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Thomas\Desktop\1 - Gaz AFC-Lorraine\Opérationnel\- CICM\- Sauvegarde RT\"/>
    </mc:Choice>
  </mc:AlternateContent>
  <bookViews>
    <workbookView xWindow="0" yWindow="0" windowWidth="20490" windowHeight="7455" activeTab="2"/>
  </bookViews>
  <sheets>
    <sheet name="RT" sheetId="1" r:id="rId1"/>
    <sheet name="CV" sheetId="4" r:id="rId2"/>
    <sheet name="Fichier Grdf" sheetId="2" r:id="rId3"/>
    <sheet name="Secteur" sheetId="3" r:id="rId4"/>
  </sheets>
  <definedNames>
    <definedName name="_xlnm._FilterDatabase" localSheetId="2" hidden="1">'Fichier Grdf'!$A$2:$AB$2142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J1" i="4" l="1" a="1"/>
  <c r="AJ1" i="4" s="1"/>
  <c r="AB1" i="4"/>
  <c r="AK1" i="4" s="1" a="1"/>
  <c r="AK1" i="4" s="1"/>
  <c r="AA1" i="4"/>
  <c r="AA1" i="4" a="1"/>
  <c r="T1" i="4" a="1"/>
  <c r="T1" i="4" s="1"/>
  <c r="B1" i="4" a="1"/>
  <c r="B1" i="4" s="1"/>
  <c r="AI1" i="4" l="1" a="1"/>
  <c r="AI1" i="4" s="1"/>
  <c r="K1" i="4" s="1" a="1"/>
  <c r="K1" i="4" s="1"/>
  <c r="AA1" i="1" a="1"/>
  <c r="AA1" i="1" s="1"/>
  <c r="T1" i="1" a="1"/>
  <c r="T1" i="1" s="1"/>
  <c r="B4" i="2" l="1" a="1"/>
  <c r="B4" i="2"/>
  <c r="B5" i="2" a="1"/>
  <c r="B5" i="2" s="1"/>
  <c r="B6" i="2" a="1"/>
  <c r="B6" i="2" s="1"/>
  <c r="B7" i="2" a="1"/>
  <c r="B7" i="2"/>
  <c r="B8" i="2" a="1"/>
  <c r="B8" i="2" s="1"/>
  <c r="B9" i="2" a="1"/>
  <c r="B9" i="2" s="1"/>
  <c r="B10" i="2" a="1"/>
  <c r="B10" i="2" s="1"/>
  <c r="B11" i="2" a="1"/>
  <c r="B11" i="2" s="1"/>
  <c r="B12" i="2" a="1"/>
  <c r="B12" i="2" s="1"/>
  <c r="B13" i="2" a="1"/>
  <c r="B13" i="2" s="1"/>
  <c r="B14" i="2" a="1"/>
  <c r="B14" i="2" s="1"/>
  <c r="B15" i="2" a="1"/>
  <c r="B15" i="2" s="1"/>
  <c r="B16" i="2" a="1"/>
  <c r="B16" i="2"/>
  <c r="B17" i="2" a="1"/>
  <c r="B17" i="2" s="1"/>
  <c r="B18" i="2" a="1"/>
  <c r="B18" i="2" s="1"/>
  <c r="B19" i="2" a="1"/>
  <c r="B19" i="2"/>
  <c r="B20" i="2" a="1"/>
  <c r="B20" i="2" s="1"/>
  <c r="B21" i="2" a="1"/>
  <c r="B21" i="2" s="1"/>
  <c r="B22" i="2" a="1"/>
  <c r="B22" i="2" s="1"/>
  <c r="B23" i="2" a="1"/>
  <c r="B23" i="2" s="1"/>
  <c r="B24" i="2" a="1"/>
  <c r="B24" i="2" s="1"/>
  <c r="B25" i="2" a="1"/>
  <c r="B25" i="2"/>
  <c r="B26" i="2" a="1"/>
  <c r="B26" i="2" s="1"/>
  <c r="B27" i="2" a="1"/>
  <c r="B27" i="2" s="1"/>
  <c r="B28" i="2" a="1"/>
  <c r="B28" i="2" s="1"/>
  <c r="B29" i="2" a="1"/>
  <c r="B29" i="2"/>
  <c r="B30" i="2" a="1"/>
  <c r="B30" i="2" s="1"/>
  <c r="B31" i="2" a="1"/>
  <c r="B31" i="2" s="1"/>
  <c r="B32" i="2" a="1"/>
  <c r="B32" i="2"/>
  <c r="B33" i="2" a="1"/>
  <c r="B33" i="2" s="1"/>
  <c r="B34" i="2" a="1"/>
  <c r="B34" i="2" s="1"/>
  <c r="B35" i="2" a="1"/>
  <c r="B35" i="2"/>
  <c r="B36" i="2" a="1"/>
  <c r="B36" i="2" s="1"/>
  <c r="B37" i="2" a="1"/>
  <c r="B37" i="2" s="1"/>
  <c r="B38" i="2" a="1"/>
  <c r="B38" i="2" s="1"/>
  <c r="B39" i="2" a="1"/>
  <c r="B39" i="2" s="1"/>
  <c r="B40" i="2" a="1"/>
  <c r="B40" i="2"/>
  <c r="B41" i="2" a="1"/>
  <c r="B41" i="2"/>
  <c r="B42" i="2" a="1"/>
  <c r="B42" i="2" s="1"/>
  <c r="B43" i="2" a="1"/>
  <c r="B43" i="2"/>
  <c r="B44" i="2" a="1"/>
  <c r="B44" i="2"/>
  <c r="B45" i="2" a="1"/>
  <c r="B45" i="2" s="1"/>
  <c r="B46" i="2" a="1"/>
  <c r="B46" i="2" s="1"/>
  <c r="B47" i="2" a="1"/>
  <c r="B47" i="2"/>
  <c r="B48" i="2" a="1"/>
  <c r="B48" i="2" s="1"/>
  <c r="B49" i="2" a="1"/>
  <c r="B49" i="2" s="1"/>
  <c r="B50" i="2" a="1"/>
  <c r="B50" i="2" s="1"/>
  <c r="B51" i="2" a="1"/>
  <c r="B51" i="2" s="1"/>
  <c r="B52" i="2" a="1"/>
  <c r="B52" i="2"/>
  <c r="B53" i="2" a="1"/>
  <c r="B53" i="2"/>
  <c r="B54" i="2" a="1"/>
  <c r="B54" i="2" s="1"/>
  <c r="B55" i="2" a="1"/>
  <c r="B55" i="2"/>
  <c r="B56" i="2" a="1"/>
  <c r="B56" i="2"/>
  <c r="B57" i="2" a="1"/>
  <c r="B57" i="2"/>
  <c r="B58" i="2" a="1"/>
  <c r="B58" i="2" s="1"/>
  <c r="B59" i="2" a="1"/>
  <c r="B59" i="2" s="1"/>
  <c r="B60" i="2" a="1"/>
  <c r="B60" i="2" s="1"/>
  <c r="B61" i="2" a="1"/>
  <c r="B61" i="2" s="1"/>
  <c r="B62" i="2" a="1"/>
  <c r="B62" i="2" s="1"/>
  <c r="B63" i="2" a="1"/>
  <c r="B63" i="2" s="1"/>
  <c r="B64" i="2" a="1"/>
  <c r="B64" i="2"/>
  <c r="B65" i="2" a="1"/>
  <c r="B65" i="2" s="1"/>
  <c r="B66" i="2" a="1"/>
  <c r="B66" i="2" s="1"/>
  <c r="B67" i="2" a="1"/>
  <c r="B67" i="2"/>
  <c r="B68" i="2" a="1"/>
  <c r="B68" i="2" s="1"/>
  <c r="B69" i="2" a="1"/>
  <c r="B69" i="2" s="1"/>
  <c r="B70" i="2" a="1"/>
  <c r="B70" i="2" s="1"/>
  <c r="B71" i="2" a="1"/>
  <c r="B71" i="2" s="1"/>
  <c r="B72" i="2" a="1"/>
  <c r="B72" i="2" s="1"/>
  <c r="B73" i="2" a="1"/>
  <c r="B73" i="2"/>
  <c r="B74" i="2" a="1"/>
  <c r="B74" i="2" s="1"/>
  <c r="B75" i="2" a="1"/>
  <c r="B75" i="2" s="1"/>
  <c r="B76" i="2" a="1"/>
  <c r="B76" i="2" s="1"/>
  <c r="B77" i="2" a="1"/>
  <c r="B77" i="2" s="1"/>
  <c r="B78" i="2" a="1"/>
  <c r="B78" i="2" s="1"/>
  <c r="B79" i="2" a="1"/>
  <c r="B79" i="2" s="1"/>
  <c r="B80" i="2" a="1"/>
  <c r="B80" i="2" s="1"/>
  <c r="B81" i="2" a="1"/>
  <c r="B81" i="2" s="1"/>
  <c r="B82" i="2" a="1"/>
  <c r="B82" i="2" s="1"/>
  <c r="B83" i="2" a="1"/>
  <c r="B83" i="2" s="1"/>
  <c r="B84" i="2" a="1"/>
  <c r="B84" i="2"/>
  <c r="B85" i="2" a="1"/>
  <c r="B85" i="2"/>
  <c r="B86" i="2" a="1"/>
  <c r="B86" i="2" s="1"/>
  <c r="B87" i="2" a="1"/>
  <c r="B87" i="2"/>
  <c r="B88" i="2" a="1"/>
  <c r="B88" i="2" s="1"/>
  <c r="B89" i="2" a="1"/>
  <c r="B89" i="2" s="1"/>
  <c r="B90" i="2" a="1"/>
  <c r="B90" i="2" s="1"/>
  <c r="B91" i="2" a="1"/>
  <c r="B91" i="2"/>
  <c r="B92" i="2" a="1"/>
  <c r="B92" i="2" s="1"/>
  <c r="B93" i="2" a="1"/>
  <c r="B93" i="2" s="1"/>
  <c r="B94" i="2" a="1"/>
  <c r="B94" i="2"/>
  <c r="B95" i="2" a="1"/>
  <c r="B95" i="2" s="1"/>
  <c r="B96" i="2" a="1"/>
  <c r="B96" i="2" s="1"/>
  <c r="B97" i="2" a="1"/>
  <c r="B97" i="2"/>
  <c r="B98" i="2" a="1"/>
  <c r="B98" i="2" s="1"/>
  <c r="B99" i="2" a="1"/>
  <c r="B99" i="2" s="1"/>
  <c r="B100" i="2" a="1"/>
  <c r="B100" i="2" s="1"/>
  <c r="B101" i="2" a="1"/>
  <c r="B101" i="2" s="1"/>
  <c r="B102" i="2" a="1"/>
  <c r="B102" i="2"/>
  <c r="B103" i="2" a="1"/>
  <c r="B103" i="2"/>
  <c r="B104" i="2" a="1"/>
  <c r="B104" i="2" s="1"/>
  <c r="B105" i="2" a="1"/>
  <c r="B105" i="2" s="1"/>
  <c r="B106" i="2" a="1"/>
  <c r="B106" i="2"/>
  <c r="B107" i="2" a="1"/>
  <c r="B107" i="2" s="1"/>
  <c r="B108" i="2" a="1"/>
  <c r="B108" i="2" s="1"/>
  <c r="B109" i="2" a="1"/>
  <c r="B109" i="2" s="1"/>
  <c r="B110" i="2" a="1"/>
  <c r="B110" i="2" s="1"/>
  <c r="B111" i="2" a="1"/>
  <c r="B111" i="2"/>
  <c r="B112" i="2" a="1"/>
  <c r="B112" i="2" s="1"/>
  <c r="B113" i="2" a="1"/>
  <c r="B113" i="2" s="1"/>
  <c r="B114" i="2" a="1"/>
  <c r="B114" i="2"/>
  <c r="B115" i="2" a="1"/>
  <c r="B115" i="2"/>
  <c r="B116" i="2" a="1"/>
  <c r="B116" i="2" s="1"/>
  <c r="B117" i="2" a="1"/>
  <c r="B117" i="2"/>
  <c r="B118" i="2" a="1"/>
  <c r="B118" i="2" s="1"/>
  <c r="B119" i="2" a="1"/>
  <c r="B119" i="2" s="1"/>
  <c r="B120" i="2" a="1"/>
  <c r="B120" i="2" s="1"/>
  <c r="B121" i="2" a="1"/>
  <c r="B121" i="2" s="1"/>
  <c r="B122" i="2" a="1"/>
  <c r="B122" i="2" s="1"/>
  <c r="B123" i="2" a="1"/>
  <c r="B123" i="2"/>
  <c r="B124" i="2" a="1"/>
  <c r="B124" i="2" s="1"/>
  <c r="B125" i="2" a="1"/>
  <c r="B125" i="2" s="1"/>
  <c r="B126" i="2" a="1"/>
  <c r="B126" i="2"/>
  <c r="B127" i="2" a="1"/>
  <c r="B127" i="2" s="1"/>
  <c r="B128" i="2" a="1"/>
  <c r="B128" i="2" s="1"/>
  <c r="B129" i="2" a="1"/>
  <c r="B129" i="2"/>
  <c r="B130" i="2" a="1"/>
  <c r="B130" i="2" s="1"/>
  <c r="B131" i="2" a="1"/>
  <c r="B131" i="2" s="1"/>
  <c r="B132" i="2" a="1"/>
  <c r="B132" i="2" s="1"/>
  <c r="B133" i="2" a="1"/>
  <c r="B133" i="2" s="1"/>
  <c r="B134" i="2" a="1"/>
  <c r="B134" i="2"/>
  <c r="B135" i="2" a="1"/>
  <c r="B135" i="2" s="1"/>
  <c r="B136" i="2" a="1"/>
  <c r="B136" i="2" s="1"/>
  <c r="B137" i="2" a="1"/>
  <c r="B137" i="2" s="1"/>
  <c r="B138" i="2" a="1"/>
  <c r="B138" i="2"/>
  <c r="B139" i="2" a="1"/>
  <c r="B139" i="2"/>
  <c r="B140" i="2" a="1"/>
  <c r="B140" i="2" s="1"/>
  <c r="B141" i="2" a="1"/>
  <c r="B141" i="2"/>
  <c r="B142" i="2" a="1"/>
  <c r="B142" i="2"/>
  <c r="B143" i="2" a="1"/>
  <c r="B143" i="2"/>
  <c r="B144" i="2" a="1"/>
  <c r="B144" i="2" s="1"/>
  <c r="B145" i="2" a="1"/>
  <c r="B145" i="2"/>
  <c r="B146" i="2" a="1"/>
  <c r="B146" i="2" s="1"/>
  <c r="B147" i="2" a="1"/>
  <c r="B147" i="2" s="1"/>
  <c r="B148" i="2" a="1"/>
  <c r="B148" i="2" s="1"/>
  <c r="B149" i="2" a="1"/>
  <c r="B149" i="2" s="1"/>
  <c r="B150" i="2" a="1"/>
  <c r="B150" i="2"/>
  <c r="B151" i="2" a="1"/>
  <c r="B151" i="2"/>
  <c r="B152" i="2" a="1"/>
  <c r="B152" i="2" s="1"/>
  <c r="B153" i="2" a="1"/>
  <c r="B153" i="2" s="1"/>
  <c r="B154" i="2" a="1"/>
  <c r="B154" i="2" s="1"/>
  <c r="B155" i="2" a="1"/>
  <c r="B155" i="2" s="1"/>
  <c r="B156" i="2" a="1"/>
  <c r="B156" i="2" s="1"/>
  <c r="B157" i="2" a="1"/>
  <c r="B157" i="2" s="1"/>
  <c r="B158" i="2" a="1"/>
  <c r="B158" i="2" s="1"/>
  <c r="B159" i="2" a="1"/>
  <c r="B159" i="2" s="1"/>
  <c r="B160" i="2" a="1"/>
  <c r="B160" i="2" s="1"/>
  <c r="B161" i="2" a="1"/>
  <c r="B161" i="2" s="1"/>
  <c r="B162" i="2" a="1"/>
  <c r="B162" i="2" s="1"/>
  <c r="B163" i="2" a="1"/>
  <c r="B163" i="2" s="1"/>
  <c r="B164" i="2" a="1"/>
  <c r="B164" i="2" s="1"/>
  <c r="B165" i="2" a="1"/>
  <c r="B165" i="2" s="1"/>
  <c r="B166" i="2" a="1"/>
  <c r="B166" i="2" s="1"/>
  <c r="B167" i="2" a="1"/>
  <c r="B167" i="2" s="1"/>
  <c r="B168" i="2" a="1"/>
  <c r="B168" i="2" s="1"/>
  <c r="B169" i="2" a="1"/>
  <c r="B169" i="2" s="1"/>
  <c r="B170" i="2" a="1"/>
  <c r="B170" i="2" s="1"/>
  <c r="B171" i="2" a="1"/>
  <c r="B171" i="2" s="1"/>
  <c r="B172" i="2" a="1"/>
  <c r="B172" i="2" s="1"/>
  <c r="B173" i="2" a="1"/>
  <c r="B173" i="2" s="1"/>
  <c r="B174" i="2" a="1"/>
  <c r="B174" i="2" s="1"/>
  <c r="B175" i="2" a="1"/>
  <c r="B175" i="2" s="1"/>
  <c r="B176" i="2" a="1"/>
  <c r="B176" i="2" s="1"/>
  <c r="B177" i="2" a="1"/>
  <c r="B177" i="2" s="1"/>
  <c r="B178" i="2" a="1"/>
  <c r="B178" i="2" s="1"/>
  <c r="B179" i="2" a="1"/>
  <c r="B179" i="2" s="1"/>
  <c r="B180" i="2" a="1"/>
  <c r="B180" i="2" s="1"/>
  <c r="B181" i="2" a="1"/>
  <c r="B181" i="2" s="1"/>
  <c r="B182" i="2" a="1"/>
  <c r="B182" i="2" s="1"/>
  <c r="B183" i="2" a="1"/>
  <c r="B183" i="2" s="1"/>
  <c r="B184" i="2" a="1"/>
  <c r="B184" i="2" s="1"/>
  <c r="B185" i="2" a="1"/>
  <c r="B185" i="2" s="1"/>
  <c r="B186" i="2" a="1"/>
  <c r="B186" i="2" s="1"/>
  <c r="B187" i="2" a="1"/>
  <c r="B187" i="2" s="1"/>
  <c r="B188" i="2" a="1"/>
  <c r="B188" i="2" s="1"/>
  <c r="B189" i="2" a="1"/>
  <c r="B189" i="2" s="1"/>
  <c r="B190" i="2" a="1"/>
  <c r="B190" i="2" s="1"/>
  <c r="B191" i="2" a="1"/>
  <c r="B191" i="2" s="1"/>
  <c r="B192" i="2" a="1"/>
  <c r="B192" i="2" s="1"/>
  <c r="B193" i="2" a="1"/>
  <c r="B193" i="2" s="1"/>
  <c r="B194" i="2" a="1"/>
  <c r="B194" i="2" s="1"/>
  <c r="B195" i="2" a="1"/>
  <c r="B195" i="2" s="1"/>
  <c r="B196" i="2" a="1"/>
  <c r="B196" i="2" s="1"/>
  <c r="B197" i="2" a="1"/>
  <c r="B197" i="2" s="1"/>
  <c r="B198" i="2" a="1"/>
  <c r="B198" i="2" s="1"/>
  <c r="B199" i="2" a="1"/>
  <c r="B199" i="2" s="1"/>
  <c r="B200" i="2" a="1"/>
  <c r="B200" i="2" s="1"/>
  <c r="B201" i="2" a="1"/>
  <c r="B201" i="2" s="1"/>
  <c r="B202" i="2" a="1"/>
  <c r="B202" i="2" s="1"/>
  <c r="B203" i="2" a="1"/>
  <c r="B203" i="2" s="1"/>
  <c r="B204" i="2" a="1"/>
  <c r="B204" i="2" s="1"/>
  <c r="B205" i="2" a="1"/>
  <c r="B205" i="2" s="1"/>
  <c r="B206" i="2" a="1"/>
  <c r="B206" i="2" s="1"/>
  <c r="B207" i="2" a="1"/>
  <c r="B207" i="2" s="1"/>
  <c r="B208" i="2" a="1"/>
  <c r="B208" i="2" s="1"/>
  <c r="B209" i="2" a="1"/>
  <c r="B209" i="2" s="1"/>
  <c r="B210" i="2" a="1"/>
  <c r="B210" i="2" s="1"/>
  <c r="B211" i="2" a="1"/>
  <c r="B211" i="2" s="1"/>
  <c r="B212" i="2" a="1"/>
  <c r="B212" i="2" s="1"/>
  <c r="B213" i="2" a="1"/>
  <c r="B213" i="2" s="1"/>
  <c r="B214" i="2" a="1"/>
  <c r="B214" i="2" s="1"/>
  <c r="B215" i="2" a="1"/>
  <c r="B215" i="2" s="1"/>
  <c r="B216" i="2" a="1"/>
  <c r="B216" i="2" s="1"/>
  <c r="B217" i="2" a="1"/>
  <c r="B217" i="2" s="1"/>
  <c r="B218" i="2" a="1"/>
  <c r="B218" i="2" s="1"/>
  <c r="B219" i="2" a="1"/>
  <c r="B219" i="2" s="1"/>
  <c r="B220" i="2" a="1"/>
  <c r="B220" i="2" s="1"/>
  <c r="B221" i="2" a="1"/>
  <c r="B221" i="2" s="1"/>
  <c r="B222" i="2" a="1"/>
  <c r="B222" i="2" s="1"/>
  <c r="B223" i="2" a="1"/>
  <c r="B223" i="2" s="1"/>
  <c r="B224" i="2" a="1"/>
  <c r="B224" i="2" s="1"/>
  <c r="B225" i="2" a="1"/>
  <c r="B225" i="2" s="1"/>
  <c r="B226" i="2" a="1"/>
  <c r="B226" i="2" s="1"/>
  <c r="B227" i="2" a="1"/>
  <c r="B227" i="2" s="1"/>
  <c r="B228" i="2" a="1"/>
  <c r="B228" i="2" s="1"/>
  <c r="B229" i="2" a="1"/>
  <c r="B229" i="2" s="1"/>
  <c r="B230" i="2" a="1"/>
  <c r="B230" i="2" s="1"/>
  <c r="B231" i="2" a="1"/>
  <c r="B231" i="2" s="1"/>
  <c r="B232" i="2" a="1"/>
  <c r="B232" i="2" s="1"/>
  <c r="B233" i="2" a="1"/>
  <c r="B233" i="2" s="1"/>
  <c r="B234" i="2" a="1"/>
  <c r="B234" i="2" s="1"/>
  <c r="B235" i="2" a="1"/>
  <c r="B235" i="2" s="1"/>
  <c r="B236" i="2" a="1"/>
  <c r="B236" i="2" s="1"/>
  <c r="B237" i="2" a="1"/>
  <c r="B237" i="2" s="1"/>
  <c r="B238" i="2" a="1"/>
  <c r="B238" i="2" s="1"/>
  <c r="B239" i="2" a="1"/>
  <c r="B239" i="2" s="1"/>
  <c r="B240" i="2" a="1"/>
  <c r="B240" i="2" s="1"/>
  <c r="B241" i="2" a="1"/>
  <c r="B241" i="2" s="1"/>
  <c r="B242" i="2" a="1"/>
  <c r="B242" i="2" s="1"/>
  <c r="B243" i="2" a="1"/>
  <c r="B243" i="2" s="1"/>
  <c r="B244" i="2" a="1"/>
  <c r="B244" i="2" s="1"/>
  <c r="B245" i="2" a="1"/>
  <c r="B245" i="2" s="1"/>
  <c r="B246" i="2" a="1"/>
  <c r="B246" i="2" s="1"/>
  <c r="B247" i="2" a="1"/>
  <c r="B247" i="2" s="1"/>
  <c r="B248" i="2" a="1"/>
  <c r="B248" i="2" s="1"/>
  <c r="B249" i="2" a="1"/>
  <c r="B249" i="2" s="1"/>
  <c r="B250" i="2" a="1"/>
  <c r="B250" i="2" s="1"/>
  <c r="B251" i="2" a="1"/>
  <c r="B251" i="2" s="1"/>
  <c r="B252" i="2" a="1"/>
  <c r="B252" i="2" s="1"/>
  <c r="B253" i="2" a="1"/>
  <c r="B253" i="2" s="1"/>
  <c r="B254" i="2" a="1"/>
  <c r="B254" i="2" s="1"/>
  <c r="B255" i="2" a="1"/>
  <c r="B255" i="2" s="1"/>
  <c r="B256" i="2" a="1"/>
  <c r="B256" i="2" s="1"/>
  <c r="B257" i="2" a="1"/>
  <c r="B257" i="2" s="1"/>
  <c r="B258" i="2" a="1"/>
  <c r="B258" i="2" s="1"/>
  <c r="B259" i="2" a="1"/>
  <c r="B259" i="2" s="1"/>
  <c r="B260" i="2" a="1"/>
  <c r="B260" i="2" s="1"/>
  <c r="B261" i="2" a="1"/>
  <c r="B261" i="2" s="1"/>
  <c r="B262" i="2" a="1"/>
  <c r="B262" i="2" s="1"/>
  <c r="B263" i="2" a="1"/>
  <c r="B263" i="2" s="1"/>
  <c r="B264" i="2" a="1"/>
  <c r="B264" i="2" s="1"/>
  <c r="B265" i="2" a="1"/>
  <c r="B265" i="2" s="1"/>
  <c r="B266" i="2" a="1"/>
  <c r="B266" i="2" s="1"/>
  <c r="B267" i="2" a="1"/>
  <c r="B267" i="2" s="1"/>
  <c r="B268" i="2" a="1"/>
  <c r="B268" i="2" s="1"/>
  <c r="B269" i="2" a="1"/>
  <c r="B269" i="2" s="1"/>
  <c r="B270" i="2" a="1"/>
  <c r="B270" i="2" s="1"/>
  <c r="B271" i="2" a="1"/>
  <c r="B271" i="2" s="1"/>
  <c r="B272" i="2" a="1"/>
  <c r="B272" i="2" s="1"/>
  <c r="B273" i="2" a="1"/>
  <c r="B273" i="2" s="1"/>
  <c r="B274" i="2" a="1"/>
  <c r="B274" i="2" s="1"/>
  <c r="B275" i="2" a="1"/>
  <c r="B275" i="2" s="1"/>
  <c r="B276" i="2" a="1"/>
  <c r="B276" i="2" s="1"/>
  <c r="B277" i="2" a="1"/>
  <c r="B277" i="2" s="1"/>
  <c r="B278" i="2" a="1"/>
  <c r="B278" i="2" s="1"/>
  <c r="B279" i="2" a="1"/>
  <c r="B279" i="2" s="1"/>
  <c r="B280" i="2" a="1"/>
  <c r="B280" i="2" s="1"/>
  <c r="B281" i="2" a="1"/>
  <c r="B281" i="2" s="1"/>
  <c r="B282" i="2" a="1"/>
  <c r="B282" i="2" s="1"/>
  <c r="B283" i="2" a="1"/>
  <c r="B283" i="2" s="1"/>
  <c r="B284" i="2" a="1"/>
  <c r="B284" i="2" s="1"/>
  <c r="B285" i="2" a="1"/>
  <c r="B285" i="2" s="1"/>
  <c r="B286" i="2" a="1"/>
  <c r="B286" i="2" s="1"/>
  <c r="B287" i="2" a="1"/>
  <c r="B287" i="2" s="1"/>
  <c r="B288" i="2" a="1"/>
  <c r="B288" i="2" s="1"/>
  <c r="B289" i="2" a="1"/>
  <c r="B289" i="2" s="1"/>
  <c r="B290" i="2" a="1"/>
  <c r="B290" i="2" s="1"/>
  <c r="B291" i="2" a="1"/>
  <c r="B291" i="2" s="1"/>
  <c r="B292" i="2" a="1"/>
  <c r="B292" i="2" s="1"/>
  <c r="B293" i="2" a="1"/>
  <c r="B293" i="2" s="1"/>
  <c r="B294" i="2" a="1"/>
  <c r="B294" i="2" s="1"/>
  <c r="B295" i="2" a="1"/>
  <c r="B295" i="2" s="1"/>
  <c r="B296" i="2" a="1"/>
  <c r="B296" i="2" s="1"/>
  <c r="B297" i="2" a="1"/>
  <c r="B297" i="2" s="1"/>
  <c r="B298" i="2" a="1"/>
  <c r="B298" i="2" s="1"/>
  <c r="B299" i="2" a="1"/>
  <c r="B299" i="2" s="1"/>
  <c r="B300" i="2" a="1"/>
  <c r="B300" i="2" s="1"/>
  <c r="B301" i="2" a="1"/>
  <c r="B301" i="2" s="1"/>
  <c r="B302" i="2" a="1"/>
  <c r="B302" i="2" s="1"/>
  <c r="B303" i="2" a="1"/>
  <c r="B303" i="2" s="1"/>
  <c r="B304" i="2" a="1"/>
  <c r="B304" i="2" s="1"/>
  <c r="B305" i="2" a="1"/>
  <c r="B305" i="2" s="1"/>
  <c r="B306" i="2" a="1"/>
  <c r="B306" i="2" s="1"/>
  <c r="B307" i="2" a="1"/>
  <c r="B307" i="2" s="1"/>
  <c r="B308" i="2" a="1"/>
  <c r="B308" i="2" s="1"/>
  <c r="B309" i="2" a="1"/>
  <c r="B309" i="2" s="1"/>
  <c r="B310" i="2" a="1"/>
  <c r="B310" i="2" s="1"/>
  <c r="B311" i="2" a="1"/>
  <c r="B311" i="2" s="1"/>
  <c r="B312" i="2" a="1"/>
  <c r="B312" i="2" s="1"/>
  <c r="B313" i="2" a="1"/>
  <c r="B313" i="2" s="1"/>
  <c r="B314" i="2" a="1"/>
  <c r="B314" i="2" s="1"/>
  <c r="B315" i="2" a="1"/>
  <c r="B315" i="2" s="1"/>
  <c r="B316" i="2" a="1"/>
  <c r="B316" i="2" s="1"/>
  <c r="B317" i="2" a="1"/>
  <c r="B317" i="2" s="1"/>
  <c r="B318" i="2" a="1"/>
  <c r="B318" i="2" s="1"/>
  <c r="B319" i="2" a="1"/>
  <c r="B319" i="2" s="1"/>
  <c r="B320" i="2" a="1"/>
  <c r="B320" i="2" s="1"/>
  <c r="B321" i="2" a="1"/>
  <c r="B321" i="2" s="1"/>
  <c r="B322" i="2" a="1"/>
  <c r="B322" i="2" s="1"/>
  <c r="B323" i="2" a="1"/>
  <c r="B323" i="2" s="1"/>
  <c r="B324" i="2" a="1"/>
  <c r="B324" i="2" s="1"/>
  <c r="B325" i="2" a="1"/>
  <c r="B325" i="2" s="1"/>
  <c r="B326" i="2" a="1"/>
  <c r="B326" i="2" s="1"/>
  <c r="B327" i="2" a="1"/>
  <c r="B327" i="2" s="1"/>
  <c r="B328" i="2" a="1"/>
  <c r="B328" i="2" s="1"/>
  <c r="B329" i="2" a="1"/>
  <c r="B329" i="2" s="1"/>
  <c r="B330" i="2" a="1"/>
  <c r="B330" i="2" s="1"/>
  <c r="B331" i="2" a="1"/>
  <c r="B331" i="2" s="1"/>
  <c r="B332" i="2" a="1"/>
  <c r="B332" i="2" s="1"/>
  <c r="B333" i="2" a="1"/>
  <c r="B333" i="2" s="1"/>
  <c r="B334" i="2" a="1"/>
  <c r="B334" i="2" s="1"/>
  <c r="B335" i="2" a="1"/>
  <c r="B335" i="2" s="1"/>
  <c r="B336" i="2" a="1"/>
  <c r="B336" i="2" s="1"/>
  <c r="B337" i="2" a="1"/>
  <c r="B337" i="2" s="1"/>
  <c r="B338" i="2" a="1"/>
  <c r="B338" i="2" s="1"/>
  <c r="B339" i="2" a="1"/>
  <c r="B339" i="2" s="1"/>
  <c r="B340" i="2" a="1"/>
  <c r="B340" i="2" s="1"/>
  <c r="B341" i="2" a="1"/>
  <c r="B341" i="2" s="1"/>
  <c r="B342" i="2" a="1"/>
  <c r="B342" i="2" s="1"/>
  <c r="B343" i="2" a="1"/>
  <c r="B343" i="2" s="1"/>
  <c r="B344" i="2" a="1"/>
  <c r="B344" i="2" s="1"/>
  <c r="B345" i="2" a="1"/>
  <c r="B345" i="2" s="1"/>
  <c r="B346" i="2" a="1"/>
  <c r="B346" i="2" s="1"/>
  <c r="B347" i="2" a="1"/>
  <c r="B347" i="2" s="1"/>
  <c r="B348" i="2" a="1"/>
  <c r="B348" i="2" s="1"/>
  <c r="B349" i="2" a="1"/>
  <c r="B349" i="2" s="1"/>
  <c r="B350" i="2" a="1"/>
  <c r="B350" i="2" s="1"/>
  <c r="B351" i="2" a="1"/>
  <c r="B351" i="2" s="1"/>
  <c r="B352" i="2" a="1"/>
  <c r="B352" i="2" s="1"/>
  <c r="B353" i="2" a="1"/>
  <c r="B353" i="2" s="1"/>
  <c r="B354" i="2" a="1"/>
  <c r="B354" i="2" s="1"/>
  <c r="B355" i="2" a="1"/>
  <c r="B355" i="2" s="1"/>
  <c r="B356" i="2" a="1"/>
  <c r="B356" i="2" s="1"/>
  <c r="B357" i="2" a="1"/>
  <c r="B357" i="2" s="1"/>
  <c r="B358" i="2" a="1"/>
  <c r="B358" i="2" s="1"/>
  <c r="B359" i="2" a="1"/>
  <c r="B359" i="2" s="1"/>
  <c r="B360" i="2" a="1"/>
  <c r="B360" i="2" s="1"/>
  <c r="B361" i="2" a="1"/>
  <c r="B361" i="2" s="1"/>
  <c r="B362" i="2" a="1"/>
  <c r="B362" i="2" s="1"/>
  <c r="B363" i="2" a="1"/>
  <c r="B363" i="2" s="1"/>
  <c r="B364" i="2" a="1"/>
  <c r="B364" i="2" s="1"/>
  <c r="B365" i="2" a="1"/>
  <c r="B365" i="2" s="1"/>
  <c r="B366" i="2" a="1"/>
  <c r="B366" i="2" s="1"/>
  <c r="B367" i="2" a="1"/>
  <c r="B367" i="2" s="1"/>
  <c r="B368" i="2" a="1"/>
  <c r="B368" i="2" s="1"/>
  <c r="B369" i="2" a="1"/>
  <c r="B369" i="2" s="1"/>
  <c r="B370" i="2" a="1"/>
  <c r="B370" i="2" s="1"/>
  <c r="B371" i="2" a="1"/>
  <c r="B371" i="2" s="1"/>
  <c r="B372" i="2" a="1"/>
  <c r="B372" i="2" s="1"/>
  <c r="B373" i="2" a="1"/>
  <c r="B373" i="2" s="1"/>
  <c r="B374" i="2" a="1"/>
  <c r="B374" i="2" s="1"/>
  <c r="B375" i="2" a="1"/>
  <c r="B375" i="2" s="1"/>
  <c r="B376" i="2" a="1"/>
  <c r="B376" i="2" s="1"/>
  <c r="B377" i="2" a="1"/>
  <c r="B377" i="2" s="1"/>
  <c r="B378" i="2" a="1"/>
  <c r="B378" i="2" s="1"/>
  <c r="B379" i="2" a="1"/>
  <c r="B379" i="2" s="1"/>
  <c r="B380" i="2" a="1"/>
  <c r="B380" i="2" s="1"/>
  <c r="B381" i="2" a="1"/>
  <c r="B381" i="2" s="1"/>
  <c r="B382" i="2" a="1"/>
  <c r="B382" i="2" s="1"/>
  <c r="B383" i="2" a="1"/>
  <c r="B383" i="2" s="1"/>
  <c r="B384" i="2" a="1"/>
  <c r="B384" i="2" s="1"/>
  <c r="B385" i="2" a="1"/>
  <c r="B385" i="2" s="1"/>
  <c r="B386" i="2" a="1"/>
  <c r="B386" i="2" s="1"/>
  <c r="B387" i="2" a="1"/>
  <c r="B387" i="2" s="1"/>
  <c r="B388" i="2" a="1"/>
  <c r="B388" i="2" s="1"/>
  <c r="B389" i="2" a="1"/>
  <c r="B389" i="2" s="1"/>
  <c r="B390" i="2" a="1"/>
  <c r="B390" i="2" s="1"/>
  <c r="B391" i="2" a="1"/>
  <c r="B391" i="2" s="1"/>
  <c r="B392" i="2" a="1"/>
  <c r="B392" i="2" s="1"/>
  <c r="B393" i="2" a="1"/>
  <c r="B393" i="2" s="1"/>
  <c r="B394" i="2" a="1"/>
  <c r="B394" i="2" s="1"/>
  <c r="B395" i="2" a="1"/>
  <c r="B395" i="2" s="1"/>
  <c r="B396" i="2" a="1"/>
  <c r="B396" i="2" s="1"/>
  <c r="B397" i="2" a="1"/>
  <c r="B397" i="2" s="1"/>
  <c r="B398" i="2" a="1"/>
  <c r="B398" i="2" s="1"/>
  <c r="B399" i="2" a="1"/>
  <c r="B399" i="2" s="1"/>
  <c r="B400" i="2" a="1"/>
  <c r="B400" i="2" s="1"/>
  <c r="B401" i="2" a="1"/>
  <c r="B401" i="2" s="1"/>
  <c r="B402" i="2" a="1"/>
  <c r="B402" i="2" s="1"/>
  <c r="B403" i="2" a="1"/>
  <c r="B403" i="2" s="1"/>
  <c r="B404" i="2" a="1"/>
  <c r="B404" i="2" s="1"/>
  <c r="B405" i="2" a="1"/>
  <c r="B405" i="2" s="1"/>
  <c r="B406" i="2" a="1"/>
  <c r="B406" i="2" s="1"/>
  <c r="B407" i="2" a="1"/>
  <c r="B407" i="2" s="1"/>
  <c r="B408" i="2" a="1"/>
  <c r="B408" i="2" s="1"/>
  <c r="B409" i="2" a="1"/>
  <c r="B409" i="2" s="1"/>
  <c r="B410" i="2" a="1"/>
  <c r="B410" i="2" s="1"/>
  <c r="B411" i="2" a="1"/>
  <c r="B411" i="2" s="1"/>
  <c r="B412" i="2" a="1"/>
  <c r="B412" i="2" s="1"/>
  <c r="B413" i="2" a="1"/>
  <c r="B413" i="2" s="1"/>
  <c r="B414" i="2" a="1"/>
  <c r="B414" i="2" s="1"/>
  <c r="B415" i="2" a="1"/>
  <c r="B415" i="2" s="1"/>
  <c r="B416" i="2" a="1"/>
  <c r="B416" i="2" s="1"/>
  <c r="B417" i="2" a="1"/>
  <c r="B417" i="2" s="1"/>
  <c r="B418" i="2" a="1"/>
  <c r="B418" i="2" s="1"/>
  <c r="B419" i="2" a="1"/>
  <c r="B419" i="2" s="1"/>
  <c r="B420" i="2" a="1"/>
  <c r="B420" i="2" s="1"/>
  <c r="B421" i="2" a="1"/>
  <c r="B421" i="2" s="1"/>
  <c r="B422" i="2" a="1"/>
  <c r="B422" i="2" s="1"/>
  <c r="B423" i="2" a="1"/>
  <c r="B423" i="2" s="1"/>
  <c r="B424" i="2" a="1"/>
  <c r="B424" i="2" s="1"/>
  <c r="B425" i="2" a="1"/>
  <c r="B425" i="2" s="1"/>
  <c r="B426" i="2" a="1"/>
  <c r="B426" i="2" s="1"/>
  <c r="B427" i="2" a="1"/>
  <c r="B427" i="2" s="1"/>
  <c r="B428" i="2" a="1"/>
  <c r="B428" i="2" s="1"/>
  <c r="B429" i="2" a="1"/>
  <c r="B429" i="2" s="1"/>
  <c r="B430" i="2" a="1"/>
  <c r="B430" i="2" s="1"/>
  <c r="B431" i="2" a="1"/>
  <c r="B431" i="2" s="1"/>
  <c r="B432" i="2" a="1"/>
  <c r="B432" i="2" s="1"/>
  <c r="B433" i="2" a="1"/>
  <c r="B433" i="2" s="1"/>
  <c r="B434" i="2" a="1"/>
  <c r="B434" i="2" s="1"/>
  <c r="B435" i="2" a="1"/>
  <c r="B435" i="2" s="1"/>
  <c r="B436" i="2" a="1"/>
  <c r="B436" i="2" s="1"/>
  <c r="B437" i="2" a="1"/>
  <c r="B437" i="2" s="1"/>
  <c r="B438" i="2" a="1"/>
  <c r="B438" i="2" s="1"/>
  <c r="B439" i="2" a="1"/>
  <c r="B439" i="2" s="1"/>
  <c r="B440" i="2" a="1"/>
  <c r="B440" i="2" s="1"/>
  <c r="B441" i="2" a="1"/>
  <c r="B441" i="2" s="1"/>
  <c r="B442" i="2" a="1"/>
  <c r="B442" i="2" s="1"/>
  <c r="B443" i="2" a="1"/>
  <c r="B443" i="2" s="1"/>
  <c r="B444" i="2" a="1"/>
  <c r="B444" i="2" s="1"/>
  <c r="B445" i="2" a="1"/>
  <c r="B445" i="2" s="1"/>
  <c r="B446" i="2" a="1"/>
  <c r="B446" i="2" s="1"/>
  <c r="B447" i="2" a="1"/>
  <c r="B447" i="2" s="1"/>
  <c r="B448" i="2" a="1"/>
  <c r="B448" i="2" s="1"/>
  <c r="B449" i="2" a="1"/>
  <c r="B449" i="2" s="1"/>
  <c r="B450" i="2" a="1"/>
  <c r="B450" i="2" s="1"/>
  <c r="B451" i="2" a="1"/>
  <c r="B451" i="2" s="1"/>
  <c r="B452" i="2" a="1"/>
  <c r="B452" i="2" s="1"/>
  <c r="B453" i="2" a="1"/>
  <c r="B453" i="2" s="1"/>
  <c r="B454" i="2" a="1"/>
  <c r="B454" i="2" s="1"/>
  <c r="B455" i="2" a="1"/>
  <c r="B455" i="2" s="1"/>
  <c r="B456" i="2" a="1"/>
  <c r="B456" i="2" s="1"/>
  <c r="B457" i="2" a="1"/>
  <c r="B457" i="2" s="1"/>
  <c r="B458" i="2" a="1"/>
  <c r="B458" i="2" s="1"/>
  <c r="B459" i="2" a="1"/>
  <c r="B459" i="2" s="1"/>
  <c r="B460" i="2" a="1"/>
  <c r="B460" i="2" s="1"/>
  <c r="B461" i="2" a="1"/>
  <c r="B461" i="2" s="1"/>
  <c r="B462" i="2" a="1"/>
  <c r="B462" i="2" s="1"/>
  <c r="B463" i="2" a="1"/>
  <c r="B463" i="2" s="1"/>
  <c r="B464" i="2" a="1"/>
  <c r="B464" i="2" s="1"/>
  <c r="B465" i="2" a="1"/>
  <c r="B465" i="2" s="1"/>
  <c r="B466" i="2" a="1"/>
  <c r="B466" i="2" s="1"/>
  <c r="B467" i="2" a="1"/>
  <c r="B467" i="2" s="1"/>
  <c r="B468" i="2" a="1"/>
  <c r="B468" i="2" s="1"/>
  <c r="B469" i="2" a="1"/>
  <c r="B469" i="2" s="1"/>
  <c r="B470" i="2" a="1"/>
  <c r="B470" i="2" s="1"/>
  <c r="B471" i="2" a="1"/>
  <c r="B471" i="2" s="1"/>
  <c r="B472" i="2" a="1"/>
  <c r="B472" i="2" s="1"/>
  <c r="B473" i="2" a="1"/>
  <c r="B473" i="2" s="1"/>
  <c r="B474" i="2" a="1"/>
  <c r="B474" i="2" s="1"/>
  <c r="B475" i="2" a="1"/>
  <c r="B475" i="2" s="1"/>
  <c r="B476" i="2" a="1"/>
  <c r="B476" i="2" s="1"/>
  <c r="B477" i="2" a="1"/>
  <c r="B477" i="2" s="1"/>
  <c r="B478" i="2" a="1"/>
  <c r="B478" i="2" s="1"/>
  <c r="B479" i="2" a="1"/>
  <c r="B479" i="2" s="1"/>
  <c r="B480" i="2" a="1"/>
  <c r="B480" i="2" s="1"/>
  <c r="B481" i="2" a="1"/>
  <c r="B481" i="2" s="1"/>
  <c r="B482" i="2" a="1"/>
  <c r="B482" i="2" s="1"/>
  <c r="B483" i="2" a="1"/>
  <c r="B483" i="2" s="1"/>
  <c r="B484" i="2" a="1"/>
  <c r="B484" i="2" s="1"/>
  <c r="B485" i="2" a="1"/>
  <c r="B485" i="2" s="1"/>
  <c r="B486" i="2" a="1"/>
  <c r="B486" i="2" s="1"/>
  <c r="B487" i="2" a="1"/>
  <c r="B487" i="2" s="1"/>
  <c r="B488" i="2" a="1"/>
  <c r="B488" i="2" s="1"/>
  <c r="B489" i="2" a="1"/>
  <c r="B489" i="2" s="1"/>
  <c r="B490" i="2" a="1"/>
  <c r="B490" i="2" s="1"/>
  <c r="B491" i="2" a="1"/>
  <c r="B491" i="2" s="1"/>
  <c r="B492" i="2" a="1"/>
  <c r="B492" i="2" s="1"/>
  <c r="B493" i="2" a="1"/>
  <c r="B493" i="2" s="1"/>
  <c r="B494" i="2" a="1"/>
  <c r="B494" i="2" s="1"/>
  <c r="B495" i="2" a="1"/>
  <c r="B495" i="2" s="1"/>
  <c r="B496" i="2" a="1"/>
  <c r="B496" i="2" s="1"/>
  <c r="B497" i="2" a="1"/>
  <c r="B497" i="2" s="1"/>
  <c r="B498" i="2" a="1"/>
  <c r="B498" i="2" s="1"/>
  <c r="B499" i="2" a="1"/>
  <c r="B499" i="2" s="1"/>
  <c r="B500" i="2" a="1"/>
  <c r="B500" i="2" s="1"/>
  <c r="B501" i="2" a="1"/>
  <c r="B501" i="2" s="1"/>
  <c r="B502" i="2" a="1"/>
  <c r="B502" i="2" s="1"/>
  <c r="B503" i="2" a="1"/>
  <c r="B503" i="2" s="1"/>
  <c r="B504" i="2" a="1"/>
  <c r="B504" i="2" s="1"/>
  <c r="B505" i="2" a="1"/>
  <c r="B505" i="2" s="1"/>
  <c r="B506" i="2" a="1"/>
  <c r="B506" i="2" s="1"/>
  <c r="B507" i="2" a="1"/>
  <c r="B507" i="2" s="1"/>
  <c r="B508" i="2" a="1"/>
  <c r="B508" i="2" s="1"/>
  <c r="B509" i="2" a="1"/>
  <c r="B509" i="2" s="1"/>
  <c r="B510" i="2" a="1"/>
  <c r="B510" i="2" s="1"/>
  <c r="B511" i="2" a="1"/>
  <c r="B511" i="2" s="1"/>
  <c r="B512" i="2" a="1"/>
  <c r="B512" i="2" s="1"/>
  <c r="B513" i="2" a="1"/>
  <c r="B513" i="2" s="1"/>
  <c r="B514" i="2" a="1"/>
  <c r="B514" i="2" s="1"/>
  <c r="B515" i="2" a="1"/>
  <c r="B515" i="2" s="1"/>
  <c r="B516" i="2" a="1"/>
  <c r="B516" i="2" s="1"/>
  <c r="B517" i="2" a="1"/>
  <c r="B517" i="2" s="1"/>
  <c r="B518" i="2" a="1"/>
  <c r="B518" i="2" s="1"/>
  <c r="B519" i="2" a="1"/>
  <c r="B519" i="2" s="1"/>
  <c r="B520" i="2" a="1"/>
  <c r="B520" i="2" s="1"/>
  <c r="B521" i="2" a="1"/>
  <c r="B521" i="2" s="1"/>
  <c r="B522" i="2" a="1"/>
  <c r="B522" i="2" s="1"/>
  <c r="B523" i="2" a="1"/>
  <c r="B523" i="2" s="1"/>
  <c r="B524" i="2" a="1"/>
  <c r="B524" i="2" s="1"/>
  <c r="B525" i="2" a="1"/>
  <c r="B525" i="2" s="1"/>
  <c r="B526" i="2" a="1"/>
  <c r="B526" i="2" s="1"/>
  <c r="B527" i="2" a="1"/>
  <c r="B527" i="2" s="1"/>
  <c r="B528" i="2" a="1"/>
  <c r="B528" i="2" s="1"/>
  <c r="B529" i="2" a="1"/>
  <c r="B529" i="2" s="1"/>
  <c r="B530" i="2" a="1"/>
  <c r="B530" i="2" s="1"/>
  <c r="B531" i="2" a="1"/>
  <c r="B531" i="2" s="1"/>
  <c r="B532" i="2" a="1"/>
  <c r="B532" i="2" s="1"/>
  <c r="B533" i="2" a="1"/>
  <c r="B533" i="2" s="1"/>
  <c r="B534" i="2" a="1"/>
  <c r="B534" i="2" s="1"/>
  <c r="B535" i="2" a="1"/>
  <c r="B535" i="2" s="1"/>
  <c r="B536" i="2" a="1"/>
  <c r="B536" i="2" s="1"/>
  <c r="B537" i="2" a="1"/>
  <c r="B537" i="2" s="1"/>
  <c r="B538" i="2" a="1"/>
  <c r="B538" i="2" s="1"/>
  <c r="B539" i="2" a="1"/>
  <c r="B539" i="2" s="1"/>
  <c r="B540" i="2" a="1"/>
  <c r="B540" i="2" s="1"/>
  <c r="B541" i="2" a="1"/>
  <c r="B541" i="2" s="1"/>
  <c r="B542" i="2" a="1"/>
  <c r="B542" i="2" s="1"/>
  <c r="B543" i="2" a="1"/>
  <c r="B543" i="2" s="1"/>
  <c r="B544" i="2" a="1"/>
  <c r="B544" i="2" s="1"/>
  <c r="B545" i="2" a="1"/>
  <c r="B545" i="2" s="1"/>
  <c r="B546" i="2" a="1"/>
  <c r="B546" i="2" s="1"/>
  <c r="B547" i="2" a="1"/>
  <c r="B547" i="2" s="1"/>
  <c r="B548" i="2" a="1"/>
  <c r="B548" i="2" s="1"/>
  <c r="B549" i="2" a="1"/>
  <c r="B549" i="2" s="1"/>
  <c r="B550" i="2" a="1"/>
  <c r="B550" i="2" s="1"/>
  <c r="B551" i="2" a="1"/>
  <c r="B551" i="2" s="1"/>
  <c r="B552" i="2" a="1"/>
  <c r="B552" i="2" s="1"/>
  <c r="B553" i="2" a="1"/>
  <c r="B553" i="2" s="1"/>
  <c r="B554" i="2" a="1"/>
  <c r="B554" i="2" s="1"/>
  <c r="B555" i="2" a="1"/>
  <c r="B555" i="2" s="1"/>
  <c r="B556" i="2" a="1"/>
  <c r="B556" i="2" s="1"/>
  <c r="B557" i="2" a="1"/>
  <c r="B557" i="2" s="1"/>
  <c r="B558" i="2" a="1"/>
  <c r="B558" i="2" s="1"/>
  <c r="B559" i="2" a="1"/>
  <c r="B559" i="2" s="1"/>
  <c r="B560" i="2" a="1"/>
  <c r="B560" i="2" s="1"/>
  <c r="B561" i="2" a="1"/>
  <c r="B561" i="2" s="1"/>
  <c r="B562" i="2" a="1"/>
  <c r="B562" i="2" s="1"/>
  <c r="B563" i="2" a="1"/>
  <c r="B563" i="2" s="1"/>
  <c r="B564" i="2" a="1"/>
  <c r="B564" i="2" s="1"/>
  <c r="B565" i="2" a="1"/>
  <c r="B565" i="2" s="1"/>
  <c r="B566" i="2" a="1"/>
  <c r="B566" i="2" s="1"/>
  <c r="B567" i="2" a="1"/>
  <c r="B567" i="2" s="1"/>
  <c r="B568" i="2" a="1"/>
  <c r="B568" i="2" s="1"/>
  <c r="B569" i="2" a="1"/>
  <c r="B569" i="2" s="1"/>
  <c r="B570" i="2" a="1"/>
  <c r="B570" i="2" s="1"/>
  <c r="B571" i="2" a="1"/>
  <c r="B571" i="2" s="1"/>
  <c r="B572" i="2" a="1"/>
  <c r="B572" i="2" s="1"/>
  <c r="B573" i="2" a="1"/>
  <c r="B573" i="2" s="1"/>
  <c r="B574" i="2" a="1"/>
  <c r="B574" i="2" s="1"/>
  <c r="B575" i="2" a="1"/>
  <c r="B575" i="2" s="1"/>
  <c r="B576" i="2" a="1"/>
  <c r="B576" i="2" s="1"/>
  <c r="B577" i="2" a="1"/>
  <c r="B577" i="2" s="1"/>
  <c r="B578" i="2" a="1"/>
  <c r="B578" i="2" s="1"/>
  <c r="B579" i="2" a="1"/>
  <c r="B579" i="2" s="1"/>
  <c r="B580" i="2" a="1"/>
  <c r="B580" i="2" s="1"/>
  <c r="B581" i="2" a="1"/>
  <c r="B581" i="2" s="1"/>
  <c r="B582" i="2" a="1"/>
  <c r="B582" i="2" s="1"/>
  <c r="B583" i="2" a="1"/>
  <c r="B583" i="2" s="1"/>
  <c r="B584" i="2" a="1"/>
  <c r="B584" i="2" s="1"/>
  <c r="B585" i="2" a="1"/>
  <c r="B585" i="2" s="1"/>
  <c r="B586" i="2" a="1"/>
  <c r="B586" i="2" s="1"/>
  <c r="B587" i="2" a="1"/>
  <c r="B587" i="2" s="1"/>
  <c r="B588" i="2" a="1"/>
  <c r="B588" i="2" s="1"/>
  <c r="B589" i="2" a="1"/>
  <c r="B589" i="2" s="1"/>
  <c r="B590" i="2" a="1"/>
  <c r="B590" i="2" s="1"/>
  <c r="B591" i="2" a="1"/>
  <c r="B591" i="2" s="1"/>
  <c r="B592" i="2" a="1"/>
  <c r="B592" i="2" s="1"/>
  <c r="B593" i="2" a="1"/>
  <c r="B593" i="2" s="1"/>
  <c r="B594" i="2" a="1"/>
  <c r="B594" i="2" s="1"/>
  <c r="B595" i="2" a="1"/>
  <c r="B595" i="2" s="1"/>
  <c r="B596" i="2" a="1"/>
  <c r="B596" i="2" s="1"/>
  <c r="B597" i="2" a="1"/>
  <c r="B597" i="2" s="1"/>
  <c r="B598" i="2" a="1"/>
  <c r="B598" i="2" s="1"/>
  <c r="B599" i="2" a="1"/>
  <c r="B599" i="2" s="1"/>
  <c r="B600" i="2" a="1"/>
  <c r="B600" i="2" s="1"/>
  <c r="B601" i="2" a="1"/>
  <c r="B601" i="2" s="1"/>
  <c r="B602" i="2" a="1"/>
  <c r="B602" i="2" s="1"/>
  <c r="B603" i="2" a="1"/>
  <c r="B603" i="2" s="1"/>
  <c r="B604" i="2" a="1"/>
  <c r="B604" i="2" s="1"/>
  <c r="B605" i="2" a="1"/>
  <c r="B605" i="2" s="1"/>
  <c r="B606" i="2" a="1"/>
  <c r="B606" i="2" s="1"/>
  <c r="B607" i="2" a="1"/>
  <c r="B607" i="2" s="1"/>
  <c r="B608" i="2" a="1"/>
  <c r="B608" i="2" s="1"/>
  <c r="B609" i="2" a="1"/>
  <c r="B609" i="2" s="1"/>
  <c r="B610" i="2" a="1"/>
  <c r="B610" i="2" s="1"/>
  <c r="B611" i="2" a="1"/>
  <c r="B611" i="2" s="1"/>
  <c r="B612" i="2" a="1"/>
  <c r="B612" i="2" s="1"/>
  <c r="B613" i="2" a="1"/>
  <c r="B613" i="2" s="1"/>
  <c r="B614" i="2" a="1"/>
  <c r="B614" i="2" s="1"/>
  <c r="B615" i="2" a="1"/>
  <c r="B615" i="2" s="1"/>
  <c r="B616" i="2" a="1"/>
  <c r="B616" i="2" s="1"/>
  <c r="B617" i="2" a="1"/>
  <c r="B617" i="2" s="1"/>
  <c r="B618" i="2" a="1"/>
  <c r="B618" i="2" s="1"/>
  <c r="B619" i="2" a="1"/>
  <c r="B619" i="2" s="1"/>
  <c r="B620" i="2" a="1"/>
  <c r="B620" i="2" s="1"/>
  <c r="B621" i="2" a="1"/>
  <c r="B621" i="2" s="1"/>
  <c r="B622" i="2" a="1"/>
  <c r="B622" i="2" s="1"/>
  <c r="B623" i="2" a="1"/>
  <c r="B623" i="2" s="1"/>
  <c r="B624" i="2" a="1"/>
  <c r="B624" i="2" s="1"/>
  <c r="B625" i="2" a="1"/>
  <c r="B625" i="2" s="1"/>
  <c r="B626" i="2" a="1"/>
  <c r="B626" i="2" s="1"/>
  <c r="B627" i="2" a="1"/>
  <c r="B627" i="2" s="1"/>
  <c r="B628" i="2" a="1"/>
  <c r="B628" i="2" s="1"/>
  <c r="B629" i="2" a="1"/>
  <c r="B629" i="2" s="1"/>
  <c r="B630" i="2" a="1"/>
  <c r="B630" i="2" s="1"/>
  <c r="B631" i="2" a="1"/>
  <c r="B631" i="2" s="1"/>
  <c r="B632" i="2" a="1"/>
  <c r="B632" i="2" s="1"/>
  <c r="B633" i="2" a="1"/>
  <c r="B633" i="2" s="1"/>
  <c r="B634" i="2" a="1"/>
  <c r="B634" i="2" s="1"/>
  <c r="B635" i="2" a="1"/>
  <c r="B635" i="2" s="1"/>
  <c r="B636" i="2" a="1"/>
  <c r="B636" i="2" s="1"/>
  <c r="B637" i="2" a="1"/>
  <c r="B637" i="2" s="1"/>
  <c r="B638" i="2" a="1"/>
  <c r="B638" i="2" s="1"/>
  <c r="B639" i="2" a="1"/>
  <c r="B639" i="2" s="1"/>
  <c r="B640" i="2" a="1"/>
  <c r="B640" i="2" s="1"/>
  <c r="B641" i="2" a="1"/>
  <c r="B641" i="2" s="1"/>
  <c r="B642" i="2" a="1"/>
  <c r="B642" i="2" s="1"/>
  <c r="B643" i="2" a="1"/>
  <c r="B643" i="2" s="1"/>
  <c r="B644" i="2" a="1"/>
  <c r="B644" i="2" s="1"/>
  <c r="B645" i="2" a="1"/>
  <c r="B645" i="2" s="1"/>
  <c r="B646" i="2" a="1"/>
  <c r="B646" i="2" s="1"/>
  <c r="B647" i="2" a="1"/>
  <c r="B647" i="2" s="1"/>
  <c r="B648" i="2" a="1"/>
  <c r="B648" i="2" s="1"/>
  <c r="B649" i="2" a="1"/>
  <c r="B649" i="2" s="1"/>
  <c r="B650" i="2" a="1"/>
  <c r="B650" i="2" s="1"/>
  <c r="B651" i="2" a="1"/>
  <c r="B651" i="2" s="1"/>
  <c r="B652" i="2" a="1"/>
  <c r="B652" i="2" s="1"/>
  <c r="B653" i="2" a="1"/>
  <c r="B653" i="2" s="1"/>
  <c r="B654" i="2" a="1"/>
  <c r="B654" i="2" s="1"/>
  <c r="B655" i="2" a="1"/>
  <c r="B655" i="2" s="1"/>
  <c r="B656" i="2" a="1"/>
  <c r="B656" i="2" s="1"/>
  <c r="B657" i="2" a="1"/>
  <c r="B657" i="2" s="1"/>
  <c r="B658" i="2" a="1"/>
  <c r="B658" i="2" s="1"/>
  <c r="B659" i="2" a="1"/>
  <c r="B659" i="2" s="1"/>
  <c r="B660" i="2" a="1"/>
  <c r="B660" i="2" s="1"/>
  <c r="B661" i="2" a="1"/>
  <c r="B661" i="2" s="1"/>
  <c r="B662" i="2" a="1"/>
  <c r="B662" i="2" s="1"/>
  <c r="B663" i="2" a="1"/>
  <c r="B663" i="2" s="1"/>
  <c r="B664" i="2" a="1"/>
  <c r="B664" i="2" s="1"/>
  <c r="B665" i="2" a="1"/>
  <c r="B665" i="2" s="1"/>
  <c r="B666" i="2" a="1"/>
  <c r="B666" i="2" s="1"/>
  <c r="B667" i="2" a="1"/>
  <c r="B667" i="2" s="1"/>
  <c r="B668" i="2" a="1"/>
  <c r="B668" i="2" s="1"/>
  <c r="B669" i="2" a="1"/>
  <c r="B669" i="2" s="1"/>
  <c r="B670" i="2" a="1"/>
  <c r="B670" i="2" s="1"/>
  <c r="B671" i="2" a="1"/>
  <c r="B671" i="2" s="1"/>
  <c r="B672" i="2" a="1"/>
  <c r="B672" i="2" s="1"/>
  <c r="B673" i="2" a="1"/>
  <c r="B673" i="2" s="1"/>
  <c r="B674" i="2" a="1"/>
  <c r="B674" i="2" s="1"/>
  <c r="B675" i="2" a="1"/>
  <c r="B675" i="2" s="1"/>
  <c r="B676" i="2" a="1"/>
  <c r="B676" i="2" s="1"/>
  <c r="B677" i="2" a="1"/>
  <c r="B677" i="2" s="1"/>
  <c r="B678" i="2" a="1"/>
  <c r="B678" i="2" s="1"/>
  <c r="B679" i="2" a="1"/>
  <c r="B679" i="2" s="1"/>
  <c r="B680" i="2" a="1"/>
  <c r="B680" i="2" s="1"/>
  <c r="B681" i="2" a="1"/>
  <c r="B681" i="2" s="1"/>
  <c r="B682" i="2" a="1"/>
  <c r="B682" i="2" s="1"/>
  <c r="B683" i="2" a="1"/>
  <c r="B683" i="2" s="1"/>
  <c r="B684" i="2" a="1"/>
  <c r="B684" i="2" s="1"/>
  <c r="B685" i="2" a="1"/>
  <c r="B685" i="2" s="1"/>
  <c r="B686" i="2" a="1"/>
  <c r="B686" i="2" s="1"/>
  <c r="B687" i="2" a="1"/>
  <c r="B687" i="2" s="1"/>
  <c r="B688" i="2" a="1"/>
  <c r="B688" i="2" s="1"/>
  <c r="B689" i="2" a="1"/>
  <c r="B689" i="2" s="1"/>
  <c r="B690" i="2" a="1"/>
  <c r="B690" i="2" s="1"/>
  <c r="B691" i="2" a="1"/>
  <c r="B691" i="2" s="1"/>
  <c r="B692" i="2" a="1"/>
  <c r="B692" i="2" s="1"/>
  <c r="B693" i="2" a="1"/>
  <c r="B693" i="2" s="1"/>
  <c r="B694" i="2" a="1"/>
  <c r="B694" i="2" s="1"/>
  <c r="B695" i="2" a="1"/>
  <c r="B695" i="2" s="1"/>
  <c r="B696" i="2" a="1"/>
  <c r="B696" i="2" s="1"/>
  <c r="B697" i="2" a="1"/>
  <c r="B697" i="2" s="1"/>
  <c r="B698" i="2" a="1"/>
  <c r="B698" i="2" s="1"/>
  <c r="B699" i="2" a="1"/>
  <c r="B699" i="2" s="1"/>
  <c r="B700" i="2" a="1"/>
  <c r="B700" i="2" s="1"/>
  <c r="B701" i="2" a="1"/>
  <c r="B701" i="2" s="1"/>
  <c r="B702" i="2" a="1"/>
  <c r="B702" i="2" s="1"/>
  <c r="B703" i="2" a="1"/>
  <c r="B703" i="2" s="1"/>
  <c r="B704" i="2" a="1"/>
  <c r="B704" i="2" s="1"/>
  <c r="B705" i="2" a="1"/>
  <c r="B705" i="2" s="1"/>
  <c r="B706" i="2" a="1"/>
  <c r="B706" i="2" s="1"/>
  <c r="B707" i="2" a="1"/>
  <c r="B707" i="2" s="1"/>
  <c r="B708" i="2" a="1"/>
  <c r="B708" i="2" s="1"/>
  <c r="B709" i="2" a="1"/>
  <c r="B709" i="2" s="1"/>
  <c r="B710" i="2" a="1"/>
  <c r="B710" i="2" s="1"/>
  <c r="B711" i="2" a="1"/>
  <c r="B711" i="2" s="1"/>
  <c r="B712" i="2" a="1"/>
  <c r="B712" i="2" s="1"/>
  <c r="B713" i="2" a="1"/>
  <c r="B713" i="2" s="1"/>
  <c r="B714" i="2" a="1"/>
  <c r="B714" i="2" s="1"/>
  <c r="B715" i="2" a="1"/>
  <c r="B715" i="2" s="1"/>
  <c r="B716" i="2" a="1"/>
  <c r="B716" i="2" s="1"/>
  <c r="B717" i="2" a="1"/>
  <c r="B717" i="2" s="1"/>
  <c r="B718" i="2" a="1"/>
  <c r="B718" i="2" s="1"/>
  <c r="B719" i="2" a="1"/>
  <c r="B719" i="2" s="1"/>
  <c r="B720" i="2" a="1"/>
  <c r="B720" i="2" s="1"/>
  <c r="B721" i="2" a="1"/>
  <c r="B721" i="2" s="1"/>
  <c r="B722" i="2" a="1"/>
  <c r="B722" i="2" s="1"/>
  <c r="B723" i="2" a="1"/>
  <c r="B723" i="2" s="1"/>
  <c r="B724" i="2" a="1"/>
  <c r="B724" i="2" s="1"/>
  <c r="B725" i="2" a="1"/>
  <c r="B725" i="2" s="1"/>
  <c r="B726" i="2" a="1"/>
  <c r="B726" i="2" s="1"/>
  <c r="B727" i="2" a="1"/>
  <c r="B727" i="2" s="1"/>
  <c r="B728" i="2" a="1"/>
  <c r="B728" i="2" s="1"/>
  <c r="B729" i="2" a="1"/>
  <c r="B729" i="2" s="1"/>
  <c r="B730" i="2" a="1"/>
  <c r="B730" i="2"/>
  <c r="B731" i="2" a="1"/>
  <c r="B731" i="2" s="1"/>
  <c r="B732" i="2" a="1"/>
  <c r="B732" i="2" s="1"/>
  <c r="B733" i="2" a="1"/>
  <c r="B733" i="2"/>
  <c r="B734" i="2" a="1"/>
  <c r="B734" i="2" s="1"/>
  <c r="B735" i="2" a="1"/>
  <c r="B735" i="2"/>
  <c r="B736" i="2" a="1"/>
  <c r="B736" i="2" s="1"/>
  <c r="B737" i="2" a="1"/>
  <c r="B737" i="2" s="1"/>
  <c r="B738" i="2" a="1"/>
  <c r="B738" i="2"/>
  <c r="B739" i="2" a="1"/>
  <c r="B739" i="2" s="1"/>
  <c r="B740" i="2" a="1"/>
  <c r="B740" i="2" s="1"/>
  <c r="B741" i="2" a="1"/>
  <c r="B741" i="2"/>
  <c r="B742" i="2" a="1"/>
  <c r="B742" i="2" s="1"/>
  <c r="B743" i="2" a="1"/>
  <c r="B743" i="2"/>
  <c r="B744" i="2" a="1"/>
  <c r="B744" i="2" s="1"/>
  <c r="B745" i="2" a="1"/>
  <c r="B745" i="2" s="1"/>
  <c r="B746" i="2" a="1"/>
  <c r="B746" i="2" s="1"/>
  <c r="B747" i="2" a="1"/>
  <c r="B747" i="2"/>
  <c r="B748" i="2" a="1"/>
  <c r="B748" i="2" s="1"/>
  <c r="B749" i="2" a="1"/>
  <c r="B749" i="2" s="1"/>
  <c r="B750" i="2" a="1"/>
  <c r="B750" i="2"/>
  <c r="B751" i="2" a="1"/>
  <c r="B751" i="2" s="1"/>
  <c r="B752" i="2" a="1"/>
  <c r="B752" i="2" s="1"/>
  <c r="B753" i="2" a="1"/>
  <c r="B753" i="2"/>
  <c r="B754" i="2" a="1"/>
  <c r="B754" i="2" s="1"/>
  <c r="B755" i="2" a="1"/>
  <c r="B755" i="2"/>
  <c r="B756" i="2" a="1"/>
  <c r="B756" i="2" s="1"/>
  <c r="B757" i="2" a="1"/>
  <c r="B757" i="2" s="1"/>
  <c r="B758" i="2" a="1"/>
  <c r="B758" i="2"/>
  <c r="B759" i="2" a="1"/>
  <c r="B759" i="2" s="1"/>
  <c r="B760" i="2" a="1"/>
  <c r="B760" i="2" s="1"/>
  <c r="B761" i="2" a="1"/>
  <c r="B761" i="2" s="1"/>
  <c r="B762" i="2" a="1"/>
  <c r="B762" i="2"/>
  <c r="B763" i="2" a="1"/>
  <c r="B763" i="2" s="1"/>
  <c r="B764" i="2" a="1"/>
  <c r="B764" i="2" s="1"/>
  <c r="B765" i="2" a="1"/>
  <c r="B765" i="2"/>
  <c r="B766" i="2" a="1"/>
  <c r="B766" i="2" s="1"/>
  <c r="B767" i="2" a="1"/>
  <c r="B767" i="2"/>
  <c r="B768" i="2" a="1"/>
  <c r="B768" i="2" s="1"/>
  <c r="B769" i="2" a="1"/>
  <c r="B769" i="2" s="1"/>
  <c r="B770" i="2" a="1"/>
  <c r="B770" i="2"/>
  <c r="B771" i="2" a="1"/>
  <c r="B771" i="2" s="1"/>
  <c r="B772" i="2" a="1"/>
  <c r="B772" i="2" s="1"/>
  <c r="B773" i="2" a="1"/>
  <c r="B773" i="2"/>
  <c r="B774" i="2" a="1"/>
  <c r="B774" i="2" s="1"/>
  <c r="B775" i="2" a="1"/>
  <c r="B775" i="2"/>
  <c r="B776" i="2" a="1"/>
  <c r="B776" i="2" s="1"/>
  <c r="B777" i="2" a="1"/>
  <c r="B777" i="2" s="1"/>
  <c r="B778" i="2" a="1"/>
  <c r="B778" i="2" s="1"/>
  <c r="B779" i="2" a="1"/>
  <c r="B779" i="2"/>
  <c r="B780" i="2" a="1"/>
  <c r="B780" i="2" s="1"/>
  <c r="B781" i="2" a="1"/>
  <c r="B781" i="2" s="1"/>
  <c r="B782" i="2" a="1"/>
  <c r="B782" i="2"/>
  <c r="B783" i="2" a="1"/>
  <c r="B783" i="2" s="1"/>
  <c r="B784" i="2" a="1"/>
  <c r="B784" i="2" s="1"/>
  <c r="B785" i="2" a="1"/>
  <c r="B785" i="2"/>
  <c r="B786" i="2" a="1"/>
  <c r="B786" i="2" s="1"/>
  <c r="B787" i="2" a="1"/>
  <c r="B787" i="2"/>
  <c r="B788" i="2" a="1"/>
  <c r="B788" i="2" s="1"/>
  <c r="B789" i="2" a="1"/>
  <c r="B789" i="2" s="1"/>
  <c r="B790" i="2" a="1"/>
  <c r="B790" i="2"/>
  <c r="B791" i="2" a="1"/>
  <c r="B791" i="2" s="1"/>
  <c r="B792" i="2" a="1"/>
  <c r="B792" i="2" s="1"/>
  <c r="B793" i="2" a="1"/>
  <c r="B793" i="2" s="1"/>
  <c r="B794" i="2" a="1"/>
  <c r="B794" i="2"/>
  <c r="B795" i="2" a="1"/>
  <c r="B795" i="2" s="1"/>
  <c r="B796" i="2" a="1"/>
  <c r="B796" i="2" s="1"/>
  <c r="B797" i="2" a="1"/>
  <c r="B797" i="2"/>
  <c r="B798" i="2" a="1"/>
  <c r="B798" i="2" s="1"/>
  <c r="B799" i="2" a="1"/>
  <c r="B799" i="2"/>
  <c r="B800" i="2" a="1"/>
  <c r="B800" i="2" s="1"/>
  <c r="B801" i="2" a="1"/>
  <c r="B801" i="2" s="1"/>
  <c r="B802" i="2" a="1"/>
  <c r="B802" i="2"/>
  <c r="B803" i="2" a="1"/>
  <c r="B803" i="2" s="1"/>
  <c r="B804" i="2" a="1"/>
  <c r="B804" i="2" s="1"/>
  <c r="B805" i="2" a="1"/>
  <c r="B805" i="2"/>
  <c r="B806" i="2" a="1"/>
  <c r="B806" i="2" s="1"/>
  <c r="B807" i="2" a="1"/>
  <c r="B807" i="2"/>
  <c r="B808" i="2" a="1"/>
  <c r="B808" i="2" s="1"/>
  <c r="B809" i="2" a="1"/>
  <c r="B809" i="2" s="1"/>
  <c r="B810" i="2" a="1"/>
  <c r="B810" i="2" s="1"/>
  <c r="B811" i="2" a="1"/>
  <c r="B811" i="2"/>
  <c r="B812" i="2" a="1"/>
  <c r="B812" i="2" s="1"/>
  <c r="B813" i="2" a="1"/>
  <c r="B813" i="2" s="1"/>
  <c r="B814" i="2" a="1"/>
  <c r="B814" i="2"/>
  <c r="B815" i="2" a="1"/>
  <c r="B815" i="2" s="1"/>
  <c r="B816" i="2" a="1"/>
  <c r="B816" i="2" s="1"/>
  <c r="B817" i="2" a="1"/>
  <c r="B817" i="2"/>
  <c r="B818" i="2" a="1"/>
  <c r="B818" i="2" s="1"/>
  <c r="B819" i="2" a="1"/>
  <c r="B819" i="2"/>
  <c r="B820" i="2" a="1"/>
  <c r="B820" i="2" s="1"/>
  <c r="B821" i="2" a="1"/>
  <c r="B821" i="2" s="1"/>
  <c r="B822" i="2" a="1"/>
  <c r="B822" i="2"/>
  <c r="B823" i="2" a="1"/>
  <c r="B823" i="2" s="1"/>
  <c r="B824" i="2" a="1"/>
  <c r="B824" i="2" s="1"/>
  <c r="B825" i="2" a="1"/>
  <c r="B825" i="2" s="1"/>
  <c r="B826" i="2" a="1"/>
  <c r="B826" i="2"/>
  <c r="B827" i="2" a="1"/>
  <c r="B827" i="2" s="1"/>
  <c r="B828" i="2" a="1"/>
  <c r="B828" i="2" s="1"/>
  <c r="B829" i="2" a="1"/>
  <c r="B829" i="2"/>
  <c r="B830" i="2" a="1"/>
  <c r="B830" i="2" s="1"/>
  <c r="B831" i="2" a="1"/>
  <c r="B831" i="2"/>
  <c r="B832" i="2" a="1"/>
  <c r="B832" i="2" s="1"/>
  <c r="B833" i="2" a="1"/>
  <c r="B833" i="2" s="1"/>
  <c r="B834" i="2" a="1"/>
  <c r="B834" i="2"/>
  <c r="B835" i="2" a="1"/>
  <c r="B835" i="2" s="1"/>
  <c r="B836" i="2" a="1"/>
  <c r="B836" i="2" s="1"/>
  <c r="B837" i="2" a="1"/>
  <c r="B837" i="2"/>
  <c r="B838" i="2" a="1"/>
  <c r="B838" i="2" s="1"/>
  <c r="B839" i="2" a="1"/>
  <c r="B839" i="2"/>
  <c r="B840" i="2" a="1"/>
  <c r="B840" i="2" s="1"/>
  <c r="B841" i="2" a="1"/>
  <c r="B841" i="2" s="1"/>
  <c r="B842" i="2" a="1"/>
  <c r="B842" i="2" s="1"/>
  <c r="B843" i="2" a="1"/>
  <c r="B843" i="2"/>
  <c r="B844" i="2" a="1"/>
  <c r="B844" i="2" s="1"/>
  <c r="B845" i="2" a="1"/>
  <c r="B845" i="2" s="1"/>
  <c r="B846" i="2" a="1"/>
  <c r="B846" i="2"/>
  <c r="B847" i="2" a="1"/>
  <c r="B847" i="2" s="1"/>
  <c r="B848" i="2" a="1"/>
  <c r="B848" i="2" s="1"/>
  <c r="B849" i="2" a="1"/>
  <c r="B849" i="2"/>
  <c r="B850" i="2" a="1"/>
  <c r="B850" i="2" s="1"/>
  <c r="B851" i="2" a="1"/>
  <c r="B851" i="2"/>
  <c r="B852" i="2" a="1"/>
  <c r="B852" i="2" s="1"/>
  <c r="B853" i="2" a="1"/>
  <c r="B853" i="2" s="1"/>
  <c r="B854" i="2" a="1"/>
  <c r="B854" i="2"/>
  <c r="B855" i="2" a="1"/>
  <c r="B855" i="2" s="1"/>
  <c r="B856" i="2" a="1"/>
  <c r="B856" i="2" s="1"/>
  <c r="B857" i="2" a="1"/>
  <c r="B857" i="2" s="1"/>
  <c r="B858" i="2" a="1"/>
  <c r="B858" i="2"/>
  <c r="B859" i="2" a="1"/>
  <c r="B859" i="2" s="1"/>
  <c r="B860" i="2" a="1"/>
  <c r="B860" i="2" s="1"/>
  <c r="B861" i="2" a="1"/>
  <c r="B861" i="2"/>
  <c r="B862" i="2" a="1"/>
  <c r="B862" i="2" s="1"/>
  <c r="B863" i="2" a="1"/>
  <c r="B863" i="2"/>
  <c r="B864" i="2" a="1"/>
  <c r="B864" i="2" s="1"/>
  <c r="B865" i="2" a="1"/>
  <c r="B865" i="2" s="1"/>
  <c r="B866" i="2" a="1"/>
  <c r="B866" i="2"/>
  <c r="B867" i="2" a="1"/>
  <c r="B867" i="2" s="1"/>
  <c r="B868" i="2" a="1"/>
  <c r="B868" i="2" s="1"/>
  <c r="B869" i="2" a="1"/>
  <c r="B869" i="2"/>
  <c r="B870" i="2" a="1"/>
  <c r="B870" i="2" s="1"/>
  <c r="B871" i="2" a="1"/>
  <c r="B871" i="2"/>
  <c r="B872" i="2" a="1"/>
  <c r="B872" i="2" s="1"/>
  <c r="B873" i="2" a="1"/>
  <c r="B873" i="2" s="1"/>
  <c r="B874" i="2" a="1"/>
  <c r="B874" i="2" s="1"/>
  <c r="B875" i="2" a="1"/>
  <c r="B875" i="2"/>
  <c r="B876" i="2" a="1"/>
  <c r="B876" i="2" s="1"/>
  <c r="B877" i="2" a="1"/>
  <c r="B877" i="2" s="1"/>
  <c r="B878" i="2" a="1"/>
  <c r="B878" i="2"/>
  <c r="B879" i="2" a="1"/>
  <c r="B879" i="2" s="1"/>
  <c r="B880" i="2" a="1"/>
  <c r="B880" i="2" s="1"/>
  <c r="B881" i="2" a="1"/>
  <c r="B881" i="2"/>
  <c r="B882" i="2" a="1"/>
  <c r="B882" i="2" s="1"/>
  <c r="B883" i="2" a="1"/>
  <c r="B883" i="2"/>
  <c r="B884" i="2" a="1"/>
  <c r="B884" i="2" s="1"/>
  <c r="B885" i="2" a="1"/>
  <c r="B885" i="2" s="1"/>
  <c r="B886" i="2" a="1"/>
  <c r="B886" i="2"/>
  <c r="B887" i="2" a="1"/>
  <c r="B887" i="2" s="1"/>
  <c r="B888" i="2" a="1"/>
  <c r="B888" i="2" s="1"/>
  <c r="B889" i="2" a="1"/>
  <c r="B889" i="2" s="1"/>
  <c r="B890" i="2" a="1"/>
  <c r="B890" i="2"/>
  <c r="B891" i="2" a="1"/>
  <c r="B891" i="2" s="1"/>
  <c r="B892" i="2" a="1"/>
  <c r="B892" i="2" s="1"/>
  <c r="B893" i="2" a="1"/>
  <c r="B893" i="2"/>
  <c r="B894" i="2" a="1"/>
  <c r="B894" i="2" s="1"/>
  <c r="B895" i="2" a="1"/>
  <c r="B895" i="2"/>
  <c r="B896" i="2" a="1"/>
  <c r="B896" i="2" s="1"/>
  <c r="B897" i="2" a="1"/>
  <c r="B897" i="2" s="1"/>
  <c r="B898" i="2" a="1"/>
  <c r="B898" i="2"/>
  <c r="B899" i="2" a="1"/>
  <c r="B899" i="2" s="1"/>
  <c r="B900" i="2" a="1"/>
  <c r="B900" i="2" s="1"/>
  <c r="B901" i="2" a="1"/>
  <c r="B901" i="2"/>
  <c r="B902" i="2" a="1"/>
  <c r="B902" i="2" s="1"/>
  <c r="B903" i="2" a="1"/>
  <c r="B903" i="2"/>
  <c r="B904" i="2" a="1"/>
  <c r="B904" i="2" s="1"/>
  <c r="B905" i="2" a="1"/>
  <c r="B905" i="2" s="1"/>
  <c r="B906" i="2" a="1"/>
  <c r="B906" i="2" s="1"/>
  <c r="B907" i="2" a="1"/>
  <c r="B907" i="2"/>
  <c r="B908" i="2" a="1"/>
  <c r="B908" i="2" s="1"/>
  <c r="B909" i="2" a="1"/>
  <c r="B909" i="2" s="1"/>
  <c r="B910" i="2" a="1"/>
  <c r="B910" i="2"/>
  <c r="B911" i="2" a="1"/>
  <c r="B911" i="2" s="1"/>
  <c r="B912" i="2" a="1"/>
  <c r="B912" i="2" s="1"/>
  <c r="B913" i="2" a="1"/>
  <c r="B913" i="2"/>
  <c r="B914" i="2" a="1"/>
  <c r="B914" i="2" s="1"/>
  <c r="B915" i="2" a="1"/>
  <c r="B915" i="2"/>
  <c r="B916" i="2" a="1"/>
  <c r="B916" i="2" s="1"/>
  <c r="B917" i="2" a="1"/>
  <c r="B917" i="2" s="1"/>
  <c r="B918" i="2" a="1"/>
  <c r="B918" i="2"/>
  <c r="B919" i="2" a="1"/>
  <c r="B919" i="2" s="1"/>
  <c r="B920" i="2" a="1"/>
  <c r="B920" i="2" s="1"/>
  <c r="B921" i="2" a="1"/>
  <c r="B921" i="2" s="1"/>
  <c r="B922" i="2" a="1"/>
  <c r="B922" i="2"/>
  <c r="B923" i="2" a="1"/>
  <c r="B923" i="2" s="1"/>
  <c r="B924" i="2" a="1"/>
  <c r="B924" i="2" s="1"/>
  <c r="B925" i="2" a="1"/>
  <c r="B925" i="2"/>
  <c r="B926" i="2" a="1"/>
  <c r="B926" i="2" s="1"/>
  <c r="B927" i="2" a="1"/>
  <c r="B927" i="2"/>
  <c r="B928" i="2" a="1"/>
  <c r="B928" i="2" s="1"/>
  <c r="B929" i="2" a="1"/>
  <c r="B929" i="2" s="1"/>
  <c r="B930" i="2" a="1"/>
  <c r="B930" i="2"/>
  <c r="B931" i="2" a="1"/>
  <c r="B931" i="2" s="1"/>
  <c r="B932" i="2" a="1"/>
  <c r="B932" i="2" s="1"/>
  <c r="B933" i="2" a="1"/>
  <c r="B933" i="2"/>
  <c r="B934" i="2" a="1"/>
  <c r="B934" i="2" s="1"/>
  <c r="B935" i="2" a="1"/>
  <c r="B935" i="2"/>
  <c r="B936" i="2" a="1"/>
  <c r="B936" i="2" s="1"/>
  <c r="B937" i="2" a="1"/>
  <c r="B937" i="2" s="1"/>
  <c r="B938" i="2" a="1"/>
  <c r="B938" i="2" s="1"/>
  <c r="B939" i="2" a="1"/>
  <c r="B939" i="2"/>
  <c r="B940" i="2" a="1"/>
  <c r="B940" i="2" s="1"/>
  <c r="B941" i="2" a="1"/>
  <c r="B941" i="2" s="1"/>
  <c r="B942" i="2" a="1"/>
  <c r="B942" i="2"/>
  <c r="B943" i="2" a="1"/>
  <c r="B943" i="2" s="1"/>
  <c r="B944" i="2" a="1"/>
  <c r="B944" i="2" s="1"/>
  <c r="B945" i="2" a="1"/>
  <c r="B945" i="2"/>
  <c r="B946" i="2" a="1"/>
  <c r="B946" i="2" s="1"/>
  <c r="B947" i="2" a="1"/>
  <c r="B947" i="2"/>
  <c r="B948" i="2" a="1"/>
  <c r="B948" i="2" s="1"/>
  <c r="B949" i="2" a="1"/>
  <c r="B949" i="2" s="1"/>
  <c r="B950" i="2" a="1"/>
  <c r="B950" i="2"/>
  <c r="B951" i="2" a="1"/>
  <c r="B951" i="2" s="1"/>
  <c r="B952" i="2" a="1"/>
  <c r="B952" i="2" s="1"/>
  <c r="B953" i="2" a="1"/>
  <c r="B953" i="2" s="1"/>
  <c r="B954" i="2" a="1"/>
  <c r="B954" i="2"/>
  <c r="B955" i="2" a="1"/>
  <c r="B955" i="2" s="1"/>
  <c r="B956" i="2" a="1"/>
  <c r="B956" i="2" s="1"/>
  <c r="B957" i="2" a="1"/>
  <c r="B957" i="2"/>
  <c r="B958" i="2" a="1"/>
  <c r="B958" i="2" s="1"/>
  <c r="B959" i="2" a="1"/>
  <c r="B959" i="2"/>
  <c r="B960" i="2" a="1"/>
  <c r="B960" i="2" s="1"/>
  <c r="B961" i="2" a="1"/>
  <c r="B961" i="2" s="1"/>
  <c r="B962" i="2" a="1"/>
  <c r="B962" i="2"/>
  <c r="B963" i="2" a="1"/>
  <c r="B963" i="2" s="1"/>
  <c r="B964" i="2" a="1"/>
  <c r="B964" i="2" s="1"/>
  <c r="B965" i="2" a="1"/>
  <c r="B965" i="2"/>
  <c r="B966" i="2" a="1"/>
  <c r="B966" i="2" s="1"/>
  <c r="B967" i="2" a="1"/>
  <c r="B967" i="2"/>
  <c r="B968" i="2" a="1"/>
  <c r="B968" i="2" s="1"/>
  <c r="B969" i="2" a="1"/>
  <c r="B969" i="2" s="1"/>
  <c r="B970" i="2" a="1"/>
  <c r="B970" i="2" s="1"/>
  <c r="B971" i="2" a="1"/>
  <c r="B971" i="2"/>
  <c r="B972" i="2" a="1"/>
  <c r="B972" i="2" s="1"/>
  <c r="B973" i="2" a="1"/>
  <c r="B973" i="2" s="1"/>
  <c r="B974" i="2" a="1"/>
  <c r="B974" i="2"/>
  <c r="B975" i="2" a="1"/>
  <c r="B975" i="2" s="1"/>
  <c r="B976" i="2" a="1"/>
  <c r="B976" i="2" s="1"/>
  <c r="B977" i="2" a="1"/>
  <c r="B977" i="2"/>
  <c r="B978" i="2" a="1"/>
  <c r="B978" i="2" s="1"/>
  <c r="B979" i="2" a="1"/>
  <c r="B979" i="2"/>
  <c r="B980" i="2" a="1"/>
  <c r="B980" i="2" s="1"/>
  <c r="B981" i="2" a="1"/>
  <c r="B981" i="2" s="1"/>
  <c r="B982" i="2" a="1"/>
  <c r="B982" i="2"/>
  <c r="B983" i="2" a="1"/>
  <c r="B983" i="2" s="1"/>
  <c r="B984" i="2" a="1"/>
  <c r="B984" i="2" s="1"/>
  <c r="B985" i="2" a="1"/>
  <c r="B985" i="2" s="1"/>
  <c r="B986" i="2" a="1"/>
  <c r="B986" i="2"/>
  <c r="B987" i="2" a="1"/>
  <c r="B987" i="2" s="1"/>
  <c r="B988" i="2" a="1"/>
  <c r="B988" i="2" s="1"/>
  <c r="B989" i="2" a="1"/>
  <c r="B989" i="2"/>
  <c r="B990" i="2" a="1"/>
  <c r="B990" i="2" s="1"/>
  <c r="B991" i="2" a="1"/>
  <c r="B991" i="2"/>
  <c r="B992" i="2" a="1"/>
  <c r="B992" i="2" s="1"/>
  <c r="B993" i="2" a="1"/>
  <c r="B993" i="2" s="1"/>
  <c r="B994" i="2" a="1"/>
  <c r="B994" i="2"/>
  <c r="B995" i="2" a="1"/>
  <c r="B995" i="2" s="1"/>
  <c r="B996" i="2" a="1"/>
  <c r="B996" i="2" s="1"/>
  <c r="B997" i="2" a="1"/>
  <c r="B997" i="2"/>
  <c r="B998" i="2" a="1"/>
  <c r="B998" i="2" s="1"/>
  <c r="B999" i="2" a="1"/>
  <c r="B999" i="2"/>
  <c r="B1000" i="2" a="1"/>
  <c r="B1000" i="2" s="1"/>
  <c r="B1001" i="2" a="1"/>
  <c r="B1001" i="2" s="1"/>
  <c r="B1002" i="2" a="1"/>
  <c r="B1002" i="2" s="1"/>
  <c r="B1003" i="2" a="1"/>
  <c r="B1003" i="2"/>
  <c r="B1004" i="2" a="1"/>
  <c r="B1004" i="2" s="1"/>
  <c r="B1005" i="2" a="1"/>
  <c r="B1005" i="2"/>
  <c r="B1006" i="2" a="1"/>
  <c r="B1006" i="2" s="1"/>
  <c r="B1007" i="2" a="1"/>
  <c r="B1007" i="2"/>
  <c r="B1008" i="2" a="1"/>
  <c r="B1008" i="2" s="1"/>
  <c r="B1009" i="2" a="1"/>
  <c r="B1009" i="2"/>
  <c r="B1010" i="2" a="1"/>
  <c r="B1010" i="2" s="1"/>
  <c r="B1011" i="2" a="1"/>
  <c r="B1011" i="2"/>
  <c r="B1012" i="2" a="1"/>
  <c r="B1012" i="2" s="1"/>
  <c r="B1013" i="2" a="1"/>
  <c r="B1013" i="2"/>
  <c r="B1014" i="2" a="1"/>
  <c r="B1014" i="2" s="1"/>
  <c r="B1015" i="2" a="1"/>
  <c r="B1015" i="2"/>
  <c r="B1016" i="2" a="1"/>
  <c r="B1016" i="2" s="1"/>
  <c r="B1017" i="2" a="1"/>
  <c r="B1017" i="2"/>
  <c r="B1018" i="2" a="1"/>
  <c r="B1018" i="2" s="1"/>
  <c r="B1019" i="2" a="1"/>
  <c r="B1019" i="2"/>
  <c r="B1020" i="2" a="1"/>
  <c r="B1020" i="2" s="1"/>
  <c r="B1021" i="2" a="1"/>
  <c r="B1021" i="2"/>
  <c r="B1022" i="2" a="1"/>
  <c r="B1022" i="2" s="1"/>
  <c r="B1023" i="2" a="1"/>
  <c r="B1023" i="2"/>
  <c r="B1024" i="2" a="1"/>
  <c r="B1024" i="2"/>
  <c r="B1025" i="2" a="1"/>
  <c r="B1025" i="2"/>
  <c r="B1026" i="2" a="1"/>
  <c r="B1026" i="2" s="1"/>
  <c r="B1027" i="2" a="1"/>
  <c r="B1027" i="2"/>
  <c r="B1028" i="2" a="1"/>
  <c r="B1028" i="2" s="1"/>
  <c r="B1029" i="2" a="1"/>
  <c r="B1029" i="2"/>
  <c r="B1030" i="2" a="1"/>
  <c r="B1030" i="2" s="1"/>
  <c r="B1031" i="2" a="1"/>
  <c r="B1031" i="2" s="1"/>
  <c r="B1032" i="2" a="1"/>
  <c r="B1032" i="2"/>
  <c r="B1033" i="2" a="1"/>
  <c r="B1033" i="2"/>
  <c r="B1034" i="2" a="1"/>
  <c r="B1034" i="2" s="1"/>
  <c r="B1035" i="2" a="1"/>
  <c r="B1035" i="2"/>
  <c r="B1036" i="2" a="1"/>
  <c r="B1036" i="2"/>
  <c r="B1037" i="2" a="1"/>
  <c r="B1037" i="2"/>
  <c r="B1038" i="2" a="1"/>
  <c r="B1038" i="2" s="1"/>
  <c r="B1039" i="2" a="1"/>
  <c r="B1039" i="2"/>
  <c r="B1040" i="2" a="1"/>
  <c r="B1040" i="2"/>
  <c r="B1041" i="2" a="1"/>
  <c r="B1041" i="2"/>
  <c r="B1042" i="2" a="1"/>
  <c r="B1042" i="2" s="1"/>
  <c r="B1043" i="2" a="1"/>
  <c r="B1043" i="2"/>
  <c r="B1044" i="2" a="1"/>
  <c r="B1044" i="2" s="1"/>
  <c r="B1045" i="2" a="1"/>
  <c r="B1045" i="2"/>
  <c r="B1046" i="2" a="1"/>
  <c r="B1046" i="2" s="1"/>
  <c r="B1047" i="2" a="1"/>
  <c r="B1047" i="2" s="1"/>
  <c r="B1048" i="2" a="1"/>
  <c r="B1048" i="2"/>
  <c r="B1049" i="2" a="1"/>
  <c r="B1049" i="2"/>
  <c r="B1050" i="2" a="1"/>
  <c r="B1050" i="2" s="1"/>
  <c r="B1051" i="2" a="1"/>
  <c r="B1051" i="2"/>
  <c r="B1052" i="2" a="1"/>
  <c r="B1052" i="2"/>
  <c r="B1053" i="2" a="1"/>
  <c r="B1053" i="2"/>
  <c r="B1054" i="2" a="1"/>
  <c r="B1054" i="2" s="1"/>
  <c r="B1055" i="2" a="1"/>
  <c r="B1055" i="2"/>
  <c r="B1056" i="2" a="1"/>
  <c r="B1056" i="2"/>
  <c r="B1057" i="2" a="1"/>
  <c r="B1057" i="2"/>
  <c r="B1058" i="2" a="1"/>
  <c r="B1058" i="2" s="1"/>
  <c r="B1059" i="2" a="1"/>
  <c r="B1059" i="2"/>
  <c r="B1060" i="2" a="1"/>
  <c r="B1060" i="2" s="1"/>
  <c r="B1061" i="2" a="1"/>
  <c r="B1061" i="2"/>
  <c r="B1062" i="2" a="1"/>
  <c r="B1062" i="2" s="1"/>
  <c r="B1063" i="2" a="1"/>
  <c r="B1063" i="2" s="1"/>
  <c r="B1064" i="2" a="1"/>
  <c r="B1064" i="2"/>
  <c r="B1065" i="2" a="1"/>
  <c r="B1065" i="2"/>
  <c r="B1066" i="2" a="1"/>
  <c r="B1066" i="2" s="1"/>
  <c r="B1067" i="2" a="1"/>
  <c r="B1067" i="2"/>
  <c r="B1068" i="2" a="1"/>
  <c r="B1068" i="2"/>
  <c r="B1069" i="2" a="1"/>
  <c r="B1069" i="2"/>
  <c r="B1070" i="2" a="1"/>
  <c r="B1070" i="2" s="1"/>
  <c r="B1071" i="2" a="1"/>
  <c r="B1071" i="2"/>
  <c r="B1072" i="2" a="1"/>
  <c r="B1072" i="2"/>
  <c r="B1073" i="2" a="1"/>
  <c r="B1073" i="2"/>
  <c r="B1074" i="2" a="1"/>
  <c r="B1074" i="2" s="1"/>
  <c r="B1075" i="2" a="1"/>
  <c r="B1075" i="2"/>
  <c r="B1076" i="2" a="1"/>
  <c r="B1076" i="2" s="1"/>
  <c r="B1077" i="2" a="1"/>
  <c r="B1077" i="2"/>
  <c r="B1078" i="2" a="1"/>
  <c r="B1078" i="2" s="1"/>
  <c r="B1079" i="2" a="1"/>
  <c r="B1079" i="2" s="1"/>
  <c r="B1080" i="2" a="1"/>
  <c r="B1080" i="2"/>
  <c r="B1081" i="2" a="1"/>
  <c r="B1081" i="2"/>
  <c r="B1082" i="2" a="1"/>
  <c r="B1082" i="2" s="1"/>
  <c r="B1083" i="2" a="1"/>
  <c r="B1083" i="2"/>
  <c r="B1084" i="2" a="1"/>
  <c r="B1084" i="2"/>
  <c r="B1085" i="2" a="1"/>
  <c r="B1085" i="2"/>
  <c r="B1086" i="2" a="1"/>
  <c r="B1086" i="2" s="1"/>
  <c r="B1087" i="2" a="1"/>
  <c r="B1087" i="2"/>
  <c r="B1088" i="2" a="1"/>
  <c r="B1088" i="2"/>
  <c r="B1089" i="2" a="1"/>
  <c r="B1089" i="2"/>
  <c r="B1090" i="2" a="1"/>
  <c r="B1090" i="2" s="1"/>
  <c r="B1091" i="2" a="1"/>
  <c r="B1091" i="2"/>
  <c r="B1092" i="2" a="1"/>
  <c r="B1092" i="2" s="1"/>
  <c r="B1093" i="2" a="1"/>
  <c r="B1093" i="2" s="1"/>
  <c r="B1094" i="2" a="1"/>
  <c r="B1094" i="2"/>
  <c r="B1095" i="2" a="1"/>
  <c r="B1095" i="2" s="1"/>
  <c r="B1096" i="2" a="1"/>
  <c r="B1096" i="2"/>
  <c r="B1097" i="2" a="1"/>
  <c r="B1097" i="2" s="1"/>
  <c r="B1098" i="2" a="1"/>
  <c r="B1098" i="2" s="1"/>
  <c r="B1099" i="2" a="1"/>
  <c r="B1099" i="2"/>
  <c r="B1100" i="2" a="1"/>
  <c r="B1100" i="2" s="1"/>
  <c r="B1101" i="2" a="1"/>
  <c r="B1101" i="2" s="1"/>
  <c r="B1102" i="2" a="1"/>
  <c r="B1102" i="2"/>
  <c r="B1103" i="2" a="1"/>
  <c r="B1103" i="2" s="1"/>
  <c r="B1104" i="2" a="1"/>
  <c r="B1104" i="2"/>
  <c r="B1105" i="2" a="1"/>
  <c r="B1105" i="2" s="1"/>
  <c r="B1106" i="2" a="1"/>
  <c r="B1106" i="2" s="1"/>
  <c r="B1107" i="2" a="1"/>
  <c r="B1107" i="2"/>
  <c r="B1108" i="2" a="1"/>
  <c r="B1108" i="2"/>
  <c r="B1109" i="2" a="1"/>
  <c r="B1109" i="2" s="1"/>
  <c r="B1110" i="2" a="1"/>
  <c r="B1110" i="2"/>
  <c r="B1111" i="2" a="1"/>
  <c r="B1111" i="2"/>
  <c r="B1112" i="2" a="1"/>
  <c r="B1112" i="2"/>
  <c r="B1113" i="2" a="1"/>
  <c r="B1113" i="2" s="1"/>
  <c r="B1114" i="2" a="1"/>
  <c r="B1114" i="2"/>
  <c r="B1115" i="2" a="1"/>
  <c r="B1115" i="2"/>
  <c r="B1116" i="2" a="1"/>
  <c r="B1116" i="2" s="1"/>
  <c r="B1117" i="2" a="1"/>
  <c r="B1117" i="2" s="1"/>
  <c r="B1118" i="2" a="1"/>
  <c r="B1118" i="2"/>
  <c r="B1119" i="2" a="1"/>
  <c r="B1119" i="2" s="1"/>
  <c r="B1120" i="2" a="1"/>
  <c r="B1120" i="2" s="1"/>
  <c r="B1121" i="2" a="1"/>
  <c r="B1121" i="2" s="1"/>
  <c r="B1122" i="2" a="1"/>
  <c r="B1122" i="2" s="1"/>
  <c r="B1123" i="2" a="1"/>
  <c r="B1123" i="2"/>
  <c r="B1124" i="2" a="1"/>
  <c r="B1124" i="2"/>
  <c r="B1125" i="2" a="1"/>
  <c r="B1125" i="2" s="1"/>
  <c r="B1126" i="2" a="1"/>
  <c r="B1126" i="2"/>
  <c r="B1127" i="2" a="1"/>
  <c r="B1127" i="2"/>
  <c r="B1128" i="2" a="1"/>
  <c r="B1128" i="2"/>
  <c r="B1129" i="2" a="1"/>
  <c r="B1129" i="2" s="1"/>
  <c r="B1130" i="2" a="1"/>
  <c r="B1130" i="2"/>
  <c r="B1131" i="2" a="1"/>
  <c r="B1131" i="2"/>
  <c r="B1132" i="2" a="1"/>
  <c r="B1132" i="2" s="1"/>
  <c r="B1133" i="2" a="1"/>
  <c r="B1133" i="2" s="1"/>
  <c r="B1134" i="2" a="1"/>
  <c r="B1134" i="2"/>
  <c r="B1135" i="2" a="1"/>
  <c r="B1135" i="2" s="1"/>
  <c r="B1136" i="2" a="1"/>
  <c r="B1136" i="2"/>
  <c r="B1137" i="2" a="1"/>
  <c r="B1137" i="2" s="1"/>
  <c r="B1138" i="2" a="1"/>
  <c r="B1138" i="2" s="1"/>
  <c r="B1139" i="2" a="1"/>
  <c r="B1139" i="2" s="1"/>
  <c r="B1140" i="2" a="1"/>
  <c r="B1140" i="2"/>
  <c r="B1141" i="2" a="1"/>
  <c r="B1141" i="2" s="1"/>
  <c r="B1142" i="2" a="1"/>
  <c r="B1142" i="2" s="1"/>
  <c r="B1143" i="2" a="1"/>
  <c r="B1143" i="2"/>
  <c r="B1144" i="2" a="1"/>
  <c r="B1144" i="2"/>
  <c r="B1145" i="2" a="1"/>
  <c r="B1145" i="2" s="1"/>
  <c r="B1146" i="2" a="1"/>
  <c r="B1146" i="2"/>
  <c r="B1147" i="2" a="1"/>
  <c r="B1147" i="2"/>
  <c r="B1148" i="2" a="1"/>
  <c r="B1148" i="2" s="1"/>
  <c r="B1149" i="2" a="1"/>
  <c r="B1149" i="2" s="1"/>
  <c r="B1150" i="2" a="1"/>
  <c r="B1150" i="2"/>
  <c r="B1151" i="2" a="1"/>
  <c r="B1151" i="2" s="1"/>
  <c r="B1152" i="2" a="1"/>
  <c r="B1152" i="2"/>
  <c r="B1153" i="2" a="1"/>
  <c r="B1153" i="2" s="1"/>
  <c r="B1154" i="2" a="1"/>
  <c r="B1154" i="2" s="1"/>
  <c r="B1155" i="2" a="1"/>
  <c r="B1155" i="2"/>
  <c r="B1156" i="2" a="1"/>
  <c r="B1156" i="2" s="1"/>
  <c r="B1157" i="2" a="1"/>
  <c r="B1157" i="2" s="1"/>
  <c r="B1158" i="2" a="1"/>
  <c r="B1158" i="2"/>
  <c r="B1159" i="2" a="1"/>
  <c r="B1159" i="2" s="1"/>
  <c r="B1160" i="2" a="1"/>
  <c r="B1160" i="2"/>
  <c r="B1161" i="2" a="1"/>
  <c r="B1161" i="2" s="1"/>
  <c r="B1162" i="2" a="1"/>
  <c r="B1162" i="2" s="1"/>
  <c r="B1163" i="2" a="1"/>
  <c r="B1163" i="2"/>
  <c r="B1164" i="2" a="1"/>
  <c r="B1164" i="2" s="1"/>
  <c r="B1165" i="2" a="1"/>
  <c r="B1165" i="2" s="1"/>
  <c r="B1166" i="2" a="1"/>
  <c r="B1166" i="2"/>
  <c r="B1167" i="2" a="1"/>
  <c r="B1167" i="2" s="1"/>
  <c r="B1168" i="2" a="1"/>
  <c r="B1168" i="2"/>
  <c r="B1169" i="2" a="1"/>
  <c r="B1169" i="2" s="1"/>
  <c r="B1170" i="2" a="1"/>
  <c r="B1170" i="2" s="1"/>
  <c r="B1171" i="2" a="1"/>
  <c r="B1171" i="2"/>
  <c r="B1172" i="2" a="1"/>
  <c r="B1172" i="2"/>
  <c r="B1173" i="2" a="1"/>
  <c r="B1173" i="2" s="1"/>
  <c r="B1174" i="2" a="1"/>
  <c r="B1174" i="2"/>
  <c r="B1175" i="2" a="1"/>
  <c r="B1175" i="2"/>
  <c r="B1176" i="2" a="1"/>
  <c r="B1176" i="2"/>
  <c r="B1177" i="2" a="1"/>
  <c r="B1177" i="2" s="1"/>
  <c r="B1178" i="2" a="1"/>
  <c r="B1178" i="2"/>
  <c r="B1179" i="2" a="1"/>
  <c r="B1179" i="2"/>
  <c r="B1180" i="2" a="1"/>
  <c r="B1180" i="2" s="1"/>
  <c r="B1181" i="2" a="1"/>
  <c r="B1181" i="2" s="1"/>
  <c r="B1182" i="2" a="1"/>
  <c r="B1182" i="2"/>
  <c r="B1183" i="2" a="1"/>
  <c r="B1183" i="2" s="1"/>
  <c r="B1184" i="2" a="1"/>
  <c r="B1184" i="2" s="1"/>
  <c r="B1185" i="2" a="1"/>
  <c r="B1185" i="2" s="1"/>
  <c r="B1186" i="2" a="1"/>
  <c r="B1186" i="2" s="1"/>
  <c r="B1187" i="2" a="1"/>
  <c r="B1187" i="2"/>
  <c r="B1188" i="2" a="1"/>
  <c r="B1188" i="2"/>
  <c r="B1189" i="2" a="1"/>
  <c r="B1189" i="2" s="1"/>
  <c r="B1190" i="2" a="1"/>
  <c r="B1190" i="2"/>
  <c r="B1191" i="2" a="1"/>
  <c r="B1191" i="2"/>
  <c r="B1192" i="2" a="1"/>
  <c r="B1192" i="2"/>
  <c r="B1193" i="2" a="1"/>
  <c r="B1193" i="2" s="1"/>
  <c r="B1194" i="2" a="1"/>
  <c r="B1194" i="2"/>
  <c r="B1195" i="2" a="1"/>
  <c r="B1195" i="2"/>
  <c r="B1196" i="2" a="1"/>
  <c r="B1196" i="2" s="1"/>
  <c r="B1197" i="2" a="1"/>
  <c r="B1197" i="2" s="1"/>
  <c r="B1198" i="2" a="1"/>
  <c r="B1198" i="2"/>
  <c r="B1199" i="2" a="1"/>
  <c r="B1199" i="2" s="1"/>
  <c r="B1200" i="2" a="1"/>
  <c r="B1200" i="2"/>
  <c r="B1201" i="2" a="1"/>
  <c r="B1201" i="2" s="1"/>
  <c r="B1202" i="2" a="1"/>
  <c r="B1202" i="2" s="1"/>
  <c r="B1203" i="2" a="1"/>
  <c r="B1203" i="2" s="1"/>
  <c r="B1204" i="2" a="1"/>
  <c r="B1204" i="2"/>
  <c r="B1205" i="2" a="1"/>
  <c r="B1205" i="2" s="1"/>
  <c r="B1206" i="2" a="1"/>
  <c r="B1206" i="2" s="1"/>
  <c r="B1207" i="2" a="1"/>
  <c r="B1207" i="2"/>
  <c r="B1208" i="2" a="1"/>
  <c r="B1208" i="2"/>
  <c r="B1209" i="2" a="1"/>
  <c r="B1209" i="2" s="1"/>
  <c r="B1210" i="2" a="1"/>
  <c r="B1210" i="2"/>
  <c r="B1211" i="2" a="1"/>
  <c r="B1211" i="2"/>
  <c r="B1212" i="2" a="1"/>
  <c r="B1212" i="2" s="1"/>
  <c r="B1213" i="2" a="1"/>
  <c r="B1213" i="2" s="1"/>
  <c r="B1214" i="2" a="1"/>
  <c r="B1214" i="2"/>
  <c r="B1215" i="2" a="1"/>
  <c r="B1215" i="2" s="1"/>
  <c r="B1216" i="2" a="1"/>
  <c r="B1216" i="2"/>
  <c r="B1217" i="2" a="1"/>
  <c r="B1217" i="2" s="1"/>
  <c r="B1218" i="2" a="1"/>
  <c r="B1218" i="2" s="1"/>
  <c r="B1219" i="2" a="1"/>
  <c r="B1219" i="2"/>
  <c r="B1220" i="2" a="1"/>
  <c r="B1220" i="2" s="1"/>
  <c r="B1221" i="2" a="1"/>
  <c r="B1221" i="2" s="1"/>
  <c r="B1222" i="2" a="1"/>
  <c r="B1222" i="2"/>
  <c r="B1223" i="2" a="1"/>
  <c r="B1223" i="2" s="1"/>
  <c r="B1224" i="2" a="1"/>
  <c r="B1224" i="2"/>
  <c r="B1225" i="2" a="1"/>
  <c r="B1225" i="2" s="1"/>
  <c r="B1226" i="2" a="1"/>
  <c r="B1226" i="2" s="1"/>
  <c r="B1227" i="2" a="1"/>
  <c r="B1227" i="2"/>
  <c r="B1228" i="2" a="1"/>
  <c r="B1228" i="2" s="1"/>
  <c r="B1229" i="2" a="1"/>
  <c r="B1229" i="2" s="1"/>
  <c r="B1230" i="2" a="1"/>
  <c r="B1230" i="2"/>
  <c r="B1231" i="2" a="1"/>
  <c r="B1231" i="2" s="1"/>
  <c r="B1232" i="2" a="1"/>
  <c r="B1232" i="2"/>
  <c r="B1233" i="2" a="1"/>
  <c r="B1233" i="2" s="1"/>
  <c r="B1234" i="2" a="1"/>
  <c r="B1234" i="2" s="1"/>
  <c r="B1235" i="2" a="1"/>
  <c r="B1235" i="2"/>
  <c r="B1236" i="2" a="1"/>
  <c r="B1236" i="2"/>
  <c r="B1237" i="2" a="1"/>
  <c r="B1237" i="2" s="1"/>
  <c r="B1238" i="2" a="1"/>
  <c r="B1238" i="2"/>
  <c r="B1239" i="2" a="1"/>
  <c r="B1239" i="2"/>
  <c r="B1240" i="2" a="1"/>
  <c r="B1240" i="2"/>
  <c r="B1241" i="2" a="1"/>
  <c r="B1241" i="2" s="1"/>
  <c r="B1242" i="2" a="1"/>
  <c r="B1242" i="2"/>
  <c r="B1243" i="2" a="1"/>
  <c r="B1243" i="2"/>
  <c r="B1244" i="2" a="1"/>
  <c r="B1244" i="2" s="1"/>
  <c r="B1245" i="2" a="1"/>
  <c r="B1245" i="2" s="1"/>
  <c r="B1246" i="2" a="1"/>
  <c r="B1246" i="2"/>
  <c r="B1247" i="2" a="1"/>
  <c r="B1247" i="2" s="1"/>
  <c r="B1248" i="2" a="1"/>
  <c r="B1248" i="2" s="1"/>
  <c r="B1249" i="2" a="1"/>
  <c r="B1249" i="2" s="1"/>
  <c r="B1250" i="2" a="1"/>
  <c r="B1250" i="2" s="1"/>
  <c r="B1251" i="2" a="1"/>
  <c r="B1251" i="2"/>
  <c r="B1252" i="2" a="1"/>
  <c r="B1252" i="2"/>
  <c r="B1253" i="2" a="1"/>
  <c r="B1253" i="2" s="1"/>
  <c r="B1254" i="2" a="1"/>
  <c r="B1254" i="2"/>
  <c r="B1255" i="2" a="1"/>
  <c r="B1255" i="2"/>
  <c r="B1256" i="2" a="1"/>
  <c r="B1256" i="2"/>
  <c r="B1257" i="2" a="1"/>
  <c r="B1257" i="2" s="1"/>
  <c r="B1258" i="2" a="1"/>
  <c r="B1258" i="2"/>
  <c r="B1259" i="2" a="1"/>
  <c r="B1259" i="2"/>
  <c r="B1260" i="2" a="1"/>
  <c r="B1260" i="2" s="1"/>
  <c r="B1261" i="2" a="1"/>
  <c r="B1261" i="2" s="1"/>
  <c r="B1262" i="2" a="1"/>
  <c r="B1262" i="2"/>
  <c r="B1263" i="2" a="1"/>
  <c r="B1263" i="2" s="1"/>
  <c r="B1264" i="2" a="1"/>
  <c r="B1264" i="2"/>
  <c r="B1265" i="2" a="1"/>
  <c r="B1265" i="2" s="1"/>
  <c r="B1266" i="2" a="1"/>
  <c r="B1266" i="2" s="1"/>
  <c r="B1267" i="2" a="1"/>
  <c r="B1267" i="2" s="1"/>
  <c r="B1268" i="2" a="1"/>
  <c r="B1268" i="2"/>
  <c r="B1269" i="2" a="1"/>
  <c r="B1269" i="2" s="1"/>
  <c r="B1270" i="2" a="1"/>
  <c r="B1270" i="2" s="1"/>
  <c r="B1271" i="2" a="1"/>
  <c r="B1271" i="2"/>
  <c r="B1272" i="2" a="1"/>
  <c r="B1272" i="2"/>
  <c r="B1273" i="2" a="1"/>
  <c r="B1273" i="2" s="1"/>
  <c r="B1274" i="2" a="1"/>
  <c r="B1274" i="2"/>
  <c r="B1275" i="2" a="1"/>
  <c r="B1275" i="2"/>
  <c r="B1276" i="2" a="1"/>
  <c r="B1276" i="2" s="1"/>
  <c r="B1277" i="2" a="1"/>
  <c r="B1277" i="2" s="1"/>
  <c r="B1278" i="2" a="1"/>
  <c r="B1278" i="2"/>
  <c r="B1279" i="2" a="1"/>
  <c r="B1279" i="2" s="1"/>
  <c r="B1280" i="2" a="1"/>
  <c r="B1280" i="2"/>
  <c r="B1281" i="2" a="1"/>
  <c r="B1281" i="2" s="1"/>
  <c r="B1282" i="2" a="1"/>
  <c r="B1282" i="2" s="1"/>
  <c r="B1283" i="2" a="1"/>
  <c r="B1283" i="2" s="1"/>
  <c r="B1284" i="2" a="1"/>
  <c r="B1284" i="2" s="1"/>
  <c r="B1285" i="2" a="1"/>
  <c r="B1285" i="2" s="1"/>
  <c r="B1286" i="2" a="1"/>
  <c r="B1286" i="2" s="1"/>
  <c r="B1287" i="2" a="1"/>
  <c r="B1287" i="2" s="1"/>
  <c r="B1288" i="2" a="1"/>
  <c r="B1288" i="2"/>
  <c r="B1289" i="2" a="1"/>
  <c r="B1289" i="2" s="1"/>
  <c r="B1290" i="2" a="1"/>
  <c r="B1290" i="2" s="1"/>
  <c r="B1291" i="2" a="1"/>
  <c r="B1291" i="2"/>
  <c r="B1292" i="2" a="1"/>
  <c r="B1292" i="2" s="1"/>
  <c r="B1293" i="2" a="1"/>
  <c r="B1293" i="2" s="1"/>
  <c r="B1294" i="2" a="1"/>
  <c r="B1294" i="2"/>
  <c r="B1295" i="2" a="1"/>
  <c r="B1295" i="2" s="1"/>
  <c r="B1296" i="2" a="1"/>
  <c r="B1296" i="2"/>
  <c r="B1297" i="2" a="1"/>
  <c r="B1297" i="2" s="1"/>
  <c r="B1298" i="2" a="1"/>
  <c r="B1298" i="2" s="1"/>
  <c r="B1299" i="2" a="1"/>
  <c r="B1299" i="2"/>
  <c r="B1300" i="2" a="1"/>
  <c r="B1300" i="2" s="1"/>
  <c r="B1301" i="2" a="1"/>
  <c r="B1301" i="2" s="1"/>
  <c r="B1302" i="2" a="1"/>
  <c r="B1302" i="2"/>
  <c r="B1303" i="2" a="1"/>
  <c r="B1303" i="2" s="1"/>
  <c r="B1304" i="2" a="1"/>
  <c r="B1304" i="2"/>
  <c r="B1305" i="2" a="1"/>
  <c r="B1305" i="2" s="1"/>
  <c r="B1306" i="2" a="1"/>
  <c r="B1306" i="2" s="1"/>
  <c r="B1307" i="2" a="1"/>
  <c r="B1307" i="2"/>
  <c r="B1308" i="2" a="1"/>
  <c r="B1308" i="2" s="1"/>
  <c r="B1309" i="2" a="1"/>
  <c r="B1309" i="2" s="1"/>
  <c r="B1310" i="2" a="1"/>
  <c r="B1310" i="2"/>
  <c r="B1311" i="2" a="1"/>
  <c r="B1311" i="2" s="1"/>
  <c r="B1312" i="2" a="1"/>
  <c r="B1312" i="2" s="1"/>
  <c r="B1313" i="2" a="1"/>
  <c r="B1313" i="2" s="1"/>
  <c r="B1314" i="2" a="1"/>
  <c r="B1314" i="2" s="1"/>
  <c r="B1315" i="2" a="1"/>
  <c r="B1315" i="2"/>
  <c r="B1316" i="2" a="1"/>
  <c r="B1316" i="2"/>
  <c r="B1317" i="2" a="1"/>
  <c r="B1317" i="2" s="1"/>
  <c r="B1318" i="2" a="1"/>
  <c r="B1318" i="2"/>
  <c r="B1319" i="2" a="1"/>
  <c r="B1319" i="2"/>
  <c r="B1320" i="2" a="1"/>
  <c r="B1320" i="2"/>
  <c r="B1321" i="2" a="1"/>
  <c r="B1321" i="2" s="1"/>
  <c r="B1322" i="2" a="1"/>
  <c r="B1322" i="2"/>
  <c r="B1323" i="2" a="1"/>
  <c r="B1323" i="2"/>
  <c r="B1324" i="2" a="1"/>
  <c r="B1324" i="2" s="1"/>
  <c r="B1325" i="2" a="1"/>
  <c r="B1325" i="2" s="1"/>
  <c r="B1326" i="2" a="1"/>
  <c r="B1326" i="2"/>
  <c r="B1327" i="2" a="1"/>
  <c r="B1327" i="2" s="1"/>
  <c r="B1328" i="2" a="1"/>
  <c r="B1328" i="2"/>
  <c r="B1329" i="2" a="1"/>
  <c r="B1329" i="2" s="1"/>
  <c r="B1330" i="2" a="1"/>
  <c r="B1330" i="2" s="1"/>
  <c r="B1331" i="2" a="1"/>
  <c r="B1331" i="2" s="1"/>
  <c r="B1332" i="2" a="1"/>
  <c r="B1332" i="2"/>
  <c r="B1333" i="2" a="1"/>
  <c r="B1333" i="2" s="1"/>
  <c r="B1334" i="2" a="1"/>
  <c r="B1334" i="2" s="1"/>
  <c r="B1335" i="2" a="1"/>
  <c r="B1335" i="2"/>
  <c r="B1336" i="2" a="1"/>
  <c r="B1336" i="2"/>
  <c r="B1337" i="2" a="1"/>
  <c r="B1337" i="2" s="1"/>
  <c r="B1338" i="2" a="1"/>
  <c r="B1338" i="2"/>
  <c r="B1339" i="2" a="1"/>
  <c r="B1339" i="2"/>
  <c r="B1340" i="2" a="1"/>
  <c r="B1340" i="2" s="1"/>
  <c r="B1341" i="2" a="1"/>
  <c r="B1341" i="2" s="1"/>
  <c r="B1342" i="2" a="1"/>
  <c r="B1342" i="2"/>
  <c r="B1343" i="2" a="1"/>
  <c r="B1343" i="2" s="1"/>
  <c r="B1344" i="2" a="1"/>
  <c r="B1344" i="2"/>
  <c r="B1345" i="2" a="1"/>
  <c r="B1345" i="2" s="1"/>
  <c r="B1346" i="2" a="1"/>
  <c r="B1346" i="2" s="1"/>
  <c r="B1347" i="2" a="1"/>
  <c r="B1347" i="2" s="1"/>
  <c r="B1348" i="2" a="1"/>
  <c r="B1348" i="2" s="1"/>
  <c r="B1349" i="2" a="1"/>
  <c r="B1349" i="2" s="1"/>
  <c r="B1350" i="2" a="1"/>
  <c r="B1350" i="2" s="1"/>
  <c r="B1351" i="2" a="1"/>
  <c r="B1351" i="2" s="1"/>
  <c r="B1352" i="2" a="1"/>
  <c r="B1352" i="2"/>
  <c r="B1353" i="2" a="1"/>
  <c r="B1353" i="2" s="1"/>
  <c r="B1354" i="2" a="1"/>
  <c r="B1354" i="2" s="1"/>
  <c r="B1355" i="2" a="1"/>
  <c r="B1355" i="2"/>
  <c r="B1356" i="2" a="1"/>
  <c r="B1356" i="2" s="1"/>
  <c r="B1357" i="2" a="1"/>
  <c r="B1357" i="2" s="1"/>
  <c r="B1358" i="2" a="1"/>
  <c r="B1358" i="2"/>
  <c r="B1359" i="2" a="1"/>
  <c r="B1359" i="2" s="1"/>
  <c r="B1360" i="2" a="1"/>
  <c r="B1360" i="2"/>
  <c r="B1361" i="2" a="1"/>
  <c r="B1361" i="2" s="1"/>
  <c r="B1362" i="2" a="1"/>
  <c r="B1362" i="2" s="1"/>
  <c r="B1363" i="2" a="1"/>
  <c r="B1363" i="2"/>
  <c r="B1364" i="2" a="1"/>
  <c r="B1364" i="2" s="1"/>
  <c r="B1365" i="2" a="1"/>
  <c r="B1365" i="2" s="1"/>
  <c r="B1366" i="2" a="1"/>
  <c r="B1366" i="2"/>
  <c r="B1367" i="2" a="1"/>
  <c r="B1367" i="2" s="1"/>
  <c r="B1368" i="2" a="1"/>
  <c r="B1368" i="2"/>
  <c r="B1369" i="2" a="1"/>
  <c r="B1369" i="2" s="1"/>
  <c r="B1370" i="2" a="1"/>
  <c r="B1370" i="2" s="1"/>
  <c r="B1371" i="2" a="1"/>
  <c r="B1371" i="2"/>
  <c r="B1372" i="2" a="1"/>
  <c r="B1372" i="2" s="1"/>
  <c r="B1373" i="2" a="1"/>
  <c r="B1373" i="2" s="1"/>
  <c r="B1374" i="2" a="1"/>
  <c r="B1374" i="2"/>
  <c r="B1375" i="2" a="1"/>
  <c r="B1375" i="2" s="1"/>
  <c r="B1376" i="2" a="1"/>
  <c r="B1376" i="2" s="1"/>
  <c r="B1377" i="2" a="1"/>
  <c r="B1377" i="2" s="1"/>
  <c r="B1378" i="2" a="1"/>
  <c r="B1378" i="2" s="1"/>
  <c r="B1379" i="2" a="1"/>
  <c r="B1379" i="2"/>
  <c r="B1380" i="2" a="1"/>
  <c r="B1380" i="2"/>
  <c r="B1381" i="2" a="1"/>
  <c r="B1381" i="2" s="1"/>
  <c r="B1382" i="2" a="1"/>
  <c r="B1382" i="2"/>
  <c r="B1383" i="2" a="1"/>
  <c r="B1383" i="2"/>
  <c r="B1384" i="2" a="1"/>
  <c r="B1384" i="2"/>
  <c r="B1385" i="2" a="1"/>
  <c r="B1385" i="2" s="1"/>
  <c r="B1386" i="2" a="1"/>
  <c r="B1386" i="2"/>
  <c r="B1387" i="2" a="1"/>
  <c r="B1387" i="2"/>
  <c r="B1388" i="2" a="1"/>
  <c r="B1388" i="2" s="1"/>
  <c r="B1389" i="2" a="1"/>
  <c r="B1389" i="2" s="1"/>
  <c r="B1390" i="2" a="1"/>
  <c r="B1390" i="2"/>
  <c r="B1391" i="2" a="1"/>
  <c r="B1391" i="2" s="1"/>
  <c r="B1392" i="2" a="1"/>
  <c r="B1392" i="2"/>
  <c r="B1393" i="2" a="1"/>
  <c r="B1393" i="2" s="1"/>
  <c r="B1394" i="2" a="1"/>
  <c r="B1394" i="2" s="1"/>
  <c r="B1395" i="2" a="1"/>
  <c r="B1395" i="2" s="1"/>
  <c r="B1396" i="2" a="1"/>
  <c r="B1396" i="2" s="1"/>
  <c r="B1397" i="2" a="1"/>
  <c r="B1397" i="2" s="1"/>
  <c r="B1398" i="2" a="1"/>
  <c r="B1398" i="2" s="1"/>
  <c r="B1399" i="2" a="1"/>
  <c r="B1399" i="2"/>
  <c r="B1400" i="2" a="1"/>
  <c r="B1400" i="2"/>
  <c r="B1401" i="2" a="1"/>
  <c r="B1401" i="2" s="1"/>
  <c r="B1402" i="2" a="1"/>
  <c r="B1402" i="2"/>
  <c r="B1403" i="2" a="1"/>
  <c r="B1403" i="2"/>
  <c r="B1404" i="2" a="1"/>
  <c r="B1404" i="2" s="1"/>
  <c r="B1405" i="2" a="1"/>
  <c r="B1405" i="2" s="1"/>
  <c r="B1406" i="2" a="1"/>
  <c r="B1406" i="2"/>
  <c r="B1407" i="2" a="1"/>
  <c r="B1407" i="2" s="1"/>
  <c r="B1408" i="2" a="1"/>
  <c r="B1408" i="2"/>
  <c r="B1409" i="2" a="1"/>
  <c r="B1409" i="2" s="1"/>
  <c r="B1410" i="2" a="1"/>
  <c r="B1410" i="2" s="1"/>
  <c r="B1411" i="2" a="1"/>
  <c r="B1411" i="2" s="1"/>
  <c r="B1412" i="2" a="1"/>
  <c r="B1412" i="2" s="1"/>
  <c r="B1413" i="2" a="1"/>
  <c r="B1413" i="2" s="1"/>
  <c r="B1414" i="2" a="1"/>
  <c r="B1414" i="2" s="1"/>
  <c r="B1415" i="2" a="1"/>
  <c r="B1415" i="2" s="1"/>
  <c r="B1416" i="2" a="1"/>
  <c r="B1416" i="2"/>
  <c r="B1417" i="2" a="1"/>
  <c r="B1417" i="2" s="1"/>
  <c r="B1418" i="2" a="1"/>
  <c r="B1418" i="2" s="1"/>
  <c r="B1419" i="2" a="1"/>
  <c r="B1419" i="2"/>
  <c r="B1420" i="2" a="1"/>
  <c r="B1420" i="2"/>
  <c r="B1421" i="2" a="1"/>
  <c r="B1421" i="2" s="1"/>
  <c r="B1422" i="2" a="1"/>
  <c r="B1422" i="2"/>
  <c r="B1423" i="2" a="1"/>
  <c r="B1423" i="2"/>
  <c r="B1424" i="2" a="1"/>
  <c r="B1424" i="2" s="1"/>
  <c r="B1425" i="2" a="1"/>
  <c r="B1425" i="2" s="1"/>
  <c r="B1426" i="2" a="1"/>
  <c r="B1426" i="2"/>
  <c r="B1427" i="2" a="1"/>
  <c r="B1427" i="2" s="1"/>
  <c r="B1428" i="2" a="1"/>
  <c r="B1428" i="2" s="1"/>
  <c r="B1429" i="2" a="1"/>
  <c r="B1429" i="2" s="1"/>
  <c r="B1430" i="2" a="1"/>
  <c r="B1430" i="2" s="1"/>
  <c r="B1431" i="2" a="1"/>
  <c r="B1431" i="2" s="1"/>
  <c r="B1432" i="2" a="1"/>
  <c r="B1432" i="2"/>
  <c r="B1433" i="2" a="1"/>
  <c r="B1433" i="2" s="1"/>
  <c r="B1434" i="2" a="1"/>
  <c r="B1434" i="2" s="1"/>
  <c r="B1435" i="2" a="1"/>
  <c r="B1435" i="2" s="1"/>
  <c r="B1436" i="2" a="1"/>
  <c r="B1436" i="2"/>
  <c r="B1437" i="2" a="1"/>
  <c r="B1437" i="2" s="1"/>
  <c r="B1438" i="2" a="1"/>
  <c r="B1438" i="2" s="1"/>
  <c r="B1439" i="2" a="1"/>
  <c r="B1439" i="2"/>
  <c r="B1440" i="2" a="1"/>
  <c r="B1440" i="2" s="1"/>
  <c r="B1441" i="2" a="1"/>
  <c r="B1441" i="2" s="1"/>
  <c r="B1442" i="2" a="1"/>
  <c r="B1442" i="2"/>
  <c r="B1443" i="2" a="1"/>
  <c r="B1443" i="2" s="1"/>
  <c r="B1444" i="2" a="1"/>
  <c r="B1444" i="2" s="1"/>
  <c r="B1445" i="2" a="1"/>
  <c r="B1445" i="2" s="1"/>
  <c r="B1446" i="2" a="1"/>
  <c r="B1446" i="2" s="1"/>
  <c r="B1447" i="2" a="1"/>
  <c r="B1447" i="2" s="1"/>
  <c r="B1448" i="2" a="1"/>
  <c r="B1448" i="2"/>
  <c r="B1449" i="2" a="1"/>
  <c r="B1449" i="2" s="1"/>
  <c r="B1450" i="2" a="1"/>
  <c r="B1450" i="2" s="1"/>
  <c r="B1451" i="2" a="1"/>
  <c r="B1451" i="2"/>
  <c r="B1452" i="2" a="1"/>
  <c r="B1452" i="2"/>
  <c r="B1453" i="2" a="1"/>
  <c r="B1453" i="2" s="1"/>
  <c r="B1454" i="2" a="1"/>
  <c r="B1454" i="2"/>
  <c r="B1455" i="2" a="1"/>
  <c r="B1455" i="2"/>
  <c r="B1456" i="2" a="1"/>
  <c r="B1456" i="2" s="1"/>
  <c r="B1457" i="2" a="1"/>
  <c r="B1457" i="2" s="1"/>
  <c r="B1458" i="2" a="1"/>
  <c r="B1458" i="2"/>
  <c r="B1459" i="2" a="1"/>
  <c r="B1459" i="2" s="1"/>
  <c r="B1460" i="2" a="1"/>
  <c r="B1460" i="2" s="1"/>
  <c r="B1461" i="2" a="1"/>
  <c r="B1461" i="2" s="1"/>
  <c r="B1462" i="2" a="1"/>
  <c r="B1462" i="2" s="1"/>
  <c r="B1463" i="2" a="1"/>
  <c r="B1463" i="2" s="1"/>
  <c r="B1464" i="2" a="1"/>
  <c r="B1464" i="2"/>
  <c r="B1465" i="2" a="1"/>
  <c r="B1465" i="2" s="1"/>
  <c r="B1466" i="2" a="1"/>
  <c r="B1466" i="2" s="1"/>
  <c r="B1467" i="2" a="1"/>
  <c r="B1467" i="2" s="1"/>
  <c r="B1468" i="2" a="1"/>
  <c r="B1468" i="2"/>
  <c r="B1469" i="2" a="1"/>
  <c r="B1469" i="2" s="1"/>
  <c r="B1470" i="2" a="1"/>
  <c r="B1470" i="2" s="1"/>
  <c r="B1471" i="2" a="1"/>
  <c r="B1471" i="2"/>
  <c r="B1472" i="2" a="1"/>
  <c r="B1472" i="2" s="1"/>
  <c r="B1473" i="2" a="1"/>
  <c r="B1473" i="2" s="1"/>
  <c r="B1474" i="2" a="1"/>
  <c r="B1474" i="2"/>
  <c r="B1475" i="2" a="1"/>
  <c r="B1475" i="2" s="1"/>
  <c r="B1476" i="2" a="1"/>
  <c r="B1476" i="2" s="1"/>
  <c r="B1477" i="2" a="1"/>
  <c r="B1477" i="2" s="1"/>
  <c r="B1478" i="2" a="1"/>
  <c r="B1478" i="2" s="1"/>
  <c r="B1479" i="2" a="1"/>
  <c r="B1479" i="2" s="1"/>
  <c r="B1480" i="2" a="1"/>
  <c r="B1480" i="2"/>
  <c r="B1481" i="2" a="1"/>
  <c r="B1481" i="2" s="1"/>
  <c r="B1482" i="2" a="1"/>
  <c r="B1482" i="2" s="1"/>
  <c r="B1483" i="2" a="1"/>
  <c r="B1483" i="2"/>
  <c r="B1484" i="2" a="1"/>
  <c r="B1484" i="2"/>
  <c r="B1485" i="2" a="1"/>
  <c r="B1485" i="2" s="1"/>
  <c r="B1486" i="2" a="1"/>
  <c r="B1486" i="2"/>
  <c r="B1487" i="2" a="1"/>
  <c r="B1487" i="2"/>
  <c r="B1488" i="2" a="1"/>
  <c r="B1488" i="2" s="1"/>
  <c r="B1489" i="2" a="1"/>
  <c r="B1489" i="2" s="1"/>
  <c r="B1490" i="2" a="1"/>
  <c r="B1490" i="2"/>
  <c r="B1491" i="2" a="1"/>
  <c r="B1491" i="2" s="1"/>
  <c r="B1492" i="2" a="1"/>
  <c r="B1492" i="2" s="1"/>
  <c r="B1493" i="2" a="1"/>
  <c r="B1493" i="2" s="1"/>
  <c r="B1494" i="2" a="1"/>
  <c r="B1494" i="2" s="1"/>
  <c r="B1495" i="2" a="1"/>
  <c r="B1495" i="2" s="1"/>
  <c r="B1496" i="2" a="1"/>
  <c r="B1496" i="2"/>
  <c r="B1497" i="2" a="1"/>
  <c r="B1497" i="2" s="1"/>
  <c r="B1498" i="2" a="1"/>
  <c r="B1498" i="2" s="1"/>
  <c r="B1499" i="2" a="1"/>
  <c r="B1499" i="2" s="1"/>
  <c r="B1500" i="2" a="1"/>
  <c r="B1500" i="2"/>
  <c r="B1501" i="2" a="1"/>
  <c r="B1501" i="2" s="1"/>
  <c r="B1502" i="2" a="1"/>
  <c r="B1502" i="2" s="1"/>
  <c r="B1503" i="2" a="1"/>
  <c r="B1503" i="2"/>
  <c r="B1504" i="2" a="1"/>
  <c r="B1504" i="2" s="1"/>
  <c r="B1505" i="2" a="1"/>
  <c r="B1505" i="2" s="1"/>
  <c r="B1506" i="2" a="1"/>
  <c r="B1506" i="2"/>
  <c r="B1507" i="2" a="1"/>
  <c r="B1507" i="2" s="1"/>
  <c r="B1508" i="2" a="1"/>
  <c r="B1508" i="2" s="1"/>
  <c r="B1509" i="2" a="1"/>
  <c r="B1509" i="2" s="1"/>
  <c r="B1510" i="2" a="1"/>
  <c r="B1510" i="2" s="1"/>
  <c r="B1511" i="2" a="1"/>
  <c r="B1511" i="2" s="1"/>
  <c r="B1512" i="2" a="1"/>
  <c r="B1512" i="2"/>
  <c r="B1513" i="2" a="1"/>
  <c r="B1513" i="2" s="1"/>
  <c r="B1514" i="2" a="1"/>
  <c r="B1514" i="2" s="1"/>
  <c r="B1515" i="2" a="1"/>
  <c r="B1515" i="2"/>
  <c r="B1516" i="2" a="1"/>
  <c r="B1516" i="2"/>
  <c r="B1517" i="2" a="1"/>
  <c r="B1517" i="2" s="1"/>
  <c r="B1518" i="2" a="1"/>
  <c r="B1518" i="2"/>
  <c r="B1519" i="2" a="1"/>
  <c r="B1519" i="2"/>
  <c r="B1520" i="2" a="1"/>
  <c r="B1520" i="2" s="1"/>
  <c r="B1521" i="2" a="1"/>
  <c r="B1521" i="2" s="1"/>
  <c r="B1522" i="2" a="1"/>
  <c r="B1522" i="2"/>
  <c r="B1523" i="2" a="1"/>
  <c r="B1523" i="2" s="1"/>
  <c r="B1524" i="2" a="1"/>
  <c r="B1524" i="2" s="1"/>
  <c r="B1525" i="2" a="1"/>
  <c r="B1525" i="2" s="1"/>
  <c r="B1526" i="2" a="1"/>
  <c r="B1526" i="2" s="1"/>
  <c r="B1527" i="2" a="1"/>
  <c r="B1527" i="2" s="1"/>
  <c r="B1528" i="2" a="1"/>
  <c r="B1528" i="2" s="1"/>
  <c r="B1529" i="2" a="1"/>
  <c r="B1529" i="2" s="1"/>
  <c r="B1530" i="2" a="1"/>
  <c r="B1530" i="2" s="1"/>
  <c r="B1531" i="2" a="1"/>
  <c r="B1531" i="2" s="1"/>
  <c r="B1532" i="2" a="1"/>
  <c r="B1532" i="2"/>
  <c r="B1533" i="2" a="1"/>
  <c r="B1533" i="2" s="1"/>
  <c r="B1534" i="2" a="1"/>
  <c r="B1534" i="2" s="1"/>
  <c r="B1535" i="2" a="1"/>
  <c r="B1535" i="2"/>
  <c r="B1536" i="2" a="1"/>
  <c r="B1536" i="2" s="1"/>
  <c r="B1537" i="2" a="1"/>
  <c r="B1537" i="2" s="1"/>
  <c r="B1538" i="2" a="1"/>
  <c r="B1538" i="2"/>
  <c r="B1539" i="2" a="1"/>
  <c r="B1539" i="2" s="1"/>
  <c r="B1540" i="2" a="1"/>
  <c r="B1540" i="2" s="1"/>
  <c r="B1541" i="2" a="1"/>
  <c r="B1541" i="2" s="1"/>
  <c r="B1542" i="2" a="1"/>
  <c r="B1542" i="2" s="1"/>
  <c r="B1543" i="2" a="1"/>
  <c r="B1543" i="2" s="1"/>
  <c r="B1544" i="2" a="1"/>
  <c r="B1544" i="2"/>
  <c r="B1545" i="2" a="1"/>
  <c r="B1545" i="2" s="1"/>
  <c r="B1546" i="2" a="1"/>
  <c r="B1546" i="2" s="1"/>
  <c r="B1547" i="2" a="1"/>
  <c r="B1547" i="2"/>
  <c r="B1548" i="2" a="1"/>
  <c r="B1548" i="2"/>
  <c r="B1549" i="2" a="1"/>
  <c r="B1549" i="2" s="1"/>
  <c r="B1550" i="2" a="1"/>
  <c r="B1550" i="2"/>
  <c r="B1551" i="2" a="1"/>
  <c r="B1551" i="2"/>
  <c r="B1552" i="2" a="1"/>
  <c r="B1552" i="2" s="1"/>
  <c r="B1553" i="2" a="1"/>
  <c r="B1553" i="2" s="1"/>
  <c r="B1554" i="2" a="1"/>
  <c r="B1554" i="2"/>
  <c r="B1555" i="2" a="1"/>
  <c r="B1555" i="2" s="1"/>
  <c r="B1556" i="2" a="1"/>
  <c r="B1556" i="2" s="1"/>
  <c r="B1557" i="2" a="1"/>
  <c r="B1557" i="2" s="1"/>
  <c r="B1558" i="2" a="1"/>
  <c r="B1558" i="2" s="1"/>
  <c r="B1559" i="2" a="1"/>
  <c r="B1559" i="2" s="1"/>
  <c r="B1560" i="2" a="1"/>
  <c r="B1560" i="2" s="1"/>
  <c r="B1561" i="2" a="1"/>
  <c r="B1561" i="2" s="1"/>
  <c r="B1562" i="2" a="1"/>
  <c r="B1562" i="2" s="1"/>
  <c r="B1563" i="2" a="1"/>
  <c r="B1563" i="2" s="1"/>
  <c r="B1564" i="2" a="1"/>
  <c r="B1564" i="2"/>
  <c r="B1565" i="2" a="1"/>
  <c r="B1565" i="2" s="1"/>
  <c r="B1566" i="2" a="1"/>
  <c r="B1566" i="2" s="1"/>
  <c r="B1567" i="2" a="1"/>
  <c r="B1567" i="2"/>
  <c r="B1568" i="2" a="1"/>
  <c r="B1568" i="2" s="1"/>
  <c r="B1569" i="2" a="1"/>
  <c r="B1569" i="2" s="1"/>
  <c r="B1570" i="2" a="1"/>
  <c r="B1570" i="2"/>
  <c r="B1571" i="2" a="1"/>
  <c r="B1571" i="2" s="1"/>
  <c r="B1572" i="2" a="1"/>
  <c r="B1572" i="2" s="1"/>
  <c r="B1573" i="2" a="1"/>
  <c r="B1573" i="2" s="1"/>
  <c r="B1574" i="2" a="1"/>
  <c r="B1574" i="2" s="1"/>
  <c r="B1575" i="2" a="1"/>
  <c r="B1575" i="2" s="1"/>
  <c r="B1576" i="2" a="1"/>
  <c r="B1576" i="2"/>
  <c r="B1577" i="2" a="1"/>
  <c r="B1577" i="2" s="1"/>
  <c r="B1578" i="2" a="1"/>
  <c r="B1578" i="2" s="1"/>
  <c r="B1579" i="2" a="1"/>
  <c r="B1579" i="2"/>
  <c r="B1580" i="2" a="1"/>
  <c r="B1580" i="2"/>
  <c r="B1581" i="2" a="1"/>
  <c r="B1581" i="2" s="1"/>
  <c r="B1582" i="2" a="1"/>
  <c r="B1582" i="2" s="1"/>
  <c r="B1583" i="2" a="1"/>
  <c r="B1583" i="2" s="1"/>
  <c r="B1584" i="2" a="1"/>
  <c r="B1584" i="2" s="1"/>
  <c r="B1585" i="2" a="1"/>
  <c r="B1585" i="2" s="1"/>
  <c r="B1586" i="2" a="1"/>
  <c r="B1586" i="2" s="1"/>
  <c r="B1587" i="2" a="1"/>
  <c r="B1587" i="2" s="1"/>
  <c r="B1588" i="2" a="1"/>
  <c r="B1588" i="2" s="1"/>
  <c r="B1589" i="2" a="1"/>
  <c r="B1589" i="2" s="1"/>
  <c r="B1590" i="2" a="1"/>
  <c r="B1590" i="2" s="1"/>
  <c r="B1591" i="2" a="1"/>
  <c r="B1591" i="2" s="1"/>
  <c r="B1592" i="2" a="1"/>
  <c r="B1592" i="2" s="1"/>
  <c r="B1593" i="2" a="1"/>
  <c r="B1593" i="2" s="1"/>
  <c r="B1594" i="2" a="1"/>
  <c r="B1594" i="2" s="1"/>
  <c r="B1595" i="2" a="1"/>
  <c r="B1595" i="2" s="1"/>
  <c r="B1596" i="2" a="1"/>
  <c r="B1596" i="2" s="1"/>
  <c r="B1597" i="2" a="1"/>
  <c r="B1597" i="2" s="1"/>
  <c r="B1598" i="2" a="1"/>
  <c r="B1598" i="2" s="1"/>
  <c r="B1599" i="2" a="1"/>
  <c r="B1599" i="2" s="1"/>
  <c r="B1600" i="2" a="1"/>
  <c r="B1600" i="2" s="1"/>
  <c r="B1601" i="2" a="1"/>
  <c r="B1601" i="2" s="1"/>
  <c r="B1602" i="2" a="1"/>
  <c r="B1602" i="2" s="1"/>
  <c r="B1603" i="2" a="1"/>
  <c r="B1603" i="2" s="1"/>
  <c r="B1604" i="2" a="1"/>
  <c r="B1604" i="2" s="1"/>
  <c r="B1605" i="2" a="1"/>
  <c r="B1605" i="2" s="1"/>
  <c r="B1606" i="2" a="1"/>
  <c r="B1606" i="2" s="1"/>
  <c r="B1607" i="2" a="1"/>
  <c r="B1607" i="2" s="1"/>
  <c r="B1608" i="2" a="1"/>
  <c r="B1608" i="2" s="1"/>
  <c r="B1609" i="2" a="1"/>
  <c r="B1609" i="2" s="1"/>
  <c r="B1610" i="2" a="1"/>
  <c r="B1610" i="2" s="1"/>
  <c r="B1611" i="2" a="1"/>
  <c r="B1611" i="2" s="1"/>
  <c r="B1612" i="2" a="1"/>
  <c r="B1612" i="2" s="1"/>
  <c r="B1613" i="2" a="1"/>
  <c r="B1613" i="2" s="1"/>
  <c r="B1614" i="2" a="1"/>
  <c r="B1614" i="2" s="1"/>
  <c r="B1615" i="2" a="1"/>
  <c r="B1615" i="2" s="1"/>
  <c r="B1616" i="2" a="1"/>
  <c r="B1616" i="2" s="1"/>
  <c r="B1617" i="2" a="1"/>
  <c r="B1617" i="2" s="1"/>
  <c r="B1618" i="2" a="1"/>
  <c r="B1618" i="2" s="1"/>
  <c r="B1619" i="2" a="1"/>
  <c r="B1619" i="2" s="1"/>
  <c r="B1620" i="2" a="1"/>
  <c r="B1620" i="2" s="1"/>
  <c r="B1621" i="2" a="1"/>
  <c r="B1621" i="2" s="1"/>
  <c r="B1622" i="2" a="1"/>
  <c r="B1622" i="2" s="1"/>
  <c r="B1623" i="2" a="1"/>
  <c r="B1623" i="2" s="1"/>
  <c r="B1624" i="2" a="1"/>
  <c r="B1624" i="2" s="1"/>
  <c r="B1625" i="2" a="1"/>
  <c r="B1625" i="2" s="1"/>
  <c r="B1626" i="2" a="1"/>
  <c r="B1626" i="2" s="1"/>
  <c r="B1627" i="2" a="1"/>
  <c r="B1627" i="2" s="1"/>
  <c r="B1628" i="2" a="1"/>
  <c r="B1628" i="2" s="1"/>
  <c r="B1629" i="2" a="1"/>
  <c r="B1629" i="2" s="1"/>
  <c r="B1630" i="2" a="1"/>
  <c r="B1630" i="2" s="1"/>
  <c r="B1631" i="2" a="1"/>
  <c r="B1631" i="2" s="1"/>
  <c r="B1632" i="2" a="1"/>
  <c r="B1632" i="2" s="1"/>
  <c r="B1633" i="2" a="1"/>
  <c r="B1633" i="2" s="1"/>
  <c r="B1634" i="2" a="1"/>
  <c r="B1634" i="2" s="1"/>
  <c r="B1635" i="2" a="1"/>
  <c r="B1635" i="2" s="1"/>
  <c r="B1636" i="2" a="1"/>
  <c r="B1636" i="2" s="1"/>
  <c r="B1637" i="2" a="1"/>
  <c r="B1637" i="2" s="1"/>
  <c r="B1638" i="2" a="1"/>
  <c r="B1638" i="2" s="1"/>
  <c r="B1639" i="2" a="1"/>
  <c r="B1639" i="2" s="1"/>
  <c r="B1640" i="2" a="1"/>
  <c r="B1640" i="2" s="1"/>
  <c r="B1641" i="2" a="1"/>
  <c r="B1641" i="2" s="1"/>
  <c r="B1642" i="2" a="1"/>
  <c r="B1642" i="2" s="1"/>
  <c r="B1643" i="2" a="1"/>
  <c r="B1643" i="2" s="1"/>
  <c r="B1644" i="2" a="1"/>
  <c r="B1644" i="2" s="1"/>
  <c r="B1645" i="2" a="1"/>
  <c r="B1645" i="2" s="1"/>
  <c r="B1646" i="2" a="1"/>
  <c r="B1646" i="2" s="1"/>
  <c r="B1647" i="2" a="1"/>
  <c r="B1647" i="2" s="1"/>
  <c r="B1648" i="2" a="1"/>
  <c r="B1648" i="2" s="1"/>
  <c r="B1649" i="2" a="1"/>
  <c r="B1649" i="2" s="1"/>
  <c r="B1650" i="2" a="1"/>
  <c r="B1650" i="2" s="1"/>
  <c r="B1651" i="2" a="1"/>
  <c r="B1651" i="2" s="1"/>
  <c r="B1652" i="2" a="1"/>
  <c r="B1652" i="2" s="1"/>
  <c r="B1653" i="2" a="1"/>
  <c r="B1653" i="2" s="1"/>
  <c r="B1654" i="2" a="1"/>
  <c r="B1654" i="2" s="1"/>
  <c r="B1655" i="2" a="1"/>
  <c r="B1655" i="2" s="1"/>
  <c r="B1656" i="2" a="1"/>
  <c r="B1656" i="2" s="1"/>
  <c r="B1657" i="2" a="1"/>
  <c r="B1657" i="2" s="1"/>
  <c r="B1658" i="2" a="1"/>
  <c r="B1658" i="2" s="1"/>
  <c r="B1659" i="2" a="1"/>
  <c r="B1659" i="2" s="1"/>
  <c r="B1660" i="2" a="1"/>
  <c r="B1660" i="2" s="1"/>
  <c r="B1661" i="2" a="1"/>
  <c r="B1661" i="2" s="1"/>
  <c r="B1662" i="2" a="1"/>
  <c r="B1662" i="2" s="1"/>
  <c r="B1663" i="2" a="1"/>
  <c r="B1663" i="2" s="1"/>
  <c r="B1664" i="2" a="1"/>
  <c r="B1664" i="2" s="1"/>
  <c r="B1665" i="2" a="1"/>
  <c r="B1665" i="2" s="1"/>
  <c r="B1666" i="2" a="1"/>
  <c r="B1666" i="2" s="1"/>
  <c r="B1667" i="2" a="1"/>
  <c r="B1667" i="2" s="1"/>
  <c r="B1668" i="2" a="1"/>
  <c r="B1668" i="2" s="1"/>
  <c r="B1669" i="2" a="1"/>
  <c r="B1669" i="2" s="1"/>
  <c r="B1670" i="2" a="1"/>
  <c r="B1670" i="2" s="1"/>
  <c r="B1671" i="2" a="1"/>
  <c r="B1671" i="2" s="1"/>
  <c r="B1672" i="2" a="1"/>
  <c r="B1672" i="2" s="1"/>
  <c r="B1673" i="2" a="1"/>
  <c r="B1673" i="2" s="1"/>
  <c r="B1674" i="2" a="1"/>
  <c r="B1674" i="2" s="1"/>
  <c r="B1675" i="2" a="1"/>
  <c r="B1675" i="2" s="1"/>
  <c r="B1676" i="2" a="1"/>
  <c r="B1676" i="2" s="1"/>
  <c r="B1677" i="2" a="1"/>
  <c r="B1677" i="2" s="1"/>
  <c r="B1678" i="2" a="1"/>
  <c r="B1678" i="2" s="1"/>
  <c r="B1679" i="2" a="1"/>
  <c r="B1679" i="2" s="1"/>
  <c r="B1680" i="2" a="1"/>
  <c r="B1680" i="2" s="1"/>
  <c r="B1681" i="2" a="1"/>
  <c r="B1681" i="2" s="1"/>
  <c r="B1682" i="2" a="1"/>
  <c r="B1682" i="2" s="1"/>
  <c r="B1683" i="2" a="1"/>
  <c r="B1683" i="2" s="1"/>
  <c r="B1684" i="2" a="1"/>
  <c r="B1684" i="2" s="1"/>
  <c r="B1685" i="2" a="1"/>
  <c r="B1685" i="2" s="1"/>
  <c r="B1686" i="2" a="1"/>
  <c r="B1686" i="2" s="1"/>
  <c r="B1687" i="2" a="1"/>
  <c r="B1687" i="2" s="1"/>
  <c r="B1688" i="2" a="1"/>
  <c r="B1688" i="2" s="1"/>
  <c r="B1689" i="2" a="1"/>
  <c r="B1689" i="2" s="1"/>
  <c r="B1690" i="2" a="1"/>
  <c r="B1690" i="2" s="1"/>
  <c r="B1691" i="2" a="1"/>
  <c r="B1691" i="2" s="1"/>
  <c r="B1692" i="2" a="1"/>
  <c r="B1692" i="2" s="1"/>
  <c r="B1693" i="2" a="1"/>
  <c r="B1693" i="2" s="1"/>
  <c r="B1694" i="2" a="1"/>
  <c r="B1694" i="2" s="1"/>
  <c r="B1695" i="2" a="1"/>
  <c r="B1695" i="2" s="1"/>
  <c r="B1696" i="2" a="1"/>
  <c r="B1696" i="2" s="1"/>
  <c r="B1697" i="2" a="1"/>
  <c r="B1697" i="2" s="1"/>
  <c r="B1698" i="2" a="1"/>
  <c r="B1698" i="2" s="1"/>
  <c r="B1699" i="2" a="1"/>
  <c r="B1699" i="2" s="1"/>
  <c r="B1700" i="2" a="1"/>
  <c r="B1700" i="2" s="1"/>
  <c r="B1701" i="2" a="1"/>
  <c r="B1701" i="2" s="1"/>
  <c r="B1702" i="2" a="1"/>
  <c r="B1702" i="2" s="1"/>
  <c r="B1703" i="2" a="1"/>
  <c r="B1703" i="2" s="1"/>
  <c r="B1704" i="2" a="1"/>
  <c r="B1704" i="2" s="1"/>
  <c r="B1705" i="2" a="1"/>
  <c r="B1705" i="2" s="1"/>
  <c r="B1706" i="2" a="1"/>
  <c r="B1706" i="2" s="1"/>
  <c r="B1707" i="2" a="1"/>
  <c r="B1707" i="2" s="1"/>
  <c r="B1708" i="2" a="1"/>
  <c r="B1708" i="2" s="1"/>
  <c r="B1709" i="2" a="1"/>
  <c r="B1709" i="2" s="1"/>
  <c r="B1710" i="2" a="1"/>
  <c r="B1710" i="2" s="1"/>
  <c r="B1711" i="2" a="1"/>
  <c r="B1711" i="2" s="1"/>
  <c r="B1712" i="2" a="1"/>
  <c r="B1712" i="2" s="1"/>
  <c r="B1713" i="2" a="1"/>
  <c r="B1713" i="2" s="1"/>
  <c r="B1714" i="2" a="1"/>
  <c r="B1714" i="2" s="1"/>
  <c r="B1715" i="2" a="1"/>
  <c r="B1715" i="2" s="1"/>
  <c r="B1716" i="2" a="1"/>
  <c r="B1716" i="2" s="1"/>
  <c r="B1717" i="2" a="1"/>
  <c r="B1717" i="2" s="1"/>
  <c r="B1718" i="2" a="1"/>
  <c r="B1718" i="2" s="1"/>
  <c r="B1719" i="2" a="1"/>
  <c r="B1719" i="2" s="1"/>
  <c r="B1720" i="2" a="1"/>
  <c r="B1720" i="2" s="1"/>
  <c r="B1721" i="2" a="1"/>
  <c r="B1721" i="2" s="1"/>
  <c r="B1722" i="2" a="1"/>
  <c r="B1722" i="2" s="1"/>
  <c r="B1723" i="2" a="1"/>
  <c r="B1723" i="2" s="1"/>
  <c r="B1724" i="2" a="1"/>
  <c r="B1724" i="2" s="1"/>
  <c r="B1725" i="2" a="1"/>
  <c r="B1725" i="2" s="1"/>
  <c r="B1726" i="2" a="1"/>
  <c r="B1726" i="2" s="1"/>
  <c r="B1727" i="2" a="1"/>
  <c r="B1727" i="2" s="1"/>
  <c r="B1728" i="2" a="1"/>
  <c r="B1728" i="2" s="1"/>
  <c r="B1729" i="2" a="1"/>
  <c r="B1729" i="2" s="1"/>
  <c r="B1730" i="2" a="1"/>
  <c r="B1730" i="2" s="1"/>
  <c r="B1731" i="2" a="1"/>
  <c r="B1731" i="2" s="1"/>
  <c r="B1732" i="2" a="1"/>
  <c r="B1732" i="2" s="1"/>
  <c r="B1733" i="2" a="1"/>
  <c r="B1733" i="2" s="1"/>
  <c r="B1734" i="2" a="1"/>
  <c r="B1734" i="2" s="1"/>
  <c r="B1735" i="2" a="1"/>
  <c r="B1735" i="2" s="1"/>
  <c r="B1736" i="2" a="1"/>
  <c r="B1736" i="2" s="1"/>
  <c r="B1737" i="2" a="1"/>
  <c r="B1737" i="2" s="1"/>
  <c r="B1738" i="2" a="1"/>
  <c r="B1738" i="2" s="1"/>
  <c r="B1739" i="2" a="1"/>
  <c r="B1739" i="2" s="1"/>
  <c r="B1740" i="2" a="1"/>
  <c r="B1740" i="2" s="1"/>
  <c r="B1741" i="2" a="1"/>
  <c r="B1741" i="2" s="1"/>
  <c r="B1742" i="2" a="1"/>
  <c r="B1742" i="2" s="1"/>
  <c r="B1743" i="2" a="1"/>
  <c r="B1743" i="2" s="1"/>
  <c r="B1744" i="2" a="1"/>
  <c r="B1744" i="2" s="1"/>
  <c r="B1745" i="2" a="1"/>
  <c r="B1745" i="2" s="1"/>
  <c r="B1746" i="2" a="1"/>
  <c r="B1746" i="2" s="1"/>
  <c r="B1747" i="2" a="1"/>
  <c r="B1747" i="2" s="1"/>
  <c r="B1748" i="2" a="1"/>
  <c r="B1748" i="2" s="1"/>
  <c r="B1749" i="2" a="1"/>
  <c r="B1749" i="2" s="1"/>
  <c r="B1750" i="2" a="1"/>
  <c r="B1750" i="2" s="1"/>
  <c r="B1751" i="2" a="1"/>
  <c r="B1751" i="2" s="1"/>
  <c r="B1752" i="2" a="1"/>
  <c r="B1752" i="2" s="1"/>
  <c r="B1753" i="2" a="1"/>
  <c r="B1753" i="2" s="1"/>
  <c r="B1754" i="2" a="1"/>
  <c r="B1754" i="2" s="1"/>
  <c r="B1755" i="2" a="1"/>
  <c r="B1755" i="2" s="1"/>
  <c r="B1756" i="2" a="1"/>
  <c r="B1756" i="2" s="1"/>
  <c r="B1757" i="2" a="1"/>
  <c r="B1757" i="2" s="1"/>
  <c r="B1758" i="2" a="1"/>
  <c r="B1758" i="2" s="1"/>
  <c r="B1759" i="2" a="1"/>
  <c r="B1759" i="2" s="1"/>
  <c r="B1760" i="2" a="1"/>
  <c r="B1760" i="2" s="1"/>
  <c r="B1761" i="2" a="1"/>
  <c r="B1761" i="2" s="1"/>
  <c r="B1762" i="2" a="1"/>
  <c r="B1762" i="2" s="1"/>
  <c r="B1763" i="2" a="1"/>
  <c r="B1763" i="2" s="1"/>
  <c r="B1764" i="2" a="1"/>
  <c r="B1764" i="2" s="1"/>
  <c r="B1765" i="2" a="1"/>
  <c r="B1765" i="2" s="1"/>
  <c r="B1766" i="2" a="1"/>
  <c r="B1766" i="2" s="1"/>
  <c r="B1767" i="2" a="1"/>
  <c r="B1767" i="2" s="1"/>
  <c r="B1768" i="2" a="1"/>
  <c r="B1768" i="2" s="1"/>
  <c r="B1769" i="2" a="1"/>
  <c r="B1769" i="2" s="1"/>
  <c r="B1770" i="2" a="1"/>
  <c r="B1770" i="2" s="1"/>
  <c r="B1771" i="2" a="1"/>
  <c r="B1771" i="2" s="1"/>
  <c r="B1772" i="2" a="1"/>
  <c r="B1772" i="2" s="1"/>
  <c r="B1773" i="2" a="1"/>
  <c r="B1773" i="2" s="1"/>
  <c r="B1774" i="2" a="1"/>
  <c r="B1774" i="2" s="1"/>
  <c r="B1775" i="2" a="1"/>
  <c r="B1775" i="2" s="1"/>
  <c r="B1776" i="2" a="1"/>
  <c r="B1776" i="2" s="1"/>
  <c r="B1777" i="2" a="1"/>
  <c r="B1777" i="2" s="1"/>
  <c r="B1778" i="2" a="1"/>
  <c r="B1778" i="2" s="1"/>
  <c r="B1779" i="2" a="1"/>
  <c r="B1779" i="2" s="1"/>
  <c r="B1780" i="2" a="1"/>
  <c r="B1780" i="2" s="1"/>
  <c r="B1781" i="2" a="1"/>
  <c r="B1781" i="2" s="1"/>
  <c r="B1782" i="2" a="1"/>
  <c r="B1782" i="2" s="1"/>
  <c r="B1783" i="2" a="1"/>
  <c r="B1783" i="2" s="1"/>
  <c r="B1784" i="2" a="1"/>
  <c r="B1784" i="2" s="1"/>
  <c r="B1785" i="2" a="1"/>
  <c r="B1785" i="2" s="1"/>
  <c r="B1786" i="2" a="1"/>
  <c r="B1786" i="2" s="1"/>
  <c r="B1787" i="2" a="1"/>
  <c r="B1787" i="2" s="1"/>
  <c r="B1788" i="2" a="1"/>
  <c r="B1788" i="2" s="1"/>
  <c r="B1789" i="2" a="1"/>
  <c r="B1789" i="2" s="1"/>
  <c r="B1790" i="2" a="1"/>
  <c r="B1790" i="2" s="1"/>
  <c r="B1791" i="2" a="1"/>
  <c r="B1791" i="2" s="1"/>
  <c r="B1792" i="2" a="1"/>
  <c r="B1792" i="2" s="1"/>
  <c r="B1793" i="2" a="1"/>
  <c r="B1793" i="2" s="1"/>
  <c r="B1794" i="2" a="1"/>
  <c r="B1794" i="2" s="1"/>
  <c r="B1795" i="2" a="1"/>
  <c r="B1795" i="2" s="1"/>
  <c r="B1796" i="2" a="1"/>
  <c r="B1796" i="2" s="1"/>
  <c r="B1797" i="2" a="1"/>
  <c r="B1797" i="2" s="1"/>
  <c r="B1798" i="2" a="1"/>
  <c r="B1798" i="2" s="1"/>
  <c r="B1799" i="2" a="1"/>
  <c r="B1799" i="2" s="1"/>
  <c r="B1800" i="2" a="1"/>
  <c r="B1800" i="2" s="1"/>
  <c r="B1801" i="2" a="1"/>
  <c r="B1801" i="2" s="1"/>
  <c r="B1802" i="2" a="1"/>
  <c r="B1802" i="2" s="1"/>
  <c r="B1803" i="2" a="1"/>
  <c r="B1803" i="2" s="1"/>
  <c r="B1804" i="2" a="1"/>
  <c r="B1804" i="2" s="1"/>
  <c r="B1805" i="2" a="1"/>
  <c r="B1805" i="2" s="1"/>
  <c r="B1806" i="2" a="1"/>
  <c r="B1806" i="2" s="1"/>
  <c r="B1807" i="2" a="1"/>
  <c r="B1807" i="2" s="1"/>
  <c r="B1808" i="2" a="1"/>
  <c r="B1808" i="2" s="1"/>
  <c r="B1809" i="2" a="1"/>
  <c r="B1809" i="2" s="1"/>
  <c r="B1810" i="2" a="1"/>
  <c r="B1810" i="2" s="1"/>
  <c r="B1811" i="2" a="1"/>
  <c r="B1811" i="2" s="1"/>
  <c r="B1812" i="2" a="1"/>
  <c r="B1812" i="2" s="1"/>
  <c r="B1813" i="2" a="1"/>
  <c r="B1813" i="2" s="1"/>
  <c r="B1814" i="2" a="1"/>
  <c r="B1814" i="2" s="1"/>
  <c r="B1815" i="2" a="1"/>
  <c r="B1815" i="2" s="1"/>
  <c r="B1816" i="2" a="1"/>
  <c r="B1816" i="2" s="1"/>
  <c r="B1817" i="2" a="1"/>
  <c r="B1817" i="2" s="1"/>
  <c r="B1818" i="2" a="1"/>
  <c r="B1818" i="2" s="1"/>
  <c r="B1819" i="2" a="1"/>
  <c r="B1819" i="2" s="1"/>
  <c r="B1820" i="2" a="1"/>
  <c r="B1820" i="2" s="1"/>
  <c r="B1821" i="2" a="1"/>
  <c r="B1821" i="2" s="1"/>
  <c r="B1822" i="2" a="1"/>
  <c r="B1822" i="2" s="1"/>
  <c r="B1823" i="2" a="1"/>
  <c r="B1823" i="2" s="1"/>
  <c r="B1824" i="2" a="1"/>
  <c r="B1824" i="2" s="1"/>
  <c r="B1825" i="2" a="1"/>
  <c r="B1825" i="2" s="1"/>
  <c r="B1826" i="2" a="1"/>
  <c r="B1826" i="2" s="1"/>
  <c r="B1827" i="2" a="1"/>
  <c r="B1827" i="2" s="1"/>
  <c r="B1828" i="2" a="1"/>
  <c r="B1828" i="2" s="1"/>
  <c r="B1829" i="2" a="1"/>
  <c r="B1829" i="2" s="1"/>
  <c r="B1830" i="2" a="1"/>
  <c r="B1830" i="2" s="1"/>
  <c r="B1831" i="2" a="1"/>
  <c r="B1831" i="2" s="1"/>
  <c r="B1832" i="2" a="1"/>
  <c r="B1832" i="2" s="1"/>
  <c r="B1833" i="2" a="1"/>
  <c r="B1833" i="2" s="1"/>
  <c r="B1834" i="2" a="1"/>
  <c r="B1834" i="2" s="1"/>
  <c r="B1835" i="2" a="1"/>
  <c r="B1835" i="2" s="1"/>
  <c r="B1836" i="2" a="1"/>
  <c r="B1836" i="2" s="1"/>
  <c r="B1837" i="2" a="1"/>
  <c r="B1837" i="2" s="1"/>
  <c r="B1838" i="2" a="1"/>
  <c r="B1838" i="2" s="1"/>
  <c r="B1839" i="2" a="1"/>
  <c r="B1839" i="2" s="1"/>
  <c r="B1840" i="2" a="1"/>
  <c r="B1840" i="2" s="1"/>
  <c r="B1841" i="2" a="1"/>
  <c r="B1841" i="2" s="1"/>
  <c r="B1842" i="2" a="1"/>
  <c r="B1842" i="2" s="1"/>
  <c r="B1843" i="2" a="1"/>
  <c r="B1843" i="2" s="1"/>
  <c r="B1844" i="2" a="1"/>
  <c r="B1844" i="2" s="1"/>
  <c r="B1845" i="2" a="1"/>
  <c r="B1845" i="2" s="1"/>
  <c r="B1846" i="2" a="1"/>
  <c r="B1846" i="2" s="1"/>
  <c r="B1847" i="2" a="1"/>
  <c r="B1847" i="2" s="1"/>
  <c r="B1848" i="2" a="1"/>
  <c r="B1848" i="2" s="1"/>
  <c r="B1849" i="2" a="1"/>
  <c r="B1849" i="2" s="1"/>
  <c r="B1850" i="2" a="1"/>
  <c r="B1850" i="2" s="1"/>
  <c r="B1851" i="2" a="1"/>
  <c r="B1851" i="2" s="1"/>
  <c r="B1852" i="2" a="1"/>
  <c r="B1852" i="2" s="1"/>
  <c r="B1853" i="2" a="1"/>
  <c r="B1853" i="2" s="1"/>
  <c r="B1854" i="2" a="1"/>
  <c r="B1854" i="2" s="1"/>
  <c r="B1855" i="2" a="1"/>
  <c r="B1855" i="2" s="1"/>
  <c r="B1856" i="2" a="1"/>
  <c r="B1856" i="2" s="1"/>
  <c r="B1857" i="2" a="1"/>
  <c r="B1857" i="2" s="1"/>
  <c r="B1858" i="2" a="1"/>
  <c r="B1858" i="2" s="1"/>
  <c r="B1859" i="2" a="1"/>
  <c r="B1859" i="2" s="1"/>
  <c r="B1860" i="2" a="1"/>
  <c r="B1860" i="2" s="1"/>
  <c r="B1861" i="2" a="1"/>
  <c r="B1861" i="2" s="1"/>
  <c r="B1862" i="2" a="1"/>
  <c r="B1862" i="2" s="1"/>
  <c r="B1863" i="2" a="1"/>
  <c r="B1863" i="2" s="1"/>
  <c r="B1864" i="2" a="1"/>
  <c r="B1864" i="2" s="1"/>
  <c r="B1865" i="2" a="1"/>
  <c r="B1865" i="2" s="1"/>
  <c r="B1866" i="2" a="1"/>
  <c r="B1866" i="2" s="1"/>
  <c r="B1867" i="2" a="1"/>
  <c r="B1867" i="2" s="1"/>
  <c r="B1868" i="2" a="1"/>
  <c r="B1868" i="2" s="1"/>
  <c r="B1869" i="2" a="1"/>
  <c r="B1869" i="2" s="1"/>
  <c r="B1870" i="2" a="1"/>
  <c r="B1870" i="2" s="1"/>
  <c r="B1871" i="2" a="1"/>
  <c r="B1871" i="2" s="1"/>
  <c r="B1872" i="2" a="1"/>
  <c r="B1872" i="2" s="1"/>
  <c r="B1873" i="2" a="1"/>
  <c r="B1873" i="2" s="1"/>
  <c r="B1874" i="2" a="1"/>
  <c r="B1874" i="2" s="1"/>
  <c r="B1875" i="2" a="1"/>
  <c r="B1875" i="2" s="1"/>
  <c r="B1876" i="2" a="1"/>
  <c r="B1876" i="2" s="1"/>
  <c r="B1877" i="2" a="1"/>
  <c r="B1877" i="2" s="1"/>
  <c r="B1878" i="2" a="1"/>
  <c r="B1878" i="2" s="1"/>
  <c r="B1879" i="2" a="1"/>
  <c r="B1879" i="2" s="1"/>
  <c r="B1880" i="2" a="1"/>
  <c r="B1880" i="2" s="1"/>
  <c r="B1881" i="2" a="1"/>
  <c r="B1881" i="2" s="1"/>
  <c r="B1882" i="2" a="1"/>
  <c r="B1882" i="2" s="1"/>
  <c r="B1883" i="2" a="1"/>
  <c r="B1883" i="2" s="1"/>
  <c r="B1884" i="2" a="1"/>
  <c r="B1884" i="2" s="1"/>
  <c r="B1885" i="2" a="1"/>
  <c r="B1885" i="2" s="1"/>
  <c r="B1886" i="2" a="1"/>
  <c r="B1886" i="2" s="1"/>
  <c r="B1887" i="2" a="1"/>
  <c r="B1887" i="2" s="1"/>
  <c r="B1888" i="2" a="1"/>
  <c r="B1888" i="2" s="1"/>
  <c r="B1889" i="2" a="1"/>
  <c r="B1889" i="2" s="1"/>
  <c r="B1890" i="2" a="1"/>
  <c r="B1890" i="2" s="1"/>
  <c r="B1891" i="2" a="1"/>
  <c r="B1891" i="2" s="1"/>
  <c r="B1892" i="2" a="1"/>
  <c r="B1892" i="2" s="1"/>
  <c r="B1893" i="2" a="1"/>
  <c r="B1893" i="2" s="1"/>
  <c r="B1894" i="2" a="1"/>
  <c r="B1894" i="2" s="1"/>
  <c r="B1895" i="2" a="1"/>
  <c r="B1895" i="2" s="1"/>
  <c r="B1896" i="2" a="1"/>
  <c r="B1896" i="2" s="1"/>
  <c r="B1897" i="2" a="1"/>
  <c r="B1897" i="2" s="1"/>
  <c r="B1898" i="2" a="1"/>
  <c r="B1898" i="2" s="1"/>
  <c r="B1899" i="2" a="1"/>
  <c r="B1899" i="2" s="1"/>
  <c r="B1900" i="2" a="1"/>
  <c r="B1900" i="2" s="1"/>
  <c r="B1901" i="2" a="1"/>
  <c r="B1901" i="2" s="1"/>
  <c r="B1902" i="2" a="1"/>
  <c r="B1902" i="2" s="1"/>
  <c r="B1903" i="2" a="1"/>
  <c r="B1903" i="2" s="1"/>
  <c r="B1904" i="2" a="1"/>
  <c r="B1904" i="2" s="1"/>
  <c r="B1905" i="2" a="1"/>
  <c r="B1905" i="2" s="1"/>
  <c r="B1906" i="2" a="1"/>
  <c r="B1906" i="2" s="1"/>
  <c r="B1907" i="2" a="1"/>
  <c r="B1907" i="2" s="1"/>
  <c r="B1908" i="2" a="1"/>
  <c r="B1908" i="2" s="1"/>
  <c r="B1909" i="2" a="1"/>
  <c r="B1909" i="2" s="1"/>
  <c r="B1910" i="2" a="1"/>
  <c r="B1910" i="2" s="1"/>
  <c r="B1911" i="2" a="1"/>
  <c r="B1911" i="2" s="1"/>
  <c r="B1912" i="2" a="1"/>
  <c r="B1912" i="2" s="1"/>
  <c r="B1913" i="2" a="1"/>
  <c r="B1913" i="2" s="1"/>
  <c r="B1914" i="2" a="1"/>
  <c r="B1914" i="2" s="1"/>
  <c r="B1915" i="2" a="1"/>
  <c r="B1915" i="2" s="1"/>
  <c r="B1916" i="2" a="1"/>
  <c r="B1916" i="2" s="1"/>
  <c r="B1917" i="2" a="1"/>
  <c r="B1917" i="2" s="1"/>
  <c r="B1918" i="2" a="1"/>
  <c r="B1918" i="2" s="1"/>
  <c r="B1919" i="2" a="1"/>
  <c r="B1919" i="2" s="1"/>
  <c r="B1920" i="2" a="1"/>
  <c r="B1920" i="2" s="1"/>
  <c r="B1921" i="2" a="1"/>
  <c r="B1921" i="2" s="1"/>
  <c r="B1922" i="2" a="1"/>
  <c r="B1922" i="2" s="1"/>
  <c r="B1923" i="2" a="1"/>
  <c r="B1923" i="2" s="1"/>
  <c r="B1924" i="2" a="1"/>
  <c r="B1924" i="2" s="1"/>
  <c r="B1925" i="2" a="1"/>
  <c r="B1925" i="2" s="1"/>
  <c r="B1926" i="2" a="1"/>
  <c r="B1926" i="2" s="1"/>
  <c r="B1927" i="2" a="1"/>
  <c r="B1927" i="2" s="1"/>
  <c r="B1928" i="2" a="1"/>
  <c r="B1928" i="2" s="1"/>
  <c r="B1929" i="2" a="1"/>
  <c r="B1929" i="2" s="1"/>
  <c r="B1930" i="2" a="1"/>
  <c r="B1930" i="2" s="1"/>
  <c r="B1931" i="2" a="1"/>
  <c r="B1931" i="2" s="1"/>
  <c r="B1932" i="2" a="1"/>
  <c r="B1932" i="2" s="1"/>
  <c r="B1933" i="2" a="1"/>
  <c r="B1933" i="2" s="1"/>
  <c r="B1934" i="2" a="1"/>
  <c r="B1934" i="2" s="1"/>
  <c r="B1935" i="2" a="1"/>
  <c r="B1935" i="2" s="1"/>
  <c r="B1936" i="2" a="1"/>
  <c r="B1936" i="2" s="1"/>
  <c r="B1937" i="2" a="1"/>
  <c r="B1937" i="2" s="1"/>
  <c r="B1938" i="2" a="1"/>
  <c r="B1938" i="2" s="1"/>
  <c r="B1939" i="2" a="1"/>
  <c r="B1939" i="2" s="1"/>
  <c r="B1940" i="2" a="1"/>
  <c r="B1940" i="2" s="1"/>
  <c r="B1941" i="2" a="1"/>
  <c r="B1941" i="2" s="1"/>
  <c r="B1942" i="2" a="1"/>
  <c r="B1942" i="2" s="1"/>
  <c r="B1943" i="2" a="1"/>
  <c r="B1943" i="2" s="1"/>
  <c r="B1944" i="2" a="1"/>
  <c r="B1944" i="2" s="1"/>
  <c r="B1945" i="2" a="1"/>
  <c r="B1945" i="2" s="1"/>
  <c r="B1946" i="2" a="1"/>
  <c r="B1946" i="2" s="1"/>
  <c r="B1947" i="2" a="1"/>
  <c r="B1947" i="2" s="1"/>
  <c r="B1948" i="2" a="1"/>
  <c r="B1948" i="2" s="1"/>
  <c r="B1949" i="2" a="1"/>
  <c r="B1949" i="2" s="1"/>
  <c r="B1950" i="2" a="1"/>
  <c r="B1950" i="2" s="1"/>
  <c r="B1951" i="2" a="1"/>
  <c r="B1951" i="2" s="1"/>
  <c r="B1952" i="2" a="1"/>
  <c r="B1952" i="2" s="1"/>
  <c r="B1953" i="2" a="1"/>
  <c r="B1953" i="2" s="1"/>
  <c r="B1954" i="2" a="1"/>
  <c r="B1954" i="2" s="1"/>
  <c r="B1955" i="2" a="1"/>
  <c r="B1955" i="2" s="1"/>
  <c r="B1956" i="2" a="1"/>
  <c r="B1956" i="2" s="1"/>
  <c r="B1957" i="2" a="1"/>
  <c r="B1957" i="2" s="1"/>
  <c r="B1958" i="2" a="1"/>
  <c r="B1958" i="2" s="1"/>
  <c r="B1959" i="2" a="1"/>
  <c r="B1959" i="2" s="1"/>
  <c r="B1960" i="2" a="1"/>
  <c r="B1960" i="2" s="1"/>
  <c r="B1961" i="2" a="1"/>
  <c r="B1961" i="2" s="1"/>
  <c r="B1962" i="2" a="1"/>
  <c r="B1962" i="2" s="1"/>
  <c r="B1963" i="2" a="1"/>
  <c r="B1963" i="2" s="1"/>
  <c r="B1964" i="2" a="1"/>
  <c r="B1964" i="2" s="1"/>
  <c r="B1965" i="2" a="1"/>
  <c r="B1965" i="2" s="1"/>
  <c r="B1966" i="2" a="1"/>
  <c r="B1966" i="2" s="1"/>
  <c r="B1967" i="2" a="1"/>
  <c r="B1967" i="2" s="1"/>
  <c r="B1968" i="2" a="1"/>
  <c r="B1968" i="2" s="1"/>
  <c r="B1969" i="2" a="1"/>
  <c r="B1969" i="2" s="1"/>
  <c r="B1970" i="2" a="1"/>
  <c r="B1970" i="2" s="1"/>
  <c r="B1971" i="2" a="1"/>
  <c r="B1971" i="2" s="1"/>
  <c r="B1972" i="2" a="1"/>
  <c r="B1972" i="2" s="1"/>
  <c r="B1973" i="2" a="1"/>
  <c r="B1973" i="2" s="1"/>
  <c r="B1974" i="2" a="1"/>
  <c r="B1974" i="2" s="1"/>
  <c r="B1975" i="2" a="1"/>
  <c r="B1975" i="2" s="1"/>
  <c r="B1976" i="2" a="1"/>
  <c r="B1976" i="2" s="1"/>
  <c r="B1977" i="2" a="1"/>
  <c r="B1977" i="2" s="1"/>
  <c r="B1978" i="2" a="1"/>
  <c r="B1978" i="2" s="1"/>
  <c r="B1979" i="2" a="1"/>
  <c r="B1979" i="2" s="1"/>
  <c r="B1980" i="2" a="1"/>
  <c r="B1980" i="2" s="1"/>
  <c r="B1981" i="2" a="1"/>
  <c r="B1981" i="2" s="1"/>
  <c r="B1982" i="2" a="1"/>
  <c r="B1982" i="2" s="1"/>
  <c r="B1983" i="2" a="1"/>
  <c r="B1983" i="2" s="1"/>
  <c r="B1984" i="2" a="1"/>
  <c r="B1984" i="2" s="1"/>
  <c r="B1985" i="2" a="1"/>
  <c r="B1985" i="2" s="1"/>
  <c r="B1986" i="2" a="1"/>
  <c r="B1986" i="2" s="1"/>
  <c r="B1987" i="2" a="1"/>
  <c r="B1987" i="2" s="1"/>
  <c r="B1988" i="2" a="1"/>
  <c r="B1988" i="2" s="1"/>
  <c r="B1989" i="2" a="1"/>
  <c r="B1989" i="2" s="1"/>
  <c r="B1990" i="2" a="1"/>
  <c r="B1990" i="2" s="1"/>
  <c r="B1991" i="2" a="1"/>
  <c r="B1991" i="2" s="1"/>
  <c r="B1992" i="2" a="1"/>
  <c r="B1992" i="2" s="1"/>
  <c r="B1993" i="2" a="1"/>
  <c r="B1993" i="2" s="1"/>
  <c r="B1994" i="2" a="1"/>
  <c r="B1994" i="2" s="1"/>
  <c r="B1995" i="2" a="1"/>
  <c r="B1995" i="2" s="1"/>
  <c r="B1996" i="2" a="1"/>
  <c r="B1996" i="2" s="1"/>
  <c r="B1997" i="2" a="1"/>
  <c r="B1997" i="2" s="1"/>
  <c r="B1998" i="2" a="1"/>
  <c r="B1998" i="2" s="1"/>
  <c r="B1999" i="2" a="1"/>
  <c r="B1999" i="2" s="1"/>
  <c r="B2000" i="2" a="1"/>
  <c r="B2000" i="2" s="1"/>
  <c r="B2001" i="2" a="1"/>
  <c r="B2001" i="2" s="1"/>
  <c r="B2002" i="2" a="1"/>
  <c r="B2002" i="2" s="1"/>
  <c r="B2003" i="2" a="1"/>
  <c r="B2003" i="2" s="1"/>
  <c r="B2004" i="2" a="1"/>
  <c r="B2004" i="2" s="1"/>
  <c r="B2005" i="2" a="1"/>
  <c r="B2005" i="2" s="1"/>
  <c r="B2006" i="2" a="1"/>
  <c r="B2006" i="2" s="1"/>
  <c r="B2007" i="2" a="1"/>
  <c r="B2007" i="2" s="1"/>
  <c r="B2008" i="2" a="1"/>
  <c r="B2008" i="2" s="1"/>
  <c r="B2009" i="2" a="1"/>
  <c r="B2009" i="2" s="1"/>
  <c r="B2010" i="2" a="1"/>
  <c r="B2010" i="2" s="1"/>
  <c r="B2011" i="2" a="1"/>
  <c r="B2011" i="2" s="1"/>
  <c r="B2012" i="2" a="1"/>
  <c r="B2012" i="2" s="1"/>
  <c r="B2013" i="2" a="1"/>
  <c r="B2013" i="2" s="1"/>
  <c r="B2014" i="2" a="1"/>
  <c r="B2014" i="2" s="1"/>
  <c r="B2015" i="2" a="1"/>
  <c r="B2015" i="2" s="1"/>
  <c r="B2016" i="2" a="1"/>
  <c r="B2016" i="2" s="1"/>
  <c r="B2017" i="2" a="1"/>
  <c r="B2017" i="2" s="1"/>
  <c r="B2018" i="2" a="1"/>
  <c r="B2018" i="2" s="1"/>
  <c r="B2019" i="2" a="1"/>
  <c r="B2019" i="2" s="1"/>
  <c r="B2020" i="2" a="1"/>
  <c r="B2020" i="2" s="1"/>
  <c r="B2021" i="2" a="1"/>
  <c r="B2021" i="2" s="1"/>
  <c r="B2022" i="2" a="1"/>
  <c r="B2022" i="2" s="1"/>
  <c r="B2023" i="2" a="1"/>
  <c r="B2023" i="2" s="1"/>
  <c r="B2024" i="2" a="1"/>
  <c r="B2024" i="2" s="1"/>
  <c r="B2025" i="2" a="1"/>
  <c r="B2025" i="2" s="1"/>
  <c r="B2026" i="2" a="1"/>
  <c r="B2026" i="2" s="1"/>
  <c r="B2027" i="2" a="1"/>
  <c r="B2027" i="2" s="1"/>
  <c r="B2028" i="2" a="1"/>
  <c r="B2028" i="2" s="1"/>
  <c r="B2029" i="2" a="1"/>
  <c r="B2029" i="2" s="1"/>
  <c r="B2030" i="2" a="1"/>
  <c r="B2030" i="2" s="1"/>
  <c r="B2031" i="2" a="1"/>
  <c r="B2031" i="2" s="1"/>
  <c r="B2032" i="2" a="1"/>
  <c r="B2032" i="2" s="1"/>
  <c r="B2033" i="2" a="1"/>
  <c r="B2033" i="2" s="1"/>
  <c r="B2034" i="2" a="1"/>
  <c r="B2034" i="2" s="1"/>
  <c r="B2035" i="2" a="1"/>
  <c r="B2035" i="2" s="1"/>
  <c r="B2036" i="2" a="1"/>
  <c r="B2036" i="2" s="1"/>
  <c r="B2037" i="2" a="1"/>
  <c r="B2037" i="2" s="1"/>
  <c r="B2038" i="2" a="1"/>
  <c r="B2038" i="2" s="1"/>
  <c r="B2039" i="2" a="1"/>
  <c r="B2039" i="2" s="1"/>
  <c r="B2040" i="2" a="1"/>
  <c r="B2040" i="2" s="1"/>
  <c r="B2041" i="2" a="1"/>
  <c r="B2041" i="2" s="1"/>
  <c r="B2042" i="2" a="1"/>
  <c r="B2042" i="2" s="1"/>
  <c r="B2043" i="2" a="1"/>
  <c r="B2043" i="2" s="1"/>
  <c r="B2044" i="2" a="1"/>
  <c r="B2044" i="2" s="1"/>
  <c r="B2045" i="2" a="1"/>
  <c r="B2045" i="2" s="1"/>
  <c r="B2046" i="2" a="1"/>
  <c r="B2046" i="2" s="1"/>
  <c r="B2047" i="2" a="1"/>
  <c r="B2047" i="2" s="1"/>
  <c r="B2048" i="2" a="1"/>
  <c r="B2048" i="2" s="1"/>
  <c r="B2049" i="2" a="1"/>
  <c r="B2049" i="2" s="1"/>
  <c r="B2050" i="2" a="1"/>
  <c r="B2050" i="2" s="1"/>
  <c r="B2051" i="2" a="1"/>
  <c r="B2051" i="2" s="1"/>
  <c r="B2052" i="2" a="1"/>
  <c r="B2052" i="2" s="1"/>
  <c r="B2053" i="2" a="1"/>
  <c r="B2053" i="2" s="1"/>
  <c r="B2054" i="2" a="1"/>
  <c r="B2054" i="2" s="1"/>
  <c r="B2055" i="2" a="1"/>
  <c r="B2055" i="2" s="1"/>
  <c r="B2056" i="2" a="1"/>
  <c r="B2056" i="2" s="1"/>
  <c r="B2057" i="2" a="1"/>
  <c r="B2057" i="2" s="1"/>
  <c r="B2058" i="2" a="1"/>
  <c r="B2058" i="2" s="1"/>
  <c r="B2059" i="2" a="1"/>
  <c r="B2059" i="2" s="1"/>
  <c r="B2060" i="2" a="1"/>
  <c r="B2060" i="2" s="1"/>
  <c r="B2061" i="2" a="1"/>
  <c r="B2061" i="2" s="1"/>
  <c r="B2062" i="2" a="1"/>
  <c r="B2062" i="2" s="1"/>
  <c r="B2063" i="2" a="1"/>
  <c r="B2063" i="2" s="1"/>
  <c r="B2064" i="2" a="1"/>
  <c r="B2064" i="2" s="1"/>
  <c r="B2065" i="2" a="1"/>
  <c r="B2065" i="2" s="1"/>
  <c r="B2066" i="2" a="1"/>
  <c r="B2066" i="2" s="1"/>
  <c r="B2067" i="2" a="1"/>
  <c r="B2067" i="2" s="1"/>
  <c r="B2068" i="2" a="1"/>
  <c r="B2068" i="2" s="1"/>
  <c r="B2069" i="2" a="1"/>
  <c r="B2069" i="2" s="1"/>
  <c r="B2070" i="2" a="1"/>
  <c r="B2070" i="2" s="1"/>
  <c r="B2071" i="2" a="1"/>
  <c r="B2071" i="2" s="1"/>
  <c r="B2072" i="2" a="1"/>
  <c r="B2072" i="2" s="1"/>
  <c r="B2073" i="2" a="1"/>
  <c r="B2073" i="2" s="1"/>
  <c r="B2074" i="2" a="1"/>
  <c r="B2074" i="2" s="1"/>
  <c r="B2075" i="2" a="1"/>
  <c r="B2075" i="2" s="1"/>
  <c r="B2076" i="2" a="1"/>
  <c r="B2076" i="2" s="1"/>
  <c r="B2077" i="2" a="1"/>
  <c r="B2077" i="2" s="1"/>
  <c r="B2078" i="2" a="1"/>
  <c r="B2078" i="2" s="1"/>
  <c r="B2079" i="2" a="1"/>
  <c r="B2079" i="2" s="1"/>
  <c r="B2080" i="2" a="1"/>
  <c r="B2080" i="2" s="1"/>
  <c r="B2081" i="2" a="1"/>
  <c r="B2081" i="2" s="1"/>
  <c r="B2082" i="2" a="1"/>
  <c r="B2082" i="2" s="1"/>
  <c r="B2083" i="2" a="1"/>
  <c r="B2083" i="2" s="1"/>
  <c r="B2084" i="2" a="1"/>
  <c r="B2084" i="2" s="1"/>
  <c r="B2085" i="2" a="1"/>
  <c r="B2085" i="2" s="1"/>
  <c r="B2086" i="2" a="1"/>
  <c r="B2086" i="2" s="1"/>
  <c r="B2087" i="2" a="1"/>
  <c r="B2087" i="2" s="1"/>
  <c r="B2088" i="2" a="1"/>
  <c r="B2088" i="2" s="1"/>
  <c r="B2089" i="2" a="1"/>
  <c r="B2089" i="2" s="1"/>
  <c r="B2090" i="2" a="1"/>
  <c r="B2090" i="2" s="1"/>
  <c r="B2091" i="2" a="1"/>
  <c r="B2091" i="2" s="1"/>
  <c r="B2092" i="2" a="1"/>
  <c r="B2092" i="2" s="1"/>
  <c r="B2093" i="2" a="1"/>
  <c r="B2093" i="2" s="1"/>
  <c r="B2094" i="2" a="1"/>
  <c r="B2094" i="2" s="1"/>
  <c r="B2095" i="2" a="1"/>
  <c r="B2095" i="2" s="1"/>
  <c r="B2096" i="2" a="1"/>
  <c r="B2096" i="2" s="1"/>
  <c r="B2097" i="2" a="1"/>
  <c r="B2097" i="2" s="1"/>
  <c r="B2098" i="2" a="1"/>
  <c r="B2098" i="2" s="1"/>
  <c r="B2099" i="2" a="1"/>
  <c r="B2099" i="2" s="1"/>
  <c r="B2100" i="2" a="1"/>
  <c r="B2100" i="2" s="1"/>
  <c r="B2101" i="2" a="1"/>
  <c r="B2101" i="2" s="1"/>
  <c r="B2102" i="2" a="1"/>
  <c r="B2102" i="2" s="1"/>
  <c r="B2103" i="2" a="1"/>
  <c r="B2103" i="2" s="1"/>
  <c r="B2104" i="2" a="1"/>
  <c r="B2104" i="2" s="1"/>
  <c r="B2105" i="2" a="1"/>
  <c r="B2105" i="2" s="1"/>
  <c r="B2106" i="2" a="1"/>
  <c r="B2106" i="2" s="1"/>
  <c r="B2107" i="2" a="1"/>
  <c r="B2107" i="2" s="1"/>
  <c r="B2108" i="2" a="1"/>
  <c r="B2108" i="2" s="1"/>
  <c r="B2109" i="2" a="1"/>
  <c r="B2109" i="2" s="1"/>
  <c r="B2110" i="2" a="1"/>
  <c r="B2110" i="2" s="1"/>
  <c r="B2111" i="2" a="1"/>
  <c r="B2111" i="2" s="1"/>
  <c r="B2112" i="2" a="1"/>
  <c r="B2112" i="2" s="1"/>
  <c r="B2113" i="2" a="1"/>
  <c r="B2113" i="2" s="1"/>
  <c r="B2114" i="2" a="1"/>
  <c r="B2114" i="2" s="1"/>
  <c r="B2115" i="2" a="1"/>
  <c r="B2115" i="2" s="1"/>
  <c r="B2116" i="2" a="1"/>
  <c r="B2116" i="2" s="1"/>
  <c r="B2117" i="2" a="1"/>
  <c r="B2117" i="2" s="1"/>
  <c r="B2118" i="2" a="1"/>
  <c r="B2118" i="2" s="1"/>
  <c r="B2119" i="2" a="1"/>
  <c r="B2119" i="2" s="1"/>
  <c r="B2120" i="2" a="1"/>
  <c r="B2120" i="2" s="1"/>
  <c r="B2121" i="2" a="1"/>
  <c r="B2121" i="2" s="1"/>
  <c r="B2122" i="2" a="1"/>
  <c r="B2122" i="2" s="1"/>
  <c r="B2123" i="2" a="1"/>
  <c r="B2123" i="2" s="1"/>
  <c r="B2124" i="2" a="1"/>
  <c r="B2124" i="2" s="1"/>
  <c r="B2125" i="2" a="1"/>
  <c r="B2125" i="2" s="1"/>
  <c r="B2126" i="2" a="1"/>
  <c r="B2126" i="2" s="1"/>
  <c r="B2127" i="2" a="1"/>
  <c r="B2127" i="2" s="1"/>
  <c r="B2128" i="2" a="1"/>
  <c r="B2128" i="2" s="1"/>
  <c r="B2129" i="2" a="1"/>
  <c r="B2129" i="2" s="1"/>
  <c r="B2130" i="2" a="1"/>
  <c r="B2130" i="2" s="1"/>
  <c r="B2131" i="2" a="1"/>
  <c r="B2131" i="2" s="1"/>
  <c r="B2132" i="2" a="1"/>
  <c r="B2132" i="2" s="1"/>
  <c r="B2133" i="2" a="1"/>
  <c r="B2133" i="2" s="1"/>
  <c r="B2134" i="2" a="1"/>
  <c r="B2134" i="2" s="1"/>
  <c r="B2135" i="2" a="1"/>
  <c r="B2135" i="2" s="1"/>
  <c r="B2136" i="2" a="1"/>
  <c r="B2136" i="2" s="1"/>
  <c r="B2137" i="2" a="1"/>
  <c r="B2137" i="2" s="1"/>
  <c r="B2138" i="2" a="1"/>
  <c r="B2138" i="2" s="1"/>
  <c r="B2139" i="2" a="1"/>
  <c r="B2139" i="2" s="1"/>
  <c r="B2140" i="2" a="1"/>
  <c r="B2140" i="2" s="1"/>
  <c r="B2141" i="2" a="1"/>
  <c r="B2141" i="2" s="1"/>
  <c r="B2142" i="2" a="1"/>
  <c r="B2142" i="2" s="1"/>
  <c r="B3" i="2" a="1"/>
  <c r="B3" i="2" s="1"/>
  <c r="M2139" i="2" l="1" a="1"/>
  <c r="M2139" i="2" s="1"/>
  <c r="Q2139" i="2" a="1"/>
  <c r="Q2139" i="2" s="1"/>
  <c r="N2139" i="2" a="1"/>
  <c r="N2139" i="2" s="1"/>
  <c r="K2139" i="2" a="1"/>
  <c r="K2139" i="2" s="1"/>
  <c r="O2139" i="2" a="1"/>
  <c r="O2139" i="2" s="1"/>
  <c r="D2139" i="2" a="1"/>
  <c r="D2139" i="2" s="1"/>
  <c r="A2139" i="2" s="1" a="1"/>
  <c r="A2139" i="2" s="1"/>
  <c r="L2139" i="2" a="1"/>
  <c r="L2139" i="2" s="1"/>
  <c r="P2139" i="2" a="1"/>
  <c r="P2139" i="2" s="1"/>
  <c r="C2139" i="2" a="1"/>
  <c r="C2139" i="2" s="1"/>
  <c r="M2127" i="2" a="1"/>
  <c r="M2127" i="2" s="1"/>
  <c r="Q2127" i="2" a="1"/>
  <c r="Q2127" i="2" s="1"/>
  <c r="N2127" i="2" a="1"/>
  <c r="N2127" i="2" s="1"/>
  <c r="K2127" i="2" a="1"/>
  <c r="K2127" i="2" s="1"/>
  <c r="O2127" i="2" a="1"/>
  <c r="O2127" i="2" s="1"/>
  <c r="L2127" i="2" a="1"/>
  <c r="L2127" i="2" s="1"/>
  <c r="D2127" i="2" a="1"/>
  <c r="D2127" i="2" s="1"/>
  <c r="A2127" i="2" s="1" a="1"/>
  <c r="A2127" i="2" s="1"/>
  <c r="P2127" i="2" a="1"/>
  <c r="P2127" i="2" s="1"/>
  <c r="C2127" i="2" a="1"/>
  <c r="C2127" i="2" s="1"/>
  <c r="M2115" i="2" a="1"/>
  <c r="M2115" i="2" s="1"/>
  <c r="Q2115" i="2" a="1"/>
  <c r="Q2115" i="2" s="1"/>
  <c r="N2115" i="2" a="1"/>
  <c r="N2115" i="2" s="1"/>
  <c r="K2115" i="2" a="1"/>
  <c r="K2115" i="2" s="1"/>
  <c r="O2115" i="2" a="1"/>
  <c r="O2115" i="2" s="1"/>
  <c r="P2115" i="2" a="1"/>
  <c r="P2115" i="2" s="1"/>
  <c r="L2115" i="2" a="1"/>
  <c r="L2115" i="2" s="1"/>
  <c r="C2115" i="2" a="1"/>
  <c r="C2115" i="2" s="1"/>
  <c r="D2115" i="2" a="1"/>
  <c r="D2115" i="2" s="1"/>
  <c r="A2115" i="2" s="1" a="1"/>
  <c r="A2115" i="2" s="1"/>
  <c r="M2103" i="2" a="1"/>
  <c r="M2103" i="2" s="1"/>
  <c r="Q2103" i="2" a="1"/>
  <c r="Q2103" i="2" s="1"/>
  <c r="N2103" i="2" a="1"/>
  <c r="N2103" i="2" s="1"/>
  <c r="K2103" i="2" a="1"/>
  <c r="K2103" i="2" s="1"/>
  <c r="O2103" i="2" a="1"/>
  <c r="O2103" i="2" s="1"/>
  <c r="L2103" i="2" a="1"/>
  <c r="L2103" i="2" s="1"/>
  <c r="C2103" i="2" a="1"/>
  <c r="C2103" i="2" s="1"/>
  <c r="P2103" i="2" a="1"/>
  <c r="P2103" i="2" s="1"/>
  <c r="D2103" i="2" a="1"/>
  <c r="D2103" i="2" s="1"/>
  <c r="A2103" i="2" s="1" a="1"/>
  <c r="A2103" i="2" s="1"/>
  <c r="M2091" i="2" a="1"/>
  <c r="M2091" i="2" s="1"/>
  <c r="Q2091" i="2" a="1"/>
  <c r="Q2091" i="2" s="1"/>
  <c r="N2091" i="2" a="1"/>
  <c r="N2091" i="2" s="1"/>
  <c r="K2091" i="2" a="1"/>
  <c r="K2091" i="2" s="1"/>
  <c r="O2091" i="2" a="1"/>
  <c r="O2091" i="2" s="1"/>
  <c r="L2091" i="2" a="1"/>
  <c r="L2091" i="2" s="1"/>
  <c r="P2091" i="2" a="1"/>
  <c r="P2091" i="2" s="1"/>
  <c r="C2091" i="2" a="1"/>
  <c r="C2091" i="2" s="1"/>
  <c r="D2091" i="2" a="1"/>
  <c r="D2091" i="2" s="1"/>
  <c r="A2091" i="2" s="1" a="1"/>
  <c r="A2091" i="2" s="1"/>
  <c r="M2079" i="2" a="1"/>
  <c r="M2079" i="2" s="1"/>
  <c r="Q2079" i="2" a="1"/>
  <c r="Q2079" i="2" s="1"/>
  <c r="N2079" i="2" a="1"/>
  <c r="N2079" i="2" s="1"/>
  <c r="K2079" i="2" a="1"/>
  <c r="K2079" i="2" s="1"/>
  <c r="O2079" i="2" a="1"/>
  <c r="O2079" i="2" s="1"/>
  <c r="L2079" i="2" a="1"/>
  <c r="L2079" i="2" s="1"/>
  <c r="P2079" i="2" a="1"/>
  <c r="P2079" i="2" s="1"/>
  <c r="C2079" i="2" a="1"/>
  <c r="C2079" i="2" s="1"/>
  <c r="D2079" i="2" a="1"/>
  <c r="D2079" i="2" s="1"/>
  <c r="A2079" i="2" s="1" a="1"/>
  <c r="A2079" i="2" s="1"/>
  <c r="M2071" i="2" a="1"/>
  <c r="M2071" i="2" s="1"/>
  <c r="Q2071" i="2" a="1"/>
  <c r="Q2071" i="2" s="1"/>
  <c r="N2071" i="2" a="1"/>
  <c r="N2071" i="2" s="1"/>
  <c r="K2071" i="2" a="1"/>
  <c r="K2071" i="2" s="1"/>
  <c r="O2071" i="2" a="1"/>
  <c r="O2071" i="2" s="1"/>
  <c r="P2071" i="2" a="1"/>
  <c r="P2071" i="2" s="1"/>
  <c r="L2071" i="2" a="1"/>
  <c r="L2071" i="2" s="1"/>
  <c r="C2071" i="2" a="1"/>
  <c r="C2071" i="2" s="1"/>
  <c r="D2071" i="2" a="1"/>
  <c r="D2071" i="2" s="1"/>
  <c r="A2071" i="2" s="1" a="1"/>
  <c r="A2071" i="2" s="1"/>
  <c r="M2059" i="2" a="1"/>
  <c r="M2059" i="2" s="1"/>
  <c r="Q2059" i="2" a="1"/>
  <c r="Q2059" i="2" s="1"/>
  <c r="N2059" i="2" a="1"/>
  <c r="N2059" i="2" s="1"/>
  <c r="K2059" i="2" a="1"/>
  <c r="K2059" i="2" s="1"/>
  <c r="O2059" i="2" a="1"/>
  <c r="O2059" i="2" s="1"/>
  <c r="L2059" i="2" a="1"/>
  <c r="L2059" i="2" s="1"/>
  <c r="P2059" i="2" a="1"/>
  <c r="P2059" i="2" s="1"/>
  <c r="C2059" i="2" a="1"/>
  <c r="C2059" i="2" s="1"/>
  <c r="D2059" i="2" a="1"/>
  <c r="D2059" i="2" s="1"/>
  <c r="A2059" i="2" s="1" a="1"/>
  <c r="A2059" i="2" s="1"/>
  <c r="M2047" i="2" a="1"/>
  <c r="M2047" i="2" s="1"/>
  <c r="Q2047" i="2" a="1"/>
  <c r="Q2047" i="2" s="1"/>
  <c r="N2047" i="2" a="1"/>
  <c r="N2047" i="2" s="1"/>
  <c r="K2047" i="2" a="1"/>
  <c r="K2047" i="2" s="1"/>
  <c r="O2047" i="2" a="1"/>
  <c r="O2047" i="2" s="1"/>
  <c r="L2047" i="2" a="1"/>
  <c r="L2047" i="2" s="1"/>
  <c r="P2047" i="2" a="1"/>
  <c r="P2047" i="2" s="1"/>
  <c r="C2047" i="2" a="1"/>
  <c r="C2047" i="2" s="1"/>
  <c r="D2047" i="2" a="1"/>
  <c r="D2047" i="2" s="1"/>
  <c r="A2047" i="2" s="1" a="1"/>
  <c r="A2047" i="2" s="1"/>
  <c r="M2039" i="2" a="1"/>
  <c r="M2039" i="2" s="1"/>
  <c r="Q2039" i="2" a="1"/>
  <c r="Q2039" i="2" s="1"/>
  <c r="N2039" i="2" a="1"/>
  <c r="N2039" i="2" s="1"/>
  <c r="K2039" i="2" a="1"/>
  <c r="K2039" i="2" s="1"/>
  <c r="O2039" i="2" a="1"/>
  <c r="O2039" i="2" s="1"/>
  <c r="P2039" i="2" a="1"/>
  <c r="P2039" i="2" s="1"/>
  <c r="L2039" i="2" a="1"/>
  <c r="L2039" i="2" s="1"/>
  <c r="C2039" i="2" a="1"/>
  <c r="C2039" i="2" s="1"/>
  <c r="D2039" i="2" a="1"/>
  <c r="D2039" i="2" s="1"/>
  <c r="A2039" i="2" s="1" a="1"/>
  <c r="A2039" i="2" s="1"/>
  <c r="M2027" i="2" a="1"/>
  <c r="M2027" i="2" s="1"/>
  <c r="Q2027" i="2" a="1"/>
  <c r="Q2027" i="2" s="1"/>
  <c r="N2027" i="2" a="1"/>
  <c r="N2027" i="2" s="1"/>
  <c r="K2027" i="2" a="1"/>
  <c r="K2027" i="2" s="1"/>
  <c r="O2027" i="2" a="1"/>
  <c r="O2027" i="2" s="1"/>
  <c r="L2027" i="2" a="1"/>
  <c r="L2027" i="2" s="1"/>
  <c r="P2027" i="2" a="1"/>
  <c r="P2027" i="2" s="1"/>
  <c r="C2027" i="2" a="1"/>
  <c r="C2027" i="2" s="1"/>
  <c r="D2027" i="2" a="1"/>
  <c r="D2027" i="2" s="1"/>
  <c r="A2027" i="2" s="1" a="1"/>
  <c r="A2027" i="2" s="1"/>
  <c r="M2015" i="2" a="1"/>
  <c r="M2015" i="2" s="1"/>
  <c r="Q2015" i="2" a="1"/>
  <c r="Q2015" i="2" s="1"/>
  <c r="N2015" i="2" a="1"/>
  <c r="N2015" i="2" s="1"/>
  <c r="K2015" i="2" a="1"/>
  <c r="K2015" i="2" s="1"/>
  <c r="O2015" i="2" a="1"/>
  <c r="O2015" i="2" s="1"/>
  <c r="L2015" i="2" a="1"/>
  <c r="L2015" i="2" s="1"/>
  <c r="P2015" i="2" a="1"/>
  <c r="P2015" i="2" s="1"/>
  <c r="C2015" i="2" a="1"/>
  <c r="C2015" i="2" s="1"/>
  <c r="D2015" i="2" a="1"/>
  <c r="D2015" i="2" s="1"/>
  <c r="A2015" i="2" s="1" a="1"/>
  <c r="A2015" i="2" s="1"/>
  <c r="M2007" i="2" a="1"/>
  <c r="M2007" i="2" s="1"/>
  <c r="Q2007" i="2" a="1"/>
  <c r="Q2007" i="2" s="1"/>
  <c r="N2007" i="2" a="1"/>
  <c r="N2007" i="2" s="1"/>
  <c r="K2007" i="2" a="1"/>
  <c r="K2007" i="2" s="1"/>
  <c r="O2007" i="2" a="1"/>
  <c r="O2007" i="2" s="1"/>
  <c r="P2007" i="2" a="1"/>
  <c r="P2007" i="2" s="1"/>
  <c r="L2007" i="2" a="1"/>
  <c r="L2007" i="2" s="1"/>
  <c r="C2007" i="2" a="1"/>
  <c r="C2007" i="2" s="1"/>
  <c r="D2007" i="2" a="1"/>
  <c r="D2007" i="2" s="1"/>
  <c r="A2007" i="2" s="1" a="1"/>
  <c r="A2007" i="2" s="1"/>
  <c r="M1995" i="2" a="1"/>
  <c r="M1995" i="2" s="1"/>
  <c r="Q1995" i="2" a="1"/>
  <c r="Q1995" i="2" s="1"/>
  <c r="N1995" i="2" a="1"/>
  <c r="N1995" i="2" s="1"/>
  <c r="K1995" i="2" a="1"/>
  <c r="K1995" i="2" s="1"/>
  <c r="O1995" i="2" a="1"/>
  <c r="O1995" i="2" s="1"/>
  <c r="L1995" i="2" a="1"/>
  <c r="L1995" i="2" s="1"/>
  <c r="P1995" i="2" a="1"/>
  <c r="P1995" i="2" s="1"/>
  <c r="C1995" i="2" a="1"/>
  <c r="C1995" i="2" s="1"/>
  <c r="D1995" i="2" a="1"/>
  <c r="D1995" i="2" s="1"/>
  <c r="A1995" i="2" s="1" a="1"/>
  <c r="A1995" i="2" s="1"/>
  <c r="M1983" i="2" a="1"/>
  <c r="M1983" i="2" s="1"/>
  <c r="Q1983" i="2" a="1"/>
  <c r="Q1983" i="2" s="1"/>
  <c r="N1983" i="2" a="1"/>
  <c r="N1983" i="2" s="1"/>
  <c r="K1983" i="2" a="1"/>
  <c r="K1983" i="2" s="1"/>
  <c r="O1983" i="2" a="1"/>
  <c r="O1983" i="2" s="1"/>
  <c r="L1983" i="2" a="1"/>
  <c r="L1983" i="2" s="1"/>
  <c r="P1983" i="2" a="1"/>
  <c r="P1983" i="2" s="1"/>
  <c r="C1983" i="2" a="1"/>
  <c r="C1983" i="2" s="1"/>
  <c r="D1983" i="2" a="1"/>
  <c r="D1983" i="2" s="1"/>
  <c r="A1983" i="2" s="1" a="1"/>
  <c r="A1983" i="2" s="1"/>
  <c r="M1971" i="2" a="1"/>
  <c r="M1971" i="2" s="1"/>
  <c r="Q1971" i="2" a="1"/>
  <c r="Q1971" i="2" s="1"/>
  <c r="N1971" i="2" a="1"/>
  <c r="N1971" i="2" s="1"/>
  <c r="K1971" i="2" a="1"/>
  <c r="K1971" i="2" s="1"/>
  <c r="O1971" i="2" a="1"/>
  <c r="O1971" i="2" s="1"/>
  <c r="P1971" i="2" a="1"/>
  <c r="P1971" i="2" s="1"/>
  <c r="C1971" i="2" a="1"/>
  <c r="C1971" i="2" s="1"/>
  <c r="L1971" i="2" a="1"/>
  <c r="L1971" i="2" s="1"/>
  <c r="D1971" i="2" a="1"/>
  <c r="D1971" i="2" s="1"/>
  <c r="A1971" i="2" s="1" a="1"/>
  <c r="A1971" i="2" s="1"/>
  <c r="M1959" i="2" a="1"/>
  <c r="M1959" i="2" s="1"/>
  <c r="Q1959" i="2" a="1"/>
  <c r="Q1959" i="2" s="1"/>
  <c r="N1959" i="2" a="1"/>
  <c r="N1959" i="2" s="1"/>
  <c r="K1959" i="2" a="1"/>
  <c r="K1959" i="2" s="1"/>
  <c r="O1959" i="2" a="1"/>
  <c r="O1959" i="2" s="1"/>
  <c r="P1959" i="2" a="1"/>
  <c r="P1959" i="2" s="1"/>
  <c r="L1959" i="2" a="1"/>
  <c r="L1959" i="2" s="1"/>
  <c r="C1959" i="2" a="1"/>
  <c r="C1959" i="2" s="1"/>
  <c r="D1959" i="2" a="1"/>
  <c r="D1959" i="2" s="1"/>
  <c r="A1959" i="2" s="1" a="1"/>
  <c r="A1959" i="2" s="1"/>
  <c r="M1947" i="2" a="1"/>
  <c r="M1947" i="2" s="1"/>
  <c r="Q1947" i="2" a="1"/>
  <c r="Q1947" i="2" s="1"/>
  <c r="N1947" i="2" a="1"/>
  <c r="N1947" i="2" s="1"/>
  <c r="K1947" i="2" a="1"/>
  <c r="K1947" i="2" s="1"/>
  <c r="O1947" i="2" a="1"/>
  <c r="O1947" i="2" s="1"/>
  <c r="L1947" i="2" a="1"/>
  <c r="L1947" i="2" s="1"/>
  <c r="P1947" i="2" a="1"/>
  <c r="P1947" i="2" s="1"/>
  <c r="C1947" i="2" a="1"/>
  <c r="C1947" i="2" s="1"/>
  <c r="D1947" i="2" a="1"/>
  <c r="D1947" i="2" s="1"/>
  <c r="A1947" i="2" s="1" a="1"/>
  <c r="A1947" i="2" s="1"/>
  <c r="M1939" i="2" a="1"/>
  <c r="M1939" i="2" s="1"/>
  <c r="Q1939" i="2" a="1"/>
  <c r="Q1939" i="2" s="1"/>
  <c r="N1939" i="2" a="1"/>
  <c r="N1939" i="2" s="1"/>
  <c r="K1939" i="2" a="1"/>
  <c r="K1939" i="2" s="1"/>
  <c r="O1939" i="2" a="1"/>
  <c r="O1939" i="2" s="1"/>
  <c r="P1939" i="2" a="1"/>
  <c r="P1939" i="2" s="1"/>
  <c r="L1939" i="2" a="1"/>
  <c r="L1939" i="2" s="1"/>
  <c r="C1939" i="2" a="1"/>
  <c r="C1939" i="2" s="1"/>
  <c r="D1939" i="2" a="1"/>
  <c r="D1939" i="2" s="1"/>
  <c r="A1939" i="2" s="1" a="1"/>
  <c r="A1939" i="2" s="1"/>
  <c r="N1923" i="2" a="1"/>
  <c r="N1923" i="2" s="1"/>
  <c r="K1923" i="2" a="1"/>
  <c r="K1923" i="2" s="1"/>
  <c r="O1923" i="2" a="1"/>
  <c r="O1923" i="2" s="1"/>
  <c r="L1923" i="2" a="1"/>
  <c r="L1923" i="2" s="1"/>
  <c r="P1923" i="2" a="1"/>
  <c r="P1923" i="2" s="1"/>
  <c r="Q1923" i="2" a="1"/>
  <c r="Q1923" i="2" s="1"/>
  <c r="M1923" i="2" a="1"/>
  <c r="M1923" i="2" s="1"/>
  <c r="C1923" i="2" a="1"/>
  <c r="C1923" i="2" s="1"/>
  <c r="D1923" i="2" a="1"/>
  <c r="D1923" i="2" s="1"/>
  <c r="A1923" i="2" s="1" a="1"/>
  <c r="A1923" i="2" s="1"/>
  <c r="N1915" i="2" a="1"/>
  <c r="N1915" i="2" s="1"/>
  <c r="K1915" i="2" a="1"/>
  <c r="K1915" i="2" s="1"/>
  <c r="O1915" i="2" a="1"/>
  <c r="O1915" i="2" s="1"/>
  <c r="L1915" i="2" a="1"/>
  <c r="L1915" i="2" s="1"/>
  <c r="P1915" i="2" a="1"/>
  <c r="P1915" i="2" s="1"/>
  <c r="M1915" i="2" a="1"/>
  <c r="M1915" i="2" s="1"/>
  <c r="Q1915" i="2" a="1"/>
  <c r="Q1915" i="2" s="1"/>
  <c r="C1915" i="2" a="1"/>
  <c r="C1915" i="2" s="1"/>
  <c r="D1915" i="2" a="1"/>
  <c r="D1915" i="2" s="1"/>
  <c r="A1915" i="2" s="1" a="1"/>
  <c r="A1915" i="2" s="1"/>
  <c r="N1903" i="2" a="1"/>
  <c r="N1903" i="2" s="1"/>
  <c r="K1903" i="2" a="1"/>
  <c r="K1903" i="2" s="1"/>
  <c r="O1903" i="2" a="1"/>
  <c r="O1903" i="2" s="1"/>
  <c r="L1903" i="2" a="1"/>
  <c r="L1903" i="2" s="1"/>
  <c r="P1903" i="2" a="1"/>
  <c r="P1903" i="2" s="1"/>
  <c r="M1903" i="2" a="1"/>
  <c r="M1903" i="2" s="1"/>
  <c r="Q1903" i="2" a="1"/>
  <c r="Q1903" i="2" s="1"/>
  <c r="C1903" i="2" a="1"/>
  <c r="C1903" i="2" s="1"/>
  <c r="D1903" i="2" a="1"/>
  <c r="D1903" i="2" s="1"/>
  <c r="A1903" i="2" s="1" a="1"/>
  <c r="A1903" i="2" s="1"/>
  <c r="K1891" i="2" a="1"/>
  <c r="K1891" i="2" s="1"/>
  <c r="O1891" i="2" a="1"/>
  <c r="O1891" i="2" s="1"/>
  <c r="L1891" i="2" a="1"/>
  <c r="L1891" i="2" s="1"/>
  <c r="P1891" i="2" a="1"/>
  <c r="P1891" i="2" s="1"/>
  <c r="M1891" i="2" a="1"/>
  <c r="M1891" i="2" s="1"/>
  <c r="Q1891" i="2" a="1"/>
  <c r="Q1891" i="2" s="1"/>
  <c r="C1891" i="2" a="1"/>
  <c r="C1891" i="2" s="1"/>
  <c r="N1891" i="2" a="1"/>
  <c r="N1891" i="2" s="1"/>
  <c r="D1891" i="2" a="1"/>
  <c r="D1891" i="2" s="1"/>
  <c r="A1891" i="2" s="1" a="1"/>
  <c r="A1891" i="2" s="1"/>
  <c r="K1879" i="2" a="1"/>
  <c r="K1879" i="2" s="1"/>
  <c r="O1879" i="2" a="1"/>
  <c r="O1879" i="2" s="1"/>
  <c r="L1879" i="2" a="1"/>
  <c r="L1879" i="2" s="1"/>
  <c r="P1879" i="2" a="1"/>
  <c r="P1879" i="2" s="1"/>
  <c r="M1879" i="2" a="1"/>
  <c r="M1879" i="2" s="1"/>
  <c r="Q1879" i="2" a="1"/>
  <c r="Q1879" i="2" s="1"/>
  <c r="N1879" i="2" a="1"/>
  <c r="N1879" i="2" s="1"/>
  <c r="C1879" i="2" a="1"/>
  <c r="C1879" i="2" s="1"/>
  <c r="D1879" i="2" a="1"/>
  <c r="D1879" i="2" s="1"/>
  <c r="A1879" i="2" s="1" a="1"/>
  <c r="A1879" i="2" s="1"/>
  <c r="K1867" i="2" a="1"/>
  <c r="K1867" i="2" s="1"/>
  <c r="O1867" i="2" a="1"/>
  <c r="O1867" i="2" s="1"/>
  <c r="L1867" i="2" a="1"/>
  <c r="L1867" i="2" s="1"/>
  <c r="P1867" i="2" a="1"/>
  <c r="P1867" i="2" s="1"/>
  <c r="M1867" i="2" a="1"/>
  <c r="M1867" i="2" s="1"/>
  <c r="Q1867" i="2" a="1"/>
  <c r="Q1867" i="2" s="1"/>
  <c r="N1867" i="2" a="1"/>
  <c r="N1867" i="2" s="1"/>
  <c r="C1867" i="2" a="1"/>
  <c r="C1867" i="2" s="1"/>
  <c r="D1867" i="2" a="1"/>
  <c r="D1867" i="2" s="1"/>
  <c r="A1867" i="2" s="1" a="1"/>
  <c r="A1867" i="2" s="1"/>
  <c r="K1855" i="2" a="1"/>
  <c r="K1855" i="2" s="1"/>
  <c r="O1855" i="2" a="1"/>
  <c r="O1855" i="2" s="1"/>
  <c r="L1855" i="2" a="1"/>
  <c r="L1855" i="2" s="1"/>
  <c r="P1855" i="2" a="1"/>
  <c r="P1855" i="2" s="1"/>
  <c r="M1855" i="2" a="1"/>
  <c r="M1855" i="2" s="1"/>
  <c r="Q1855" i="2" a="1"/>
  <c r="Q1855" i="2" s="1"/>
  <c r="N1855" i="2" a="1"/>
  <c r="N1855" i="2" s="1"/>
  <c r="C1855" i="2" a="1"/>
  <c r="C1855" i="2" s="1"/>
  <c r="D1855" i="2" a="1"/>
  <c r="D1855" i="2" s="1"/>
  <c r="A1855" i="2" s="1" a="1"/>
  <c r="A1855" i="2" s="1"/>
  <c r="K1847" i="2" a="1"/>
  <c r="K1847" i="2" s="1"/>
  <c r="O1847" i="2" a="1"/>
  <c r="O1847" i="2" s="1"/>
  <c r="L1847" i="2" a="1"/>
  <c r="L1847" i="2" s="1"/>
  <c r="P1847" i="2" a="1"/>
  <c r="P1847" i="2" s="1"/>
  <c r="M1847" i="2" a="1"/>
  <c r="M1847" i="2" s="1"/>
  <c r="Q1847" i="2" a="1"/>
  <c r="Q1847" i="2" s="1"/>
  <c r="N1847" i="2" a="1"/>
  <c r="N1847" i="2" s="1"/>
  <c r="C1847" i="2" a="1"/>
  <c r="C1847" i="2" s="1"/>
  <c r="D1847" i="2" a="1"/>
  <c r="D1847" i="2" s="1"/>
  <c r="A1847" i="2" s="1" a="1"/>
  <c r="A1847" i="2" s="1"/>
  <c r="K1835" i="2" a="1"/>
  <c r="K1835" i="2" s="1"/>
  <c r="O1835" i="2" a="1"/>
  <c r="O1835" i="2" s="1"/>
  <c r="L1835" i="2" a="1"/>
  <c r="L1835" i="2" s="1"/>
  <c r="P1835" i="2" a="1"/>
  <c r="P1835" i="2" s="1"/>
  <c r="M1835" i="2" a="1"/>
  <c r="M1835" i="2" s="1"/>
  <c r="Q1835" i="2" a="1"/>
  <c r="Q1835" i="2" s="1"/>
  <c r="N1835" i="2" a="1"/>
  <c r="N1835" i="2" s="1"/>
  <c r="C1835" i="2" a="1"/>
  <c r="C1835" i="2" s="1"/>
  <c r="D1835" i="2" a="1"/>
  <c r="D1835" i="2" s="1"/>
  <c r="A1835" i="2" s="1" a="1"/>
  <c r="A1835" i="2" s="1"/>
  <c r="K1823" i="2" a="1"/>
  <c r="K1823" i="2" s="1"/>
  <c r="O1823" i="2" a="1"/>
  <c r="O1823" i="2" s="1"/>
  <c r="L1823" i="2" a="1"/>
  <c r="L1823" i="2" s="1"/>
  <c r="P1823" i="2" a="1"/>
  <c r="P1823" i="2" s="1"/>
  <c r="M1823" i="2" a="1"/>
  <c r="M1823" i="2" s="1"/>
  <c r="Q1823" i="2" a="1"/>
  <c r="Q1823" i="2" s="1"/>
  <c r="N1823" i="2" a="1"/>
  <c r="N1823" i="2" s="1"/>
  <c r="C1823" i="2" a="1"/>
  <c r="C1823" i="2" s="1"/>
  <c r="D1823" i="2" a="1"/>
  <c r="D1823" i="2" s="1"/>
  <c r="A1823" i="2" s="1" a="1"/>
  <c r="A1823" i="2" s="1"/>
  <c r="K1811" i="2" a="1"/>
  <c r="K1811" i="2" s="1"/>
  <c r="O1811" i="2" a="1"/>
  <c r="O1811" i="2" s="1"/>
  <c r="L1811" i="2" a="1"/>
  <c r="L1811" i="2" s="1"/>
  <c r="P1811" i="2" a="1"/>
  <c r="P1811" i="2" s="1"/>
  <c r="M1811" i="2" a="1"/>
  <c r="M1811" i="2" s="1"/>
  <c r="Q1811" i="2" a="1"/>
  <c r="Q1811" i="2" s="1"/>
  <c r="N1811" i="2" a="1"/>
  <c r="N1811" i="2" s="1"/>
  <c r="C1811" i="2" a="1"/>
  <c r="C1811" i="2" s="1"/>
  <c r="D1811" i="2" a="1"/>
  <c r="D1811" i="2" s="1"/>
  <c r="A1811" i="2" s="1" a="1"/>
  <c r="A1811" i="2" s="1"/>
  <c r="K1799" i="2" a="1"/>
  <c r="K1799" i="2" s="1"/>
  <c r="O1799" i="2" a="1"/>
  <c r="O1799" i="2" s="1"/>
  <c r="L1799" i="2" a="1"/>
  <c r="L1799" i="2" s="1"/>
  <c r="P1799" i="2" a="1"/>
  <c r="P1799" i="2" s="1"/>
  <c r="M1799" i="2" a="1"/>
  <c r="M1799" i="2" s="1"/>
  <c r="Q1799" i="2" a="1"/>
  <c r="Q1799" i="2" s="1"/>
  <c r="N1799" i="2" a="1"/>
  <c r="N1799" i="2" s="1"/>
  <c r="C1799" i="2" a="1"/>
  <c r="C1799" i="2" s="1"/>
  <c r="D1799" i="2" a="1"/>
  <c r="D1799" i="2" s="1"/>
  <c r="A1799" i="2" s="1" a="1"/>
  <c r="A1799" i="2" s="1"/>
  <c r="K1787" i="2" a="1"/>
  <c r="K1787" i="2" s="1"/>
  <c r="O1787" i="2" a="1"/>
  <c r="O1787" i="2" s="1"/>
  <c r="L1787" i="2" a="1"/>
  <c r="L1787" i="2" s="1"/>
  <c r="P1787" i="2" a="1"/>
  <c r="P1787" i="2" s="1"/>
  <c r="M1787" i="2" a="1"/>
  <c r="M1787" i="2" s="1"/>
  <c r="Q1787" i="2" a="1"/>
  <c r="Q1787" i="2" s="1"/>
  <c r="N1787" i="2" a="1"/>
  <c r="N1787" i="2" s="1"/>
  <c r="C1787" i="2" a="1"/>
  <c r="C1787" i="2" s="1"/>
  <c r="D1787" i="2" a="1"/>
  <c r="D1787" i="2" s="1"/>
  <c r="A1787" i="2" s="1" a="1"/>
  <c r="A1787" i="2" s="1"/>
  <c r="L1775" i="2" a="1"/>
  <c r="L1775" i="2" s="1"/>
  <c r="P1775" i="2" a="1"/>
  <c r="P1775" i="2" s="1"/>
  <c r="M1775" i="2" a="1"/>
  <c r="M1775" i="2" s="1"/>
  <c r="Q1775" i="2" a="1"/>
  <c r="Q1775" i="2" s="1"/>
  <c r="N1775" i="2" a="1"/>
  <c r="N1775" i="2" s="1"/>
  <c r="O1775" i="2" a="1"/>
  <c r="O1775" i="2" s="1"/>
  <c r="C1775" i="2" a="1"/>
  <c r="C1775" i="2" s="1"/>
  <c r="K1775" i="2" a="1"/>
  <c r="K1775" i="2" s="1"/>
  <c r="D1775" i="2" a="1"/>
  <c r="D1775" i="2" s="1"/>
  <c r="A1775" i="2" s="1" a="1"/>
  <c r="A1775" i="2" s="1"/>
  <c r="L1767" i="2" a="1"/>
  <c r="L1767" i="2" s="1"/>
  <c r="P1767" i="2" a="1"/>
  <c r="P1767" i="2" s="1"/>
  <c r="M1767" i="2" a="1"/>
  <c r="M1767" i="2" s="1"/>
  <c r="Q1767" i="2" a="1"/>
  <c r="Q1767" i="2" s="1"/>
  <c r="N1767" i="2" a="1"/>
  <c r="N1767" i="2" s="1"/>
  <c r="K1767" i="2" a="1"/>
  <c r="K1767" i="2" s="1"/>
  <c r="O1767" i="2" a="1"/>
  <c r="O1767" i="2" s="1"/>
  <c r="C1767" i="2" a="1"/>
  <c r="C1767" i="2" s="1"/>
  <c r="D1767" i="2" a="1"/>
  <c r="D1767" i="2" s="1"/>
  <c r="A1767" i="2" s="1" a="1"/>
  <c r="A1767" i="2" s="1"/>
  <c r="L1755" i="2" a="1"/>
  <c r="L1755" i="2" s="1"/>
  <c r="P1755" i="2" a="1"/>
  <c r="P1755" i="2" s="1"/>
  <c r="M1755" i="2" a="1"/>
  <c r="M1755" i="2" s="1"/>
  <c r="Q1755" i="2" a="1"/>
  <c r="Q1755" i="2" s="1"/>
  <c r="N1755" i="2" a="1"/>
  <c r="N1755" i="2" s="1"/>
  <c r="K1755" i="2" a="1"/>
  <c r="K1755" i="2" s="1"/>
  <c r="O1755" i="2" a="1"/>
  <c r="O1755" i="2" s="1"/>
  <c r="C1755" i="2" a="1"/>
  <c r="C1755" i="2" s="1"/>
  <c r="D1755" i="2" a="1"/>
  <c r="D1755" i="2" s="1"/>
  <c r="A1755" i="2" s="1" a="1"/>
  <c r="A1755" i="2" s="1"/>
  <c r="L1743" i="2" a="1"/>
  <c r="L1743" i="2" s="1"/>
  <c r="P1743" i="2" a="1"/>
  <c r="P1743" i="2" s="1"/>
  <c r="M1743" i="2" a="1"/>
  <c r="M1743" i="2" s="1"/>
  <c r="Q1743" i="2" a="1"/>
  <c r="Q1743" i="2" s="1"/>
  <c r="N1743" i="2" a="1"/>
  <c r="N1743" i="2" s="1"/>
  <c r="O1743" i="2" a="1"/>
  <c r="O1743" i="2" s="1"/>
  <c r="C1743" i="2" a="1"/>
  <c r="C1743" i="2" s="1"/>
  <c r="K1743" i="2" a="1"/>
  <c r="K1743" i="2" s="1"/>
  <c r="D1743" i="2" a="1"/>
  <c r="D1743" i="2" s="1"/>
  <c r="A1743" i="2" s="1" a="1"/>
  <c r="A1743" i="2" s="1"/>
  <c r="L1731" i="2" a="1"/>
  <c r="L1731" i="2" s="1"/>
  <c r="P1731" i="2" a="1"/>
  <c r="P1731" i="2" s="1"/>
  <c r="M1731" i="2" a="1"/>
  <c r="M1731" i="2" s="1"/>
  <c r="Q1731" i="2" a="1"/>
  <c r="Q1731" i="2" s="1"/>
  <c r="N1731" i="2" a="1"/>
  <c r="N1731" i="2" s="1"/>
  <c r="K1731" i="2" a="1"/>
  <c r="K1731" i="2" s="1"/>
  <c r="C1731" i="2" a="1"/>
  <c r="C1731" i="2" s="1"/>
  <c r="O1731" i="2" a="1"/>
  <c r="O1731" i="2" s="1"/>
  <c r="D1731" i="2" a="1"/>
  <c r="D1731" i="2" s="1"/>
  <c r="A1731" i="2" s="1" a="1"/>
  <c r="A1731" i="2" s="1"/>
  <c r="L1719" i="2" a="1"/>
  <c r="L1719" i="2" s="1"/>
  <c r="P1719" i="2" a="1"/>
  <c r="P1719" i="2" s="1"/>
  <c r="M1719" i="2" a="1"/>
  <c r="M1719" i="2" s="1"/>
  <c r="Q1719" i="2" a="1"/>
  <c r="Q1719" i="2" s="1"/>
  <c r="N1719" i="2" a="1"/>
  <c r="N1719" i="2" s="1"/>
  <c r="K1719" i="2" a="1"/>
  <c r="K1719" i="2" s="1"/>
  <c r="O1719" i="2" a="1"/>
  <c r="O1719" i="2" s="1"/>
  <c r="C1719" i="2" a="1"/>
  <c r="C1719" i="2" s="1"/>
  <c r="D1719" i="2" a="1"/>
  <c r="D1719" i="2" s="1"/>
  <c r="A1719" i="2" s="1" a="1"/>
  <c r="A1719" i="2" s="1"/>
  <c r="L1711" i="2" a="1"/>
  <c r="L1711" i="2" s="1"/>
  <c r="P1711" i="2" a="1"/>
  <c r="P1711" i="2" s="1"/>
  <c r="M1711" i="2" a="1"/>
  <c r="M1711" i="2" s="1"/>
  <c r="Q1711" i="2" a="1"/>
  <c r="Q1711" i="2" s="1"/>
  <c r="N1711" i="2" a="1"/>
  <c r="N1711" i="2" s="1"/>
  <c r="O1711" i="2" a="1"/>
  <c r="O1711" i="2" s="1"/>
  <c r="K1711" i="2" a="1"/>
  <c r="K1711" i="2" s="1"/>
  <c r="C1711" i="2" a="1"/>
  <c r="C1711" i="2" s="1"/>
  <c r="D1711" i="2" a="1"/>
  <c r="D1711" i="2" s="1"/>
  <c r="A1711" i="2" s="1" a="1"/>
  <c r="A1711" i="2" s="1"/>
  <c r="L1695" i="2" a="1"/>
  <c r="L1695" i="2" s="1"/>
  <c r="P1695" i="2" a="1"/>
  <c r="P1695" i="2" s="1"/>
  <c r="M1695" i="2" a="1"/>
  <c r="M1695" i="2" s="1"/>
  <c r="Q1695" i="2" a="1"/>
  <c r="Q1695" i="2" s="1"/>
  <c r="N1695" i="2" a="1"/>
  <c r="N1695" i="2" s="1"/>
  <c r="O1695" i="2" a="1"/>
  <c r="O1695" i="2" s="1"/>
  <c r="K1695" i="2" a="1"/>
  <c r="K1695" i="2" s="1"/>
  <c r="C1695" i="2" a="1"/>
  <c r="C1695" i="2" s="1"/>
  <c r="D1695" i="2" a="1"/>
  <c r="D1695" i="2" s="1"/>
  <c r="A1695" i="2" s="1" a="1"/>
  <c r="A1695" i="2" s="1"/>
  <c r="M1683" i="2" a="1"/>
  <c r="M1683" i="2" s="1"/>
  <c r="Q1683" i="2" a="1"/>
  <c r="Q1683" i="2" s="1"/>
  <c r="N1683" i="2" a="1"/>
  <c r="N1683" i="2" s="1"/>
  <c r="K1683" i="2" a="1"/>
  <c r="K1683" i="2" s="1"/>
  <c r="O1683" i="2" a="1"/>
  <c r="O1683" i="2" s="1"/>
  <c r="P1683" i="2" a="1"/>
  <c r="P1683" i="2" s="1"/>
  <c r="L1683" i="2" a="1"/>
  <c r="L1683" i="2" s="1"/>
  <c r="C1683" i="2" a="1"/>
  <c r="C1683" i="2" s="1"/>
  <c r="D1683" i="2" a="1"/>
  <c r="D1683" i="2" s="1"/>
  <c r="A1683" i="2" s="1" a="1"/>
  <c r="A1683" i="2" s="1"/>
  <c r="M1671" i="2" a="1"/>
  <c r="M1671" i="2" s="1"/>
  <c r="Q1671" i="2" a="1"/>
  <c r="Q1671" i="2" s="1"/>
  <c r="N1671" i="2" a="1"/>
  <c r="N1671" i="2" s="1"/>
  <c r="K1671" i="2" a="1"/>
  <c r="K1671" i="2" s="1"/>
  <c r="O1671" i="2" a="1"/>
  <c r="O1671" i="2" s="1"/>
  <c r="L1671" i="2" a="1"/>
  <c r="L1671" i="2" s="1"/>
  <c r="P1671" i="2" a="1"/>
  <c r="P1671" i="2" s="1"/>
  <c r="C1671" i="2" a="1"/>
  <c r="C1671" i="2" s="1"/>
  <c r="D1671" i="2" a="1"/>
  <c r="D1671" i="2" s="1"/>
  <c r="A1671" i="2" s="1" a="1"/>
  <c r="A1671" i="2" s="1"/>
  <c r="M1659" i="2" a="1"/>
  <c r="M1659" i="2" s="1"/>
  <c r="Q1659" i="2" a="1"/>
  <c r="Q1659" i="2" s="1"/>
  <c r="N1659" i="2" a="1"/>
  <c r="N1659" i="2" s="1"/>
  <c r="K1659" i="2" a="1"/>
  <c r="K1659" i="2" s="1"/>
  <c r="O1659" i="2" a="1"/>
  <c r="O1659" i="2" s="1"/>
  <c r="L1659" i="2" a="1"/>
  <c r="L1659" i="2" s="1"/>
  <c r="P1659" i="2" a="1"/>
  <c r="P1659" i="2" s="1"/>
  <c r="C1659" i="2" a="1"/>
  <c r="C1659" i="2" s="1"/>
  <c r="D1659" i="2" a="1"/>
  <c r="D1659" i="2" s="1"/>
  <c r="A1659" i="2" s="1" a="1"/>
  <c r="A1659" i="2" s="1"/>
  <c r="M1647" i="2" a="1"/>
  <c r="M1647" i="2" s="1"/>
  <c r="Q1647" i="2" a="1"/>
  <c r="Q1647" i="2" s="1"/>
  <c r="N1647" i="2" a="1"/>
  <c r="N1647" i="2" s="1"/>
  <c r="K1647" i="2" a="1"/>
  <c r="K1647" i="2" s="1"/>
  <c r="O1647" i="2" a="1"/>
  <c r="O1647" i="2" s="1"/>
  <c r="P1647" i="2" a="1"/>
  <c r="P1647" i="2" s="1"/>
  <c r="C1647" i="2" a="1"/>
  <c r="C1647" i="2" s="1"/>
  <c r="L1647" i="2" a="1"/>
  <c r="L1647" i="2" s="1"/>
  <c r="D1647" i="2" a="1"/>
  <c r="D1647" i="2" s="1"/>
  <c r="A1647" i="2" s="1" a="1"/>
  <c r="A1647" i="2" s="1"/>
  <c r="M1639" i="2" a="1"/>
  <c r="M1639" i="2" s="1"/>
  <c r="Q1639" i="2" a="1"/>
  <c r="Q1639" i="2" s="1"/>
  <c r="N1639" i="2" a="1"/>
  <c r="N1639" i="2" s="1"/>
  <c r="K1639" i="2" a="1"/>
  <c r="K1639" i="2" s="1"/>
  <c r="O1639" i="2" a="1"/>
  <c r="O1639" i="2" s="1"/>
  <c r="L1639" i="2" a="1"/>
  <c r="L1639" i="2" s="1"/>
  <c r="P1639" i="2" a="1"/>
  <c r="P1639" i="2" s="1"/>
  <c r="C1639" i="2" a="1"/>
  <c r="C1639" i="2" s="1"/>
  <c r="D1639" i="2" a="1"/>
  <c r="D1639" i="2" s="1"/>
  <c r="A1639" i="2" s="1" a="1"/>
  <c r="A1639" i="2" s="1"/>
  <c r="M1631" i="2" a="1"/>
  <c r="M1631" i="2" s="1"/>
  <c r="Q1631" i="2" a="1"/>
  <c r="Q1631" i="2" s="1"/>
  <c r="N1631" i="2" a="1"/>
  <c r="N1631" i="2" s="1"/>
  <c r="K1631" i="2" a="1"/>
  <c r="K1631" i="2" s="1"/>
  <c r="O1631" i="2" a="1"/>
  <c r="O1631" i="2" s="1"/>
  <c r="P1631" i="2" a="1"/>
  <c r="P1631" i="2" s="1"/>
  <c r="L1631" i="2" a="1"/>
  <c r="L1631" i="2" s="1"/>
  <c r="C1631" i="2" a="1"/>
  <c r="C1631" i="2" s="1"/>
  <c r="D1631" i="2" a="1"/>
  <c r="D1631" i="2" s="1"/>
  <c r="A1631" i="2" s="1" a="1"/>
  <c r="A1631" i="2" s="1"/>
  <c r="M1619" i="2" a="1"/>
  <c r="M1619" i="2" s="1"/>
  <c r="Q1619" i="2" a="1"/>
  <c r="Q1619" i="2" s="1"/>
  <c r="N1619" i="2" a="1"/>
  <c r="N1619" i="2" s="1"/>
  <c r="K1619" i="2" a="1"/>
  <c r="K1619" i="2" s="1"/>
  <c r="O1619" i="2" a="1"/>
  <c r="O1619" i="2" s="1"/>
  <c r="P1619" i="2" a="1"/>
  <c r="P1619" i="2" s="1"/>
  <c r="L1619" i="2" a="1"/>
  <c r="L1619" i="2" s="1"/>
  <c r="C1619" i="2" a="1"/>
  <c r="C1619" i="2" s="1"/>
  <c r="D1619" i="2" a="1"/>
  <c r="D1619" i="2" s="1"/>
  <c r="A1619" i="2" s="1" a="1"/>
  <c r="A1619" i="2" s="1"/>
  <c r="M1603" i="2" a="1"/>
  <c r="M1603" i="2" s="1"/>
  <c r="Q1603" i="2" a="1"/>
  <c r="Q1603" i="2" s="1"/>
  <c r="N1603" i="2" a="1"/>
  <c r="N1603" i="2" s="1"/>
  <c r="K1603" i="2" a="1"/>
  <c r="K1603" i="2" s="1"/>
  <c r="O1603" i="2" a="1"/>
  <c r="O1603" i="2" s="1"/>
  <c r="P1603" i="2" a="1"/>
  <c r="P1603" i="2" s="1"/>
  <c r="L1603" i="2" a="1"/>
  <c r="L1603" i="2" s="1"/>
  <c r="C1603" i="2" a="1"/>
  <c r="C1603" i="2" s="1"/>
  <c r="D1603" i="2" a="1"/>
  <c r="D1603" i="2" s="1"/>
  <c r="A1603" i="2" s="1" a="1"/>
  <c r="A1603" i="2" s="1"/>
  <c r="N1591" i="2" a="1"/>
  <c r="N1591" i="2" s="1"/>
  <c r="K1591" i="2" a="1"/>
  <c r="K1591" i="2" s="1"/>
  <c r="O1591" i="2" a="1"/>
  <c r="O1591" i="2" s="1"/>
  <c r="L1591" i="2" a="1"/>
  <c r="L1591" i="2" s="1"/>
  <c r="P1591" i="2" a="1"/>
  <c r="P1591" i="2" s="1"/>
  <c r="M1591" i="2" a="1"/>
  <c r="M1591" i="2" s="1"/>
  <c r="Q1591" i="2" a="1"/>
  <c r="Q1591" i="2" s="1"/>
  <c r="C1591" i="2" a="1"/>
  <c r="C1591" i="2" s="1"/>
  <c r="D1591" i="2" a="1"/>
  <c r="D1591" i="2" s="1"/>
  <c r="A1591" i="2" s="1" a="1"/>
  <c r="A1591" i="2" s="1"/>
  <c r="M1578" i="2" a="1"/>
  <c r="M1578" i="2" s="1"/>
  <c r="Q1578" i="2" a="1"/>
  <c r="Q1578" i="2" s="1"/>
  <c r="N1578" i="2" a="1"/>
  <c r="N1578" i="2" s="1"/>
  <c r="K1578" i="2" a="1"/>
  <c r="K1578" i="2" s="1"/>
  <c r="O1578" i="2" a="1"/>
  <c r="O1578" i="2" s="1"/>
  <c r="L1578" i="2" a="1"/>
  <c r="L1578" i="2" s="1"/>
  <c r="C1578" i="2" a="1"/>
  <c r="C1578" i="2" s="1"/>
  <c r="P1578" i="2" a="1"/>
  <c r="P1578" i="2" s="1"/>
  <c r="D1578" i="2" a="1"/>
  <c r="D1578" i="2" s="1"/>
  <c r="A1578" i="2" s="1" a="1"/>
  <c r="A1578" i="2" s="1"/>
  <c r="M1554" i="2" a="1"/>
  <c r="M1554" i="2" s="1"/>
  <c r="Q1554" i="2" a="1"/>
  <c r="Q1554" i="2" s="1"/>
  <c r="N1554" i="2" a="1"/>
  <c r="N1554" i="2" s="1"/>
  <c r="K1554" i="2" a="1"/>
  <c r="K1554" i="2" s="1"/>
  <c r="O1554" i="2" a="1"/>
  <c r="O1554" i="2" s="1"/>
  <c r="L1554" i="2" a="1"/>
  <c r="L1554" i="2" s="1"/>
  <c r="P1554" i="2" a="1"/>
  <c r="P1554" i="2" s="1"/>
  <c r="C1554" i="2" a="1"/>
  <c r="C1554" i="2" s="1"/>
  <c r="D1554" i="2" a="1"/>
  <c r="D1554" i="2" s="1"/>
  <c r="A1554" i="2" s="1" a="1"/>
  <c r="A1554" i="2" s="1"/>
  <c r="L1532" i="2" a="1"/>
  <c r="L1532" i="2" s="1"/>
  <c r="P1532" i="2" a="1"/>
  <c r="P1532" i="2" s="1"/>
  <c r="M1532" i="2" a="1"/>
  <c r="M1532" i="2" s="1"/>
  <c r="Q1532" i="2" a="1"/>
  <c r="Q1532" i="2" s="1"/>
  <c r="N1532" i="2" a="1"/>
  <c r="N1532" i="2" s="1"/>
  <c r="K1532" i="2" a="1"/>
  <c r="K1532" i="2" s="1"/>
  <c r="O1532" i="2" a="1"/>
  <c r="O1532" i="2" s="1"/>
  <c r="C1532" i="2" a="1"/>
  <c r="C1532" i="2" s="1"/>
  <c r="D1532" i="2" a="1"/>
  <c r="D1532" i="2" s="1"/>
  <c r="A1532" i="2" s="1" a="1"/>
  <c r="A1532" i="2" s="1"/>
  <c r="K1519" i="2" a="1"/>
  <c r="K1519" i="2" s="1"/>
  <c r="O1519" i="2" a="1"/>
  <c r="O1519" i="2" s="1"/>
  <c r="L1519" i="2" a="1"/>
  <c r="L1519" i="2" s="1"/>
  <c r="P1519" i="2" a="1"/>
  <c r="P1519" i="2" s="1"/>
  <c r="M1519" i="2" a="1"/>
  <c r="M1519" i="2" s="1"/>
  <c r="Q1519" i="2" a="1"/>
  <c r="Q1519" i="2" s="1"/>
  <c r="C1519" i="2" a="1"/>
  <c r="C1519" i="2" s="1"/>
  <c r="N1519" i="2" a="1"/>
  <c r="N1519" i="2" s="1"/>
  <c r="D1519" i="2" a="1"/>
  <c r="D1519" i="2" s="1"/>
  <c r="A1519" i="2" s="1" a="1"/>
  <c r="A1519" i="2" s="1"/>
  <c r="L1416" i="2" a="1"/>
  <c r="L1416" i="2" s="1"/>
  <c r="P1416" i="2" a="1"/>
  <c r="P1416" i="2" s="1"/>
  <c r="M1416" i="2" a="1"/>
  <c r="M1416" i="2" s="1"/>
  <c r="Q1416" i="2" a="1"/>
  <c r="Q1416" i="2" s="1"/>
  <c r="N1416" i="2" a="1"/>
  <c r="N1416" i="2" s="1"/>
  <c r="K1416" i="2" a="1"/>
  <c r="K1416" i="2" s="1"/>
  <c r="C1416" i="2" a="1"/>
  <c r="C1416" i="2" s="1"/>
  <c r="D1416" i="2" a="1"/>
  <c r="D1416" i="2" s="1"/>
  <c r="A1416" i="2" s="1" a="1"/>
  <c r="A1416" i="2" s="1"/>
  <c r="O1416" i="2" a="1"/>
  <c r="O1416" i="2" s="1"/>
  <c r="N1402" i="2" a="1"/>
  <c r="N1402" i="2" s="1"/>
  <c r="K1402" i="2" a="1"/>
  <c r="K1402" i="2" s="1"/>
  <c r="O1402" i="2" a="1"/>
  <c r="O1402" i="2" s="1"/>
  <c r="L1402" i="2" a="1"/>
  <c r="L1402" i="2" s="1"/>
  <c r="P1402" i="2" a="1"/>
  <c r="P1402" i="2" s="1"/>
  <c r="M1402" i="2" a="1"/>
  <c r="M1402" i="2" s="1"/>
  <c r="Q1402" i="2" a="1"/>
  <c r="Q1402" i="2" s="1"/>
  <c r="C1402" i="2" a="1"/>
  <c r="C1402" i="2" s="1"/>
  <c r="D1402" i="2" a="1"/>
  <c r="D1402" i="2" s="1"/>
  <c r="A1402" i="2" s="1" a="1"/>
  <c r="A1402" i="2" s="1"/>
  <c r="N1390" i="2" a="1"/>
  <c r="N1390" i="2" s="1"/>
  <c r="K1390" i="2" a="1"/>
  <c r="K1390" i="2" s="1"/>
  <c r="O1390" i="2" a="1"/>
  <c r="O1390" i="2" s="1"/>
  <c r="L1390" i="2" a="1"/>
  <c r="L1390" i="2" s="1"/>
  <c r="P1390" i="2" a="1"/>
  <c r="P1390" i="2" s="1"/>
  <c r="M1390" i="2" a="1"/>
  <c r="M1390" i="2" s="1"/>
  <c r="Q1390" i="2" a="1"/>
  <c r="Q1390" i="2" s="1"/>
  <c r="C1390" i="2" a="1"/>
  <c r="C1390" i="2" s="1"/>
  <c r="D1390" i="2" a="1"/>
  <c r="D1390" i="2" s="1"/>
  <c r="A1390" i="2" s="1" a="1"/>
  <c r="A1390" i="2" s="1"/>
  <c r="N1374" i="2" a="1"/>
  <c r="N1374" i="2" s="1"/>
  <c r="K1374" i="2" a="1"/>
  <c r="K1374" i="2" s="1"/>
  <c r="O1374" i="2" a="1"/>
  <c r="O1374" i="2" s="1"/>
  <c r="L1374" i="2" a="1"/>
  <c r="L1374" i="2" s="1"/>
  <c r="P1374" i="2" a="1"/>
  <c r="P1374" i="2" s="1"/>
  <c r="M1374" i="2" a="1"/>
  <c r="M1374" i="2" s="1"/>
  <c r="Q1374" i="2" a="1"/>
  <c r="Q1374" i="2" s="1"/>
  <c r="C1374" i="2" a="1"/>
  <c r="C1374" i="2" s="1"/>
  <c r="D1374" i="2" a="1"/>
  <c r="D1374" i="2" s="1"/>
  <c r="A1374" i="2" s="1" a="1"/>
  <c r="A1374" i="2" s="1"/>
  <c r="L1328" i="2" a="1"/>
  <c r="L1328" i="2" s="1"/>
  <c r="P1328" i="2" a="1"/>
  <c r="P1328" i="2" s="1"/>
  <c r="M1328" i="2" a="1"/>
  <c r="M1328" i="2" s="1"/>
  <c r="Q1328" i="2" a="1"/>
  <c r="Q1328" i="2" s="1"/>
  <c r="N1328" i="2" a="1"/>
  <c r="N1328" i="2" s="1"/>
  <c r="K1328" i="2" a="1"/>
  <c r="K1328" i="2" s="1"/>
  <c r="O1328" i="2" a="1"/>
  <c r="O1328" i="2" s="1"/>
  <c r="C1328" i="2" a="1"/>
  <c r="C1328" i="2" s="1"/>
  <c r="D1328" i="2" a="1"/>
  <c r="D1328" i="2" s="1"/>
  <c r="A1328" i="2" s="1" a="1"/>
  <c r="A1328" i="2" s="1"/>
  <c r="N1297" i="2" a="1"/>
  <c r="N1297" i="2" s="1"/>
  <c r="K1297" i="2" a="1"/>
  <c r="K1297" i="2" s="1"/>
  <c r="O1297" i="2" a="1"/>
  <c r="O1297" i="2" s="1"/>
  <c r="L1297" i="2" a="1"/>
  <c r="L1297" i="2" s="1"/>
  <c r="P1297" i="2" a="1"/>
  <c r="P1297" i="2" s="1"/>
  <c r="M1297" i="2" a="1"/>
  <c r="M1297" i="2" s="1"/>
  <c r="Q1297" i="2" a="1"/>
  <c r="Q1297" i="2" s="1"/>
  <c r="C1297" i="2" a="1"/>
  <c r="C1297" i="2" s="1"/>
  <c r="D1297" i="2" a="1"/>
  <c r="D1297" i="2" s="1"/>
  <c r="A1297" i="2" s="1" a="1"/>
  <c r="A1297" i="2" s="1"/>
  <c r="L1239" i="2" a="1"/>
  <c r="L1239" i="2" s="1"/>
  <c r="P1239" i="2" a="1"/>
  <c r="P1239" i="2" s="1"/>
  <c r="M1239" i="2" a="1"/>
  <c r="M1239" i="2" s="1"/>
  <c r="Q1239" i="2" a="1"/>
  <c r="Q1239" i="2" s="1"/>
  <c r="N1239" i="2" a="1"/>
  <c r="N1239" i="2" s="1"/>
  <c r="K1239" i="2" a="1"/>
  <c r="K1239" i="2" s="1"/>
  <c r="O1239" i="2" a="1"/>
  <c r="O1239" i="2" s="1"/>
  <c r="C1239" i="2" a="1"/>
  <c r="C1239" i="2" s="1"/>
  <c r="D1239" i="2" a="1"/>
  <c r="D1239" i="2" s="1"/>
  <c r="A1239" i="2" s="1" a="1"/>
  <c r="A1239" i="2" s="1"/>
  <c r="N1213" i="2" a="1"/>
  <c r="N1213" i="2" s="1"/>
  <c r="K1213" i="2" a="1"/>
  <c r="K1213" i="2" s="1"/>
  <c r="O1213" i="2" a="1"/>
  <c r="O1213" i="2" s="1"/>
  <c r="L1213" i="2" a="1"/>
  <c r="L1213" i="2" s="1"/>
  <c r="P1213" i="2" a="1"/>
  <c r="P1213" i="2" s="1"/>
  <c r="Q1213" i="2" a="1"/>
  <c r="Q1213" i="2" s="1"/>
  <c r="M1213" i="2" a="1"/>
  <c r="M1213" i="2" s="1"/>
  <c r="C1213" i="2" a="1"/>
  <c r="C1213" i="2" s="1"/>
  <c r="D1213" i="2" a="1"/>
  <c r="D1213" i="2" s="1"/>
  <c r="A1213" i="2" s="1" a="1"/>
  <c r="A1213" i="2" s="1"/>
  <c r="L1135" i="2" a="1"/>
  <c r="L1135" i="2" s="1"/>
  <c r="P1135" i="2" a="1"/>
  <c r="P1135" i="2" s="1"/>
  <c r="M1135" i="2" a="1"/>
  <c r="M1135" i="2" s="1"/>
  <c r="Q1135" i="2" a="1"/>
  <c r="Q1135" i="2" s="1"/>
  <c r="N1135" i="2" a="1"/>
  <c r="N1135" i="2" s="1"/>
  <c r="K1135" i="2" a="1"/>
  <c r="K1135" i="2" s="1"/>
  <c r="O1135" i="2" a="1"/>
  <c r="O1135" i="2" s="1"/>
  <c r="C1135" i="2" a="1"/>
  <c r="C1135" i="2" s="1"/>
  <c r="D1135" i="2" a="1"/>
  <c r="D1135" i="2" s="1"/>
  <c r="A1135" i="2" s="1" a="1"/>
  <c r="A1135" i="2" s="1"/>
  <c r="M1100" i="2" a="1"/>
  <c r="M1100" i="2" s="1"/>
  <c r="Q1100" i="2" a="1"/>
  <c r="Q1100" i="2" s="1"/>
  <c r="N1100" i="2" a="1"/>
  <c r="N1100" i="2" s="1"/>
  <c r="K1100" i="2" a="1"/>
  <c r="K1100" i="2" s="1"/>
  <c r="O1100" i="2" a="1"/>
  <c r="O1100" i="2" s="1"/>
  <c r="L1100" i="2" a="1"/>
  <c r="L1100" i="2" s="1"/>
  <c r="P1100" i="2" a="1"/>
  <c r="P1100" i="2" s="1"/>
  <c r="C1100" i="2" a="1"/>
  <c r="C1100" i="2" s="1"/>
  <c r="D1100" i="2" a="1"/>
  <c r="D1100" i="2" s="1"/>
  <c r="A1100" i="2" s="1" a="1"/>
  <c r="A1100" i="2" s="1"/>
  <c r="K1078" i="2" a="1"/>
  <c r="K1078" i="2" s="1"/>
  <c r="O1078" i="2" a="1"/>
  <c r="O1078" i="2" s="1"/>
  <c r="L1078" i="2" a="1"/>
  <c r="L1078" i="2" s="1"/>
  <c r="P1078" i="2" a="1"/>
  <c r="P1078" i="2" s="1"/>
  <c r="M1078" i="2" a="1"/>
  <c r="M1078" i="2" s="1"/>
  <c r="Q1078" i="2" a="1"/>
  <c r="Q1078" i="2" s="1"/>
  <c r="N1078" i="2" a="1"/>
  <c r="N1078" i="2" s="1"/>
  <c r="C1078" i="2" a="1"/>
  <c r="C1078" i="2" s="1"/>
  <c r="D1078" i="2" a="1"/>
  <c r="D1078" i="2" s="1"/>
  <c r="A1078" i="2" s="1" a="1"/>
  <c r="A1078" i="2" s="1"/>
  <c r="M1020" i="2" a="1"/>
  <c r="M1020" i="2" s="1"/>
  <c r="Q1020" i="2" a="1"/>
  <c r="Q1020" i="2" s="1"/>
  <c r="N1020" i="2" a="1"/>
  <c r="N1020" i="2" s="1"/>
  <c r="K1020" i="2" a="1"/>
  <c r="K1020" i="2" s="1"/>
  <c r="O1020" i="2" a="1"/>
  <c r="O1020" i="2" s="1"/>
  <c r="L1020" i="2" a="1"/>
  <c r="L1020" i="2" s="1"/>
  <c r="P1020" i="2" a="1"/>
  <c r="P1020" i="2" s="1"/>
  <c r="C1020" i="2" a="1"/>
  <c r="C1020" i="2" s="1"/>
  <c r="D1020" i="2" a="1"/>
  <c r="D1020" i="2" s="1"/>
  <c r="A1020" i="2" s="1" a="1"/>
  <c r="A1020" i="2" s="1"/>
  <c r="K1004" i="2" a="1"/>
  <c r="K1004" i="2" s="1"/>
  <c r="O1004" i="2" a="1"/>
  <c r="O1004" i="2" s="1"/>
  <c r="L1004" i="2" a="1"/>
  <c r="L1004" i="2" s="1"/>
  <c r="P1004" i="2" a="1"/>
  <c r="P1004" i="2" s="1"/>
  <c r="M1004" i="2" a="1"/>
  <c r="M1004" i="2" s="1"/>
  <c r="Q1004" i="2" a="1"/>
  <c r="Q1004" i="2" s="1"/>
  <c r="N1004" i="2" a="1"/>
  <c r="N1004" i="2" s="1"/>
  <c r="C1004" i="2" a="1"/>
  <c r="C1004" i="2" s="1"/>
  <c r="D1004" i="2" a="1"/>
  <c r="D1004" i="2" s="1"/>
  <c r="A1004" i="2" s="1" a="1"/>
  <c r="A1004" i="2" s="1"/>
  <c r="N915" i="2" a="1"/>
  <c r="N915" i="2" s="1"/>
  <c r="K915" i="2" a="1"/>
  <c r="K915" i="2" s="1"/>
  <c r="O915" i="2" a="1"/>
  <c r="O915" i="2" s="1"/>
  <c r="L915" i="2" a="1"/>
  <c r="L915" i="2" s="1"/>
  <c r="P915" i="2" a="1"/>
  <c r="P915" i="2" s="1"/>
  <c r="M915" i="2" a="1"/>
  <c r="M915" i="2" s="1"/>
  <c r="Q915" i="2" a="1"/>
  <c r="Q915" i="2" s="1"/>
  <c r="C915" i="2" a="1"/>
  <c r="C915" i="2" s="1"/>
  <c r="D915" i="2" a="1"/>
  <c r="D915" i="2" s="1"/>
  <c r="A915" i="2" s="1" a="1"/>
  <c r="A915" i="2" s="1"/>
  <c r="K900" i="2" a="1"/>
  <c r="K900" i="2" s="1"/>
  <c r="O900" i="2" a="1"/>
  <c r="O900" i="2" s="1"/>
  <c r="L900" i="2" a="1"/>
  <c r="L900" i="2" s="1"/>
  <c r="P900" i="2" a="1"/>
  <c r="P900" i="2" s="1"/>
  <c r="M900" i="2" a="1"/>
  <c r="M900" i="2" s="1"/>
  <c r="Q900" i="2" a="1"/>
  <c r="Q900" i="2" s="1"/>
  <c r="N900" i="2" a="1"/>
  <c r="N900" i="2" s="1"/>
  <c r="C900" i="2" a="1"/>
  <c r="C900" i="2" s="1"/>
  <c r="D900" i="2" a="1"/>
  <c r="D900" i="2" s="1"/>
  <c r="A900" i="2" s="1" a="1"/>
  <c r="A900" i="2" s="1"/>
  <c r="K876" i="2" a="1"/>
  <c r="K876" i="2" s="1"/>
  <c r="O876" i="2" a="1"/>
  <c r="O876" i="2" s="1"/>
  <c r="L876" i="2" a="1"/>
  <c r="L876" i="2" s="1"/>
  <c r="P876" i="2" a="1"/>
  <c r="P876" i="2" s="1"/>
  <c r="M876" i="2" a="1"/>
  <c r="M876" i="2" s="1"/>
  <c r="Q876" i="2" a="1"/>
  <c r="Q876" i="2" s="1"/>
  <c r="N876" i="2" a="1"/>
  <c r="N876" i="2" s="1"/>
  <c r="C876" i="2" a="1"/>
  <c r="C876" i="2" s="1"/>
  <c r="D876" i="2" a="1"/>
  <c r="D876" i="2" s="1"/>
  <c r="A876" i="2" s="1" a="1"/>
  <c r="A876" i="2" s="1"/>
  <c r="K787" i="2" a="1"/>
  <c r="K787" i="2" s="1"/>
  <c r="O787" i="2" a="1"/>
  <c r="O787" i="2" s="1"/>
  <c r="L787" i="2" a="1"/>
  <c r="L787" i="2" s="1"/>
  <c r="P787" i="2" a="1"/>
  <c r="P787" i="2" s="1"/>
  <c r="M787" i="2" a="1"/>
  <c r="M787" i="2" s="1"/>
  <c r="Q787" i="2" a="1"/>
  <c r="Q787" i="2" s="1"/>
  <c r="N787" i="2" a="1"/>
  <c r="N787" i="2" s="1"/>
  <c r="C787" i="2" a="1"/>
  <c r="C787" i="2" s="1"/>
  <c r="D787" i="2" a="1"/>
  <c r="D787" i="2" s="1"/>
  <c r="A787" i="2" s="1" a="1"/>
  <c r="A787" i="2" s="1"/>
  <c r="M777" i="2" a="1"/>
  <c r="M777" i="2" s="1"/>
  <c r="Q777" i="2" a="1"/>
  <c r="Q777" i="2" s="1"/>
  <c r="N777" i="2" a="1"/>
  <c r="N777" i="2" s="1"/>
  <c r="K777" i="2" a="1"/>
  <c r="K777" i="2" s="1"/>
  <c r="O777" i="2" a="1"/>
  <c r="O777" i="2" s="1"/>
  <c r="P777" i="2" a="1"/>
  <c r="P777" i="2" s="1"/>
  <c r="L777" i="2" a="1"/>
  <c r="L777" i="2" s="1"/>
  <c r="D777" i="2" a="1"/>
  <c r="D777" i="2" s="1"/>
  <c r="A777" i="2" s="1" a="1"/>
  <c r="A777" i="2" s="1"/>
  <c r="C777" i="2" a="1"/>
  <c r="C777" i="2" s="1"/>
  <c r="N758" i="2" a="1"/>
  <c r="N758" i="2" s="1"/>
  <c r="K758" i="2" a="1"/>
  <c r="K758" i="2" s="1"/>
  <c r="O758" i="2" a="1"/>
  <c r="O758" i="2" s="1"/>
  <c r="L758" i="2" a="1"/>
  <c r="L758" i="2" s="1"/>
  <c r="P758" i="2" a="1"/>
  <c r="P758" i="2" s="1"/>
  <c r="M758" i="2" a="1"/>
  <c r="M758" i="2" s="1"/>
  <c r="Q758" i="2" a="1"/>
  <c r="Q758" i="2" s="1"/>
  <c r="C758" i="2" a="1"/>
  <c r="C758" i="2" s="1"/>
  <c r="D758" i="2" a="1"/>
  <c r="D758" i="2" s="1"/>
  <c r="A758" i="2" s="1" a="1"/>
  <c r="A758" i="2" s="1"/>
  <c r="M753" i="2" a="1"/>
  <c r="M753" i="2" s="1"/>
  <c r="Q753" i="2" a="1"/>
  <c r="Q753" i="2" s="1"/>
  <c r="N753" i="2" a="1"/>
  <c r="N753" i="2" s="1"/>
  <c r="K753" i="2" a="1"/>
  <c r="K753" i="2" s="1"/>
  <c r="O753" i="2" a="1"/>
  <c r="O753" i="2" s="1"/>
  <c r="L753" i="2" a="1"/>
  <c r="L753" i="2" s="1"/>
  <c r="P753" i="2" a="1"/>
  <c r="P753" i="2" s="1"/>
  <c r="D753" i="2" a="1"/>
  <c r="D753" i="2" s="1"/>
  <c r="A753" i="2" s="1" a="1"/>
  <c r="A753" i="2" s="1"/>
  <c r="C753" i="2" a="1"/>
  <c r="C753" i="2" s="1"/>
  <c r="N116" i="2" a="1"/>
  <c r="N116" i="2" s="1"/>
  <c r="K116" i="2" a="1"/>
  <c r="K116" i="2" s="1"/>
  <c r="O116" i="2" a="1"/>
  <c r="O116" i="2" s="1"/>
  <c r="L116" i="2" a="1"/>
  <c r="L116" i="2" s="1"/>
  <c r="P116" i="2" a="1"/>
  <c r="P116" i="2" s="1"/>
  <c r="M116" i="2" a="1"/>
  <c r="M116" i="2" s="1"/>
  <c r="Q116" i="2" a="1"/>
  <c r="Q116" i="2" s="1"/>
  <c r="C116" i="2" a="1"/>
  <c r="C116" i="2" s="1"/>
  <c r="D116" i="2" a="1"/>
  <c r="D116" i="2" s="1"/>
  <c r="A116" i="2" s="1" a="1"/>
  <c r="A116" i="2" s="1"/>
  <c r="K85" i="2" a="1"/>
  <c r="K85" i="2" s="1"/>
  <c r="O85" i="2" a="1"/>
  <c r="O85" i="2" s="1"/>
  <c r="L85" i="2" a="1"/>
  <c r="L85" i="2" s="1"/>
  <c r="P85" i="2" a="1"/>
  <c r="P85" i="2" s="1"/>
  <c r="M85" i="2" a="1"/>
  <c r="M85" i="2" s="1"/>
  <c r="Q85" i="2" a="1"/>
  <c r="Q85" i="2" s="1"/>
  <c r="N85" i="2" a="1"/>
  <c r="N85" i="2" s="1"/>
  <c r="D85" i="2" a="1"/>
  <c r="D85" i="2" s="1"/>
  <c r="A85" i="2" s="1" a="1"/>
  <c r="A85" i="2" s="1"/>
  <c r="C85" i="2" a="1"/>
  <c r="C85" i="2" s="1"/>
  <c r="L33" i="2" a="1"/>
  <c r="L33" i="2" s="1"/>
  <c r="P33" i="2" a="1"/>
  <c r="P33" i="2" s="1"/>
  <c r="M33" i="2" a="1"/>
  <c r="M33" i="2" s="1"/>
  <c r="Q33" i="2" a="1"/>
  <c r="Q33" i="2" s="1"/>
  <c r="N33" i="2" a="1"/>
  <c r="N33" i="2" s="1"/>
  <c r="K33" i="2" a="1"/>
  <c r="K33" i="2" s="1"/>
  <c r="O33" i="2" a="1"/>
  <c r="O33" i="2" s="1"/>
  <c r="D33" i="2" a="1"/>
  <c r="D33" i="2" s="1"/>
  <c r="A33" i="2" s="1" a="1"/>
  <c r="A33" i="2" s="1"/>
  <c r="C33" i="2" a="1"/>
  <c r="C33" i="2" s="1"/>
  <c r="N1543" i="2" a="1"/>
  <c r="N1543" i="2" s="1"/>
  <c r="K1543" i="2" a="1"/>
  <c r="K1543" i="2" s="1"/>
  <c r="O1543" i="2" a="1"/>
  <c r="O1543" i="2" s="1"/>
  <c r="L1543" i="2" a="1"/>
  <c r="L1543" i="2" s="1"/>
  <c r="P1543" i="2" a="1"/>
  <c r="P1543" i="2" s="1"/>
  <c r="M1543" i="2" a="1"/>
  <c r="M1543" i="2" s="1"/>
  <c r="Q1543" i="2" a="1"/>
  <c r="Q1543" i="2" s="1"/>
  <c r="C1543" i="2" a="1"/>
  <c r="C1543" i="2" s="1"/>
  <c r="D1543" i="2" a="1"/>
  <c r="D1543" i="2" s="1"/>
  <c r="A1543" i="2" s="1" a="1"/>
  <c r="A1543" i="2" s="1"/>
  <c r="N1539" i="2" a="1"/>
  <c r="N1539" i="2" s="1"/>
  <c r="K1539" i="2" a="1"/>
  <c r="K1539" i="2" s="1"/>
  <c r="O1539" i="2" a="1"/>
  <c r="O1539" i="2" s="1"/>
  <c r="L1539" i="2" a="1"/>
  <c r="L1539" i="2" s="1"/>
  <c r="P1539" i="2" a="1"/>
  <c r="P1539" i="2" s="1"/>
  <c r="M1539" i="2" a="1"/>
  <c r="M1539" i="2" s="1"/>
  <c r="Q1539" i="2" a="1"/>
  <c r="Q1539" i="2" s="1"/>
  <c r="C1539" i="2" a="1"/>
  <c r="C1539" i="2" s="1"/>
  <c r="D1539" i="2" a="1"/>
  <c r="D1539" i="2" s="1"/>
  <c r="A1539" i="2" s="1" a="1"/>
  <c r="A1539" i="2" s="1"/>
  <c r="L1516" i="2" a="1"/>
  <c r="L1516" i="2" s="1"/>
  <c r="P1516" i="2" a="1"/>
  <c r="P1516" i="2" s="1"/>
  <c r="M1516" i="2" a="1"/>
  <c r="M1516" i="2" s="1"/>
  <c r="Q1516" i="2" a="1"/>
  <c r="Q1516" i="2" s="1"/>
  <c r="N1516" i="2" a="1"/>
  <c r="N1516" i="2" s="1"/>
  <c r="K1516" i="2" a="1"/>
  <c r="K1516" i="2" s="1"/>
  <c r="O1516" i="2" a="1"/>
  <c r="O1516" i="2" s="1"/>
  <c r="C1516" i="2" a="1"/>
  <c r="C1516" i="2" s="1"/>
  <c r="D1516" i="2" a="1"/>
  <c r="D1516" i="2" s="1"/>
  <c r="A1516" i="2" s="1" a="1"/>
  <c r="A1516" i="2" s="1"/>
  <c r="K1499" i="2" a="1"/>
  <c r="K1499" i="2" s="1"/>
  <c r="O1499" i="2" a="1"/>
  <c r="O1499" i="2" s="1"/>
  <c r="L1499" i="2" a="1"/>
  <c r="L1499" i="2" s="1"/>
  <c r="P1499" i="2" a="1"/>
  <c r="P1499" i="2" s="1"/>
  <c r="M1499" i="2" a="1"/>
  <c r="M1499" i="2" s="1"/>
  <c r="Q1499" i="2" a="1"/>
  <c r="Q1499" i="2" s="1"/>
  <c r="N1499" i="2" a="1"/>
  <c r="N1499" i="2" s="1"/>
  <c r="C1499" i="2" a="1"/>
  <c r="C1499" i="2" s="1"/>
  <c r="D1499" i="2" a="1"/>
  <c r="D1499" i="2" s="1"/>
  <c r="A1499" i="2" s="1" a="1"/>
  <c r="A1499" i="2" s="1"/>
  <c r="L1488" i="2" a="1"/>
  <c r="L1488" i="2" s="1"/>
  <c r="P1488" i="2" a="1"/>
  <c r="P1488" i="2" s="1"/>
  <c r="M1488" i="2" a="1"/>
  <c r="M1488" i="2" s="1"/>
  <c r="Q1488" i="2" a="1"/>
  <c r="Q1488" i="2" s="1"/>
  <c r="N1488" i="2" a="1"/>
  <c r="N1488" i="2" s="1"/>
  <c r="K1488" i="2" a="1"/>
  <c r="K1488" i="2" s="1"/>
  <c r="O1488" i="2" a="1"/>
  <c r="O1488" i="2" s="1"/>
  <c r="C1488" i="2" a="1"/>
  <c r="C1488" i="2" s="1"/>
  <c r="D1488" i="2" a="1"/>
  <c r="D1488" i="2" s="1"/>
  <c r="A1488" i="2" s="1" a="1"/>
  <c r="A1488" i="2" s="1"/>
  <c r="N1482" i="2" a="1"/>
  <c r="N1482" i="2" s="1"/>
  <c r="K1482" i="2" a="1"/>
  <c r="K1482" i="2" s="1"/>
  <c r="O1482" i="2" a="1"/>
  <c r="O1482" i="2" s="1"/>
  <c r="L1482" i="2" a="1"/>
  <c r="L1482" i="2" s="1"/>
  <c r="P1482" i="2" a="1"/>
  <c r="P1482" i="2" s="1"/>
  <c r="M1482" i="2" a="1"/>
  <c r="M1482" i="2" s="1"/>
  <c r="C1482" i="2" a="1"/>
  <c r="C1482" i="2" s="1"/>
  <c r="Q1482" i="2" a="1"/>
  <c r="Q1482" i="2" s="1"/>
  <c r="D1482" i="2" a="1"/>
  <c r="D1482" i="2" s="1"/>
  <c r="A1482" i="2" s="1" a="1"/>
  <c r="A1482" i="2" s="1"/>
  <c r="K1471" i="2" a="1"/>
  <c r="K1471" i="2" s="1"/>
  <c r="O1471" i="2" a="1"/>
  <c r="O1471" i="2" s="1"/>
  <c r="L1471" i="2" a="1"/>
  <c r="L1471" i="2" s="1"/>
  <c r="P1471" i="2" a="1"/>
  <c r="P1471" i="2" s="1"/>
  <c r="M1471" i="2" a="1"/>
  <c r="M1471" i="2" s="1"/>
  <c r="Q1471" i="2" a="1"/>
  <c r="Q1471" i="2" s="1"/>
  <c r="N1471" i="2" a="1"/>
  <c r="N1471" i="2" s="1"/>
  <c r="C1471" i="2" a="1"/>
  <c r="C1471" i="2" s="1"/>
  <c r="D1471" i="2" a="1"/>
  <c r="D1471" i="2" s="1"/>
  <c r="A1471" i="2" s="1" a="1"/>
  <c r="A1471" i="2" s="1"/>
  <c r="N1466" i="2" a="1"/>
  <c r="N1466" i="2" s="1"/>
  <c r="K1466" i="2" a="1"/>
  <c r="K1466" i="2" s="1"/>
  <c r="O1466" i="2" a="1"/>
  <c r="O1466" i="2" s="1"/>
  <c r="L1466" i="2" a="1"/>
  <c r="L1466" i="2" s="1"/>
  <c r="P1466" i="2" a="1"/>
  <c r="P1466" i="2" s="1"/>
  <c r="M1466" i="2" a="1"/>
  <c r="M1466" i="2" s="1"/>
  <c r="Q1466" i="2" a="1"/>
  <c r="Q1466" i="2" s="1"/>
  <c r="C1466" i="2" a="1"/>
  <c r="C1466" i="2" s="1"/>
  <c r="D1466" i="2" a="1"/>
  <c r="D1466" i="2" s="1"/>
  <c r="A1466" i="2" s="1" a="1"/>
  <c r="A1466" i="2" s="1"/>
  <c r="K1455" i="2" a="1"/>
  <c r="K1455" i="2" s="1"/>
  <c r="O1455" i="2" a="1"/>
  <c r="O1455" i="2" s="1"/>
  <c r="L1455" i="2" a="1"/>
  <c r="L1455" i="2" s="1"/>
  <c r="P1455" i="2" a="1"/>
  <c r="P1455" i="2" s="1"/>
  <c r="M1455" i="2" a="1"/>
  <c r="M1455" i="2" s="1"/>
  <c r="Q1455" i="2" a="1"/>
  <c r="Q1455" i="2" s="1"/>
  <c r="N1455" i="2" a="1"/>
  <c r="N1455" i="2" s="1"/>
  <c r="C1455" i="2" a="1"/>
  <c r="C1455" i="2" s="1"/>
  <c r="D1455" i="2" a="1"/>
  <c r="D1455" i="2" s="1"/>
  <c r="A1455" i="2" s="1" a="1"/>
  <c r="A1455" i="2" s="1"/>
  <c r="L1440" i="2" a="1"/>
  <c r="L1440" i="2" s="1"/>
  <c r="P1440" i="2" a="1"/>
  <c r="P1440" i="2" s="1"/>
  <c r="M1440" i="2" a="1"/>
  <c r="M1440" i="2" s="1"/>
  <c r="Q1440" i="2" a="1"/>
  <c r="Q1440" i="2" s="1"/>
  <c r="N1440" i="2" a="1"/>
  <c r="N1440" i="2" s="1"/>
  <c r="K1440" i="2" a="1"/>
  <c r="K1440" i="2" s="1"/>
  <c r="O1440" i="2" a="1"/>
  <c r="O1440" i="2" s="1"/>
  <c r="C1440" i="2" a="1"/>
  <c r="C1440" i="2" s="1"/>
  <c r="D1440" i="2" a="1"/>
  <c r="D1440" i="2" s="1"/>
  <c r="A1440" i="2" s="1" a="1"/>
  <c r="A1440" i="2" s="1"/>
  <c r="K1359" i="2" a="1"/>
  <c r="K1359" i="2" s="1"/>
  <c r="O1359" i="2" a="1"/>
  <c r="O1359" i="2" s="1"/>
  <c r="L1359" i="2" a="1"/>
  <c r="L1359" i="2" s="1"/>
  <c r="P1359" i="2" a="1"/>
  <c r="P1359" i="2" s="1"/>
  <c r="M1359" i="2" a="1"/>
  <c r="M1359" i="2" s="1"/>
  <c r="Q1359" i="2" a="1"/>
  <c r="Q1359" i="2" s="1"/>
  <c r="N1359" i="2" a="1"/>
  <c r="N1359" i="2" s="1"/>
  <c r="C1359" i="2" a="1"/>
  <c r="C1359" i="2" s="1"/>
  <c r="D1359" i="2" a="1"/>
  <c r="D1359" i="2" s="1"/>
  <c r="A1359" i="2" s="1" a="1"/>
  <c r="A1359" i="2" s="1"/>
  <c r="L1320" i="2" a="1"/>
  <c r="L1320" i="2" s="1"/>
  <c r="P1320" i="2" a="1"/>
  <c r="P1320" i="2" s="1"/>
  <c r="M1320" i="2" a="1"/>
  <c r="M1320" i="2" s="1"/>
  <c r="Q1320" i="2" a="1"/>
  <c r="Q1320" i="2" s="1"/>
  <c r="N1320" i="2" a="1"/>
  <c r="N1320" i="2" s="1"/>
  <c r="K1320" i="2" a="1"/>
  <c r="K1320" i="2" s="1"/>
  <c r="O1320" i="2" a="1"/>
  <c r="O1320" i="2" s="1"/>
  <c r="C1320" i="2" a="1"/>
  <c r="C1320" i="2" s="1"/>
  <c r="D1320" i="2" a="1"/>
  <c r="D1320" i="2" s="1"/>
  <c r="A1320" i="2" s="1" a="1"/>
  <c r="A1320" i="2" s="1"/>
  <c r="L1287" i="2" a="1"/>
  <c r="L1287" i="2" s="1"/>
  <c r="P1287" i="2" a="1"/>
  <c r="P1287" i="2" s="1"/>
  <c r="M1287" i="2" a="1"/>
  <c r="M1287" i="2" s="1"/>
  <c r="Q1287" i="2" a="1"/>
  <c r="Q1287" i="2" s="1"/>
  <c r="N1287" i="2" a="1"/>
  <c r="N1287" i="2" s="1"/>
  <c r="K1287" i="2" a="1"/>
  <c r="K1287" i="2" s="1"/>
  <c r="O1287" i="2" a="1"/>
  <c r="O1287" i="2" s="1"/>
  <c r="C1287" i="2" a="1"/>
  <c r="C1287" i="2" s="1"/>
  <c r="D1287" i="2" a="1"/>
  <c r="D1287" i="2" s="1"/>
  <c r="A1287" i="2" s="1" a="1"/>
  <c r="A1287" i="2" s="1"/>
  <c r="L1283" i="2" a="1"/>
  <c r="L1283" i="2" s="1"/>
  <c r="P1283" i="2" a="1"/>
  <c r="P1283" i="2" s="1"/>
  <c r="M1283" i="2" a="1"/>
  <c r="M1283" i="2" s="1"/>
  <c r="Q1283" i="2" a="1"/>
  <c r="Q1283" i="2" s="1"/>
  <c r="N1283" i="2" a="1"/>
  <c r="N1283" i="2" s="1"/>
  <c r="K1283" i="2" a="1"/>
  <c r="K1283" i="2" s="1"/>
  <c r="O1283" i="2" a="1"/>
  <c r="O1283" i="2" s="1"/>
  <c r="C1283" i="2" a="1"/>
  <c r="C1283" i="2" s="1"/>
  <c r="D1283" i="2" a="1"/>
  <c r="D1283" i="2" s="1"/>
  <c r="A1283" i="2" s="1" a="1"/>
  <c r="A1283" i="2" s="1"/>
  <c r="N1273" i="2" a="1"/>
  <c r="N1273" i="2" s="1"/>
  <c r="K1273" i="2" a="1"/>
  <c r="K1273" i="2" s="1"/>
  <c r="O1273" i="2" a="1"/>
  <c r="O1273" i="2" s="1"/>
  <c r="L1273" i="2" a="1"/>
  <c r="L1273" i="2" s="1"/>
  <c r="P1273" i="2" a="1"/>
  <c r="P1273" i="2" s="1"/>
  <c r="M1273" i="2" a="1"/>
  <c r="M1273" i="2" s="1"/>
  <c r="Q1273" i="2" a="1"/>
  <c r="Q1273" i="2" s="1"/>
  <c r="C1273" i="2" a="1"/>
  <c r="C1273" i="2" s="1"/>
  <c r="D1273" i="2" a="1"/>
  <c r="D1273" i="2" s="1"/>
  <c r="A1273" i="2" s="1" a="1"/>
  <c r="A1273" i="2" s="1"/>
  <c r="M1268" i="2" a="1"/>
  <c r="M1268" i="2" s="1"/>
  <c r="Q1268" i="2" a="1"/>
  <c r="Q1268" i="2" s="1"/>
  <c r="N1268" i="2" a="1"/>
  <c r="N1268" i="2" s="1"/>
  <c r="K1268" i="2" a="1"/>
  <c r="K1268" i="2" s="1"/>
  <c r="O1268" i="2" a="1"/>
  <c r="O1268" i="2" s="1"/>
  <c r="P1268" i="2" a="1"/>
  <c r="P1268" i="2" s="1"/>
  <c r="L1268" i="2" a="1"/>
  <c r="L1268" i="2" s="1"/>
  <c r="C1268" i="2" a="1"/>
  <c r="C1268" i="2" s="1"/>
  <c r="D1268" i="2" a="1"/>
  <c r="D1268" i="2" s="1"/>
  <c r="A1268" i="2" s="1" a="1"/>
  <c r="A1268" i="2" s="1"/>
  <c r="L1255" i="2" a="1"/>
  <c r="L1255" i="2" s="1"/>
  <c r="P1255" i="2" a="1"/>
  <c r="P1255" i="2" s="1"/>
  <c r="M1255" i="2" a="1"/>
  <c r="M1255" i="2" s="1"/>
  <c r="Q1255" i="2" a="1"/>
  <c r="Q1255" i="2" s="1"/>
  <c r="N1255" i="2" a="1"/>
  <c r="N1255" i="2" s="1"/>
  <c r="K1255" i="2" a="1"/>
  <c r="K1255" i="2" s="1"/>
  <c r="O1255" i="2" a="1"/>
  <c r="O1255" i="2" s="1"/>
  <c r="C1255" i="2" a="1"/>
  <c r="C1255" i="2" s="1"/>
  <c r="D1255" i="2" a="1"/>
  <c r="D1255" i="2" s="1"/>
  <c r="A1255" i="2" s="1" a="1"/>
  <c r="A1255" i="2" s="1"/>
  <c r="L1247" i="2" a="1"/>
  <c r="L1247" i="2" s="1"/>
  <c r="P1247" i="2" a="1"/>
  <c r="P1247" i="2" s="1"/>
  <c r="M1247" i="2" a="1"/>
  <c r="M1247" i="2" s="1"/>
  <c r="Q1247" i="2" a="1"/>
  <c r="Q1247" i="2" s="1"/>
  <c r="N1247" i="2" a="1"/>
  <c r="N1247" i="2" s="1"/>
  <c r="K1247" i="2" a="1"/>
  <c r="K1247" i="2" s="1"/>
  <c r="O1247" i="2" a="1"/>
  <c r="O1247" i="2" s="1"/>
  <c r="C1247" i="2" a="1"/>
  <c r="C1247" i="2" s="1"/>
  <c r="D1247" i="2" a="1"/>
  <c r="D1247" i="2" s="1"/>
  <c r="A1247" i="2" s="1" a="1"/>
  <c r="A1247" i="2" s="1"/>
  <c r="M1236" i="2" a="1"/>
  <c r="M1236" i="2" s="1"/>
  <c r="Q1236" i="2" a="1"/>
  <c r="Q1236" i="2" s="1"/>
  <c r="N1236" i="2" a="1"/>
  <c r="N1236" i="2" s="1"/>
  <c r="K1236" i="2" a="1"/>
  <c r="K1236" i="2" s="1"/>
  <c r="O1236" i="2" a="1"/>
  <c r="O1236" i="2" s="1"/>
  <c r="P1236" i="2" a="1"/>
  <c r="P1236" i="2" s="1"/>
  <c r="C1236" i="2" a="1"/>
  <c r="C1236" i="2" s="1"/>
  <c r="D1236" i="2" a="1"/>
  <c r="D1236" i="2" s="1"/>
  <c r="A1236" i="2" s="1" a="1"/>
  <c r="A1236" i="2" s="1"/>
  <c r="L1236" i="2" a="1"/>
  <c r="L1236" i="2" s="1"/>
  <c r="N1189" i="2" a="1"/>
  <c r="N1189" i="2" s="1"/>
  <c r="K1189" i="2" a="1"/>
  <c r="K1189" i="2" s="1"/>
  <c r="O1189" i="2" a="1"/>
  <c r="O1189" i="2" s="1"/>
  <c r="L1189" i="2" a="1"/>
  <c r="L1189" i="2" s="1"/>
  <c r="P1189" i="2" a="1"/>
  <c r="P1189" i="2" s="1"/>
  <c r="M1189" i="2" a="1"/>
  <c r="M1189" i="2" s="1"/>
  <c r="Q1189" i="2" a="1"/>
  <c r="Q1189" i="2" s="1"/>
  <c r="C1189" i="2" a="1"/>
  <c r="C1189" i="2" s="1"/>
  <c r="D1189" i="2" a="1"/>
  <c r="D1189" i="2" s="1"/>
  <c r="A1189" i="2" s="1" a="1"/>
  <c r="A1189" i="2" s="1"/>
  <c r="M1184" i="2" a="1"/>
  <c r="M1184" i="2" s="1"/>
  <c r="Q1184" i="2" a="1"/>
  <c r="Q1184" i="2" s="1"/>
  <c r="N1184" i="2" a="1"/>
  <c r="N1184" i="2" s="1"/>
  <c r="K1184" i="2" a="1"/>
  <c r="K1184" i="2" s="1"/>
  <c r="O1184" i="2" a="1"/>
  <c r="O1184" i="2" s="1"/>
  <c r="L1184" i="2" a="1"/>
  <c r="L1184" i="2" s="1"/>
  <c r="P1184" i="2" a="1"/>
  <c r="P1184" i="2" s="1"/>
  <c r="C1184" i="2" a="1"/>
  <c r="C1184" i="2" s="1"/>
  <c r="D1184" i="2" a="1"/>
  <c r="D1184" i="2" s="1"/>
  <c r="A1184" i="2" s="1" a="1"/>
  <c r="A1184" i="2" s="1"/>
  <c r="N1173" i="2" a="1"/>
  <c r="N1173" i="2" s="1"/>
  <c r="K1173" i="2" a="1"/>
  <c r="K1173" i="2" s="1"/>
  <c r="O1173" i="2" a="1"/>
  <c r="O1173" i="2" s="1"/>
  <c r="L1173" i="2" a="1"/>
  <c r="L1173" i="2" s="1"/>
  <c r="P1173" i="2" a="1"/>
  <c r="P1173" i="2" s="1"/>
  <c r="M1173" i="2" a="1"/>
  <c r="M1173" i="2" s="1"/>
  <c r="Q1173" i="2" a="1"/>
  <c r="Q1173" i="2" s="1"/>
  <c r="C1173" i="2" a="1"/>
  <c r="C1173" i="2" s="1"/>
  <c r="D1173" i="2" a="1"/>
  <c r="D1173" i="2" s="1"/>
  <c r="A1173" i="2" s="1" a="1"/>
  <c r="A1173" i="2" s="1"/>
  <c r="M1168" i="2" a="1"/>
  <c r="M1168" i="2" s="1"/>
  <c r="Q1168" i="2" a="1"/>
  <c r="Q1168" i="2" s="1"/>
  <c r="N1168" i="2" a="1"/>
  <c r="N1168" i="2" s="1"/>
  <c r="K1168" i="2" a="1"/>
  <c r="K1168" i="2" s="1"/>
  <c r="O1168" i="2" a="1"/>
  <c r="O1168" i="2" s="1"/>
  <c r="L1168" i="2" a="1"/>
  <c r="L1168" i="2" s="1"/>
  <c r="P1168" i="2" a="1"/>
  <c r="P1168" i="2" s="1"/>
  <c r="C1168" i="2" a="1"/>
  <c r="C1168" i="2" s="1"/>
  <c r="D1168" i="2" a="1"/>
  <c r="D1168" i="2" s="1"/>
  <c r="A1168" i="2" s="1" a="1"/>
  <c r="A1168" i="2" s="1"/>
  <c r="L1163" i="2" a="1"/>
  <c r="L1163" i="2" s="1"/>
  <c r="P1163" i="2" a="1"/>
  <c r="P1163" i="2" s="1"/>
  <c r="M1163" i="2" a="1"/>
  <c r="M1163" i="2" s="1"/>
  <c r="Q1163" i="2" a="1"/>
  <c r="Q1163" i="2" s="1"/>
  <c r="N1163" i="2" a="1"/>
  <c r="N1163" i="2" s="1"/>
  <c r="O1163" i="2" a="1"/>
  <c r="O1163" i="2" s="1"/>
  <c r="K1163" i="2" a="1"/>
  <c r="K1163" i="2" s="1"/>
  <c r="C1163" i="2" a="1"/>
  <c r="C1163" i="2" s="1"/>
  <c r="D1163" i="2" a="1"/>
  <c r="D1163" i="2" s="1"/>
  <c r="A1163" i="2" s="1" a="1"/>
  <c r="A1163" i="2" s="1"/>
  <c r="K1158" i="2" a="1"/>
  <c r="K1158" i="2" s="1"/>
  <c r="O1158" i="2" a="1"/>
  <c r="O1158" i="2" s="1"/>
  <c r="L1158" i="2" a="1"/>
  <c r="L1158" i="2" s="1"/>
  <c r="P1158" i="2" a="1"/>
  <c r="P1158" i="2" s="1"/>
  <c r="M1158" i="2" a="1"/>
  <c r="M1158" i="2" s="1"/>
  <c r="Q1158" i="2" a="1"/>
  <c r="Q1158" i="2" s="1"/>
  <c r="N1158" i="2" a="1"/>
  <c r="N1158" i="2" s="1"/>
  <c r="C1158" i="2" a="1"/>
  <c r="C1158" i="2" s="1"/>
  <c r="D1158" i="2" a="1"/>
  <c r="D1158" i="2" s="1"/>
  <c r="A1158" i="2" s="1" a="1"/>
  <c r="A1158" i="2" s="1"/>
  <c r="N1153" i="2" a="1"/>
  <c r="N1153" i="2" s="1"/>
  <c r="K1153" i="2" a="1"/>
  <c r="K1153" i="2" s="1"/>
  <c r="O1153" i="2" a="1"/>
  <c r="O1153" i="2" s="1"/>
  <c r="L1153" i="2" a="1"/>
  <c r="L1153" i="2" s="1"/>
  <c r="P1153" i="2" a="1"/>
  <c r="P1153" i="2" s="1"/>
  <c r="M1153" i="2" a="1"/>
  <c r="M1153" i="2" s="1"/>
  <c r="Q1153" i="2" a="1"/>
  <c r="Q1153" i="2" s="1"/>
  <c r="C1153" i="2" a="1"/>
  <c r="C1153" i="2" s="1"/>
  <c r="D1153" i="2" a="1"/>
  <c r="D1153" i="2" s="1"/>
  <c r="A1153" i="2" s="1" a="1"/>
  <c r="A1153" i="2" s="1"/>
  <c r="M1148" i="2" a="1"/>
  <c r="M1148" i="2" s="1"/>
  <c r="Q1148" i="2" a="1"/>
  <c r="Q1148" i="2" s="1"/>
  <c r="N1148" i="2" a="1"/>
  <c r="N1148" i="2" s="1"/>
  <c r="K1148" i="2" a="1"/>
  <c r="K1148" i="2" s="1"/>
  <c r="O1148" i="2" a="1"/>
  <c r="O1148" i="2" s="1"/>
  <c r="L1148" i="2" a="1"/>
  <c r="L1148" i="2" s="1"/>
  <c r="P1148" i="2" a="1"/>
  <c r="P1148" i="2" s="1"/>
  <c r="C1148" i="2" a="1"/>
  <c r="C1148" i="2" s="1"/>
  <c r="D1148" i="2" a="1"/>
  <c r="D1148" i="2" s="1"/>
  <c r="A1148" i="2" s="1" a="1"/>
  <c r="A1148" i="2" s="1"/>
  <c r="K1142" i="2" a="1"/>
  <c r="K1142" i="2" s="1"/>
  <c r="O1142" i="2" a="1"/>
  <c r="O1142" i="2" s="1"/>
  <c r="L1142" i="2" a="1"/>
  <c r="L1142" i="2" s="1"/>
  <c r="P1142" i="2" a="1"/>
  <c r="P1142" i="2" s="1"/>
  <c r="M1142" i="2" a="1"/>
  <c r="M1142" i="2" s="1"/>
  <c r="Q1142" i="2" a="1"/>
  <c r="Q1142" i="2" s="1"/>
  <c r="N1142" i="2" a="1"/>
  <c r="N1142" i="2" s="1"/>
  <c r="C1142" i="2" a="1"/>
  <c r="C1142" i="2" s="1"/>
  <c r="D1142" i="2" a="1"/>
  <c r="D1142" i="2" s="1"/>
  <c r="A1142" i="2" s="1" a="1"/>
  <c r="A1142" i="2" s="1"/>
  <c r="K1130" i="2" a="1"/>
  <c r="K1130" i="2" s="1"/>
  <c r="O1130" i="2" a="1"/>
  <c r="O1130" i="2" s="1"/>
  <c r="L1130" i="2" a="1"/>
  <c r="L1130" i="2" s="1"/>
  <c r="P1130" i="2" a="1"/>
  <c r="P1130" i="2" s="1"/>
  <c r="M1130" i="2" a="1"/>
  <c r="M1130" i="2" s="1"/>
  <c r="Q1130" i="2" a="1"/>
  <c r="Q1130" i="2" s="1"/>
  <c r="N1130" i="2" a="1"/>
  <c r="N1130" i="2" s="1"/>
  <c r="C1130" i="2" a="1"/>
  <c r="C1130" i="2" s="1"/>
  <c r="D1130" i="2" a="1"/>
  <c r="D1130" i="2" s="1"/>
  <c r="A1130" i="2" s="1" a="1"/>
  <c r="A1130" i="2" s="1"/>
  <c r="N1121" i="2" a="1"/>
  <c r="N1121" i="2" s="1"/>
  <c r="K1121" i="2" a="1"/>
  <c r="K1121" i="2" s="1"/>
  <c r="O1121" i="2" a="1"/>
  <c r="O1121" i="2" s="1"/>
  <c r="L1121" i="2" a="1"/>
  <c r="L1121" i="2" s="1"/>
  <c r="P1121" i="2" a="1"/>
  <c r="P1121" i="2" s="1"/>
  <c r="M1121" i="2" a="1"/>
  <c r="M1121" i="2" s="1"/>
  <c r="Q1121" i="2" a="1"/>
  <c r="Q1121" i="2" s="1"/>
  <c r="C1121" i="2" a="1"/>
  <c r="C1121" i="2" s="1"/>
  <c r="D1121" i="2" a="1"/>
  <c r="D1121" i="2" s="1"/>
  <c r="A1121" i="2" s="1" a="1"/>
  <c r="A1121" i="2" s="1"/>
  <c r="L1095" i="2" a="1"/>
  <c r="L1095" i="2" s="1"/>
  <c r="P1095" i="2" a="1"/>
  <c r="P1095" i="2" s="1"/>
  <c r="M1095" i="2" a="1"/>
  <c r="M1095" i="2" s="1"/>
  <c r="Q1095" i="2" a="1"/>
  <c r="Q1095" i="2" s="1"/>
  <c r="N1095" i="2" a="1"/>
  <c r="N1095" i="2" s="1"/>
  <c r="K1095" i="2" a="1"/>
  <c r="K1095" i="2" s="1"/>
  <c r="O1095" i="2" a="1"/>
  <c r="O1095" i="2" s="1"/>
  <c r="C1095" i="2" a="1"/>
  <c r="C1095" i="2" s="1"/>
  <c r="D1095" i="2" a="1"/>
  <c r="D1095" i="2" s="1"/>
  <c r="A1095" i="2" s="1" a="1"/>
  <c r="A1095" i="2" s="1"/>
  <c r="L1063" i="2" a="1"/>
  <c r="L1063" i="2" s="1"/>
  <c r="P1063" i="2" a="1"/>
  <c r="P1063" i="2" s="1"/>
  <c r="M1063" i="2" a="1"/>
  <c r="M1063" i="2" s="1"/>
  <c r="Q1063" i="2" a="1"/>
  <c r="Q1063" i="2" s="1"/>
  <c r="N1063" i="2" a="1"/>
  <c r="N1063" i="2" s="1"/>
  <c r="K1063" i="2" a="1"/>
  <c r="K1063" i="2" s="1"/>
  <c r="O1063" i="2" a="1"/>
  <c r="O1063" i="2" s="1"/>
  <c r="C1063" i="2" a="1"/>
  <c r="C1063" i="2" s="1"/>
  <c r="D1063" i="2" a="1"/>
  <c r="D1063" i="2" s="1"/>
  <c r="A1063" i="2" s="1" a="1"/>
  <c r="A1063" i="2" s="1"/>
  <c r="K1058" i="2" a="1"/>
  <c r="K1058" i="2" s="1"/>
  <c r="O1058" i="2" a="1"/>
  <c r="O1058" i="2" s="1"/>
  <c r="L1058" i="2" a="1"/>
  <c r="L1058" i="2" s="1"/>
  <c r="P1058" i="2" a="1"/>
  <c r="P1058" i="2" s="1"/>
  <c r="M1058" i="2" a="1"/>
  <c r="M1058" i="2" s="1"/>
  <c r="Q1058" i="2" a="1"/>
  <c r="Q1058" i="2" s="1"/>
  <c r="N1058" i="2" a="1"/>
  <c r="N1058" i="2" s="1"/>
  <c r="C1058" i="2" a="1"/>
  <c r="C1058" i="2" s="1"/>
  <c r="D1058" i="2" a="1"/>
  <c r="D1058" i="2" s="1"/>
  <c r="A1058" i="2" s="1" a="1"/>
  <c r="A1058" i="2" s="1"/>
  <c r="M1052" i="2" a="1"/>
  <c r="M1052" i="2" s="1"/>
  <c r="Q1052" i="2" a="1"/>
  <c r="Q1052" i="2" s="1"/>
  <c r="N1052" i="2" a="1"/>
  <c r="N1052" i="2" s="1"/>
  <c r="K1052" i="2" a="1"/>
  <c r="K1052" i="2" s="1"/>
  <c r="O1052" i="2" a="1"/>
  <c r="O1052" i="2" s="1"/>
  <c r="L1052" i="2" a="1"/>
  <c r="L1052" i="2" s="1"/>
  <c r="P1052" i="2" a="1"/>
  <c r="P1052" i="2" s="1"/>
  <c r="C1052" i="2" a="1"/>
  <c r="C1052" i="2" s="1"/>
  <c r="D1052" i="2" a="1"/>
  <c r="D1052" i="2" s="1"/>
  <c r="A1052" i="2" s="1" a="1"/>
  <c r="A1052" i="2" s="1"/>
  <c r="K968" i="2" a="1"/>
  <c r="K968" i="2" s="1"/>
  <c r="O968" i="2" a="1"/>
  <c r="O968" i="2" s="1"/>
  <c r="L968" i="2" a="1"/>
  <c r="L968" i="2" s="1"/>
  <c r="P968" i="2" a="1"/>
  <c r="P968" i="2" s="1"/>
  <c r="M968" i="2" a="1"/>
  <c r="M968" i="2" s="1"/>
  <c r="Q968" i="2" a="1"/>
  <c r="Q968" i="2" s="1"/>
  <c r="N968" i="2" a="1"/>
  <c r="N968" i="2" s="1"/>
  <c r="C968" i="2" a="1"/>
  <c r="C968" i="2" s="1"/>
  <c r="D968" i="2" a="1"/>
  <c r="D968" i="2" s="1"/>
  <c r="A968" i="2" s="1" a="1"/>
  <c r="A968" i="2" s="1"/>
  <c r="N963" i="2" a="1"/>
  <c r="N963" i="2" s="1"/>
  <c r="K963" i="2" a="1"/>
  <c r="K963" i="2" s="1"/>
  <c r="O963" i="2" a="1"/>
  <c r="O963" i="2" s="1"/>
  <c r="L963" i="2" a="1"/>
  <c r="L963" i="2" s="1"/>
  <c r="P963" i="2" a="1"/>
  <c r="P963" i="2" s="1"/>
  <c r="M963" i="2" a="1"/>
  <c r="M963" i="2" s="1"/>
  <c r="Q963" i="2" a="1"/>
  <c r="Q963" i="2" s="1"/>
  <c r="C963" i="2" a="1"/>
  <c r="C963" i="2" s="1"/>
  <c r="D963" i="2" a="1"/>
  <c r="D963" i="2" s="1"/>
  <c r="A963" i="2" s="1" a="1"/>
  <c r="A963" i="2" s="1"/>
  <c r="N951" i="2" a="1"/>
  <c r="N951" i="2" s="1"/>
  <c r="K951" i="2" a="1"/>
  <c r="K951" i="2" s="1"/>
  <c r="O951" i="2" a="1"/>
  <c r="O951" i="2" s="1"/>
  <c r="L951" i="2" a="1"/>
  <c r="L951" i="2" s="1"/>
  <c r="P951" i="2" a="1"/>
  <c r="P951" i="2" s="1"/>
  <c r="M951" i="2" a="1"/>
  <c r="M951" i="2" s="1"/>
  <c r="Q951" i="2" a="1"/>
  <c r="Q951" i="2" s="1"/>
  <c r="C951" i="2" a="1"/>
  <c r="C951" i="2" s="1"/>
  <c r="D951" i="2" a="1"/>
  <c r="D951" i="2" s="1"/>
  <c r="A951" i="2" s="1" a="1"/>
  <c r="A951" i="2" s="1"/>
  <c r="N939" i="2" a="1"/>
  <c r="N939" i="2" s="1"/>
  <c r="K939" i="2" a="1"/>
  <c r="K939" i="2" s="1"/>
  <c r="O939" i="2" a="1"/>
  <c r="O939" i="2" s="1"/>
  <c r="L939" i="2" a="1"/>
  <c r="L939" i="2" s="1"/>
  <c r="P939" i="2" a="1"/>
  <c r="P939" i="2" s="1"/>
  <c r="Q939" i="2" a="1"/>
  <c r="Q939" i="2" s="1"/>
  <c r="M939" i="2" a="1"/>
  <c r="M939" i="2" s="1"/>
  <c r="C939" i="2" a="1"/>
  <c r="C939" i="2" s="1"/>
  <c r="D939" i="2" a="1"/>
  <c r="D939" i="2" s="1"/>
  <c r="A939" i="2" s="1" a="1"/>
  <c r="A939" i="2" s="1"/>
  <c r="N927" i="2" a="1"/>
  <c r="N927" i="2" s="1"/>
  <c r="K927" i="2" a="1"/>
  <c r="K927" i="2" s="1"/>
  <c r="O927" i="2" a="1"/>
  <c r="O927" i="2" s="1"/>
  <c r="L927" i="2" a="1"/>
  <c r="L927" i="2" s="1"/>
  <c r="P927" i="2" a="1"/>
  <c r="P927" i="2" s="1"/>
  <c r="M927" i="2" a="1"/>
  <c r="M927" i="2" s="1"/>
  <c r="Q927" i="2" a="1"/>
  <c r="Q927" i="2" s="1"/>
  <c r="C927" i="2" a="1"/>
  <c r="C927" i="2" s="1"/>
  <c r="D927" i="2" a="1"/>
  <c r="D927" i="2" s="1"/>
  <c r="A927" i="2" s="1" a="1"/>
  <c r="A927" i="2" s="1"/>
  <c r="M922" i="2" a="1"/>
  <c r="M922" i="2" s="1"/>
  <c r="Q922" i="2" a="1"/>
  <c r="Q922" i="2" s="1"/>
  <c r="N922" i="2" a="1"/>
  <c r="N922" i="2" s="1"/>
  <c r="K922" i="2" a="1"/>
  <c r="K922" i="2" s="1"/>
  <c r="O922" i="2" a="1"/>
  <c r="O922" i="2" s="1"/>
  <c r="L922" i="2" a="1"/>
  <c r="L922" i="2" s="1"/>
  <c r="P922" i="2" a="1"/>
  <c r="P922" i="2" s="1"/>
  <c r="C922" i="2" a="1"/>
  <c r="C922" i="2" s="1"/>
  <c r="D922" i="2" a="1"/>
  <c r="D922" i="2" s="1"/>
  <c r="A922" i="2" s="1" a="1"/>
  <c r="A922" i="2" s="1"/>
  <c r="K840" i="2" a="1"/>
  <c r="K840" i="2" s="1"/>
  <c r="O840" i="2" a="1"/>
  <c r="O840" i="2" s="1"/>
  <c r="L840" i="2" a="1"/>
  <c r="L840" i="2" s="1"/>
  <c r="P840" i="2" a="1"/>
  <c r="P840" i="2" s="1"/>
  <c r="M840" i="2" a="1"/>
  <c r="M840" i="2" s="1"/>
  <c r="Q840" i="2" a="1"/>
  <c r="Q840" i="2" s="1"/>
  <c r="N840" i="2" a="1"/>
  <c r="N840" i="2" s="1"/>
  <c r="C840" i="2" a="1"/>
  <c r="C840" i="2" s="1"/>
  <c r="D840" i="2" a="1"/>
  <c r="D840" i="2" s="1"/>
  <c r="A840" i="2" s="1" a="1"/>
  <c r="A840" i="2" s="1"/>
  <c r="N835" i="2" a="1"/>
  <c r="N835" i="2" s="1"/>
  <c r="K835" i="2" a="1"/>
  <c r="K835" i="2" s="1"/>
  <c r="O835" i="2" a="1"/>
  <c r="O835" i="2" s="1"/>
  <c r="L835" i="2" a="1"/>
  <c r="L835" i="2" s="1"/>
  <c r="P835" i="2" a="1"/>
  <c r="P835" i="2" s="1"/>
  <c r="M835" i="2" a="1"/>
  <c r="M835" i="2" s="1"/>
  <c r="Q835" i="2" a="1"/>
  <c r="Q835" i="2" s="1"/>
  <c r="D835" i="2" a="1"/>
  <c r="D835" i="2" s="1"/>
  <c r="A835" i="2" s="1" a="1"/>
  <c r="A835" i="2" s="1"/>
  <c r="C835" i="2" a="1"/>
  <c r="C835" i="2" s="1"/>
  <c r="N823" i="2" a="1"/>
  <c r="N823" i="2" s="1"/>
  <c r="K823" i="2" a="1"/>
  <c r="K823" i="2" s="1"/>
  <c r="O823" i="2" a="1"/>
  <c r="O823" i="2" s="1"/>
  <c r="L823" i="2" a="1"/>
  <c r="L823" i="2" s="1"/>
  <c r="P823" i="2" a="1"/>
  <c r="P823" i="2" s="1"/>
  <c r="M823" i="2" a="1"/>
  <c r="M823" i="2" s="1"/>
  <c r="Q823" i="2" a="1"/>
  <c r="Q823" i="2" s="1"/>
  <c r="D823" i="2" a="1"/>
  <c r="D823" i="2" s="1"/>
  <c r="A823" i="2" s="1" a="1"/>
  <c r="A823" i="2" s="1"/>
  <c r="C823" i="2" a="1"/>
  <c r="C823" i="2" s="1"/>
  <c r="N811" i="2" a="1"/>
  <c r="N811" i="2" s="1"/>
  <c r="K811" i="2" a="1"/>
  <c r="K811" i="2" s="1"/>
  <c r="O811" i="2" a="1"/>
  <c r="O811" i="2" s="1"/>
  <c r="L811" i="2" a="1"/>
  <c r="L811" i="2" s="1"/>
  <c r="P811" i="2" a="1"/>
  <c r="P811" i="2" s="1"/>
  <c r="Q811" i="2" a="1"/>
  <c r="Q811" i="2" s="1"/>
  <c r="M811" i="2" a="1"/>
  <c r="M811" i="2" s="1"/>
  <c r="D811" i="2" a="1"/>
  <c r="D811" i="2" s="1"/>
  <c r="A811" i="2" s="1" a="1"/>
  <c r="A811" i="2" s="1"/>
  <c r="C811" i="2" a="1"/>
  <c r="C811" i="2" s="1"/>
  <c r="N799" i="2" a="1"/>
  <c r="N799" i="2" s="1"/>
  <c r="K799" i="2" a="1"/>
  <c r="K799" i="2" s="1"/>
  <c r="O799" i="2" a="1"/>
  <c r="O799" i="2" s="1"/>
  <c r="L799" i="2" a="1"/>
  <c r="L799" i="2" s="1"/>
  <c r="P799" i="2" a="1"/>
  <c r="P799" i="2" s="1"/>
  <c r="M799" i="2" a="1"/>
  <c r="M799" i="2" s="1"/>
  <c r="Q799" i="2" a="1"/>
  <c r="Q799" i="2" s="1"/>
  <c r="C799" i="2" a="1"/>
  <c r="C799" i="2" s="1"/>
  <c r="D799" i="2" a="1"/>
  <c r="D799" i="2" s="1"/>
  <c r="A799" i="2" s="1" a="1"/>
  <c r="A799" i="2" s="1"/>
  <c r="M794" i="2" a="1"/>
  <c r="M794" i="2" s="1"/>
  <c r="Q794" i="2" a="1"/>
  <c r="Q794" i="2" s="1"/>
  <c r="N794" i="2" a="1"/>
  <c r="N794" i="2" s="1"/>
  <c r="K794" i="2" a="1"/>
  <c r="K794" i="2" s="1"/>
  <c r="O794" i="2" a="1"/>
  <c r="O794" i="2" s="1"/>
  <c r="L794" i="2" a="1"/>
  <c r="L794" i="2" s="1"/>
  <c r="P794" i="2" a="1"/>
  <c r="P794" i="2" s="1"/>
  <c r="C794" i="2" a="1"/>
  <c r="C794" i="2" s="1"/>
  <c r="D794" i="2" a="1"/>
  <c r="D794" i="2" s="1"/>
  <c r="A794" i="2" s="1" a="1"/>
  <c r="A794" i="2" s="1"/>
  <c r="M130" i="2" a="1"/>
  <c r="M130" i="2" s="1"/>
  <c r="Q130" i="2" a="1"/>
  <c r="Q130" i="2" s="1"/>
  <c r="N130" i="2" a="1"/>
  <c r="N130" i="2" s="1"/>
  <c r="K130" i="2" a="1"/>
  <c r="K130" i="2" s="1"/>
  <c r="O130" i="2" a="1"/>
  <c r="O130" i="2" s="1"/>
  <c r="L130" i="2" a="1"/>
  <c r="L130" i="2" s="1"/>
  <c r="P130" i="2" a="1"/>
  <c r="P130" i="2" s="1"/>
  <c r="C130" i="2" a="1"/>
  <c r="C130" i="2" s="1"/>
  <c r="D130" i="2" a="1"/>
  <c r="D130" i="2" s="1"/>
  <c r="A130" i="2" s="1" a="1"/>
  <c r="A130" i="2" s="1"/>
  <c r="K101" i="2" a="1"/>
  <c r="K101" i="2" s="1"/>
  <c r="O101" i="2" a="1"/>
  <c r="O101" i="2" s="1"/>
  <c r="L101" i="2" a="1"/>
  <c r="L101" i="2" s="1"/>
  <c r="P101" i="2" a="1"/>
  <c r="P101" i="2" s="1"/>
  <c r="M101" i="2" a="1"/>
  <c r="M101" i="2" s="1"/>
  <c r="Q101" i="2" a="1"/>
  <c r="Q101" i="2" s="1"/>
  <c r="N101" i="2" a="1"/>
  <c r="N101" i="2" s="1"/>
  <c r="D101" i="2" a="1"/>
  <c r="D101" i="2" s="1"/>
  <c r="A101" i="2" s="1" a="1"/>
  <c r="A101" i="2" s="1"/>
  <c r="C101" i="2" a="1"/>
  <c r="C101" i="2" s="1"/>
  <c r="K97" i="2" a="1"/>
  <c r="K97" i="2" s="1"/>
  <c r="O97" i="2" a="1"/>
  <c r="O97" i="2" s="1"/>
  <c r="L97" i="2" a="1"/>
  <c r="L97" i="2" s="1"/>
  <c r="P97" i="2" a="1"/>
  <c r="P97" i="2" s="1"/>
  <c r="M97" i="2" a="1"/>
  <c r="M97" i="2" s="1"/>
  <c r="Q97" i="2" a="1"/>
  <c r="Q97" i="2" s="1"/>
  <c r="N97" i="2" a="1"/>
  <c r="N97" i="2" s="1"/>
  <c r="D97" i="2" a="1"/>
  <c r="D97" i="2" s="1"/>
  <c r="A97" i="2" s="1" a="1"/>
  <c r="A97" i="2" s="1"/>
  <c r="C97" i="2" a="1"/>
  <c r="C97" i="2" s="1"/>
  <c r="N92" i="2" a="1"/>
  <c r="N92" i="2" s="1"/>
  <c r="K92" i="2" a="1"/>
  <c r="K92" i="2" s="1"/>
  <c r="O92" i="2" a="1"/>
  <c r="O92" i="2" s="1"/>
  <c r="L92" i="2" a="1"/>
  <c r="L92" i="2" s="1"/>
  <c r="P92" i="2" a="1"/>
  <c r="P92" i="2" s="1"/>
  <c r="M92" i="2" a="1"/>
  <c r="M92" i="2" s="1"/>
  <c r="Q92" i="2" a="1"/>
  <c r="Q92" i="2" s="1"/>
  <c r="C92" i="2" a="1"/>
  <c r="C92" i="2" s="1"/>
  <c r="D92" i="2" a="1"/>
  <c r="D92" i="2" s="1"/>
  <c r="A92" i="2" s="1" a="1"/>
  <c r="A92" i="2" s="1"/>
  <c r="L82" i="2" a="1"/>
  <c r="L82" i="2" s="1"/>
  <c r="P82" i="2" a="1"/>
  <c r="P82" i="2" s="1"/>
  <c r="M82" i="2" a="1"/>
  <c r="M82" i="2" s="1"/>
  <c r="Q82" i="2" a="1"/>
  <c r="Q82" i="2" s="1"/>
  <c r="N82" i="2" a="1"/>
  <c r="N82" i="2" s="1"/>
  <c r="K82" i="2" a="1"/>
  <c r="K82" i="2" s="1"/>
  <c r="O82" i="2" a="1"/>
  <c r="O82" i="2" s="1"/>
  <c r="C82" i="2" a="1"/>
  <c r="C82" i="2" s="1"/>
  <c r="D82" i="2" a="1"/>
  <c r="D82" i="2" s="1"/>
  <c r="A82" i="2" s="1" a="1"/>
  <c r="A82" i="2" s="1"/>
  <c r="L78" i="2" a="1"/>
  <c r="L78" i="2" s="1"/>
  <c r="P78" i="2" a="1"/>
  <c r="P78" i="2" s="1"/>
  <c r="M78" i="2" a="1"/>
  <c r="M78" i="2" s="1"/>
  <c r="Q78" i="2" a="1"/>
  <c r="Q78" i="2" s="1"/>
  <c r="N78" i="2" a="1"/>
  <c r="N78" i="2" s="1"/>
  <c r="K78" i="2" a="1"/>
  <c r="K78" i="2" s="1"/>
  <c r="O78" i="2" a="1"/>
  <c r="O78" i="2" s="1"/>
  <c r="C78" i="2" a="1"/>
  <c r="C78" i="2" s="1"/>
  <c r="D78" i="2" a="1"/>
  <c r="D78" i="2" s="1"/>
  <c r="A78" i="2" s="1" a="1"/>
  <c r="A78" i="2" s="1"/>
  <c r="L74" i="2" a="1"/>
  <c r="L74" i="2" s="1"/>
  <c r="P74" i="2" a="1"/>
  <c r="P74" i="2" s="1"/>
  <c r="M74" i="2" a="1"/>
  <c r="M74" i="2" s="1"/>
  <c r="Q74" i="2" a="1"/>
  <c r="Q74" i="2" s="1"/>
  <c r="N74" i="2" a="1"/>
  <c r="N74" i="2" s="1"/>
  <c r="K74" i="2" a="1"/>
  <c r="K74" i="2" s="1"/>
  <c r="O74" i="2" a="1"/>
  <c r="O74" i="2" s="1"/>
  <c r="C74" i="2" a="1"/>
  <c r="C74" i="2" s="1"/>
  <c r="D74" i="2" a="1"/>
  <c r="D74" i="2" s="1"/>
  <c r="A74" i="2" s="1" a="1"/>
  <c r="A74" i="2" s="1"/>
  <c r="K40" i="2" a="1"/>
  <c r="K40" i="2" s="1"/>
  <c r="O40" i="2" a="1"/>
  <c r="O40" i="2" s="1"/>
  <c r="L40" i="2" a="1"/>
  <c r="L40" i="2" s="1"/>
  <c r="P40" i="2" a="1"/>
  <c r="P40" i="2" s="1"/>
  <c r="M40" i="2" a="1"/>
  <c r="M40" i="2" s="1"/>
  <c r="Q40" i="2" a="1"/>
  <c r="Q40" i="2" s="1"/>
  <c r="N40" i="2" a="1"/>
  <c r="N40" i="2" s="1"/>
  <c r="C40" i="2" a="1"/>
  <c r="C40" i="2" s="1"/>
  <c r="D40" i="2" a="1"/>
  <c r="D40" i="2" s="1"/>
  <c r="A40" i="2" s="1" a="1"/>
  <c r="A40" i="2" s="1"/>
  <c r="K28" i="2" a="1"/>
  <c r="K28" i="2" s="1"/>
  <c r="O28" i="2" a="1"/>
  <c r="O28" i="2" s="1"/>
  <c r="L28" i="2" a="1"/>
  <c r="L28" i="2" s="1"/>
  <c r="P28" i="2" a="1"/>
  <c r="P28" i="2" s="1"/>
  <c r="M28" i="2" a="1"/>
  <c r="M28" i="2" s="1"/>
  <c r="Q28" i="2" a="1"/>
  <c r="Q28" i="2" s="1"/>
  <c r="N28" i="2" a="1"/>
  <c r="N28" i="2" s="1"/>
  <c r="C28" i="2" a="1"/>
  <c r="C28" i="2" s="1"/>
  <c r="D28" i="2" a="1"/>
  <c r="D28" i="2" s="1"/>
  <c r="A28" i="2" s="1" a="1"/>
  <c r="A28" i="2" s="1"/>
  <c r="L17" i="2" a="1"/>
  <c r="L17" i="2" s="1"/>
  <c r="P17" i="2" a="1"/>
  <c r="P17" i="2" s="1"/>
  <c r="M17" i="2" a="1"/>
  <c r="M17" i="2" s="1"/>
  <c r="Q17" i="2" a="1"/>
  <c r="Q17" i="2" s="1"/>
  <c r="N17" i="2" a="1"/>
  <c r="N17" i="2" s="1"/>
  <c r="K17" i="2" a="1"/>
  <c r="K17" i="2" s="1"/>
  <c r="O17" i="2" a="1"/>
  <c r="O17" i="2" s="1"/>
  <c r="D17" i="2" a="1"/>
  <c r="D17" i="2" s="1"/>
  <c r="A17" i="2" s="1" a="1"/>
  <c r="A17" i="2" s="1"/>
  <c r="C17" i="2" a="1"/>
  <c r="C17" i="2" s="1"/>
  <c r="K4" i="2" a="1"/>
  <c r="K4" i="2" s="1"/>
  <c r="O4" i="2" a="1"/>
  <c r="O4" i="2" s="1"/>
  <c r="L4" i="2" a="1"/>
  <c r="L4" i="2" s="1"/>
  <c r="P4" i="2" a="1"/>
  <c r="P4" i="2" s="1"/>
  <c r="M4" i="2" a="1"/>
  <c r="M4" i="2" s="1"/>
  <c r="Q4" i="2" a="1"/>
  <c r="Q4" i="2" s="1"/>
  <c r="N4" i="2" a="1"/>
  <c r="N4" i="2" s="1"/>
  <c r="C4" i="2" a="1"/>
  <c r="C4" i="2" s="1"/>
  <c r="D4" i="2" a="1"/>
  <c r="D4" i="2" s="1"/>
  <c r="A4" i="2" s="1" a="1"/>
  <c r="A4" i="2" s="1"/>
  <c r="M2135" i="2" a="1"/>
  <c r="M2135" i="2" s="1"/>
  <c r="Q2135" i="2" a="1"/>
  <c r="Q2135" i="2" s="1"/>
  <c r="N2135" i="2" a="1"/>
  <c r="N2135" i="2" s="1"/>
  <c r="K2135" i="2" a="1"/>
  <c r="K2135" i="2" s="1"/>
  <c r="O2135" i="2" a="1"/>
  <c r="O2135" i="2" s="1"/>
  <c r="D2135" i="2" a="1"/>
  <c r="D2135" i="2" s="1"/>
  <c r="A2135" i="2" s="1" a="1"/>
  <c r="A2135" i="2" s="1"/>
  <c r="L2135" i="2" a="1"/>
  <c r="L2135" i="2" s="1"/>
  <c r="P2135" i="2" a="1"/>
  <c r="P2135" i="2" s="1"/>
  <c r="C2135" i="2" a="1"/>
  <c r="C2135" i="2" s="1"/>
  <c r="M2123" i="2" a="1"/>
  <c r="M2123" i="2" s="1"/>
  <c r="Q2123" i="2" a="1"/>
  <c r="Q2123" i="2" s="1"/>
  <c r="N2123" i="2" a="1"/>
  <c r="N2123" i="2" s="1"/>
  <c r="K2123" i="2" a="1"/>
  <c r="K2123" i="2" s="1"/>
  <c r="O2123" i="2" a="1"/>
  <c r="O2123" i="2" s="1"/>
  <c r="D2123" i="2" a="1"/>
  <c r="D2123" i="2" s="1"/>
  <c r="A2123" i="2" s="1" a="1"/>
  <c r="A2123" i="2" s="1"/>
  <c r="L2123" i="2" a="1"/>
  <c r="L2123" i="2" s="1"/>
  <c r="P2123" i="2" a="1"/>
  <c r="P2123" i="2" s="1"/>
  <c r="C2123" i="2" a="1"/>
  <c r="C2123" i="2" s="1"/>
  <c r="M2111" i="2" a="1"/>
  <c r="M2111" i="2" s="1"/>
  <c r="Q2111" i="2" a="1"/>
  <c r="Q2111" i="2" s="1"/>
  <c r="N2111" i="2" a="1"/>
  <c r="N2111" i="2" s="1"/>
  <c r="K2111" i="2" a="1"/>
  <c r="K2111" i="2" s="1"/>
  <c r="O2111" i="2" a="1"/>
  <c r="O2111" i="2" s="1"/>
  <c r="L2111" i="2" a="1"/>
  <c r="L2111" i="2" s="1"/>
  <c r="P2111" i="2" a="1"/>
  <c r="P2111" i="2" s="1"/>
  <c r="C2111" i="2" a="1"/>
  <c r="C2111" i="2" s="1"/>
  <c r="D2111" i="2" a="1"/>
  <c r="D2111" i="2" s="1"/>
  <c r="A2111" i="2" s="1" a="1"/>
  <c r="A2111" i="2" s="1"/>
  <c r="M2095" i="2" a="1"/>
  <c r="M2095" i="2" s="1"/>
  <c r="Q2095" i="2" a="1"/>
  <c r="Q2095" i="2" s="1"/>
  <c r="N2095" i="2" a="1"/>
  <c r="N2095" i="2" s="1"/>
  <c r="K2095" i="2" a="1"/>
  <c r="K2095" i="2" s="1"/>
  <c r="O2095" i="2" a="1"/>
  <c r="O2095" i="2" s="1"/>
  <c r="L2095" i="2" a="1"/>
  <c r="L2095" i="2" s="1"/>
  <c r="P2095" i="2" a="1"/>
  <c r="P2095" i="2" s="1"/>
  <c r="C2095" i="2" a="1"/>
  <c r="C2095" i="2" s="1"/>
  <c r="D2095" i="2" a="1"/>
  <c r="D2095" i="2" s="1"/>
  <c r="A2095" i="2" s="1" a="1"/>
  <c r="A2095" i="2" s="1"/>
  <c r="M2083" i="2" a="1"/>
  <c r="M2083" i="2" s="1"/>
  <c r="Q2083" i="2" a="1"/>
  <c r="Q2083" i="2" s="1"/>
  <c r="N2083" i="2" a="1"/>
  <c r="N2083" i="2" s="1"/>
  <c r="K2083" i="2" a="1"/>
  <c r="K2083" i="2" s="1"/>
  <c r="O2083" i="2" a="1"/>
  <c r="O2083" i="2" s="1"/>
  <c r="P2083" i="2" a="1"/>
  <c r="P2083" i="2" s="1"/>
  <c r="L2083" i="2" a="1"/>
  <c r="L2083" i="2" s="1"/>
  <c r="C2083" i="2" a="1"/>
  <c r="C2083" i="2" s="1"/>
  <c r="D2083" i="2" a="1"/>
  <c r="D2083" i="2" s="1"/>
  <c r="A2083" i="2" s="1" a="1"/>
  <c r="A2083" i="2" s="1"/>
  <c r="M2067" i="2" a="1"/>
  <c r="M2067" i="2" s="1"/>
  <c r="Q2067" i="2" a="1"/>
  <c r="Q2067" i="2" s="1"/>
  <c r="N2067" i="2" a="1"/>
  <c r="N2067" i="2" s="1"/>
  <c r="K2067" i="2" a="1"/>
  <c r="K2067" i="2" s="1"/>
  <c r="O2067" i="2" a="1"/>
  <c r="O2067" i="2" s="1"/>
  <c r="P2067" i="2" a="1"/>
  <c r="P2067" i="2" s="1"/>
  <c r="C2067" i="2" a="1"/>
  <c r="C2067" i="2" s="1"/>
  <c r="L2067" i="2" a="1"/>
  <c r="L2067" i="2" s="1"/>
  <c r="D2067" i="2" a="1"/>
  <c r="D2067" i="2" s="1"/>
  <c r="A2067" i="2" s="1" a="1"/>
  <c r="A2067" i="2" s="1"/>
  <c r="M2055" i="2" a="1"/>
  <c r="M2055" i="2" s="1"/>
  <c r="Q2055" i="2" a="1"/>
  <c r="Q2055" i="2" s="1"/>
  <c r="N2055" i="2" a="1"/>
  <c r="N2055" i="2" s="1"/>
  <c r="K2055" i="2" a="1"/>
  <c r="K2055" i="2" s="1"/>
  <c r="O2055" i="2" a="1"/>
  <c r="O2055" i="2" s="1"/>
  <c r="L2055" i="2" a="1"/>
  <c r="L2055" i="2" s="1"/>
  <c r="C2055" i="2" a="1"/>
  <c r="C2055" i="2" s="1"/>
  <c r="P2055" i="2" a="1"/>
  <c r="P2055" i="2" s="1"/>
  <c r="D2055" i="2" a="1"/>
  <c r="D2055" i="2" s="1"/>
  <c r="A2055" i="2" s="1" a="1"/>
  <c r="A2055" i="2" s="1"/>
  <c r="M2043" i="2" a="1"/>
  <c r="M2043" i="2" s="1"/>
  <c r="Q2043" i="2" a="1"/>
  <c r="Q2043" i="2" s="1"/>
  <c r="N2043" i="2" a="1"/>
  <c r="N2043" i="2" s="1"/>
  <c r="K2043" i="2" a="1"/>
  <c r="K2043" i="2" s="1"/>
  <c r="O2043" i="2" a="1"/>
  <c r="O2043" i="2" s="1"/>
  <c r="L2043" i="2" a="1"/>
  <c r="L2043" i="2" s="1"/>
  <c r="P2043" i="2" a="1"/>
  <c r="P2043" i="2" s="1"/>
  <c r="C2043" i="2" a="1"/>
  <c r="C2043" i="2" s="1"/>
  <c r="D2043" i="2" a="1"/>
  <c r="D2043" i="2" s="1"/>
  <c r="A2043" i="2" s="1" a="1"/>
  <c r="A2043" i="2" s="1"/>
  <c r="M2031" i="2" a="1"/>
  <c r="M2031" i="2" s="1"/>
  <c r="Q2031" i="2" a="1"/>
  <c r="Q2031" i="2" s="1"/>
  <c r="N2031" i="2" a="1"/>
  <c r="N2031" i="2" s="1"/>
  <c r="K2031" i="2" a="1"/>
  <c r="K2031" i="2" s="1"/>
  <c r="O2031" i="2" a="1"/>
  <c r="O2031" i="2" s="1"/>
  <c r="L2031" i="2" a="1"/>
  <c r="L2031" i="2" s="1"/>
  <c r="P2031" i="2" a="1"/>
  <c r="P2031" i="2" s="1"/>
  <c r="C2031" i="2" a="1"/>
  <c r="C2031" i="2" s="1"/>
  <c r="D2031" i="2" a="1"/>
  <c r="D2031" i="2" s="1"/>
  <c r="A2031" i="2" s="1" a="1"/>
  <c r="A2031" i="2" s="1"/>
  <c r="M2019" i="2" a="1"/>
  <c r="M2019" i="2" s="1"/>
  <c r="Q2019" i="2" a="1"/>
  <c r="Q2019" i="2" s="1"/>
  <c r="N2019" i="2" a="1"/>
  <c r="N2019" i="2" s="1"/>
  <c r="K2019" i="2" a="1"/>
  <c r="K2019" i="2" s="1"/>
  <c r="O2019" i="2" a="1"/>
  <c r="O2019" i="2" s="1"/>
  <c r="P2019" i="2" a="1"/>
  <c r="P2019" i="2" s="1"/>
  <c r="C2019" i="2" a="1"/>
  <c r="C2019" i="2" s="1"/>
  <c r="L2019" i="2" a="1"/>
  <c r="L2019" i="2" s="1"/>
  <c r="D2019" i="2" a="1"/>
  <c r="D2019" i="2" s="1"/>
  <c r="A2019" i="2" s="1" a="1"/>
  <c r="A2019" i="2" s="1"/>
  <c r="M2003" i="2" a="1"/>
  <c r="M2003" i="2" s="1"/>
  <c r="Q2003" i="2" a="1"/>
  <c r="Q2003" i="2" s="1"/>
  <c r="N2003" i="2" a="1"/>
  <c r="N2003" i="2" s="1"/>
  <c r="K2003" i="2" a="1"/>
  <c r="K2003" i="2" s="1"/>
  <c r="O2003" i="2" a="1"/>
  <c r="O2003" i="2" s="1"/>
  <c r="P2003" i="2" a="1"/>
  <c r="P2003" i="2" s="1"/>
  <c r="C2003" i="2" a="1"/>
  <c r="C2003" i="2" s="1"/>
  <c r="L2003" i="2" a="1"/>
  <c r="L2003" i="2" s="1"/>
  <c r="D2003" i="2" a="1"/>
  <c r="D2003" i="2" s="1"/>
  <c r="A2003" i="2" s="1" a="1"/>
  <c r="A2003" i="2" s="1"/>
  <c r="M1987" i="2" a="1"/>
  <c r="M1987" i="2" s="1"/>
  <c r="Q1987" i="2" a="1"/>
  <c r="Q1987" i="2" s="1"/>
  <c r="N1987" i="2" a="1"/>
  <c r="N1987" i="2" s="1"/>
  <c r="K1987" i="2" a="1"/>
  <c r="K1987" i="2" s="1"/>
  <c r="O1987" i="2" a="1"/>
  <c r="O1987" i="2" s="1"/>
  <c r="P1987" i="2" a="1"/>
  <c r="P1987" i="2" s="1"/>
  <c r="C1987" i="2" a="1"/>
  <c r="C1987" i="2" s="1"/>
  <c r="L1987" i="2" a="1"/>
  <c r="L1987" i="2" s="1"/>
  <c r="D1987" i="2" a="1"/>
  <c r="D1987" i="2" s="1"/>
  <c r="A1987" i="2" s="1" a="1"/>
  <c r="A1987" i="2" s="1"/>
  <c r="M1975" i="2" a="1"/>
  <c r="M1975" i="2" s="1"/>
  <c r="Q1975" i="2" a="1"/>
  <c r="Q1975" i="2" s="1"/>
  <c r="N1975" i="2" a="1"/>
  <c r="N1975" i="2" s="1"/>
  <c r="K1975" i="2" a="1"/>
  <c r="K1975" i="2" s="1"/>
  <c r="O1975" i="2" a="1"/>
  <c r="O1975" i="2" s="1"/>
  <c r="P1975" i="2" a="1"/>
  <c r="P1975" i="2" s="1"/>
  <c r="L1975" i="2" a="1"/>
  <c r="L1975" i="2" s="1"/>
  <c r="C1975" i="2" a="1"/>
  <c r="C1975" i="2" s="1"/>
  <c r="D1975" i="2" a="1"/>
  <c r="D1975" i="2" s="1"/>
  <c r="A1975" i="2" s="1" a="1"/>
  <c r="A1975" i="2" s="1"/>
  <c r="M1963" i="2" a="1"/>
  <c r="M1963" i="2" s="1"/>
  <c r="Q1963" i="2" a="1"/>
  <c r="Q1963" i="2" s="1"/>
  <c r="N1963" i="2" a="1"/>
  <c r="N1963" i="2" s="1"/>
  <c r="K1963" i="2" a="1"/>
  <c r="K1963" i="2" s="1"/>
  <c r="O1963" i="2" a="1"/>
  <c r="O1963" i="2" s="1"/>
  <c r="L1963" i="2" a="1"/>
  <c r="L1963" i="2" s="1"/>
  <c r="P1963" i="2" a="1"/>
  <c r="P1963" i="2" s="1"/>
  <c r="C1963" i="2" a="1"/>
  <c r="C1963" i="2" s="1"/>
  <c r="D1963" i="2" a="1"/>
  <c r="D1963" i="2" s="1"/>
  <c r="A1963" i="2" s="1" a="1"/>
  <c r="A1963" i="2" s="1"/>
  <c r="M1951" i="2" a="1"/>
  <c r="M1951" i="2" s="1"/>
  <c r="Q1951" i="2" a="1"/>
  <c r="Q1951" i="2" s="1"/>
  <c r="N1951" i="2" a="1"/>
  <c r="N1951" i="2" s="1"/>
  <c r="K1951" i="2" a="1"/>
  <c r="K1951" i="2" s="1"/>
  <c r="O1951" i="2" a="1"/>
  <c r="O1951" i="2" s="1"/>
  <c r="L1951" i="2" a="1"/>
  <c r="L1951" i="2" s="1"/>
  <c r="P1951" i="2" a="1"/>
  <c r="P1951" i="2" s="1"/>
  <c r="C1951" i="2" a="1"/>
  <c r="C1951" i="2" s="1"/>
  <c r="D1951" i="2" a="1"/>
  <c r="D1951" i="2" s="1"/>
  <c r="A1951" i="2" s="1" a="1"/>
  <c r="A1951" i="2" s="1"/>
  <c r="M1935" i="2" a="1"/>
  <c r="M1935" i="2" s="1"/>
  <c r="Q1935" i="2" a="1"/>
  <c r="Q1935" i="2" s="1"/>
  <c r="N1935" i="2" a="1"/>
  <c r="N1935" i="2" s="1"/>
  <c r="K1935" i="2" a="1"/>
  <c r="K1935" i="2" s="1"/>
  <c r="O1935" i="2" a="1"/>
  <c r="O1935" i="2" s="1"/>
  <c r="L1935" i="2" a="1"/>
  <c r="L1935" i="2" s="1"/>
  <c r="P1935" i="2" a="1"/>
  <c r="P1935" i="2" s="1"/>
  <c r="C1935" i="2" a="1"/>
  <c r="C1935" i="2" s="1"/>
  <c r="D1935" i="2" a="1"/>
  <c r="D1935" i="2" s="1"/>
  <c r="A1935" i="2" s="1" a="1"/>
  <c r="A1935" i="2" s="1"/>
  <c r="N1927" i="2" a="1"/>
  <c r="N1927" i="2" s="1"/>
  <c r="K1927" i="2" a="1"/>
  <c r="K1927" i="2" s="1"/>
  <c r="O1927" i="2" a="1"/>
  <c r="O1927" i="2" s="1"/>
  <c r="L1927" i="2" a="1"/>
  <c r="L1927" i="2" s="1"/>
  <c r="P1927" i="2" a="1"/>
  <c r="P1927" i="2" s="1"/>
  <c r="Q1927" i="2" a="1"/>
  <c r="Q1927" i="2" s="1"/>
  <c r="M1927" i="2" a="1"/>
  <c r="M1927" i="2" s="1"/>
  <c r="C1927" i="2" a="1"/>
  <c r="C1927" i="2" s="1"/>
  <c r="D1927" i="2" a="1"/>
  <c r="D1927" i="2" s="1"/>
  <c r="A1927" i="2" s="1" a="1"/>
  <c r="A1927" i="2" s="1"/>
  <c r="N1911" i="2" a="1"/>
  <c r="N1911" i="2" s="1"/>
  <c r="K1911" i="2" a="1"/>
  <c r="K1911" i="2" s="1"/>
  <c r="O1911" i="2" a="1"/>
  <c r="O1911" i="2" s="1"/>
  <c r="L1911" i="2" a="1"/>
  <c r="L1911" i="2" s="1"/>
  <c r="P1911" i="2" a="1"/>
  <c r="P1911" i="2" s="1"/>
  <c r="M1911" i="2" a="1"/>
  <c r="M1911" i="2" s="1"/>
  <c r="C1911" i="2" a="1"/>
  <c r="C1911" i="2" s="1"/>
  <c r="Q1911" i="2" a="1"/>
  <c r="Q1911" i="2" s="1"/>
  <c r="D1911" i="2" a="1"/>
  <c r="D1911" i="2" s="1"/>
  <c r="A1911" i="2" s="1" a="1"/>
  <c r="A1911" i="2" s="1"/>
  <c r="N1899" i="2" a="1"/>
  <c r="N1899" i="2" s="1"/>
  <c r="K1899" i="2" a="1"/>
  <c r="K1899" i="2" s="1"/>
  <c r="O1899" i="2" a="1"/>
  <c r="O1899" i="2" s="1"/>
  <c r="L1899" i="2" a="1"/>
  <c r="L1899" i="2" s="1"/>
  <c r="P1899" i="2" a="1"/>
  <c r="P1899" i="2" s="1"/>
  <c r="M1899" i="2" a="1"/>
  <c r="M1899" i="2" s="1"/>
  <c r="Q1899" i="2" a="1"/>
  <c r="Q1899" i="2" s="1"/>
  <c r="C1899" i="2" a="1"/>
  <c r="C1899" i="2" s="1"/>
  <c r="D1899" i="2" a="1"/>
  <c r="D1899" i="2" s="1"/>
  <c r="A1899" i="2" s="1" a="1"/>
  <c r="A1899" i="2" s="1"/>
  <c r="K1887" i="2" a="1"/>
  <c r="K1887" i="2" s="1"/>
  <c r="O1887" i="2" a="1"/>
  <c r="O1887" i="2" s="1"/>
  <c r="L1887" i="2" a="1"/>
  <c r="L1887" i="2" s="1"/>
  <c r="P1887" i="2" a="1"/>
  <c r="P1887" i="2" s="1"/>
  <c r="M1887" i="2" a="1"/>
  <c r="M1887" i="2" s="1"/>
  <c r="Q1887" i="2" a="1"/>
  <c r="Q1887" i="2" s="1"/>
  <c r="N1887" i="2" a="1"/>
  <c r="N1887" i="2" s="1"/>
  <c r="C1887" i="2" a="1"/>
  <c r="C1887" i="2" s="1"/>
  <c r="D1887" i="2" a="1"/>
  <c r="D1887" i="2" s="1"/>
  <c r="A1887" i="2" s="1" a="1"/>
  <c r="A1887" i="2" s="1"/>
  <c r="K1871" i="2" a="1"/>
  <c r="K1871" i="2" s="1"/>
  <c r="O1871" i="2" a="1"/>
  <c r="O1871" i="2" s="1"/>
  <c r="L1871" i="2" a="1"/>
  <c r="L1871" i="2" s="1"/>
  <c r="P1871" i="2" a="1"/>
  <c r="P1871" i="2" s="1"/>
  <c r="M1871" i="2" a="1"/>
  <c r="M1871" i="2" s="1"/>
  <c r="Q1871" i="2" a="1"/>
  <c r="Q1871" i="2" s="1"/>
  <c r="N1871" i="2" a="1"/>
  <c r="N1871" i="2" s="1"/>
  <c r="C1871" i="2" a="1"/>
  <c r="C1871" i="2" s="1"/>
  <c r="D1871" i="2" a="1"/>
  <c r="D1871" i="2" s="1"/>
  <c r="A1871" i="2" s="1" a="1"/>
  <c r="A1871" i="2" s="1"/>
  <c r="K1859" i="2" a="1"/>
  <c r="K1859" i="2" s="1"/>
  <c r="O1859" i="2" a="1"/>
  <c r="O1859" i="2" s="1"/>
  <c r="L1859" i="2" a="1"/>
  <c r="L1859" i="2" s="1"/>
  <c r="P1859" i="2" a="1"/>
  <c r="P1859" i="2" s="1"/>
  <c r="M1859" i="2" a="1"/>
  <c r="M1859" i="2" s="1"/>
  <c r="Q1859" i="2" a="1"/>
  <c r="Q1859" i="2" s="1"/>
  <c r="C1859" i="2" a="1"/>
  <c r="C1859" i="2" s="1"/>
  <c r="N1859" i="2" a="1"/>
  <c r="N1859" i="2" s="1"/>
  <c r="D1859" i="2" a="1"/>
  <c r="D1859" i="2" s="1"/>
  <c r="A1859" i="2" s="1" a="1"/>
  <c r="A1859" i="2" s="1"/>
  <c r="K1843" i="2" a="1"/>
  <c r="K1843" i="2" s="1"/>
  <c r="O1843" i="2" a="1"/>
  <c r="O1843" i="2" s="1"/>
  <c r="L1843" i="2" a="1"/>
  <c r="L1843" i="2" s="1"/>
  <c r="P1843" i="2" a="1"/>
  <c r="P1843" i="2" s="1"/>
  <c r="M1843" i="2" a="1"/>
  <c r="M1843" i="2" s="1"/>
  <c r="Q1843" i="2" a="1"/>
  <c r="Q1843" i="2" s="1"/>
  <c r="N1843" i="2" a="1"/>
  <c r="N1843" i="2" s="1"/>
  <c r="C1843" i="2" a="1"/>
  <c r="C1843" i="2" s="1"/>
  <c r="D1843" i="2" a="1"/>
  <c r="D1843" i="2" s="1"/>
  <c r="A1843" i="2" s="1" a="1"/>
  <c r="A1843" i="2" s="1"/>
  <c r="K1831" i="2" a="1"/>
  <c r="K1831" i="2" s="1"/>
  <c r="O1831" i="2" a="1"/>
  <c r="O1831" i="2" s="1"/>
  <c r="L1831" i="2" a="1"/>
  <c r="L1831" i="2" s="1"/>
  <c r="P1831" i="2" a="1"/>
  <c r="P1831" i="2" s="1"/>
  <c r="M1831" i="2" a="1"/>
  <c r="M1831" i="2" s="1"/>
  <c r="Q1831" i="2" a="1"/>
  <c r="Q1831" i="2" s="1"/>
  <c r="N1831" i="2" a="1"/>
  <c r="N1831" i="2" s="1"/>
  <c r="C1831" i="2" a="1"/>
  <c r="C1831" i="2" s="1"/>
  <c r="D1831" i="2" a="1"/>
  <c r="D1831" i="2" s="1"/>
  <c r="A1831" i="2" s="1" a="1"/>
  <c r="A1831" i="2" s="1"/>
  <c r="K1819" i="2" a="1"/>
  <c r="K1819" i="2" s="1"/>
  <c r="O1819" i="2" a="1"/>
  <c r="O1819" i="2" s="1"/>
  <c r="L1819" i="2" a="1"/>
  <c r="L1819" i="2" s="1"/>
  <c r="P1819" i="2" a="1"/>
  <c r="P1819" i="2" s="1"/>
  <c r="M1819" i="2" a="1"/>
  <c r="M1819" i="2" s="1"/>
  <c r="Q1819" i="2" a="1"/>
  <c r="Q1819" i="2" s="1"/>
  <c r="N1819" i="2" a="1"/>
  <c r="N1819" i="2" s="1"/>
  <c r="C1819" i="2" a="1"/>
  <c r="C1819" i="2" s="1"/>
  <c r="D1819" i="2" a="1"/>
  <c r="D1819" i="2" s="1"/>
  <c r="A1819" i="2" s="1" a="1"/>
  <c r="A1819" i="2" s="1"/>
  <c r="K1807" i="2" a="1"/>
  <c r="K1807" i="2" s="1"/>
  <c r="O1807" i="2" a="1"/>
  <c r="O1807" i="2" s="1"/>
  <c r="L1807" i="2" a="1"/>
  <c r="L1807" i="2" s="1"/>
  <c r="P1807" i="2" a="1"/>
  <c r="P1807" i="2" s="1"/>
  <c r="M1807" i="2" a="1"/>
  <c r="M1807" i="2" s="1"/>
  <c r="Q1807" i="2" a="1"/>
  <c r="Q1807" i="2" s="1"/>
  <c r="N1807" i="2" a="1"/>
  <c r="N1807" i="2" s="1"/>
  <c r="C1807" i="2" a="1"/>
  <c r="C1807" i="2" s="1"/>
  <c r="D1807" i="2" a="1"/>
  <c r="D1807" i="2" s="1"/>
  <c r="A1807" i="2" s="1" a="1"/>
  <c r="A1807" i="2" s="1"/>
  <c r="K1795" i="2" a="1"/>
  <c r="K1795" i="2" s="1"/>
  <c r="O1795" i="2" a="1"/>
  <c r="O1795" i="2" s="1"/>
  <c r="L1795" i="2" a="1"/>
  <c r="L1795" i="2" s="1"/>
  <c r="P1795" i="2" a="1"/>
  <c r="P1795" i="2" s="1"/>
  <c r="M1795" i="2" a="1"/>
  <c r="M1795" i="2" s="1"/>
  <c r="Q1795" i="2" a="1"/>
  <c r="Q1795" i="2" s="1"/>
  <c r="C1795" i="2" a="1"/>
  <c r="C1795" i="2" s="1"/>
  <c r="N1795" i="2" a="1"/>
  <c r="N1795" i="2" s="1"/>
  <c r="D1795" i="2" a="1"/>
  <c r="D1795" i="2" s="1"/>
  <c r="A1795" i="2" s="1" a="1"/>
  <c r="A1795" i="2" s="1"/>
  <c r="L1779" i="2" a="1"/>
  <c r="L1779" i="2" s="1"/>
  <c r="P1779" i="2" a="1"/>
  <c r="P1779" i="2" s="1"/>
  <c r="M1779" i="2" a="1"/>
  <c r="M1779" i="2" s="1"/>
  <c r="Q1779" i="2" a="1"/>
  <c r="Q1779" i="2" s="1"/>
  <c r="N1779" i="2" a="1"/>
  <c r="N1779" i="2" s="1"/>
  <c r="O1779" i="2" a="1"/>
  <c r="O1779" i="2" s="1"/>
  <c r="K1779" i="2" a="1"/>
  <c r="K1779" i="2" s="1"/>
  <c r="C1779" i="2" a="1"/>
  <c r="C1779" i="2" s="1"/>
  <c r="D1779" i="2" a="1"/>
  <c r="D1779" i="2" s="1"/>
  <c r="A1779" i="2" s="1" a="1"/>
  <c r="A1779" i="2" s="1"/>
  <c r="L1763" i="2" a="1"/>
  <c r="L1763" i="2" s="1"/>
  <c r="P1763" i="2" a="1"/>
  <c r="P1763" i="2" s="1"/>
  <c r="M1763" i="2" a="1"/>
  <c r="M1763" i="2" s="1"/>
  <c r="Q1763" i="2" a="1"/>
  <c r="Q1763" i="2" s="1"/>
  <c r="N1763" i="2" a="1"/>
  <c r="N1763" i="2" s="1"/>
  <c r="O1763" i="2" a="1"/>
  <c r="O1763" i="2" s="1"/>
  <c r="K1763" i="2" a="1"/>
  <c r="K1763" i="2" s="1"/>
  <c r="C1763" i="2" a="1"/>
  <c r="C1763" i="2" s="1"/>
  <c r="D1763" i="2" a="1"/>
  <c r="D1763" i="2" s="1"/>
  <c r="A1763" i="2" s="1" a="1"/>
  <c r="A1763" i="2" s="1"/>
  <c r="L1751" i="2" a="1"/>
  <c r="L1751" i="2" s="1"/>
  <c r="P1751" i="2" a="1"/>
  <c r="P1751" i="2" s="1"/>
  <c r="M1751" i="2" a="1"/>
  <c r="M1751" i="2" s="1"/>
  <c r="Q1751" i="2" a="1"/>
  <c r="Q1751" i="2" s="1"/>
  <c r="N1751" i="2" a="1"/>
  <c r="N1751" i="2" s="1"/>
  <c r="K1751" i="2" a="1"/>
  <c r="K1751" i="2" s="1"/>
  <c r="O1751" i="2" a="1"/>
  <c r="O1751" i="2" s="1"/>
  <c r="C1751" i="2" a="1"/>
  <c r="C1751" i="2" s="1"/>
  <c r="D1751" i="2" a="1"/>
  <c r="D1751" i="2" s="1"/>
  <c r="A1751" i="2" s="1" a="1"/>
  <c r="A1751" i="2" s="1"/>
  <c r="L1739" i="2" a="1"/>
  <c r="L1739" i="2" s="1"/>
  <c r="P1739" i="2" a="1"/>
  <c r="P1739" i="2" s="1"/>
  <c r="M1739" i="2" a="1"/>
  <c r="M1739" i="2" s="1"/>
  <c r="Q1739" i="2" a="1"/>
  <c r="Q1739" i="2" s="1"/>
  <c r="N1739" i="2" a="1"/>
  <c r="N1739" i="2" s="1"/>
  <c r="K1739" i="2" a="1"/>
  <c r="K1739" i="2" s="1"/>
  <c r="O1739" i="2" a="1"/>
  <c r="O1739" i="2" s="1"/>
  <c r="C1739" i="2" a="1"/>
  <c r="C1739" i="2" s="1"/>
  <c r="D1739" i="2" a="1"/>
  <c r="D1739" i="2" s="1"/>
  <c r="A1739" i="2" s="1" a="1"/>
  <c r="A1739" i="2" s="1"/>
  <c r="L1727" i="2" a="1"/>
  <c r="L1727" i="2" s="1"/>
  <c r="P1727" i="2" a="1"/>
  <c r="P1727" i="2" s="1"/>
  <c r="M1727" i="2" a="1"/>
  <c r="M1727" i="2" s="1"/>
  <c r="Q1727" i="2" a="1"/>
  <c r="Q1727" i="2" s="1"/>
  <c r="N1727" i="2" a="1"/>
  <c r="N1727" i="2" s="1"/>
  <c r="O1727" i="2" a="1"/>
  <c r="O1727" i="2" s="1"/>
  <c r="K1727" i="2" a="1"/>
  <c r="K1727" i="2" s="1"/>
  <c r="C1727" i="2" a="1"/>
  <c r="C1727" i="2" s="1"/>
  <c r="D1727" i="2" a="1"/>
  <c r="D1727" i="2" s="1"/>
  <c r="A1727" i="2" s="1" a="1"/>
  <c r="A1727" i="2" s="1"/>
  <c r="L1715" i="2" a="1"/>
  <c r="L1715" i="2" s="1"/>
  <c r="P1715" i="2" a="1"/>
  <c r="P1715" i="2" s="1"/>
  <c r="M1715" i="2" a="1"/>
  <c r="M1715" i="2" s="1"/>
  <c r="Q1715" i="2" a="1"/>
  <c r="Q1715" i="2" s="1"/>
  <c r="N1715" i="2" a="1"/>
  <c r="N1715" i="2" s="1"/>
  <c r="O1715" i="2" a="1"/>
  <c r="O1715" i="2" s="1"/>
  <c r="K1715" i="2" a="1"/>
  <c r="K1715" i="2" s="1"/>
  <c r="C1715" i="2" a="1"/>
  <c r="C1715" i="2" s="1"/>
  <c r="D1715" i="2" a="1"/>
  <c r="D1715" i="2" s="1"/>
  <c r="A1715" i="2" s="1" a="1"/>
  <c r="A1715" i="2" s="1"/>
  <c r="L1703" i="2" a="1"/>
  <c r="L1703" i="2" s="1"/>
  <c r="P1703" i="2" a="1"/>
  <c r="P1703" i="2" s="1"/>
  <c r="M1703" i="2" a="1"/>
  <c r="M1703" i="2" s="1"/>
  <c r="Q1703" i="2" a="1"/>
  <c r="Q1703" i="2" s="1"/>
  <c r="N1703" i="2" a="1"/>
  <c r="N1703" i="2" s="1"/>
  <c r="K1703" i="2" a="1"/>
  <c r="K1703" i="2" s="1"/>
  <c r="O1703" i="2" a="1"/>
  <c r="O1703" i="2" s="1"/>
  <c r="C1703" i="2" a="1"/>
  <c r="C1703" i="2" s="1"/>
  <c r="D1703" i="2" a="1"/>
  <c r="D1703" i="2" s="1"/>
  <c r="A1703" i="2" s="1" a="1"/>
  <c r="A1703" i="2" s="1"/>
  <c r="M1691" i="2" a="1"/>
  <c r="M1691" i="2" s="1"/>
  <c r="N1691" i="2" a="1"/>
  <c r="N1691" i="2" s="1"/>
  <c r="Q1691" i="2" a="1"/>
  <c r="Q1691" i="2" s="1"/>
  <c r="K1691" i="2" a="1"/>
  <c r="K1691" i="2" s="1"/>
  <c r="O1691" i="2" a="1"/>
  <c r="O1691" i="2" s="1"/>
  <c r="L1691" i="2" a="1"/>
  <c r="L1691" i="2" s="1"/>
  <c r="P1691" i="2" a="1"/>
  <c r="P1691" i="2" s="1"/>
  <c r="C1691" i="2" a="1"/>
  <c r="C1691" i="2" s="1"/>
  <c r="D1691" i="2" a="1"/>
  <c r="D1691" i="2" s="1"/>
  <c r="A1691" i="2" s="1" a="1"/>
  <c r="A1691" i="2" s="1"/>
  <c r="M1679" i="2" a="1"/>
  <c r="M1679" i="2" s="1"/>
  <c r="Q1679" i="2" a="1"/>
  <c r="Q1679" i="2" s="1"/>
  <c r="N1679" i="2" a="1"/>
  <c r="N1679" i="2" s="1"/>
  <c r="K1679" i="2" a="1"/>
  <c r="K1679" i="2" s="1"/>
  <c r="O1679" i="2" a="1"/>
  <c r="O1679" i="2" s="1"/>
  <c r="P1679" i="2" a="1"/>
  <c r="P1679" i="2" s="1"/>
  <c r="C1679" i="2" a="1"/>
  <c r="C1679" i="2" s="1"/>
  <c r="L1679" i="2" a="1"/>
  <c r="L1679" i="2" s="1"/>
  <c r="D1679" i="2" a="1"/>
  <c r="D1679" i="2" s="1"/>
  <c r="A1679" i="2" s="1" a="1"/>
  <c r="A1679" i="2" s="1"/>
  <c r="M1667" i="2" a="1"/>
  <c r="M1667" i="2" s="1"/>
  <c r="Q1667" i="2" a="1"/>
  <c r="Q1667" i="2" s="1"/>
  <c r="N1667" i="2" a="1"/>
  <c r="N1667" i="2" s="1"/>
  <c r="K1667" i="2" a="1"/>
  <c r="K1667" i="2" s="1"/>
  <c r="O1667" i="2" a="1"/>
  <c r="O1667" i="2" s="1"/>
  <c r="P1667" i="2" a="1"/>
  <c r="P1667" i="2" s="1"/>
  <c r="L1667" i="2" a="1"/>
  <c r="L1667" i="2" s="1"/>
  <c r="C1667" i="2" a="1"/>
  <c r="C1667" i="2" s="1"/>
  <c r="D1667" i="2" a="1"/>
  <c r="D1667" i="2" s="1"/>
  <c r="A1667" i="2" s="1" a="1"/>
  <c r="A1667" i="2" s="1"/>
  <c r="M1651" i="2" a="1"/>
  <c r="M1651" i="2" s="1"/>
  <c r="Q1651" i="2" a="1"/>
  <c r="Q1651" i="2" s="1"/>
  <c r="N1651" i="2" a="1"/>
  <c r="N1651" i="2" s="1"/>
  <c r="K1651" i="2" a="1"/>
  <c r="K1651" i="2" s="1"/>
  <c r="O1651" i="2" a="1"/>
  <c r="O1651" i="2" s="1"/>
  <c r="L1651" i="2" a="1"/>
  <c r="L1651" i="2" s="1"/>
  <c r="C1651" i="2" a="1"/>
  <c r="C1651" i="2" s="1"/>
  <c r="P1651" i="2" a="1"/>
  <c r="P1651" i="2" s="1"/>
  <c r="D1651" i="2" a="1"/>
  <c r="D1651" i="2" s="1"/>
  <c r="A1651" i="2" s="1" a="1"/>
  <c r="A1651" i="2" s="1"/>
  <c r="M1635" i="2" a="1"/>
  <c r="M1635" i="2" s="1"/>
  <c r="Q1635" i="2" a="1"/>
  <c r="Q1635" i="2" s="1"/>
  <c r="N1635" i="2" a="1"/>
  <c r="N1635" i="2" s="1"/>
  <c r="K1635" i="2" a="1"/>
  <c r="K1635" i="2" s="1"/>
  <c r="O1635" i="2" a="1"/>
  <c r="O1635" i="2" s="1"/>
  <c r="P1635" i="2" a="1"/>
  <c r="P1635" i="2" s="1"/>
  <c r="L1635" i="2" a="1"/>
  <c r="L1635" i="2" s="1"/>
  <c r="C1635" i="2" a="1"/>
  <c r="C1635" i="2" s="1"/>
  <c r="D1635" i="2" a="1"/>
  <c r="D1635" i="2" s="1"/>
  <c r="A1635" i="2" s="1" a="1"/>
  <c r="A1635" i="2" s="1"/>
  <c r="M1623" i="2" a="1"/>
  <c r="M1623" i="2" s="1"/>
  <c r="Q1623" i="2" a="1"/>
  <c r="Q1623" i="2" s="1"/>
  <c r="N1623" i="2" a="1"/>
  <c r="N1623" i="2" s="1"/>
  <c r="K1623" i="2" a="1"/>
  <c r="K1623" i="2" s="1"/>
  <c r="O1623" i="2" a="1"/>
  <c r="O1623" i="2" s="1"/>
  <c r="L1623" i="2" a="1"/>
  <c r="L1623" i="2" s="1"/>
  <c r="P1623" i="2" a="1"/>
  <c r="P1623" i="2" s="1"/>
  <c r="C1623" i="2" a="1"/>
  <c r="C1623" i="2" s="1"/>
  <c r="D1623" i="2" a="1"/>
  <c r="D1623" i="2" s="1"/>
  <c r="A1623" i="2" s="1" a="1"/>
  <c r="A1623" i="2" s="1"/>
  <c r="M1611" i="2" a="1"/>
  <c r="M1611" i="2" s="1"/>
  <c r="Q1611" i="2" a="1"/>
  <c r="Q1611" i="2" s="1"/>
  <c r="N1611" i="2" a="1"/>
  <c r="N1611" i="2" s="1"/>
  <c r="K1611" i="2" a="1"/>
  <c r="K1611" i="2" s="1"/>
  <c r="O1611" i="2" a="1"/>
  <c r="O1611" i="2" s="1"/>
  <c r="L1611" i="2" a="1"/>
  <c r="L1611" i="2" s="1"/>
  <c r="P1611" i="2" a="1"/>
  <c r="P1611" i="2" s="1"/>
  <c r="C1611" i="2" a="1"/>
  <c r="C1611" i="2" s="1"/>
  <c r="D1611" i="2" a="1"/>
  <c r="D1611" i="2" s="1"/>
  <c r="A1611" i="2" s="1" a="1"/>
  <c r="A1611" i="2" s="1"/>
  <c r="M1599" i="2" a="1"/>
  <c r="M1599" i="2" s="1"/>
  <c r="Q1599" i="2" a="1"/>
  <c r="Q1599" i="2" s="1"/>
  <c r="N1599" i="2" a="1"/>
  <c r="N1599" i="2" s="1"/>
  <c r="K1599" i="2" a="1"/>
  <c r="K1599" i="2" s="1"/>
  <c r="O1599" i="2" a="1"/>
  <c r="O1599" i="2" s="1"/>
  <c r="P1599" i="2" a="1"/>
  <c r="P1599" i="2" s="1"/>
  <c r="C1599" i="2" a="1"/>
  <c r="C1599" i="2" s="1"/>
  <c r="L1599" i="2" a="1"/>
  <c r="L1599" i="2" s="1"/>
  <c r="D1599" i="2" a="1"/>
  <c r="D1599" i="2" s="1"/>
  <c r="A1599" i="2" s="1" a="1"/>
  <c r="A1599" i="2" s="1"/>
  <c r="N1587" i="2" a="1"/>
  <c r="N1587" i="2" s="1"/>
  <c r="K1587" i="2" a="1"/>
  <c r="K1587" i="2" s="1"/>
  <c r="O1587" i="2" a="1"/>
  <c r="O1587" i="2" s="1"/>
  <c r="L1587" i="2" a="1"/>
  <c r="L1587" i="2" s="1"/>
  <c r="P1587" i="2" a="1"/>
  <c r="P1587" i="2" s="1"/>
  <c r="M1587" i="2" a="1"/>
  <c r="M1587" i="2" s="1"/>
  <c r="Q1587" i="2" a="1"/>
  <c r="Q1587" i="2" s="1"/>
  <c r="C1587" i="2" a="1"/>
  <c r="C1587" i="2" s="1"/>
  <c r="D1587" i="2" a="1"/>
  <c r="D1587" i="2" s="1"/>
  <c r="A1587" i="2" s="1" a="1"/>
  <c r="A1587" i="2" s="1"/>
  <c r="M1562" i="2" a="1"/>
  <c r="M1562" i="2" s="1"/>
  <c r="Q1562" i="2" a="1"/>
  <c r="Q1562" i="2" s="1"/>
  <c r="N1562" i="2" a="1"/>
  <c r="N1562" i="2" s="1"/>
  <c r="K1562" i="2" a="1"/>
  <c r="K1562" i="2" s="1"/>
  <c r="O1562" i="2" a="1"/>
  <c r="O1562" i="2" s="1"/>
  <c r="L1562" i="2" a="1"/>
  <c r="L1562" i="2" s="1"/>
  <c r="C1562" i="2" a="1"/>
  <c r="C1562" i="2" s="1"/>
  <c r="D1562" i="2" a="1"/>
  <c r="D1562" i="2" s="1"/>
  <c r="A1562" i="2" s="1" a="1"/>
  <c r="A1562" i="2" s="1"/>
  <c r="P1562" i="2" a="1"/>
  <c r="P1562" i="2" s="1"/>
  <c r="M1433" i="2" a="1"/>
  <c r="M1433" i="2" s="1"/>
  <c r="Q1433" i="2" a="1"/>
  <c r="Q1433" i="2" s="1"/>
  <c r="N1433" i="2" a="1"/>
  <c r="N1433" i="2" s="1"/>
  <c r="K1433" i="2" a="1"/>
  <c r="K1433" i="2" s="1"/>
  <c r="O1433" i="2" a="1"/>
  <c r="O1433" i="2" s="1"/>
  <c r="L1433" i="2" a="1"/>
  <c r="L1433" i="2" s="1"/>
  <c r="P1433" i="2" a="1"/>
  <c r="P1433" i="2" s="1"/>
  <c r="C1433" i="2" a="1"/>
  <c r="C1433" i="2" s="1"/>
  <c r="D1433" i="2" a="1"/>
  <c r="D1433" i="2" s="1"/>
  <c r="A1433" i="2" s="1" a="1"/>
  <c r="A1433" i="2" s="1"/>
  <c r="M1369" i="2" a="1"/>
  <c r="M1369" i="2" s="1"/>
  <c r="Q1369" i="2" a="1"/>
  <c r="Q1369" i="2" s="1"/>
  <c r="N1369" i="2" a="1"/>
  <c r="N1369" i="2" s="1"/>
  <c r="K1369" i="2" a="1"/>
  <c r="K1369" i="2" s="1"/>
  <c r="O1369" i="2" a="1"/>
  <c r="O1369" i="2" s="1"/>
  <c r="L1369" i="2" a="1"/>
  <c r="L1369" i="2" s="1"/>
  <c r="P1369" i="2" a="1"/>
  <c r="P1369" i="2" s="1"/>
  <c r="C1369" i="2" a="1"/>
  <c r="C1369" i="2" s="1"/>
  <c r="D1369" i="2" a="1"/>
  <c r="D1369" i="2" s="1"/>
  <c r="A1369" i="2" s="1" a="1"/>
  <c r="A1369" i="2" s="1"/>
  <c r="K1323" i="2" a="1"/>
  <c r="K1323" i="2" s="1"/>
  <c r="O1323" i="2" a="1"/>
  <c r="O1323" i="2" s="1"/>
  <c r="L1323" i="2" a="1"/>
  <c r="L1323" i="2" s="1"/>
  <c r="P1323" i="2" a="1"/>
  <c r="P1323" i="2" s="1"/>
  <c r="M1323" i="2" a="1"/>
  <c r="M1323" i="2" s="1"/>
  <c r="Q1323" i="2" a="1"/>
  <c r="Q1323" i="2" s="1"/>
  <c r="N1323" i="2" a="1"/>
  <c r="N1323" i="2" s="1"/>
  <c r="C1323" i="2" a="1"/>
  <c r="C1323" i="2" s="1"/>
  <c r="D1323" i="2" a="1"/>
  <c r="D1323" i="2" s="1"/>
  <c r="A1323" i="2" s="1" a="1"/>
  <c r="A1323" i="2" s="1"/>
  <c r="K1307" i="2" a="1"/>
  <c r="K1307" i="2" s="1"/>
  <c r="O1307" i="2" a="1"/>
  <c r="O1307" i="2" s="1"/>
  <c r="L1307" i="2" a="1"/>
  <c r="L1307" i="2" s="1"/>
  <c r="P1307" i="2" a="1"/>
  <c r="P1307" i="2" s="1"/>
  <c r="M1307" i="2" a="1"/>
  <c r="M1307" i="2" s="1"/>
  <c r="Q1307" i="2" a="1"/>
  <c r="Q1307" i="2" s="1"/>
  <c r="N1307" i="2" a="1"/>
  <c r="N1307" i="2" s="1"/>
  <c r="C1307" i="2" a="1"/>
  <c r="C1307" i="2" s="1"/>
  <c r="D1307" i="2" a="1"/>
  <c r="D1307" i="2" s="1"/>
  <c r="A1307" i="2" s="1" a="1"/>
  <c r="A1307" i="2" s="1"/>
  <c r="K1114" i="2" a="1"/>
  <c r="K1114" i="2" s="1"/>
  <c r="O1114" i="2" a="1"/>
  <c r="O1114" i="2" s="1"/>
  <c r="L1114" i="2" a="1"/>
  <c r="L1114" i="2" s="1"/>
  <c r="P1114" i="2" a="1"/>
  <c r="P1114" i="2" s="1"/>
  <c r="M1114" i="2" a="1"/>
  <c r="M1114" i="2" s="1"/>
  <c r="Q1114" i="2" a="1"/>
  <c r="Q1114" i="2" s="1"/>
  <c r="N1114" i="2" a="1"/>
  <c r="N1114" i="2" s="1"/>
  <c r="C1114" i="2" a="1"/>
  <c r="C1114" i="2" s="1"/>
  <c r="D1114" i="2" a="1"/>
  <c r="D1114" i="2" s="1"/>
  <c r="A1114" i="2" s="1" a="1"/>
  <c r="A1114" i="2" s="1"/>
  <c r="K1026" i="2" a="1"/>
  <c r="K1026" i="2" s="1"/>
  <c r="O1026" i="2" a="1"/>
  <c r="O1026" i="2" s="1"/>
  <c r="L1026" i="2" a="1"/>
  <c r="L1026" i="2" s="1"/>
  <c r="P1026" i="2" a="1"/>
  <c r="P1026" i="2" s="1"/>
  <c r="M1026" i="2" a="1"/>
  <c r="M1026" i="2" s="1"/>
  <c r="Q1026" i="2" a="1"/>
  <c r="Q1026" i="2" s="1"/>
  <c r="N1026" i="2" a="1"/>
  <c r="N1026" i="2" s="1"/>
  <c r="C1026" i="2" a="1"/>
  <c r="C1026" i="2" s="1"/>
  <c r="D1026" i="2" a="1"/>
  <c r="D1026" i="2" s="1"/>
  <c r="A1026" i="2" s="1" a="1"/>
  <c r="A1026" i="2" s="1"/>
  <c r="L905" i="2" a="1"/>
  <c r="L905" i="2" s="1"/>
  <c r="P905" i="2" a="1"/>
  <c r="P905" i="2" s="1"/>
  <c r="M905" i="2" a="1"/>
  <c r="M905" i="2" s="1"/>
  <c r="Q905" i="2" a="1"/>
  <c r="Q905" i="2" s="1"/>
  <c r="N905" i="2" a="1"/>
  <c r="N905" i="2" s="1"/>
  <c r="O905" i="2" a="1"/>
  <c r="O905" i="2" s="1"/>
  <c r="K905" i="2" a="1"/>
  <c r="K905" i="2" s="1"/>
  <c r="C905" i="2" a="1"/>
  <c r="C905" i="2" s="1"/>
  <c r="D905" i="2" a="1"/>
  <c r="D905" i="2" s="1"/>
  <c r="A905" i="2" s="1" a="1"/>
  <c r="A905" i="2" s="1"/>
  <c r="M886" i="2" a="1"/>
  <c r="M886" i="2" s="1"/>
  <c r="Q886" i="2" a="1"/>
  <c r="Q886" i="2" s="1"/>
  <c r="N886" i="2" a="1"/>
  <c r="N886" i="2" s="1"/>
  <c r="K886" i="2" a="1"/>
  <c r="K886" i="2" s="1"/>
  <c r="O886" i="2" a="1"/>
  <c r="O886" i="2" s="1"/>
  <c r="L886" i="2" a="1"/>
  <c r="L886" i="2" s="1"/>
  <c r="P886" i="2" a="1"/>
  <c r="P886" i="2" s="1"/>
  <c r="C886" i="2" a="1"/>
  <c r="C886" i="2" s="1"/>
  <c r="D886" i="2" a="1"/>
  <c r="D886" i="2" s="1"/>
  <c r="A886" i="2" s="1" a="1"/>
  <c r="A886" i="2" s="1"/>
  <c r="L772" i="2" a="1"/>
  <c r="L772" i="2" s="1"/>
  <c r="P772" i="2" a="1"/>
  <c r="P772" i="2" s="1"/>
  <c r="M772" i="2" a="1"/>
  <c r="M772" i="2" s="1"/>
  <c r="Q772" i="2" a="1"/>
  <c r="Q772" i="2" s="1"/>
  <c r="N772" i="2" a="1"/>
  <c r="N772" i="2" s="1"/>
  <c r="K772" i="2" a="1"/>
  <c r="K772" i="2" s="1"/>
  <c r="O772" i="2" a="1"/>
  <c r="O772" i="2" s="1"/>
  <c r="C772" i="2" a="1"/>
  <c r="C772" i="2" s="1"/>
  <c r="D772" i="2" a="1"/>
  <c r="D772" i="2" s="1"/>
  <c r="A772" i="2" s="1" a="1"/>
  <c r="A772" i="2" s="1"/>
  <c r="M50" i="2" a="1"/>
  <c r="M50" i="2" s="1"/>
  <c r="Q50" i="2" a="1"/>
  <c r="Q50" i="2" s="1"/>
  <c r="N50" i="2" a="1"/>
  <c r="N50" i="2" s="1"/>
  <c r="K50" i="2" a="1"/>
  <c r="K50" i="2" s="1"/>
  <c r="O50" i="2" a="1"/>
  <c r="O50" i="2" s="1"/>
  <c r="L50" i="2" a="1"/>
  <c r="L50" i="2" s="1"/>
  <c r="P50" i="2" a="1"/>
  <c r="P50" i="2" s="1"/>
  <c r="C50" i="2" a="1"/>
  <c r="C50" i="2" s="1"/>
  <c r="D50" i="2" a="1"/>
  <c r="D50" i="2" s="1"/>
  <c r="A50" i="2" s="1" a="1"/>
  <c r="A50" i="2" s="1"/>
  <c r="K2141" i="2" a="1"/>
  <c r="K2141" i="2" s="1"/>
  <c r="O2141" i="2" a="1"/>
  <c r="O2141" i="2" s="1"/>
  <c r="L2141" i="2" a="1"/>
  <c r="L2141" i="2" s="1"/>
  <c r="P2141" i="2" a="1"/>
  <c r="P2141" i="2" s="1"/>
  <c r="M2141" i="2" a="1"/>
  <c r="M2141" i="2" s="1"/>
  <c r="Q2141" i="2" a="1"/>
  <c r="Q2141" i="2" s="1"/>
  <c r="D2141" i="2" a="1"/>
  <c r="D2141" i="2" s="1"/>
  <c r="A2141" i="2" s="1" a="1"/>
  <c r="A2141" i="2" s="1"/>
  <c r="N2141" i="2" a="1"/>
  <c r="N2141" i="2" s="1"/>
  <c r="C2141" i="2" a="1"/>
  <c r="C2141" i="2" s="1"/>
  <c r="K2133" i="2" a="1"/>
  <c r="K2133" i="2" s="1"/>
  <c r="O2133" i="2" a="1"/>
  <c r="O2133" i="2" s="1"/>
  <c r="L2133" i="2" a="1"/>
  <c r="L2133" i="2" s="1"/>
  <c r="P2133" i="2" a="1"/>
  <c r="P2133" i="2" s="1"/>
  <c r="M2133" i="2" a="1"/>
  <c r="M2133" i="2" s="1"/>
  <c r="Q2133" i="2" a="1"/>
  <c r="Q2133" i="2" s="1"/>
  <c r="D2133" i="2" a="1"/>
  <c r="D2133" i="2" s="1"/>
  <c r="A2133" i="2" s="1" a="1"/>
  <c r="A2133" i="2" s="1"/>
  <c r="N2133" i="2" a="1"/>
  <c r="N2133" i="2" s="1"/>
  <c r="C2133" i="2" a="1"/>
  <c r="C2133" i="2" s="1"/>
  <c r="K2125" i="2" a="1"/>
  <c r="K2125" i="2" s="1"/>
  <c r="O2125" i="2" a="1"/>
  <c r="O2125" i="2" s="1"/>
  <c r="L2125" i="2" a="1"/>
  <c r="L2125" i="2" s="1"/>
  <c r="P2125" i="2" a="1"/>
  <c r="P2125" i="2" s="1"/>
  <c r="M2125" i="2" a="1"/>
  <c r="M2125" i="2" s="1"/>
  <c r="Q2125" i="2" a="1"/>
  <c r="Q2125" i="2" s="1"/>
  <c r="D2125" i="2" a="1"/>
  <c r="D2125" i="2" s="1"/>
  <c r="A2125" i="2" s="1" a="1"/>
  <c r="A2125" i="2" s="1"/>
  <c r="N2125" i="2" a="1"/>
  <c r="N2125" i="2" s="1"/>
  <c r="C2125" i="2" a="1"/>
  <c r="C2125" i="2" s="1"/>
  <c r="K2113" i="2" a="1"/>
  <c r="K2113" i="2" s="1"/>
  <c r="O2113" i="2" a="1"/>
  <c r="O2113" i="2" s="1"/>
  <c r="L2113" i="2" a="1"/>
  <c r="L2113" i="2" s="1"/>
  <c r="P2113" i="2" a="1"/>
  <c r="P2113" i="2" s="1"/>
  <c r="M2113" i="2" a="1"/>
  <c r="M2113" i="2" s="1"/>
  <c r="Q2113" i="2" a="1"/>
  <c r="Q2113" i="2" s="1"/>
  <c r="N2113" i="2" a="1"/>
  <c r="N2113" i="2" s="1"/>
  <c r="C2113" i="2" a="1"/>
  <c r="C2113" i="2" s="1"/>
  <c r="D2113" i="2" a="1"/>
  <c r="D2113" i="2" s="1"/>
  <c r="A2113" i="2" s="1" a="1"/>
  <c r="A2113" i="2" s="1"/>
  <c r="K2105" i="2" a="1"/>
  <c r="K2105" i="2" s="1"/>
  <c r="O2105" i="2" a="1"/>
  <c r="O2105" i="2" s="1"/>
  <c r="L2105" i="2" a="1"/>
  <c r="L2105" i="2" s="1"/>
  <c r="P2105" i="2" a="1"/>
  <c r="P2105" i="2" s="1"/>
  <c r="M2105" i="2" a="1"/>
  <c r="M2105" i="2" s="1"/>
  <c r="Q2105" i="2" a="1"/>
  <c r="Q2105" i="2" s="1"/>
  <c r="N2105" i="2" a="1"/>
  <c r="N2105" i="2" s="1"/>
  <c r="C2105" i="2" a="1"/>
  <c r="C2105" i="2" s="1"/>
  <c r="D2105" i="2" a="1"/>
  <c r="D2105" i="2" s="1"/>
  <c r="A2105" i="2" s="1" a="1"/>
  <c r="A2105" i="2" s="1"/>
  <c r="K2097" i="2" a="1"/>
  <c r="K2097" i="2" s="1"/>
  <c r="O2097" i="2" a="1"/>
  <c r="O2097" i="2" s="1"/>
  <c r="L2097" i="2" a="1"/>
  <c r="L2097" i="2" s="1"/>
  <c r="P2097" i="2" a="1"/>
  <c r="P2097" i="2" s="1"/>
  <c r="M2097" i="2" a="1"/>
  <c r="M2097" i="2" s="1"/>
  <c r="Q2097" i="2" a="1"/>
  <c r="Q2097" i="2" s="1"/>
  <c r="N2097" i="2" a="1"/>
  <c r="N2097" i="2" s="1"/>
  <c r="C2097" i="2" a="1"/>
  <c r="C2097" i="2" s="1"/>
  <c r="D2097" i="2" a="1"/>
  <c r="D2097" i="2" s="1"/>
  <c r="A2097" i="2" s="1" a="1"/>
  <c r="A2097" i="2" s="1"/>
  <c r="K2085" i="2" a="1"/>
  <c r="K2085" i="2" s="1"/>
  <c r="O2085" i="2" a="1"/>
  <c r="O2085" i="2" s="1"/>
  <c r="L2085" i="2" a="1"/>
  <c r="L2085" i="2" s="1"/>
  <c r="P2085" i="2" a="1"/>
  <c r="P2085" i="2" s="1"/>
  <c r="M2085" i="2" a="1"/>
  <c r="M2085" i="2" s="1"/>
  <c r="Q2085" i="2" a="1"/>
  <c r="Q2085" i="2" s="1"/>
  <c r="N2085" i="2" a="1"/>
  <c r="N2085" i="2" s="1"/>
  <c r="C2085" i="2" a="1"/>
  <c r="C2085" i="2" s="1"/>
  <c r="D2085" i="2" a="1"/>
  <c r="D2085" i="2" s="1"/>
  <c r="A2085" i="2" s="1" a="1"/>
  <c r="A2085" i="2" s="1"/>
  <c r="K2077" i="2" a="1"/>
  <c r="K2077" i="2" s="1"/>
  <c r="O2077" i="2" a="1"/>
  <c r="O2077" i="2" s="1"/>
  <c r="L2077" i="2" a="1"/>
  <c r="L2077" i="2" s="1"/>
  <c r="P2077" i="2" a="1"/>
  <c r="P2077" i="2" s="1"/>
  <c r="M2077" i="2" a="1"/>
  <c r="M2077" i="2" s="1"/>
  <c r="Q2077" i="2" a="1"/>
  <c r="Q2077" i="2" s="1"/>
  <c r="N2077" i="2" a="1"/>
  <c r="N2077" i="2" s="1"/>
  <c r="C2077" i="2" a="1"/>
  <c r="C2077" i="2" s="1"/>
  <c r="D2077" i="2" a="1"/>
  <c r="D2077" i="2" s="1"/>
  <c r="A2077" i="2" s="1" a="1"/>
  <c r="A2077" i="2" s="1"/>
  <c r="K2069" i="2" a="1"/>
  <c r="K2069" i="2" s="1"/>
  <c r="O2069" i="2" a="1"/>
  <c r="O2069" i="2" s="1"/>
  <c r="L2069" i="2" a="1"/>
  <c r="L2069" i="2" s="1"/>
  <c r="P2069" i="2" a="1"/>
  <c r="P2069" i="2" s="1"/>
  <c r="M2069" i="2" a="1"/>
  <c r="M2069" i="2" s="1"/>
  <c r="Q2069" i="2" a="1"/>
  <c r="Q2069" i="2" s="1"/>
  <c r="N2069" i="2" a="1"/>
  <c r="N2069" i="2" s="1"/>
  <c r="C2069" i="2" a="1"/>
  <c r="C2069" i="2" s="1"/>
  <c r="D2069" i="2" a="1"/>
  <c r="D2069" i="2" s="1"/>
  <c r="A2069" i="2" s="1" a="1"/>
  <c r="A2069" i="2" s="1"/>
  <c r="K2061" i="2" a="1"/>
  <c r="K2061" i="2" s="1"/>
  <c r="O2061" i="2" a="1"/>
  <c r="O2061" i="2" s="1"/>
  <c r="L2061" i="2" a="1"/>
  <c r="L2061" i="2" s="1"/>
  <c r="P2061" i="2" a="1"/>
  <c r="P2061" i="2" s="1"/>
  <c r="M2061" i="2" a="1"/>
  <c r="M2061" i="2" s="1"/>
  <c r="Q2061" i="2" a="1"/>
  <c r="Q2061" i="2" s="1"/>
  <c r="N2061" i="2" a="1"/>
  <c r="N2061" i="2" s="1"/>
  <c r="C2061" i="2" a="1"/>
  <c r="C2061" i="2" s="1"/>
  <c r="D2061" i="2" a="1"/>
  <c r="D2061" i="2" s="1"/>
  <c r="A2061" i="2" s="1" a="1"/>
  <c r="A2061" i="2" s="1"/>
  <c r="K2053" i="2" a="1"/>
  <c r="K2053" i="2" s="1"/>
  <c r="O2053" i="2" a="1"/>
  <c r="O2053" i="2" s="1"/>
  <c r="L2053" i="2" a="1"/>
  <c r="L2053" i="2" s="1"/>
  <c r="P2053" i="2" a="1"/>
  <c r="P2053" i="2" s="1"/>
  <c r="M2053" i="2" a="1"/>
  <c r="M2053" i="2" s="1"/>
  <c r="Q2053" i="2" a="1"/>
  <c r="Q2053" i="2" s="1"/>
  <c r="N2053" i="2" a="1"/>
  <c r="N2053" i="2" s="1"/>
  <c r="C2053" i="2" a="1"/>
  <c r="C2053" i="2" s="1"/>
  <c r="D2053" i="2" a="1"/>
  <c r="D2053" i="2" s="1"/>
  <c r="A2053" i="2" s="1" a="1"/>
  <c r="A2053" i="2" s="1"/>
  <c r="K2045" i="2" a="1"/>
  <c r="K2045" i="2" s="1"/>
  <c r="O2045" i="2" a="1"/>
  <c r="O2045" i="2" s="1"/>
  <c r="L2045" i="2" a="1"/>
  <c r="L2045" i="2" s="1"/>
  <c r="P2045" i="2" a="1"/>
  <c r="P2045" i="2" s="1"/>
  <c r="M2045" i="2" a="1"/>
  <c r="M2045" i="2" s="1"/>
  <c r="Q2045" i="2" a="1"/>
  <c r="Q2045" i="2" s="1"/>
  <c r="N2045" i="2" a="1"/>
  <c r="N2045" i="2" s="1"/>
  <c r="C2045" i="2" a="1"/>
  <c r="C2045" i="2" s="1"/>
  <c r="D2045" i="2" a="1"/>
  <c r="D2045" i="2" s="1"/>
  <c r="A2045" i="2" s="1" a="1"/>
  <c r="A2045" i="2" s="1"/>
  <c r="K2037" i="2" a="1"/>
  <c r="K2037" i="2" s="1"/>
  <c r="O2037" i="2" a="1"/>
  <c r="O2037" i="2" s="1"/>
  <c r="L2037" i="2" a="1"/>
  <c r="L2037" i="2" s="1"/>
  <c r="P2037" i="2" a="1"/>
  <c r="P2037" i="2" s="1"/>
  <c r="M2037" i="2" a="1"/>
  <c r="M2037" i="2" s="1"/>
  <c r="Q2037" i="2" a="1"/>
  <c r="Q2037" i="2" s="1"/>
  <c r="N2037" i="2" a="1"/>
  <c r="N2037" i="2" s="1"/>
  <c r="C2037" i="2" a="1"/>
  <c r="C2037" i="2" s="1"/>
  <c r="D2037" i="2" a="1"/>
  <c r="D2037" i="2" s="1"/>
  <c r="A2037" i="2" s="1" a="1"/>
  <c r="A2037" i="2" s="1"/>
  <c r="K2029" i="2" a="1"/>
  <c r="K2029" i="2" s="1"/>
  <c r="O2029" i="2" a="1"/>
  <c r="O2029" i="2" s="1"/>
  <c r="L2029" i="2" a="1"/>
  <c r="L2029" i="2" s="1"/>
  <c r="P2029" i="2" a="1"/>
  <c r="P2029" i="2" s="1"/>
  <c r="M2029" i="2" a="1"/>
  <c r="M2029" i="2" s="1"/>
  <c r="Q2029" i="2" a="1"/>
  <c r="Q2029" i="2" s="1"/>
  <c r="N2029" i="2" a="1"/>
  <c r="N2029" i="2" s="1"/>
  <c r="C2029" i="2" a="1"/>
  <c r="C2029" i="2" s="1"/>
  <c r="D2029" i="2" a="1"/>
  <c r="D2029" i="2" s="1"/>
  <c r="A2029" i="2" s="1" a="1"/>
  <c r="A2029" i="2" s="1"/>
  <c r="K2017" i="2" a="1"/>
  <c r="K2017" i="2" s="1"/>
  <c r="O2017" i="2" a="1"/>
  <c r="O2017" i="2" s="1"/>
  <c r="L2017" i="2" a="1"/>
  <c r="L2017" i="2" s="1"/>
  <c r="P2017" i="2" a="1"/>
  <c r="P2017" i="2" s="1"/>
  <c r="M2017" i="2" a="1"/>
  <c r="M2017" i="2" s="1"/>
  <c r="Q2017" i="2" a="1"/>
  <c r="Q2017" i="2" s="1"/>
  <c r="N2017" i="2" a="1"/>
  <c r="N2017" i="2" s="1"/>
  <c r="C2017" i="2" a="1"/>
  <c r="C2017" i="2" s="1"/>
  <c r="D2017" i="2" a="1"/>
  <c r="D2017" i="2" s="1"/>
  <c r="A2017" i="2" s="1" a="1"/>
  <c r="A2017" i="2" s="1"/>
  <c r="K2009" i="2" a="1"/>
  <c r="K2009" i="2" s="1"/>
  <c r="O2009" i="2" a="1"/>
  <c r="O2009" i="2" s="1"/>
  <c r="L2009" i="2" a="1"/>
  <c r="L2009" i="2" s="1"/>
  <c r="P2009" i="2" a="1"/>
  <c r="P2009" i="2" s="1"/>
  <c r="M2009" i="2" a="1"/>
  <c r="M2009" i="2" s="1"/>
  <c r="Q2009" i="2" a="1"/>
  <c r="Q2009" i="2" s="1"/>
  <c r="N2009" i="2" a="1"/>
  <c r="N2009" i="2" s="1"/>
  <c r="C2009" i="2" a="1"/>
  <c r="C2009" i="2" s="1"/>
  <c r="D2009" i="2" a="1"/>
  <c r="D2009" i="2" s="1"/>
  <c r="A2009" i="2" s="1" a="1"/>
  <c r="A2009" i="2" s="1"/>
  <c r="K2001" i="2" a="1"/>
  <c r="K2001" i="2" s="1"/>
  <c r="O2001" i="2" a="1"/>
  <c r="O2001" i="2" s="1"/>
  <c r="L2001" i="2" a="1"/>
  <c r="L2001" i="2" s="1"/>
  <c r="P2001" i="2" a="1"/>
  <c r="P2001" i="2" s="1"/>
  <c r="M2001" i="2" a="1"/>
  <c r="M2001" i="2" s="1"/>
  <c r="Q2001" i="2" a="1"/>
  <c r="Q2001" i="2" s="1"/>
  <c r="N2001" i="2" a="1"/>
  <c r="N2001" i="2" s="1"/>
  <c r="C2001" i="2" a="1"/>
  <c r="C2001" i="2" s="1"/>
  <c r="D2001" i="2" a="1"/>
  <c r="D2001" i="2" s="1"/>
  <c r="A2001" i="2" s="1" a="1"/>
  <c r="A2001" i="2" s="1"/>
  <c r="K1993" i="2" a="1"/>
  <c r="K1993" i="2" s="1"/>
  <c r="O1993" i="2" a="1"/>
  <c r="O1993" i="2" s="1"/>
  <c r="L1993" i="2" a="1"/>
  <c r="L1993" i="2" s="1"/>
  <c r="P1993" i="2" a="1"/>
  <c r="P1993" i="2" s="1"/>
  <c r="M1993" i="2" a="1"/>
  <c r="M1993" i="2" s="1"/>
  <c r="Q1993" i="2" a="1"/>
  <c r="Q1993" i="2" s="1"/>
  <c r="N1993" i="2" a="1"/>
  <c r="N1993" i="2" s="1"/>
  <c r="C1993" i="2" a="1"/>
  <c r="C1993" i="2" s="1"/>
  <c r="D1993" i="2" a="1"/>
  <c r="D1993" i="2" s="1"/>
  <c r="A1993" i="2" s="1" a="1"/>
  <c r="A1993" i="2" s="1"/>
  <c r="K1981" i="2" a="1"/>
  <c r="K1981" i="2" s="1"/>
  <c r="O1981" i="2" a="1"/>
  <c r="O1981" i="2" s="1"/>
  <c r="L1981" i="2" a="1"/>
  <c r="L1981" i="2" s="1"/>
  <c r="P1981" i="2" a="1"/>
  <c r="P1981" i="2" s="1"/>
  <c r="M1981" i="2" a="1"/>
  <c r="M1981" i="2" s="1"/>
  <c r="Q1981" i="2" a="1"/>
  <c r="Q1981" i="2" s="1"/>
  <c r="N1981" i="2" a="1"/>
  <c r="N1981" i="2" s="1"/>
  <c r="C1981" i="2" a="1"/>
  <c r="C1981" i="2" s="1"/>
  <c r="D1981" i="2" a="1"/>
  <c r="D1981" i="2" s="1"/>
  <c r="A1981" i="2" s="1" a="1"/>
  <c r="A1981" i="2" s="1"/>
  <c r="K1973" i="2" a="1"/>
  <c r="K1973" i="2" s="1"/>
  <c r="O1973" i="2" a="1"/>
  <c r="O1973" i="2" s="1"/>
  <c r="L1973" i="2" a="1"/>
  <c r="L1973" i="2" s="1"/>
  <c r="P1973" i="2" a="1"/>
  <c r="P1973" i="2" s="1"/>
  <c r="M1973" i="2" a="1"/>
  <c r="M1973" i="2" s="1"/>
  <c r="Q1973" i="2" a="1"/>
  <c r="Q1973" i="2" s="1"/>
  <c r="N1973" i="2" a="1"/>
  <c r="N1973" i="2" s="1"/>
  <c r="C1973" i="2" a="1"/>
  <c r="C1973" i="2" s="1"/>
  <c r="D1973" i="2" a="1"/>
  <c r="D1973" i="2" s="1"/>
  <c r="A1973" i="2" s="1" a="1"/>
  <c r="A1973" i="2" s="1"/>
  <c r="K1965" i="2" a="1"/>
  <c r="K1965" i="2" s="1"/>
  <c r="O1965" i="2" a="1"/>
  <c r="O1965" i="2" s="1"/>
  <c r="L1965" i="2" a="1"/>
  <c r="L1965" i="2" s="1"/>
  <c r="P1965" i="2" a="1"/>
  <c r="P1965" i="2" s="1"/>
  <c r="M1965" i="2" a="1"/>
  <c r="M1965" i="2" s="1"/>
  <c r="Q1965" i="2" a="1"/>
  <c r="Q1965" i="2" s="1"/>
  <c r="N1965" i="2" a="1"/>
  <c r="N1965" i="2" s="1"/>
  <c r="C1965" i="2" a="1"/>
  <c r="C1965" i="2" s="1"/>
  <c r="D1965" i="2" a="1"/>
  <c r="D1965" i="2" s="1"/>
  <c r="A1965" i="2" s="1" a="1"/>
  <c r="A1965" i="2" s="1"/>
  <c r="K1957" i="2" a="1"/>
  <c r="K1957" i="2" s="1"/>
  <c r="O1957" i="2" a="1"/>
  <c r="O1957" i="2" s="1"/>
  <c r="L1957" i="2" a="1"/>
  <c r="L1957" i="2" s="1"/>
  <c r="P1957" i="2" a="1"/>
  <c r="P1957" i="2" s="1"/>
  <c r="M1957" i="2" a="1"/>
  <c r="M1957" i="2" s="1"/>
  <c r="Q1957" i="2" a="1"/>
  <c r="Q1957" i="2" s="1"/>
  <c r="N1957" i="2" a="1"/>
  <c r="N1957" i="2" s="1"/>
  <c r="C1957" i="2" a="1"/>
  <c r="C1957" i="2" s="1"/>
  <c r="D1957" i="2" a="1"/>
  <c r="D1957" i="2" s="1"/>
  <c r="A1957" i="2" s="1" a="1"/>
  <c r="A1957" i="2" s="1"/>
  <c r="K1949" i="2" a="1"/>
  <c r="K1949" i="2" s="1"/>
  <c r="O1949" i="2" a="1"/>
  <c r="O1949" i="2" s="1"/>
  <c r="L1949" i="2" a="1"/>
  <c r="L1949" i="2" s="1"/>
  <c r="P1949" i="2" a="1"/>
  <c r="P1949" i="2" s="1"/>
  <c r="M1949" i="2" a="1"/>
  <c r="M1949" i="2" s="1"/>
  <c r="Q1949" i="2" a="1"/>
  <c r="Q1949" i="2" s="1"/>
  <c r="N1949" i="2" a="1"/>
  <c r="N1949" i="2" s="1"/>
  <c r="C1949" i="2" a="1"/>
  <c r="C1949" i="2" s="1"/>
  <c r="D1949" i="2" a="1"/>
  <c r="D1949" i="2" s="1"/>
  <c r="A1949" i="2" s="1" a="1"/>
  <c r="A1949" i="2" s="1"/>
  <c r="K1941" i="2" a="1"/>
  <c r="K1941" i="2" s="1"/>
  <c r="O1941" i="2" a="1"/>
  <c r="O1941" i="2" s="1"/>
  <c r="L1941" i="2" a="1"/>
  <c r="L1941" i="2" s="1"/>
  <c r="P1941" i="2" a="1"/>
  <c r="P1941" i="2" s="1"/>
  <c r="M1941" i="2" a="1"/>
  <c r="M1941" i="2" s="1"/>
  <c r="Q1941" i="2" a="1"/>
  <c r="Q1941" i="2" s="1"/>
  <c r="N1941" i="2" a="1"/>
  <c r="N1941" i="2" s="1"/>
  <c r="C1941" i="2" a="1"/>
  <c r="C1941" i="2" s="1"/>
  <c r="D1941" i="2" a="1"/>
  <c r="D1941" i="2" s="1"/>
  <c r="A1941" i="2" s="1" a="1"/>
  <c r="A1941" i="2" s="1"/>
  <c r="K1933" i="2" a="1"/>
  <c r="K1933" i="2" s="1"/>
  <c r="O1933" i="2" a="1"/>
  <c r="O1933" i="2" s="1"/>
  <c r="L1933" i="2" a="1"/>
  <c r="L1933" i="2" s="1"/>
  <c r="P1933" i="2" a="1"/>
  <c r="P1933" i="2" s="1"/>
  <c r="M1933" i="2" a="1"/>
  <c r="M1933" i="2" s="1"/>
  <c r="Q1933" i="2" a="1"/>
  <c r="Q1933" i="2" s="1"/>
  <c r="N1933" i="2" a="1"/>
  <c r="N1933" i="2" s="1"/>
  <c r="C1933" i="2" a="1"/>
  <c r="C1933" i="2" s="1"/>
  <c r="D1933" i="2" a="1"/>
  <c r="D1933" i="2" s="1"/>
  <c r="A1933" i="2" s="1" a="1"/>
  <c r="A1933" i="2" s="1"/>
  <c r="L1925" i="2" a="1"/>
  <c r="L1925" i="2" s="1"/>
  <c r="P1925" i="2" a="1"/>
  <c r="P1925" i="2" s="1"/>
  <c r="M1925" i="2" a="1"/>
  <c r="M1925" i="2" s="1"/>
  <c r="Q1925" i="2" a="1"/>
  <c r="Q1925" i="2" s="1"/>
  <c r="N1925" i="2" a="1"/>
  <c r="N1925" i="2" s="1"/>
  <c r="K1925" i="2" a="1"/>
  <c r="K1925" i="2" s="1"/>
  <c r="C1925" i="2" a="1"/>
  <c r="C1925" i="2" s="1"/>
  <c r="O1925" i="2" a="1"/>
  <c r="O1925" i="2" s="1"/>
  <c r="D1925" i="2" a="1"/>
  <c r="D1925" i="2" s="1"/>
  <c r="A1925" i="2" s="1" a="1"/>
  <c r="A1925" i="2" s="1"/>
  <c r="L1917" i="2" a="1"/>
  <c r="L1917" i="2" s="1"/>
  <c r="P1917" i="2" a="1"/>
  <c r="P1917" i="2" s="1"/>
  <c r="M1917" i="2" a="1"/>
  <c r="M1917" i="2" s="1"/>
  <c r="Q1917" i="2" a="1"/>
  <c r="Q1917" i="2" s="1"/>
  <c r="N1917" i="2" a="1"/>
  <c r="N1917" i="2" s="1"/>
  <c r="K1917" i="2" a="1"/>
  <c r="K1917" i="2" s="1"/>
  <c r="O1917" i="2" a="1"/>
  <c r="O1917" i="2" s="1"/>
  <c r="C1917" i="2" a="1"/>
  <c r="C1917" i="2" s="1"/>
  <c r="D1917" i="2" a="1"/>
  <c r="D1917" i="2" s="1"/>
  <c r="A1917" i="2" s="1" a="1"/>
  <c r="A1917" i="2" s="1"/>
  <c r="L1909" i="2" a="1"/>
  <c r="L1909" i="2" s="1"/>
  <c r="P1909" i="2" a="1"/>
  <c r="P1909" i="2" s="1"/>
  <c r="M1909" i="2" a="1"/>
  <c r="M1909" i="2" s="1"/>
  <c r="Q1909" i="2" a="1"/>
  <c r="Q1909" i="2" s="1"/>
  <c r="N1909" i="2" a="1"/>
  <c r="N1909" i="2" s="1"/>
  <c r="O1909" i="2" a="1"/>
  <c r="O1909" i="2" s="1"/>
  <c r="K1909" i="2" a="1"/>
  <c r="K1909" i="2" s="1"/>
  <c r="C1909" i="2" a="1"/>
  <c r="C1909" i="2" s="1"/>
  <c r="D1909" i="2" a="1"/>
  <c r="D1909" i="2" s="1"/>
  <c r="A1909" i="2" s="1" a="1"/>
  <c r="A1909" i="2" s="1"/>
  <c r="L1901" i="2" a="1"/>
  <c r="L1901" i="2" s="1"/>
  <c r="P1901" i="2" a="1"/>
  <c r="P1901" i="2" s="1"/>
  <c r="M1901" i="2" a="1"/>
  <c r="M1901" i="2" s="1"/>
  <c r="Q1901" i="2" a="1"/>
  <c r="Q1901" i="2" s="1"/>
  <c r="N1901" i="2" a="1"/>
  <c r="N1901" i="2" s="1"/>
  <c r="K1901" i="2" a="1"/>
  <c r="K1901" i="2" s="1"/>
  <c r="O1901" i="2" a="1"/>
  <c r="O1901" i="2" s="1"/>
  <c r="C1901" i="2" a="1"/>
  <c r="C1901" i="2" s="1"/>
  <c r="D1901" i="2" a="1"/>
  <c r="D1901" i="2" s="1"/>
  <c r="A1901" i="2" s="1" a="1"/>
  <c r="A1901" i="2" s="1"/>
  <c r="M1893" i="2" a="1"/>
  <c r="M1893" i="2" s="1"/>
  <c r="Q1893" i="2" a="1"/>
  <c r="Q1893" i="2" s="1"/>
  <c r="N1893" i="2" a="1"/>
  <c r="N1893" i="2" s="1"/>
  <c r="K1893" i="2" a="1"/>
  <c r="K1893" i="2" s="1"/>
  <c r="O1893" i="2" a="1"/>
  <c r="O1893" i="2" s="1"/>
  <c r="P1893" i="2" a="1"/>
  <c r="P1893" i="2" s="1"/>
  <c r="L1893" i="2" a="1"/>
  <c r="L1893" i="2" s="1"/>
  <c r="C1893" i="2" a="1"/>
  <c r="C1893" i="2" s="1"/>
  <c r="D1893" i="2" a="1"/>
  <c r="D1893" i="2" s="1"/>
  <c r="A1893" i="2" s="1" a="1"/>
  <c r="A1893" i="2" s="1"/>
  <c r="M1881" i="2" a="1"/>
  <c r="M1881" i="2" s="1"/>
  <c r="Q1881" i="2" a="1"/>
  <c r="Q1881" i="2" s="1"/>
  <c r="N1881" i="2" a="1"/>
  <c r="N1881" i="2" s="1"/>
  <c r="K1881" i="2" a="1"/>
  <c r="K1881" i="2" s="1"/>
  <c r="O1881" i="2" a="1"/>
  <c r="O1881" i="2" s="1"/>
  <c r="L1881" i="2" a="1"/>
  <c r="L1881" i="2" s="1"/>
  <c r="P1881" i="2" a="1"/>
  <c r="P1881" i="2" s="1"/>
  <c r="C1881" i="2" a="1"/>
  <c r="C1881" i="2" s="1"/>
  <c r="D1881" i="2" a="1"/>
  <c r="D1881" i="2" s="1"/>
  <c r="A1881" i="2" s="1" a="1"/>
  <c r="A1881" i="2" s="1"/>
  <c r="M1873" i="2" a="1"/>
  <c r="M1873" i="2" s="1"/>
  <c r="Q1873" i="2" a="1"/>
  <c r="Q1873" i="2" s="1"/>
  <c r="N1873" i="2" a="1"/>
  <c r="N1873" i="2" s="1"/>
  <c r="K1873" i="2" a="1"/>
  <c r="K1873" i="2" s="1"/>
  <c r="O1873" i="2" a="1"/>
  <c r="O1873" i="2" s="1"/>
  <c r="P1873" i="2" a="1"/>
  <c r="P1873" i="2" s="1"/>
  <c r="L1873" i="2" a="1"/>
  <c r="L1873" i="2" s="1"/>
  <c r="C1873" i="2" a="1"/>
  <c r="C1873" i="2" s="1"/>
  <c r="D1873" i="2" a="1"/>
  <c r="D1873" i="2" s="1"/>
  <c r="A1873" i="2" s="1" a="1"/>
  <c r="A1873" i="2" s="1"/>
  <c r="M1865" i="2" a="1"/>
  <c r="M1865" i="2" s="1"/>
  <c r="Q1865" i="2" a="1"/>
  <c r="Q1865" i="2" s="1"/>
  <c r="N1865" i="2" a="1"/>
  <c r="N1865" i="2" s="1"/>
  <c r="K1865" i="2" a="1"/>
  <c r="K1865" i="2" s="1"/>
  <c r="O1865" i="2" a="1"/>
  <c r="O1865" i="2" s="1"/>
  <c r="L1865" i="2" a="1"/>
  <c r="L1865" i="2" s="1"/>
  <c r="P1865" i="2" a="1"/>
  <c r="P1865" i="2" s="1"/>
  <c r="C1865" i="2" a="1"/>
  <c r="C1865" i="2" s="1"/>
  <c r="D1865" i="2" a="1"/>
  <c r="D1865" i="2" s="1"/>
  <c r="A1865" i="2" s="1" a="1"/>
  <c r="A1865" i="2" s="1"/>
  <c r="M1857" i="2" a="1"/>
  <c r="M1857" i="2" s="1"/>
  <c r="Q1857" i="2" a="1"/>
  <c r="Q1857" i="2" s="1"/>
  <c r="N1857" i="2" a="1"/>
  <c r="N1857" i="2" s="1"/>
  <c r="K1857" i="2" a="1"/>
  <c r="K1857" i="2" s="1"/>
  <c r="O1857" i="2" a="1"/>
  <c r="O1857" i="2" s="1"/>
  <c r="P1857" i="2" a="1"/>
  <c r="P1857" i="2" s="1"/>
  <c r="L1857" i="2" a="1"/>
  <c r="L1857" i="2" s="1"/>
  <c r="C1857" i="2" a="1"/>
  <c r="C1857" i="2" s="1"/>
  <c r="D1857" i="2" a="1"/>
  <c r="D1857" i="2" s="1"/>
  <c r="A1857" i="2" s="1" a="1"/>
  <c r="A1857" i="2" s="1"/>
  <c r="M1845" i="2" a="1"/>
  <c r="M1845" i="2" s="1"/>
  <c r="Q1845" i="2" a="1"/>
  <c r="Q1845" i="2" s="1"/>
  <c r="N1845" i="2" a="1"/>
  <c r="N1845" i="2" s="1"/>
  <c r="K1845" i="2" a="1"/>
  <c r="K1845" i="2" s="1"/>
  <c r="O1845" i="2" a="1"/>
  <c r="O1845" i="2" s="1"/>
  <c r="P1845" i="2" a="1"/>
  <c r="P1845" i="2" s="1"/>
  <c r="L1845" i="2" a="1"/>
  <c r="L1845" i="2" s="1"/>
  <c r="C1845" i="2" a="1"/>
  <c r="C1845" i="2" s="1"/>
  <c r="D1845" i="2" a="1"/>
  <c r="D1845" i="2" s="1"/>
  <c r="A1845" i="2" s="1" a="1"/>
  <c r="A1845" i="2" s="1"/>
  <c r="M1837" i="2" a="1"/>
  <c r="M1837" i="2" s="1"/>
  <c r="Q1837" i="2" a="1"/>
  <c r="Q1837" i="2" s="1"/>
  <c r="N1837" i="2" a="1"/>
  <c r="N1837" i="2" s="1"/>
  <c r="K1837" i="2" a="1"/>
  <c r="K1837" i="2" s="1"/>
  <c r="O1837" i="2" a="1"/>
  <c r="O1837" i="2" s="1"/>
  <c r="L1837" i="2" a="1"/>
  <c r="L1837" i="2" s="1"/>
  <c r="P1837" i="2" a="1"/>
  <c r="P1837" i="2" s="1"/>
  <c r="C1837" i="2" a="1"/>
  <c r="C1837" i="2" s="1"/>
  <c r="D1837" i="2" a="1"/>
  <c r="D1837" i="2" s="1"/>
  <c r="A1837" i="2" s="1" a="1"/>
  <c r="A1837" i="2" s="1"/>
  <c r="M1829" i="2" a="1"/>
  <c r="M1829" i="2" s="1"/>
  <c r="Q1829" i="2" a="1"/>
  <c r="Q1829" i="2" s="1"/>
  <c r="N1829" i="2" a="1"/>
  <c r="N1829" i="2" s="1"/>
  <c r="K1829" i="2" a="1"/>
  <c r="K1829" i="2" s="1"/>
  <c r="O1829" i="2" a="1"/>
  <c r="O1829" i="2" s="1"/>
  <c r="P1829" i="2" a="1"/>
  <c r="P1829" i="2" s="1"/>
  <c r="L1829" i="2" a="1"/>
  <c r="L1829" i="2" s="1"/>
  <c r="C1829" i="2" a="1"/>
  <c r="C1829" i="2" s="1"/>
  <c r="D1829" i="2" a="1"/>
  <c r="D1829" i="2" s="1"/>
  <c r="A1829" i="2" s="1" a="1"/>
  <c r="A1829" i="2" s="1"/>
  <c r="M1821" i="2" a="1"/>
  <c r="M1821" i="2" s="1"/>
  <c r="Q1821" i="2" a="1"/>
  <c r="Q1821" i="2" s="1"/>
  <c r="N1821" i="2" a="1"/>
  <c r="N1821" i="2" s="1"/>
  <c r="K1821" i="2" a="1"/>
  <c r="K1821" i="2" s="1"/>
  <c r="O1821" i="2" a="1"/>
  <c r="O1821" i="2" s="1"/>
  <c r="L1821" i="2" a="1"/>
  <c r="L1821" i="2" s="1"/>
  <c r="P1821" i="2" a="1"/>
  <c r="P1821" i="2" s="1"/>
  <c r="C1821" i="2" a="1"/>
  <c r="C1821" i="2" s="1"/>
  <c r="D1821" i="2" a="1"/>
  <c r="D1821" i="2" s="1"/>
  <c r="A1821" i="2" s="1" a="1"/>
  <c r="A1821" i="2" s="1"/>
  <c r="M1809" i="2" a="1"/>
  <c r="M1809" i="2" s="1"/>
  <c r="Q1809" i="2" a="1"/>
  <c r="Q1809" i="2" s="1"/>
  <c r="N1809" i="2" a="1"/>
  <c r="N1809" i="2" s="1"/>
  <c r="K1809" i="2" a="1"/>
  <c r="K1809" i="2" s="1"/>
  <c r="O1809" i="2" a="1"/>
  <c r="O1809" i="2" s="1"/>
  <c r="P1809" i="2" a="1"/>
  <c r="P1809" i="2" s="1"/>
  <c r="L1809" i="2" a="1"/>
  <c r="L1809" i="2" s="1"/>
  <c r="C1809" i="2" a="1"/>
  <c r="C1809" i="2" s="1"/>
  <c r="D1809" i="2" a="1"/>
  <c r="D1809" i="2" s="1"/>
  <c r="A1809" i="2" s="1" a="1"/>
  <c r="A1809" i="2" s="1"/>
  <c r="M1801" i="2" a="1"/>
  <c r="M1801" i="2" s="1"/>
  <c r="Q1801" i="2" a="1"/>
  <c r="Q1801" i="2" s="1"/>
  <c r="N1801" i="2" a="1"/>
  <c r="N1801" i="2" s="1"/>
  <c r="K1801" i="2" a="1"/>
  <c r="K1801" i="2" s="1"/>
  <c r="O1801" i="2" a="1"/>
  <c r="O1801" i="2" s="1"/>
  <c r="L1801" i="2" a="1"/>
  <c r="L1801" i="2" s="1"/>
  <c r="P1801" i="2" a="1"/>
  <c r="P1801" i="2" s="1"/>
  <c r="C1801" i="2" a="1"/>
  <c r="C1801" i="2" s="1"/>
  <c r="D1801" i="2" a="1"/>
  <c r="D1801" i="2" s="1"/>
  <c r="A1801" i="2" s="1" a="1"/>
  <c r="A1801" i="2" s="1"/>
  <c r="M1793" i="2" a="1"/>
  <c r="M1793" i="2" s="1"/>
  <c r="Q1793" i="2" a="1"/>
  <c r="Q1793" i="2" s="1"/>
  <c r="N1793" i="2" a="1"/>
  <c r="N1793" i="2" s="1"/>
  <c r="K1793" i="2" a="1"/>
  <c r="K1793" i="2" s="1"/>
  <c r="O1793" i="2" a="1"/>
  <c r="O1793" i="2" s="1"/>
  <c r="P1793" i="2" a="1"/>
  <c r="P1793" i="2" s="1"/>
  <c r="L1793" i="2" a="1"/>
  <c r="L1793" i="2" s="1"/>
  <c r="C1793" i="2" a="1"/>
  <c r="C1793" i="2" s="1"/>
  <c r="D1793" i="2" a="1"/>
  <c r="D1793" i="2" s="1"/>
  <c r="A1793" i="2" s="1" a="1"/>
  <c r="A1793" i="2" s="1"/>
  <c r="M1785" i="2" a="1"/>
  <c r="M1785" i="2" s="1"/>
  <c r="Q1785" i="2" a="1"/>
  <c r="Q1785" i="2" s="1"/>
  <c r="N1785" i="2" a="1"/>
  <c r="N1785" i="2" s="1"/>
  <c r="K1785" i="2" a="1"/>
  <c r="K1785" i="2" s="1"/>
  <c r="O1785" i="2" a="1"/>
  <c r="O1785" i="2" s="1"/>
  <c r="L1785" i="2" a="1"/>
  <c r="L1785" i="2" s="1"/>
  <c r="P1785" i="2" a="1"/>
  <c r="P1785" i="2" s="1"/>
  <c r="C1785" i="2" a="1"/>
  <c r="C1785" i="2" s="1"/>
  <c r="D1785" i="2" a="1"/>
  <c r="D1785" i="2" s="1"/>
  <c r="A1785" i="2" s="1" a="1"/>
  <c r="A1785" i="2" s="1"/>
  <c r="N1777" i="2" a="1"/>
  <c r="N1777" i="2" s="1"/>
  <c r="K1777" i="2" a="1"/>
  <c r="K1777" i="2" s="1"/>
  <c r="O1777" i="2" a="1"/>
  <c r="O1777" i="2" s="1"/>
  <c r="L1777" i="2" a="1"/>
  <c r="L1777" i="2" s="1"/>
  <c r="P1777" i="2" a="1"/>
  <c r="P1777" i="2" s="1"/>
  <c r="Q1777" i="2" a="1"/>
  <c r="Q1777" i="2" s="1"/>
  <c r="M1777" i="2" a="1"/>
  <c r="M1777" i="2" s="1"/>
  <c r="C1777" i="2" a="1"/>
  <c r="C1777" i="2" s="1"/>
  <c r="D1777" i="2" a="1"/>
  <c r="D1777" i="2" s="1"/>
  <c r="A1777" i="2" s="1" a="1"/>
  <c r="A1777" i="2" s="1"/>
  <c r="N1765" i="2" a="1"/>
  <c r="N1765" i="2" s="1"/>
  <c r="K1765" i="2" a="1"/>
  <c r="K1765" i="2" s="1"/>
  <c r="O1765" i="2" a="1"/>
  <c r="O1765" i="2" s="1"/>
  <c r="L1765" i="2" a="1"/>
  <c r="L1765" i="2" s="1"/>
  <c r="P1765" i="2" a="1"/>
  <c r="P1765" i="2" s="1"/>
  <c r="M1765" i="2" a="1"/>
  <c r="M1765" i="2" s="1"/>
  <c r="C1765" i="2" a="1"/>
  <c r="C1765" i="2" s="1"/>
  <c r="Q1765" i="2" a="1"/>
  <c r="Q1765" i="2" s="1"/>
  <c r="D1765" i="2" a="1"/>
  <c r="D1765" i="2" s="1"/>
  <c r="A1765" i="2" s="1" a="1"/>
  <c r="A1765" i="2" s="1"/>
  <c r="N1757" i="2" a="1"/>
  <c r="N1757" i="2" s="1"/>
  <c r="K1757" i="2" a="1"/>
  <c r="K1757" i="2" s="1"/>
  <c r="O1757" i="2" a="1"/>
  <c r="O1757" i="2" s="1"/>
  <c r="L1757" i="2" a="1"/>
  <c r="L1757" i="2" s="1"/>
  <c r="P1757" i="2" a="1"/>
  <c r="P1757" i="2" s="1"/>
  <c r="M1757" i="2" a="1"/>
  <c r="M1757" i="2" s="1"/>
  <c r="Q1757" i="2" a="1"/>
  <c r="Q1757" i="2" s="1"/>
  <c r="C1757" i="2" a="1"/>
  <c r="C1757" i="2" s="1"/>
  <c r="D1757" i="2" a="1"/>
  <c r="D1757" i="2" s="1"/>
  <c r="A1757" i="2" s="1" a="1"/>
  <c r="A1757" i="2" s="1"/>
  <c r="N1749" i="2" a="1"/>
  <c r="N1749" i="2" s="1"/>
  <c r="K1749" i="2" a="1"/>
  <c r="K1749" i="2" s="1"/>
  <c r="O1749" i="2" a="1"/>
  <c r="O1749" i="2" s="1"/>
  <c r="L1749" i="2" a="1"/>
  <c r="L1749" i="2" s="1"/>
  <c r="P1749" i="2" a="1"/>
  <c r="P1749" i="2" s="1"/>
  <c r="M1749" i="2" a="1"/>
  <c r="M1749" i="2" s="1"/>
  <c r="C1749" i="2" a="1"/>
  <c r="C1749" i="2" s="1"/>
  <c r="Q1749" i="2" a="1"/>
  <c r="Q1749" i="2" s="1"/>
  <c r="D1749" i="2" a="1"/>
  <c r="D1749" i="2" s="1"/>
  <c r="A1749" i="2" s="1" a="1"/>
  <c r="A1749" i="2" s="1"/>
  <c r="N1741" i="2" a="1"/>
  <c r="N1741" i="2" s="1"/>
  <c r="K1741" i="2" a="1"/>
  <c r="K1741" i="2" s="1"/>
  <c r="O1741" i="2" a="1"/>
  <c r="O1741" i="2" s="1"/>
  <c r="L1741" i="2" a="1"/>
  <c r="L1741" i="2" s="1"/>
  <c r="P1741" i="2" a="1"/>
  <c r="P1741" i="2" s="1"/>
  <c r="M1741" i="2" a="1"/>
  <c r="M1741" i="2" s="1"/>
  <c r="Q1741" i="2" a="1"/>
  <c r="Q1741" i="2" s="1"/>
  <c r="C1741" i="2" a="1"/>
  <c r="C1741" i="2" s="1"/>
  <c r="D1741" i="2" a="1"/>
  <c r="D1741" i="2" s="1"/>
  <c r="A1741" i="2" s="1" a="1"/>
  <c r="A1741" i="2" s="1"/>
  <c r="N1733" i="2" a="1"/>
  <c r="N1733" i="2" s="1"/>
  <c r="K1733" i="2" a="1"/>
  <c r="K1733" i="2" s="1"/>
  <c r="O1733" i="2" a="1"/>
  <c r="O1733" i="2" s="1"/>
  <c r="L1733" i="2" a="1"/>
  <c r="L1733" i="2" s="1"/>
  <c r="P1733" i="2" a="1"/>
  <c r="P1733" i="2" s="1"/>
  <c r="Q1733" i="2" a="1"/>
  <c r="Q1733" i="2" s="1"/>
  <c r="M1733" i="2" a="1"/>
  <c r="M1733" i="2" s="1"/>
  <c r="C1733" i="2" a="1"/>
  <c r="C1733" i="2" s="1"/>
  <c r="D1733" i="2" a="1"/>
  <c r="D1733" i="2" s="1"/>
  <c r="A1733" i="2" s="1" a="1"/>
  <c r="A1733" i="2" s="1"/>
  <c r="N1725" i="2" a="1"/>
  <c r="N1725" i="2" s="1"/>
  <c r="K1725" i="2" a="1"/>
  <c r="K1725" i="2" s="1"/>
  <c r="O1725" i="2" a="1"/>
  <c r="O1725" i="2" s="1"/>
  <c r="L1725" i="2" a="1"/>
  <c r="L1725" i="2" s="1"/>
  <c r="P1725" i="2" a="1"/>
  <c r="P1725" i="2" s="1"/>
  <c r="M1725" i="2" a="1"/>
  <c r="M1725" i="2" s="1"/>
  <c r="Q1725" i="2" a="1"/>
  <c r="Q1725" i="2" s="1"/>
  <c r="C1725" i="2" a="1"/>
  <c r="C1725" i="2" s="1"/>
  <c r="D1725" i="2" a="1"/>
  <c r="D1725" i="2" s="1"/>
  <c r="A1725" i="2" s="1" a="1"/>
  <c r="A1725" i="2" s="1"/>
  <c r="N1713" i="2" a="1"/>
  <c r="N1713" i="2" s="1"/>
  <c r="K1713" i="2" a="1"/>
  <c r="K1713" i="2" s="1"/>
  <c r="O1713" i="2" a="1"/>
  <c r="O1713" i="2" s="1"/>
  <c r="L1713" i="2" a="1"/>
  <c r="L1713" i="2" s="1"/>
  <c r="P1713" i="2" a="1"/>
  <c r="P1713" i="2" s="1"/>
  <c r="Q1713" i="2" a="1"/>
  <c r="Q1713" i="2" s="1"/>
  <c r="C1713" i="2" a="1"/>
  <c r="C1713" i="2" s="1"/>
  <c r="M1713" i="2" a="1"/>
  <c r="M1713" i="2" s="1"/>
  <c r="D1713" i="2" a="1"/>
  <c r="D1713" i="2" s="1"/>
  <c r="A1713" i="2" s="1" a="1"/>
  <c r="A1713" i="2" s="1"/>
  <c r="N1709" i="2" a="1"/>
  <c r="N1709" i="2" s="1"/>
  <c r="K1709" i="2" a="1"/>
  <c r="K1709" i="2" s="1"/>
  <c r="O1709" i="2" a="1"/>
  <c r="O1709" i="2" s="1"/>
  <c r="L1709" i="2" a="1"/>
  <c r="L1709" i="2" s="1"/>
  <c r="P1709" i="2" a="1"/>
  <c r="P1709" i="2" s="1"/>
  <c r="M1709" i="2" a="1"/>
  <c r="M1709" i="2" s="1"/>
  <c r="Q1709" i="2" a="1"/>
  <c r="Q1709" i="2" s="1"/>
  <c r="C1709" i="2" a="1"/>
  <c r="C1709" i="2" s="1"/>
  <c r="D1709" i="2" a="1"/>
  <c r="D1709" i="2" s="1"/>
  <c r="A1709" i="2" s="1" a="1"/>
  <c r="A1709" i="2" s="1"/>
  <c r="N1705" i="2" a="1"/>
  <c r="N1705" i="2" s="1"/>
  <c r="K1705" i="2" a="1"/>
  <c r="K1705" i="2" s="1"/>
  <c r="O1705" i="2" a="1"/>
  <c r="O1705" i="2" s="1"/>
  <c r="L1705" i="2" a="1"/>
  <c r="L1705" i="2" s="1"/>
  <c r="P1705" i="2" a="1"/>
  <c r="P1705" i="2" s="1"/>
  <c r="M1705" i="2" a="1"/>
  <c r="M1705" i="2" s="1"/>
  <c r="Q1705" i="2" a="1"/>
  <c r="Q1705" i="2" s="1"/>
  <c r="C1705" i="2" a="1"/>
  <c r="C1705" i="2" s="1"/>
  <c r="D1705" i="2" a="1"/>
  <c r="D1705" i="2" s="1"/>
  <c r="A1705" i="2" s="1" a="1"/>
  <c r="A1705" i="2" s="1"/>
  <c r="N1701" i="2" a="1"/>
  <c r="N1701" i="2" s="1"/>
  <c r="K1701" i="2" a="1"/>
  <c r="K1701" i="2" s="1"/>
  <c r="O1701" i="2" a="1"/>
  <c r="O1701" i="2" s="1"/>
  <c r="L1701" i="2" a="1"/>
  <c r="L1701" i="2" s="1"/>
  <c r="P1701" i="2" a="1"/>
  <c r="P1701" i="2" s="1"/>
  <c r="Q1701" i="2" a="1"/>
  <c r="Q1701" i="2" s="1"/>
  <c r="M1701" i="2" a="1"/>
  <c r="M1701" i="2" s="1"/>
  <c r="C1701" i="2" a="1"/>
  <c r="C1701" i="2" s="1"/>
  <c r="D1701" i="2" a="1"/>
  <c r="D1701" i="2" s="1"/>
  <c r="A1701" i="2" s="1" a="1"/>
  <c r="A1701" i="2" s="1"/>
  <c r="N1697" i="2" a="1"/>
  <c r="N1697" i="2" s="1"/>
  <c r="K1697" i="2" a="1"/>
  <c r="K1697" i="2" s="1"/>
  <c r="O1697" i="2" a="1"/>
  <c r="O1697" i="2" s="1"/>
  <c r="L1697" i="2" a="1"/>
  <c r="L1697" i="2" s="1"/>
  <c r="P1697" i="2" a="1"/>
  <c r="P1697" i="2" s="1"/>
  <c r="Q1697" i="2" a="1"/>
  <c r="Q1697" i="2" s="1"/>
  <c r="M1697" i="2" a="1"/>
  <c r="M1697" i="2" s="1"/>
  <c r="C1697" i="2" a="1"/>
  <c r="C1697" i="2" s="1"/>
  <c r="D1697" i="2" a="1"/>
  <c r="D1697" i="2" s="1"/>
  <c r="A1697" i="2" s="1" a="1"/>
  <c r="A1697" i="2" s="1"/>
  <c r="K1689" i="2" a="1"/>
  <c r="K1689" i="2" s="1"/>
  <c r="O1689" i="2" a="1"/>
  <c r="O1689" i="2" s="1"/>
  <c r="L1689" i="2" a="1"/>
  <c r="L1689" i="2" s="1"/>
  <c r="P1689" i="2" a="1"/>
  <c r="P1689" i="2" s="1"/>
  <c r="M1689" i="2" a="1"/>
  <c r="M1689" i="2" s="1"/>
  <c r="Q1689" i="2" a="1"/>
  <c r="Q1689" i="2" s="1"/>
  <c r="N1689" i="2" a="1"/>
  <c r="N1689" i="2" s="1"/>
  <c r="C1689" i="2" a="1"/>
  <c r="C1689" i="2" s="1"/>
  <c r="D1689" i="2" a="1"/>
  <c r="D1689" i="2" s="1"/>
  <c r="A1689" i="2" s="1" a="1"/>
  <c r="A1689" i="2" s="1"/>
  <c r="K1685" i="2" a="1"/>
  <c r="K1685" i="2" s="1"/>
  <c r="O1685" i="2" a="1"/>
  <c r="O1685" i="2" s="1"/>
  <c r="L1685" i="2" a="1"/>
  <c r="L1685" i="2" s="1"/>
  <c r="P1685" i="2" a="1"/>
  <c r="P1685" i="2" s="1"/>
  <c r="M1685" i="2" a="1"/>
  <c r="M1685" i="2" s="1"/>
  <c r="Q1685" i="2" a="1"/>
  <c r="Q1685" i="2" s="1"/>
  <c r="N1685" i="2" a="1"/>
  <c r="N1685" i="2" s="1"/>
  <c r="C1685" i="2" a="1"/>
  <c r="C1685" i="2" s="1"/>
  <c r="D1685" i="2" a="1"/>
  <c r="D1685" i="2" s="1"/>
  <c r="A1685" i="2" s="1" a="1"/>
  <c r="A1685" i="2" s="1"/>
  <c r="K1681" i="2" a="1"/>
  <c r="K1681" i="2" s="1"/>
  <c r="O1681" i="2" a="1"/>
  <c r="O1681" i="2" s="1"/>
  <c r="L1681" i="2" a="1"/>
  <c r="L1681" i="2" s="1"/>
  <c r="P1681" i="2" a="1"/>
  <c r="P1681" i="2" s="1"/>
  <c r="M1681" i="2" a="1"/>
  <c r="M1681" i="2" s="1"/>
  <c r="Q1681" i="2" a="1"/>
  <c r="Q1681" i="2" s="1"/>
  <c r="N1681" i="2" a="1"/>
  <c r="N1681" i="2" s="1"/>
  <c r="C1681" i="2" a="1"/>
  <c r="C1681" i="2" s="1"/>
  <c r="D1681" i="2" a="1"/>
  <c r="D1681" i="2" s="1"/>
  <c r="A1681" i="2" s="1" a="1"/>
  <c r="A1681" i="2" s="1"/>
  <c r="K1677" i="2" a="1"/>
  <c r="K1677" i="2" s="1"/>
  <c r="O1677" i="2" a="1"/>
  <c r="O1677" i="2" s="1"/>
  <c r="L1677" i="2" a="1"/>
  <c r="L1677" i="2" s="1"/>
  <c r="P1677" i="2" a="1"/>
  <c r="P1677" i="2" s="1"/>
  <c r="M1677" i="2" a="1"/>
  <c r="M1677" i="2" s="1"/>
  <c r="Q1677" i="2" a="1"/>
  <c r="Q1677" i="2" s="1"/>
  <c r="N1677" i="2" a="1"/>
  <c r="N1677" i="2" s="1"/>
  <c r="C1677" i="2" a="1"/>
  <c r="C1677" i="2" s="1"/>
  <c r="D1677" i="2" a="1"/>
  <c r="D1677" i="2" s="1"/>
  <c r="A1677" i="2" s="1" a="1"/>
  <c r="A1677" i="2" s="1"/>
  <c r="K1673" i="2" a="1"/>
  <c r="K1673" i="2" s="1"/>
  <c r="O1673" i="2" a="1"/>
  <c r="O1673" i="2" s="1"/>
  <c r="L1673" i="2" a="1"/>
  <c r="L1673" i="2" s="1"/>
  <c r="P1673" i="2" a="1"/>
  <c r="P1673" i="2" s="1"/>
  <c r="M1673" i="2" a="1"/>
  <c r="M1673" i="2" s="1"/>
  <c r="Q1673" i="2" a="1"/>
  <c r="Q1673" i="2" s="1"/>
  <c r="N1673" i="2" a="1"/>
  <c r="N1673" i="2" s="1"/>
  <c r="C1673" i="2" a="1"/>
  <c r="C1673" i="2" s="1"/>
  <c r="D1673" i="2" a="1"/>
  <c r="D1673" i="2" s="1"/>
  <c r="A1673" i="2" s="1" a="1"/>
  <c r="A1673" i="2" s="1"/>
  <c r="K1669" i="2" a="1"/>
  <c r="K1669" i="2" s="1"/>
  <c r="O1669" i="2" a="1"/>
  <c r="O1669" i="2" s="1"/>
  <c r="L1669" i="2" a="1"/>
  <c r="L1669" i="2" s="1"/>
  <c r="P1669" i="2" a="1"/>
  <c r="P1669" i="2" s="1"/>
  <c r="M1669" i="2" a="1"/>
  <c r="M1669" i="2" s="1"/>
  <c r="Q1669" i="2" a="1"/>
  <c r="Q1669" i="2" s="1"/>
  <c r="N1669" i="2" a="1"/>
  <c r="N1669" i="2" s="1"/>
  <c r="C1669" i="2" a="1"/>
  <c r="C1669" i="2" s="1"/>
  <c r="D1669" i="2" a="1"/>
  <c r="D1669" i="2" s="1"/>
  <c r="A1669" i="2" s="1" a="1"/>
  <c r="A1669" i="2" s="1"/>
  <c r="K1665" i="2" a="1"/>
  <c r="K1665" i="2" s="1"/>
  <c r="O1665" i="2" a="1"/>
  <c r="O1665" i="2" s="1"/>
  <c r="L1665" i="2" a="1"/>
  <c r="L1665" i="2" s="1"/>
  <c r="P1665" i="2" a="1"/>
  <c r="P1665" i="2" s="1"/>
  <c r="M1665" i="2" a="1"/>
  <c r="M1665" i="2" s="1"/>
  <c r="Q1665" i="2" a="1"/>
  <c r="Q1665" i="2" s="1"/>
  <c r="C1665" i="2" a="1"/>
  <c r="C1665" i="2" s="1"/>
  <c r="N1665" i="2" a="1"/>
  <c r="N1665" i="2" s="1"/>
  <c r="D1665" i="2" a="1"/>
  <c r="D1665" i="2" s="1"/>
  <c r="A1665" i="2" s="1" a="1"/>
  <c r="A1665" i="2" s="1"/>
  <c r="K1661" i="2" a="1"/>
  <c r="K1661" i="2" s="1"/>
  <c r="O1661" i="2" a="1"/>
  <c r="O1661" i="2" s="1"/>
  <c r="L1661" i="2" a="1"/>
  <c r="L1661" i="2" s="1"/>
  <c r="P1661" i="2" a="1"/>
  <c r="P1661" i="2" s="1"/>
  <c r="M1661" i="2" a="1"/>
  <c r="M1661" i="2" s="1"/>
  <c r="Q1661" i="2" a="1"/>
  <c r="Q1661" i="2" s="1"/>
  <c r="N1661" i="2" a="1"/>
  <c r="N1661" i="2" s="1"/>
  <c r="C1661" i="2" a="1"/>
  <c r="C1661" i="2" s="1"/>
  <c r="D1661" i="2" a="1"/>
  <c r="D1661" i="2" s="1"/>
  <c r="A1661" i="2" s="1" a="1"/>
  <c r="A1661" i="2" s="1"/>
  <c r="K1657" i="2" a="1"/>
  <c r="K1657" i="2" s="1"/>
  <c r="O1657" i="2" a="1"/>
  <c r="O1657" i="2" s="1"/>
  <c r="L1657" i="2" a="1"/>
  <c r="L1657" i="2" s="1"/>
  <c r="P1657" i="2" a="1"/>
  <c r="P1657" i="2" s="1"/>
  <c r="M1657" i="2" a="1"/>
  <c r="M1657" i="2" s="1"/>
  <c r="Q1657" i="2" a="1"/>
  <c r="Q1657" i="2" s="1"/>
  <c r="N1657" i="2" a="1"/>
  <c r="N1657" i="2" s="1"/>
  <c r="C1657" i="2" a="1"/>
  <c r="C1657" i="2" s="1"/>
  <c r="D1657" i="2" a="1"/>
  <c r="D1657" i="2" s="1"/>
  <c r="A1657" i="2" s="1" a="1"/>
  <c r="A1657" i="2" s="1"/>
  <c r="K1653" i="2" a="1"/>
  <c r="K1653" i="2" s="1"/>
  <c r="O1653" i="2" a="1"/>
  <c r="O1653" i="2" s="1"/>
  <c r="L1653" i="2" a="1"/>
  <c r="L1653" i="2" s="1"/>
  <c r="P1653" i="2" a="1"/>
  <c r="P1653" i="2" s="1"/>
  <c r="M1653" i="2" a="1"/>
  <c r="M1653" i="2" s="1"/>
  <c r="Q1653" i="2" a="1"/>
  <c r="Q1653" i="2" s="1"/>
  <c r="N1653" i="2" a="1"/>
  <c r="N1653" i="2" s="1"/>
  <c r="C1653" i="2" a="1"/>
  <c r="C1653" i="2" s="1"/>
  <c r="D1653" i="2" a="1"/>
  <c r="D1653" i="2" s="1"/>
  <c r="A1653" i="2" s="1" a="1"/>
  <c r="A1653" i="2" s="1"/>
  <c r="K1649" i="2" a="1"/>
  <c r="K1649" i="2" s="1"/>
  <c r="O1649" i="2" a="1"/>
  <c r="O1649" i="2" s="1"/>
  <c r="L1649" i="2" a="1"/>
  <c r="L1649" i="2" s="1"/>
  <c r="P1649" i="2" a="1"/>
  <c r="P1649" i="2" s="1"/>
  <c r="M1649" i="2" a="1"/>
  <c r="M1649" i="2" s="1"/>
  <c r="Q1649" i="2" a="1"/>
  <c r="Q1649" i="2" s="1"/>
  <c r="N1649" i="2" a="1"/>
  <c r="N1649" i="2" s="1"/>
  <c r="C1649" i="2" a="1"/>
  <c r="C1649" i="2" s="1"/>
  <c r="D1649" i="2" a="1"/>
  <c r="D1649" i="2" s="1"/>
  <c r="A1649" i="2" s="1" a="1"/>
  <c r="A1649" i="2" s="1"/>
  <c r="K1645" i="2" a="1"/>
  <c r="K1645" i="2" s="1"/>
  <c r="O1645" i="2" a="1"/>
  <c r="O1645" i="2" s="1"/>
  <c r="L1645" i="2" a="1"/>
  <c r="L1645" i="2" s="1"/>
  <c r="P1645" i="2" a="1"/>
  <c r="P1645" i="2" s="1"/>
  <c r="M1645" i="2" a="1"/>
  <c r="M1645" i="2" s="1"/>
  <c r="Q1645" i="2" a="1"/>
  <c r="Q1645" i="2" s="1"/>
  <c r="N1645" i="2" a="1"/>
  <c r="N1645" i="2" s="1"/>
  <c r="C1645" i="2" a="1"/>
  <c r="C1645" i="2" s="1"/>
  <c r="D1645" i="2" a="1"/>
  <c r="D1645" i="2" s="1"/>
  <c r="A1645" i="2" s="1" a="1"/>
  <c r="A1645" i="2" s="1"/>
  <c r="K1641" i="2" a="1"/>
  <c r="K1641" i="2" s="1"/>
  <c r="O1641" i="2" a="1"/>
  <c r="O1641" i="2" s="1"/>
  <c r="L1641" i="2" a="1"/>
  <c r="L1641" i="2" s="1"/>
  <c r="P1641" i="2" a="1"/>
  <c r="P1641" i="2" s="1"/>
  <c r="M1641" i="2" a="1"/>
  <c r="M1641" i="2" s="1"/>
  <c r="Q1641" i="2" a="1"/>
  <c r="Q1641" i="2" s="1"/>
  <c r="N1641" i="2" a="1"/>
  <c r="N1641" i="2" s="1"/>
  <c r="C1641" i="2" a="1"/>
  <c r="C1641" i="2" s="1"/>
  <c r="D1641" i="2" a="1"/>
  <c r="D1641" i="2" s="1"/>
  <c r="A1641" i="2" s="1" a="1"/>
  <c r="A1641" i="2" s="1"/>
  <c r="K1637" i="2" a="1"/>
  <c r="K1637" i="2" s="1"/>
  <c r="O1637" i="2" a="1"/>
  <c r="O1637" i="2" s="1"/>
  <c r="L1637" i="2" a="1"/>
  <c r="L1637" i="2" s="1"/>
  <c r="P1637" i="2" a="1"/>
  <c r="P1637" i="2" s="1"/>
  <c r="M1637" i="2" a="1"/>
  <c r="M1637" i="2" s="1"/>
  <c r="Q1637" i="2" a="1"/>
  <c r="Q1637" i="2" s="1"/>
  <c r="N1637" i="2" a="1"/>
  <c r="N1637" i="2" s="1"/>
  <c r="C1637" i="2" a="1"/>
  <c r="C1637" i="2" s="1"/>
  <c r="D1637" i="2" a="1"/>
  <c r="D1637" i="2" s="1"/>
  <c r="A1637" i="2" s="1" a="1"/>
  <c r="A1637" i="2" s="1"/>
  <c r="K1633" i="2" a="1"/>
  <c r="K1633" i="2" s="1"/>
  <c r="O1633" i="2" a="1"/>
  <c r="O1633" i="2" s="1"/>
  <c r="L1633" i="2" a="1"/>
  <c r="L1633" i="2" s="1"/>
  <c r="P1633" i="2" a="1"/>
  <c r="P1633" i="2" s="1"/>
  <c r="M1633" i="2" a="1"/>
  <c r="M1633" i="2" s="1"/>
  <c r="Q1633" i="2" a="1"/>
  <c r="Q1633" i="2" s="1"/>
  <c r="C1633" i="2" a="1"/>
  <c r="C1633" i="2" s="1"/>
  <c r="N1633" i="2" a="1"/>
  <c r="N1633" i="2" s="1"/>
  <c r="D1633" i="2" a="1"/>
  <c r="D1633" i="2" s="1"/>
  <c r="A1633" i="2" s="1" a="1"/>
  <c r="A1633" i="2" s="1"/>
  <c r="K1629" i="2" a="1"/>
  <c r="K1629" i="2" s="1"/>
  <c r="O1629" i="2" a="1"/>
  <c r="O1629" i="2" s="1"/>
  <c r="L1629" i="2" a="1"/>
  <c r="L1629" i="2" s="1"/>
  <c r="P1629" i="2" a="1"/>
  <c r="P1629" i="2" s="1"/>
  <c r="M1629" i="2" a="1"/>
  <c r="M1629" i="2" s="1"/>
  <c r="Q1629" i="2" a="1"/>
  <c r="Q1629" i="2" s="1"/>
  <c r="N1629" i="2" a="1"/>
  <c r="N1629" i="2" s="1"/>
  <c r="C1629" i="2" a="1"/>
  <c r="C1629" i="2" s="1"/>
  <c r="D1629" i="2" a="1"/>
  <c r="D1629" i="2" s="1"/>
  <c r="A1629" i="2" s="1" a="1"/>
  <c r="A1629" i="2" s="1"/>
  <c r="K1625" i="2" a="1"/>
  <c r="K1625" i="2" s="1"/>
  <c r="O1625" i="2" a="1"/>
  <c r="O1625" i="2" s="1"/>
  <c r="L1625" i="2" a="1"/>
  <c r="L1625" i="2" s="1"/>
  <c r="P1625" i="2" a="1"/>
  <c r="P1625" i="2" s="1"/>
  <c r="M1625" i="2" a="1"/>
  <c r="M1625" i="2" s="1"/>
  <c r="Q1625" i="2" a="1"/>
  <c r="Q1625" i="2" s="1"/>
  <c r="N1625" i="2" a="1"/>
  <c r="N1625" i="2" s="1"/>
  <c r="C1625" i="2" a="1"/>
  <c r="C1625" i="2" s="1"/>
  <c r="D1625" i="2" a="1"/>
  <c r="D1625" i="2" s="1"/>
  <c r="A1625" i="2" s="1" a="1"/>
  <c r="A1625" i="2" s="1"/>
  <c r="K1621" i="2" a="1"/>
  <c r="K1621" i="2" s="1"/>
  <c r="O1621" i="2" a="1"/>
  <c r="O1621" i="2" s="1"/>
  <c r="L1621" i="2" a="1"/>
  <c r="L1621" i="2" s="1"/>
  <c r="P1621" i="2" a="1"/>
  <c r="P1621" i="2" s="1"/>
  <c r="M1621" i="2" a="1"/>
  <c r="M1621" i="2" s="1"/>
  <c r="Q1621" i="2" a="1"/>
  <c r="Q1621" i="2" s="1"/>
  <c r="N1621" i="2" a="1"/>
  <c r="N1621" i="2" s="1"/>
  <c r="C1621" i="2" a="1"/>
  <c r="C1621" i="2" s="1"/>
  <c r="D1621" i="2" a="1"/>
  <c r="D1621" i="2" s="1"/>
  <c r="A1621" i="2" s="1" a="1"/>
  <c r="A1621" i="2" s="1"/>
  <c r="K1617" i="2" a="1"/>
  <c r="K1617" i="2" s="1"/>
  <c r="O1617" i="2" a="1"/>
  <c r="O1617" i="2" s="1"/>
  <c r="L1617" i="2" a="1"/>
  <c r="L1617" i="2" s="1"/>
  <c r="P1617" i="2" a="1"/>
  <c r="P1617" i="2" s="1"/>
  <c r="M1617" i="2" a="1"/>
  <c r="M1617" i="2" s="1"/>
  <c r="Q1617" i="2" a="1"/>
  <c r="Q1617" i="2" s="1"/>
  <c r="N1617" i="2" a="1"/>
  <c r="N1617" i="2" s="1"/>
  <c r="C1617" i="2" a="1"/>
  <c r="C1617" i="2" s="1"/>
  <c r="D1617" i="2" a="1"/>
  <c r="D1617" i="2" s="1"/>
  <c r="A1617" i="2" s="1" a="1"/>
  <c r="A1617" i="2" s="1"/>
  <c r="K1613" i="2" a="1"/>
  <c r="K1613" i="2" s="1"/>
  <c r="O1613" i="2" a="1"/>
  <c r="O1613" i="2" s="1"/>
  <c r="L1613" i="2" a="1"/>
  <c r="L1613" i="2" s="1"/>
  <c r="P1613" i="2" a="1"/>
  <c r="P1613" i="2" s="1"/>
  <c r="M1613" i="2" a="1"/>
  <c r="M1613" i="2" s="1"/>
  <c r="Q1613" i="2" a="1"/>
  <c r="Q1613" i="2" s="1"/>
  <c r="N1613" i="2" a="1"/>
  <c r="N1613" i="2" s="1"/>
  <c r="C1613" i="2" a="1"/>
  <c r="C1613" i="2" s="1"/>
  <c r="D1613" i="2" a="1"/>
  <c r="D1613" i="2" s="1"/>
  <c r="A1613" i="2" s="1" a="1"/>
  <c r="A1613" i="2" s="1"/>
  <c r="K1609" i="2" a="1"/>
  <c r="K1609" i="2" s="1"/>
  <c r="O1609" i="2" a="1"/>
  <c r="O1609" i="2" s="1"/>
  <c r="L1609" i="2" a="1"/>
  <c r="L1609" i="2" s="1"/>
  <c r="P1609" i="2" a="1"/>
  <c r="P1609" i="2" s="1"/>
  <c r="M1609" i="2" a="1"/>
  <c r="M1609" i="2" s="1"/>
  <c r="Q1609" i="2" a="1"/>
  <c r="Q1609" i="2" s="1"/>
  <c r="N1609" i="2" a="1"/>
  <c r="N1609" i="2" s="1"/>
  <c r="C1609" i="2" a="1"/>
  <c r="C1609" i="2" s="1"/>
  <c r="D1609" i="2" a="1"/>
  <c r="D1609" i="2" s="1"/>
  <c r="A1609" i="2" s="1" a="1"/>
  <c r="A1609" i="2" s="1"/>
  <c r="K1605" i="2" a="1"/>
  <c r="K1605" i="2" s="1"/>
  <c r="O1605" i="2" a="1"/>
  <c r="O1605" i="2" s="1"/>
  <c r="L1605" i="2" a="1"/>
  <c r="L1605" i="2" s="1"/>
  <c r="P1605" i="2" a="1"/>
  <c r="P1605" i="2" s="1"/>
  <c r="M1605" i="2" a="1"/>
  <c r="M1605" i="2" s="1"/>
  <c r="Q1605" i="2" a="1"/>
  <c r="Q1605" i="2" s="1"/>
  <c r="N1605" i="2" a="1"/>
  <c r="N1605" i="2" s="1"/>
  <c r="C1605" i="2" a="1"/>
  <c r="C1605" i="2" s="1"/>
  <c r="D1605" i="2" a="1"/>
  <c r="D1605" i="2" s="1"/>
  <c r="A1605" i="2" s="1" a="1"/>
  <c r="A1605" i="2" s="1"/>
  <c r="K1601" i="2" a="1"/>
  <c r="K1601" i="2" s="1"/>
  <c r="O1601" i="2" a="1"/>
  <c r="O1601" i="2" s="1"/>
  <c r="L1601" i="2" a="1"/>
  <c r="L1601" i="2" s="1"/>
  <c r="P1601" i="2" a="1"/>
  <c r="P1601" i="2" s="1"/>
  <c r="M1601" i="2" a="1"/>
  <c r="M1601" i="2" s="1"/>
  <c r="Q1601" i="2" a="1"/>
  <c r="Q1601" i="2" s="1"/>
  <c r="N1601" i="2" a="1"/>
  <c r="N1601" i="2" s="1"/>
  <c r="C1601" i="2" a="1"/>
  <c r="C1601" i="2" s="1"/>
  <c r="D1601" i="2" a="1"/>
  <c r="D1601" i="2" s="1"/>
  <c r="A1601" i="2" s="1" a="1"/>
  <c r="A1601" i="2" s="1"/>
  <c r="L1597" i="2" a="1"/>
  <c r="L1597" i="2" s="1"/>
  <c r="P1597" i="2" a="1"/>
  <c r="P1597" i="2" s="1"/>
  <c r="M1597" i="2" a="1"/>
  <c r="M1597" i="2" s="1"/>
  <c r="Q1597" i="2" a="1"/>
  <c r="Q1597" i="2" s="1"/>
  <c r="N1597" i="2" a="1"/>
  <c r="N1597" i="2" s="1"/>
  <c r="O1597" i="2" a="1"/>
  <c r="O1597" i="2" s="1"/>
  <c r="K1597" i="2" a="1"/>
  <c r="K1597" i="2" s="1"/>
  <c r="C1597" i="2" a="1"/>
  <c r="C1597" i="2" s="1"/>
  <c r="D1597" i="2" a="1"/>
  <c r="D1597" i="2" s="1"/>
  <c r="A1597" i="2" s="1" a="1"/>
  <c r="A1597" i="2" s="1"/>
  <c r="L1593" i="2" a="1"/>
  <c r="L1593" i="2" s="1"/>
  <c r="P1593" i="2" a="1"/>
  <c r="P1593" i="2" s="1"/>
  <c r="M1593" i="2" a="1"/>
  <c r="M1593" i="2" s="1"/>
  <c r="Q1593" i="2" a="1"/>
  <c r="Q1593" i="2" s="1"/>
  <c r="N1593" i="2" a="1"/>
  <c r="N1593" i="2" s="1"/>
  <c r="K1593" i="2" a="1"/>
  <c r="K1593" i="2" s="1"/>
  <c r="O1593" i="2" a="1"/>
  <c r="O1593" i="2" s="1"/>
  <c r="C1593" i="2" a="1"/>
  <c r="C1593" i="2" s="1"/>
  <c r="D1593" i="2" a="1"/>
  <c r="D1593" i="2" s="1"/>
  <c r="A1593" i="2" s="1" a="1"/>
  <c r="A1593" i="2" s="1"/>
  <c r="L1589" i="2" a="1"/>
  <c r="L1589" i="2" s="1"/>
  <c r="P1589" i="2" a="1"/>
  <c r="P1589" i="2" s="1"/>
  <c r="M1589" i="2" a="1"/>
  <c r="M1589" i="2" s="1"/>
  <c r="Q1589" i="2" a="1"/>
  <c r="Q1589" i="2" s="1"/>
  <c r="N1589" i="2" a="1"/>
  <c r="N1589" i="2" s="1"/>
  <c r="K1589" i="2" a="1"/>
  <c r="K1589" i="2" s="1"/>
  <c r="O1589" i="2" a="1"/>
  <c r="O1589" i="2" s="1"/>
  <c r="C1589" i="2" a="1"/>
  <c r="C1589" i="2" s="1"/>
  <c r="D1589" i="2" a="1"/>
  <c r="D1589" i="2" s="1"/>
  <c r="A1589" i="2" s="1" a="1"/>
  <c r="A1589" i="2" s="1"/>
  <c r="L1585" i="2" a="1"/>
  <c r="L1585" i="2" s="1"/>
  <c r="P1585" i="2" a="1"/>
  <c r="P1585" i="2" s="1"/>
  <c r="M1585" i="2" a="1"/>
  <c r="M1585" i="2" s="1"/>
  <c r="Q1585" i="2" a="1"/>
  <c r="Q1585" i="2" s="1"/>
  <c r="N1585" i="2" a="1"/>
  <c r="N1585" i="2" s="1"/>
  <c r="K1585" i="2" a="1"/>
  <c r="K1585" i="2" s="1"/>
  <c r="O1585" i="2" a="1"/>
  <c r="O1585" i="2" s="1"/>
  <c r="C1585" i="2" a="1"/>
  <c r="C1585" i="2" s="1"/>
  <c r="D1585" i="2" a="1"/>
  <c r="D1585" i="2" s="1"/>
  <c r="A1585" i="2" s="1" a="1"/>
  <c r="A1585" i="2" s="1"/>
  <c r="L1581" i="2" a="1"/>
  <c r="L1581" i="2" s="1"/>
  <c r="P1581" i="2" a="1"/>
  <c r="P1581" i="2" s="1"/>
  <c r="M1581" i="2" a="1"/>
  <c r="M1581" i="2" s="1"/>
  <c r="Q1581" i="2" a="1"/>
  <c r="Q1581" i="2" s="1"/>
  <c r="N1581" i="2" a="1"/>
  <c r="N1581" i="2" s="1"/>
  <c r="O1581" i="2" a="1"/>
  <c r="O1581" i="2" s="1"/>
  <c r="K1581" i="2" a="1"/>
  <c r="K1581" i="2" s="1"/>
  <c r="C1581" i="2" a="1"/>
  <c r="C1581" i="2" s="1"/>
  <c r="D1581" i="2" a="1"/>
  <c r="D1581" i="2" s="1"/>
  <c r="A1581" i="2" s="1" a="1"/>
  <c r="A1581" i="2" s="1"/>
  <c r="K1576" i="2" a="1"/>
  <c r="K1576" i="2" s="1"/>
  <c r="O1576" i="2" a="1"/>
  <c r="O1576" i="2" s="1"/>
  <c r="L1576" i="2" a="1"/>
  <c r="L1576" i="2" s="1"/>
  <c r="P1576" i="2" a="1"/>
  <c r="P1576" i="2" s="1"/>
  <c r="M1576" i="2" a="1"/>
  <c r="M1576" i="2" s="1"/>
  <c r="Q1576" i="2" a="1"/>
  <c r="Q1576" i="2" s="1"/>
  <c r="N1576" i="2" a="1"/>
  <c r="N1576" i="2" s="1"/>
  <c r="C1576" i="2" a="1"/>
  <c r="C1576" i="2" s="1"/>
  <c r="D1576" i="2" a="1"/>
  <c r="D1576" i="2" s="1"/>
  <c r="A1576" i="2" s="1" a="1"/>
  <c r="A1576" i="2" s="1"/>
  <c r="L1569" i="2" a="1"/>
  <c r="L1569" i="2" s="1"/>
  <c r="P1569" i="2" a="1"/>
  <c r="P1569" i="2" s="1"/>
  <c r="M1569" i="2" a="1"/>
  <c r="M1569" i="2" s="1"/>
  <c r="Q1569" i="2" a="1"/>
  <c r="Q1569" i="2" s="1"/>
  <c r="N1569" i="2" a="1"/>
  <c r="N1569" i="2" s="1"/>
  <c r="K1569" i="2" a="1"/>
  <c r="K1569" i="2" s="1"/>
  <c r="O1569" i="2" a="1"/>
  <c r="O1569" i="2" s="1"/>
  <c r="C1569" i="2" a="1"/>
  <c r="C1569" i="2" s="1"/>
  <c r="D1569" i="2" a="1"/>
  <c r="D1569" i="2" s="1"/>
  <c r="A1569" i="2" s="1" a="1"/>
  <c r="A1569" i="2" s="1"/>
  <c r="K1560" i="2" a="1"/>
  <c r="K1560" i="2" s="1"/>
  <c r="O1560" i="2" a="1"/>
  <c r="O1560" i="2" s="1"/>
  <c r="L1560" i="2" a="1"/>
  <c r="L1560" i="2" s="1"/>
  <c r="P1560" i="2" a="1"/>
  <c r="P1560" i="2" s="1"/>
  <c r="M1560" i="2" a="1"/>
  <c r="M1560" i="2" s="1"/>
  <c r="Q1560" i="2" a="1"/>
  <c r="Q1560" i="2" s="1"/>
  <c r="C1560" i="2" a="1"/>
  <c r="C1560" i="2" s="1"/>
  <c r="N1560" i="2" a="1"/>
  <c r="N1560" i="2" s="1"/>
  <c r="D1560" i="2" a="1"/>
  <c r="D1560" i="2" s="1"/>
  <c r="A1560" i="2" s="1" a="1"/>
  <c r="A1560" i="2" s="1"/>
  <c r="K1556" i="2" a="1"/>
  <c r="K1556" i="2" s="1"/>
  <c r="O1556" i="2" a="1"/>
  <c r="O1556" i="2" s="1"/>
  <c r="L1556" i="2" a="1"/>
  <c r="L1556" i="2" s="1"/>
  <c r="P1556" i="2" a="1"/>
  <c r="P1556" i="2" s="1"/>
  <c r="M1556" i="2" a="1"/>
  <c r="M1556" i="2" s="1"/>
  <c r="Q1556" i="2" a="1"/>
  <c r="Q1556" i="2" s="1"/>
  <c r="N1556" i="2" a="1"/>
  <c r="N1556" i="2" s="1"/>
  <c r="C1556" i="2" a="1"/>
  <c r="C1556" i="2" s="1"/>
  <c r="D1556" i="2" a="1"/>
  <c r="D1556" i="2" s="1"/>
  <c r="A1556" i="2" s="1" a="1"/>
  <c r="A1556" i="2" s="1"/>
  <c r="N1534" i="2" a="1"/>
  <c r="N1534" i="2" s="1"/>
  <c r="K1534" i="2" a="1"/>
  <c r="K1534" i="2" s="1"/>
  <c r="O1534" i="2" a="1"/>
  <c r="O1534" i="2" s="1"/>
  <c r="L1534" i="2" a="1"/>
  <c r="L1534" i="2" s="1"/>
  <c r="P1534" i="2" a="1"/>
  <c r="P1534" i="2" s="1"/>
  <c r="M1534" i="2" a="1"/>
  <c r="M1534" i="2" s="1"/>
  <c r="Q1534" i="2" a="1"/>
  <c r="Q1534" i="2" s="1"/>
  <c r="C1534" i="2" a="1"/>
  <c r="C1534" i="2" s="1"/>
  <c r="D1534" i="2" a="1"/>
  <c r="D1534" i="2" s="1"/>
  <c r="A1534" i="2" s="1" a="1"/>
  <c r="A1534" i="2" s="1"/>
  <c r="M1521" i="2" a="1"/>
  <c r="M1521" i="2" s="1"/>
  <c r="Q1521" i="2" a="1"/>
  <c r="Q1521" i="2" s="1"/>
  <c r="N1521" i="2" a="1"/>
  <c r="N1521" i="2" s="1"/>
  <c r="K1521" i="2" a="1"/>
  <c r="K1521" i="2" s="1"/>
  <c r="O1521" i="2" a="1"/>
  <c r="O1521" i="2" s="1"/>
  <c r="L1521" i="2" a="1"/>
  <c r="L1521" i="2" s="1"/>
  <c r="P1521" i="2" a="1"/>
  <c r="P1521" i="2" s="1"/>
  <c r="C1521" i="2" a="1"/>
  <c r="C1521" i="2" s="1"/>
  <c r="D1521" i="2" a="1"/>
  <c r="D1521" i="2" s="1"/>
  <c r="A1521" i="2" s="1" a="1"/>
  <c r="A1521" i="2" s="1"/>
  <c r="M1513" i="2" a="1"/>
  <c r="M1513" i="2" s="1"/>
  <c r="Q1513" i="2" a="1"/>
  <c r="Q1513" i="2" s="1"/>
  <c r="N1513" i="2" a="1"/>
  <c r="N1513" i="2" s="1"/>
  <c r="K1513" i="2" a="1"/>
  <c r="K1513" i="2" s="1"/>
  <c r="O1513" i="2" a="1"/>
  <c r="O1513" i="2" s="1"/>
  <c r="L1513" i="2" a="1"/>
  <c r="L1513" i="2" s="1"/>
  <c r="P1513" i="2" a="1"/>
  <c r="P1513" i="2" s="1"/>
  <c r="C1513" i="2" a="1"/>
  <c r="C1513" i="2" s="1"/>
  <c r="D1513" i="2" a="1"/>
  <c r="D1513" i="2" s="1"/>
  <c r="A1513" i="2" s="1" a="1"/>
  <c r="A1513" i="2" s="1"/>
  <c r="L1452" i="2" a="1"/>
  <c r="L1452" i="2" s="1"/>
  <c r="P1452" i="2" a="1"/>
  <c r="P1452" i="2" s="1"/>
  <c r="M1452" i="2" a="1"/>
  <c r="M1452" i="2" s="1"/>
  <c r="Q1452" i="2" a="1"/>
  <c r="Q1452" i="2" s="1"/>
  <c r="N1452" i="2" a="1"/>
  <c r="N1452" i="2" s="1"/>
  <c r="K1452" i="2" a="1"/>
  <c r="K1452" i="2" s="1"/>
  <c r="O1452" i="2" a="1"/>
  <c r="O1452" i="2" s="1"/>
  <c r="C1452" i="2" a="1"/>
  <c r="C1452" i="2" s="1"/>
  <c r="D1452" i="2" a="1"/>
  <c r="D1452" i="2" s="1"/>
  <c r="A1452" i="2" s="1" a="1"/>
  <c r="A1452" i="2" s="1"/>
  <c r="K1435" i="2" a="1"/>
  <c r="K1435" i="2" s="1"/>
  <c r="O1435" i="2" a="1"/>
  <c r="O1435" i="2" s="1"/>
  <c r="L1435" i="2" a="1"/>
  <c r="L1435" i="2" s="1"/>
  <c r="P1435" i="2" a="1"/>
  <c r="P1435" i="2" s="1"/>
  <c r="M1435" i="2" a="1"/>
  <c r="M1435" i="2" s="1"/>
  <c r="Q1435" i="2" a="1"/>
  <c r="Q1435" i="2" s="1"/>
  <c r="N1435" i="2" a="1"/>
  <c r="N1435" i="2" s="1"/>
  <c r="C1435" i="2" a="1"/>
  <c r="C1435" i="2" s="1"/>
  <c r="D1435" i="2" a="1"/>
  <c r="D1435" i="2" s="1"/>
  <c r="A1435" i="2" s="1" a="1"/>
  <c r="A1435" i="2" s="1"/>
  <c r="L1424" i="2" a="1"/>
  <c r="L1424" i="2" s="1"/>
  <c r="P1424" i="2" a="1"/>
  <c r="P1424" i="2" s="1"/>
  <c r="M1424" i="2" a="1"/>
  <c r="M1424" i="2" s="1"/>
  <c r="Q1424" i="2" a="1"/>
  <c r="Q1424" i="2" s="1"/>
  <c r="N1424" i="2" a="1"/>
  <c r="N1424" i="2" s="1"/>
  <c r="K1424" i="2" a="1"/>
  <c r="K1424" i="2" s="1"/>
  <c r="O1424" i="2" a="1"/>
  <c r="O1424" i="2" s="1"/>
  <c r="C1424" i="2" a="1"/>
  <c r="C1424" i="2" s="1"/>
  <c r="D1424" i="2" a="1"/>
  <c r="D1424" i="2" s="1"/>
  <c r="A1424" i="2" s="1" a="1"/>
  <c r="A1424" i="2" s="1"/>
  <c r="N1418" i="2" a="1"/>
  <c r="N1418" i="2" s="1"/>
  <c r="K1418" i="2" a="1"/>
  <c r="K1418" i="2" s="1"/>
  <c r="O1418" i="2" a="1"/>
  <c r="O1418" i="2" s="1"/>
  <c r="L1418" i="2" a="1"/>
  <c r="L1418" i="2" s="1"/>
  <c r="P1418" i="2" a="1"/>
  <c r="P1418" i="2" s="1"/>
  <c r="M1418" i="2" a="1"/>
  <c r="M1418" i="2" s="1"/>
  <c r="C1418" i="2" a="1"/>
  <c r="C1418" i="2" s="1"/>
  <c r="D1418" i="2" a="1"/>
  <c r="D1418" i="2" s="1"/>
  <c r="A1418" i="2" s="1" a="1"/>
  <c r="A1418" i="2" s="1"/>
  <c r="Q1418" i="2" a="1"/>
  <c r="Q1418" i="2" s="1"/>
  <c r="K1399" i="2" a="1"/>
  <c r="K1399" i="2" s="1"/>
  <c r="O1399" i="2" a="1"/>
  <c r="O1399" i="2" s="1"/>
  <c r="L1399" i="2" a="1"/>
  <c r="L1399" i="2" s="1"/>
  <c r="P1399" i="2" a="1"/>
  <c r="P1399" i="2" s="1"/>
  <c r="M1399" i="2" a="1"/>
  <c r="M1399" i="2" s="1"/>
  <c r="Q1399" i="2" a="1"/>
  <c r="Q1399" i="2" s="1"/>
  <c r="N1399" i="2" a="1"/>
  <c r="N1399" i="2" s="1"/>
  <c r="C1399" i="2" a="1"/>
  <c r="C1399" i="2" s="1"/>
  <c r="D1399" i="2" a="1"/>
  <c r="D1399" i="2" s="1"/>
  <c r="A1399" i="2" s="1" a="1"/>
  <c r="A1399" i="2" s="1"/>
  <c r="M1381" i="2" a="1"/>
  <c r="M1381" i="2" s="1"/>
  <c r="Q1381" i="2" a="1"/>
  <c r="Q1381" i="2" s="1"/>
  <c r="N1381" i="2" a="1"/>
  <c r="N1381" i="2" s="1"/>
  <c r="K1381" i="2" a="1"/>
  <c r="K1381" i="2" s="1"/>
  <c r="O1381" i="2" a="1"/>
  <c r="O1381" i="2" s="1"/>
  <c r="L1381" i="2" a="1"/>
  <c r="L1381" i="2" s="1"/>
  <c r="P1381" i="2" a="1"/>
  <c r="P1381" i="2" s="1"/>
  <c r="C1381" i="2" a="1"/>
  <c r="C1381" i="2" s="1"/>
  <c r="D1381" i="2" a="1"/>
  <c r="D1381" i="2" s="1"/>
  <c r="A1381" i="2" s="1" a="1"/>
  <c r="A1381" i="2" s="1"/>
  <c r="L1376" i="2" a="1"/>
  <c r="L1376" i="2" s="1"/>
  <c r="P1376" i="2" a="1"/>
  <c r="P1376" i="2" s="1"/>
  <c r="M1376" i="2" a="1"/>
  <c r="M1376" i="2" s="1"/>
  <c r="Q1376" i="2" a="1"/>
  <c r="Q1376" i="2" s="1"/>
  <c r="N1376" i="2" a="1"/>
  <c r="N1376" i="2" s="1"/>
  <c r="K1376" i="2" a="1"/>
  <c r="K1376" i="2" s="1"/>
  <c r="O1376" i="2" a="1"/>
  <c r="O1376" i="2" s="1"/>
  <c r="C1376" i="2" a="1"/>
  <c r="C1376" i="2" s="1"/>
  <c r="D1376" i="2" a="1"/>
  <c r="D1376" i="2" s="1"/>
  <c r="A1376" i="2" s="1" a="1"/>
  <c r="A1376" i="2" s="1"/>
  <c r="N1354" i="2" a="1"/>
  <c r="N1354" i="2" s="1"/>
  <c r="K1354" i="2" a="1"/>
  <c r="K1354" i="2" s="1"/>
  <c r="O1354" i="2" a="1"/>
  <c r="O1354" i="2" s="1"/>
  <c r="L1354" i="2" a="1"/>
  <c r="L1354" i="2" s="1"/>
  <c r="P1354" i="2" a="1"/>
  <c r="P1354" i="2" s="1"/>
  <c r="M1354" i="2" a="1"/>
  <c r="M1354" i="2" s="1"/>
  <c r="C1354" i="2" a="1"/>
  <c r="C1354" i="2" s="1"/>
  <c r="D1354" i="2" a="1"/>
  <c r="D1354" i="2" s="1"/>
  <c r="A1354" i="2" s="1" a="1"/>
  <c r="A1354" i="2" s="1"/>
  <c r="Q1354" i="2" a="1"/>
  <c r="Q1354" i="2" s="1"/>
  <c r="K1335" i="2" a="1"/>
  <c r="K1335" i="2" s="1"/>
  <c r="O1335" i="2" a="1"/>
  <c r="O1335" i="2" s="1"/>
  <c r="L1335" i="2" a="1"/>
  <c r="L1335" i="2" s="1"/>
  <c r="P1335" i="2" a="1"/>
  <c r="P1335" i="2" s="1"/>
  <c r="M1335" i="2" a="1"/>
  <c r="M1335" i="2" s="1"/>
  <c r="Q1335" i="2" a="1"/>
  <c r="Q1335" i="2" s="1"/>
  <c r="N1335" i="2" a="1"/>
  <c r="N1335" i="2" s="1"/>
  <c r="C1335" i="2" a="1"/>
  <c r="C1335" i="2" s="1"/>
  <c r="D1335" i="2" a="1"/>
  <c r="D1335" i="2" s="1"/>
  <c r="A1335" i="2" s="1" a="1"/>
  <c r="A1335" i="2" s="1"/>
  <c r="N1330" i="2" a="1"/>
  <c r="N1330" i="2" s="1"/>
  <c r="K1330" i="2" a="1"/>
  <c r="K1330" i="2" s="1"/>
  <c r="O1330" i="2" a="1"/>
  <c r="O1330" i="2" s="1"/>
  <c r="L1330" i="2" a="1"/>
  <c r="L1330" i="2" s="1"/>
  <c r="P1330" i="2" a="1"/>
  <c r="P1330" i="2" s="1"/>
  <c r="M1330" i="2" a="1"/>
  <c r="M1330" i="2" s="1"/>
  <c r="Q1330" i="2" a="1"/>
  <c r="Q1330" i="2" s="1"/>
  <c r="C1330" i="2" a="1"/>
  <c r="C1330" i="2" s="1"/>
  <c r="D1330" i="2" a="1"/>
  <c r="D1330" i="2" s="1"/>
  <c r="A1330" i="2" s="1" a="1"/>
  <c r="A1330" i="2" s="1"/>
  <c r="M1325" i="2" a="1"/>
  <c r="M1325" i="2" s="1"/>
  <c r="Q1325" i="2" a="1"/>
  <c r="Q1325" i="2" s="1"/>
  <c r="N1325" i="2" a="1"/>
  <c r="N1325" i="2" s="1"/>
  <c r="K1325" i="2" a="1"/>
  <c r="K1325" i="2" s="1"/>
  <c r="O1325" i="2" a="1"/>
  <c r="O1325" i="2" s="1"/>
  <c r="P1325" i="2" a="1"/>
  <c r="P1325" i="2" s="1"/>
  <c r="L1325" i="2" a="1"/>
  <c r="L1325" i="2" s="1"/>
  <c r="C1325" i="2" a="1"/>
  <c r="C1325" i="2" s="1"/>
  <c r="D1325" i="2" a="1"/>
  <c r="D1325" i="2" s="1"/>
  <c r="A1325" i="2" s="1" a="1"/>
  <c r="A1325" i="2" s="1"/>
  <c r="M1309" i="2" a="1"/>
  <c r="M1309" i="2" s="1"/>
  <c r="Q1309" i="2" a="1"/>
  <c r="Q1309" i="2" s="1"/>
  <c r="N1309" i="2" a="1"/>
  <c r="N1309" i="2" s="1"/>
  <c r="K1309" i="2" a="1"/>
  <c r="K1309" i="2" s="1"/>
  <c r="O1309" i="2" a="1"/>
  <c r="O1309" i="2" s="1"/>
  <c r="P1309" i="2" a="1"/>
  <c r="P1309" i="2" s="1"/>
  <c r="L1309" i="2" a="1"/>
  <c r="L1309" i="2" s="1"/>
  <c r="C1309" i="2" a="1"/>
  <c r="C1309" i="2" s="1"/>
  <c r="D1309" i="2" a="1"/>
  <c r="D1309" i="2" s="1"/>
  <c r="A1309" i="2" s="1" a="1"/>
  <c r="A1309" i="2" s="1"/>
  <c r="L1263" i="2" a="1"/>
  <c r="L1263" i="2" s="1"/>
  <c r="P1263" i="2" a="1"/>
  <c r="P1263" i="2" s="1"/>
  <c r="M1263" i="2" a="1"/>
  <c r="M1263" i="2" s="1"/>
  <c r="Q1263" i="2" a="1"/>
  <c r="Q1263" i="2" s="1"/>
  <c r="N1263" i="2" a="1"/>
  <c r="N1263" i="2" s="1"/>
  <c r="K1263" i="2" a="1"/>
  <c r="K1263" i="2" s="1"/>
  <c r="O1263" i="2" a="1"/>
  <c r="O1263" i="2" s="1"/>
  <c r="C1263" i="2" a="1"/>
  <c r="C1263" i="2" s="1"/>
  <c r="D1263" i="2" a="1"/>
  <c r="D1263" i="2" s="1"/>
  <c r="A1263" i="2" s="1" a="1"/>
  <c r="A1263" i="2" s="1"/>
  <c r="M1252" i="2" a="1"/>
  <c r="M1252" i="2" s="1"/>
  <c r="Q1252" i="2" a="1"/>
  <c r="Q1252" i="2" s="1"/>
  <c r="N1252" i="2" a="1"/>
  <c r="N1252" i="2" s="1"/>
  <c r="K1252" i="2" a="1"/>
  <c r="K1252" i="2" s="1"/>
  <c r="O1252" i="2" a="1"/>
  <c r="O1252" i="2" s="1"/>
  <c r="P1252" i="2" a="1"/>
  <c r="P1252" i="2" s="1"/>
  <c r="L1252" i="2" a="1"/>
  <c r="L1252" i="2" s="1"/>
  <c r="C1252" i="2" a="1"/>
  <c r="C1252" i="2" s="1"/>
  <c r="D1252" i="2" a="1"/>
  <c r="D1252" i="2" s="1"/>
  <c r="A1252" i="2" s="1" a="1"/>
  <c r="A1252" i="2" s="1"/>
  <c r="K1242" i="2" a="1"/>
  <c r="K1242" i="2" s="1"/>
  <c r="O1242" i="2" a="1"/>
  <c r="O1242" i="2" s="1"/>
  <c r="L1242" i="2" a="1"/>
  <c r="L1242" i="2" s="1"/>
  <c r="P1242" i="2" a="1"/>
  <c r="P1242" i="2" s="1"/>
  <c r="M1242" i="2" a="1"/>
  <c r="M1242" i="2" s="1"/>
  <c r="Q1242" i="2" a="1"/>
  <c r="Q1242" i="2" s="1"/>
  <c r="N1242" i="2" a="1"/>
  <c r="N1242" i="2" s="1"/>
  <c r="C1242" i="2" a="1"/>
  <c r="C1242" i="2" s="1"/>
  <c r="D1242" i="2" a="1"/>
  <c r="D1242" i="2" s="1"/>
  <c r="A1242" i="2" s="1" a="1"/>
  <c r="A1242" i="2" s="1"/>
  <c r="N1233" i="2" a="1"/>
  <c r="N1233" i="2" s="1"/>
  <c r="K1233" i="2" a="1"/>
  <c r="K1233" i="2" s="1"/>
  <c r="O1233" i="2" a="1"/>
  <c r="O1233" i="2" s="1"/>
  <c r="L1233" i="2" a="1"/>
  <c r="L1233" i="2" s="1"/>
  <c r="P1233" i="2" a="1"/>
  <c r="P1233" i="2" s="1"/>
  <c r="M1233" i="2" a="1"/>
  <c r="M1233" i="2" s="1"/>
  <c r="Q1233" i="2" a="1"/>
  <c r="Q1233" i="2" s="1"/>
  <c r="C1233" i="2" a="1"/>
  <c r="C1233" i="2" s="1"/>
  <c r="D1233" i="2" a="1"/>
  <c r="D1233" i="2" s="1"/>
  <c r="A1233" i="2" s="1" a="1"/>
  <c r="A1233" i="2" s="1"/>
  <c r="M1228" i="2" a="1"/>
  <c r="M1228" i="2" s="1"/>
  <c r="Q1228" i="2" a="1"/>
  <c r="Q1228" i="2" s="1"/>
  <c r="N1228" i="2" a="1"/>
  <c r="N1228" i="2" s="1"/>
  <c r="K1228" i="2" a="1"/>
  <c r="K1228" i="2" s="1"/>
  <c r="O1228" i="2" a="1"/>
  <c r="O1228" i="2" s="1"/>
  <c r="L1228" i="2" a="1"/>
  <c r="L1228" i="2" s="1"/>
  <c r="P1228" i="2" a="1"/>
  <c r="P1228" i="2" s="1"/>
  <c r="C1228" i="2" a="1"/>
  <c r="C1228" i="2" s="1"/>
  <c r="D1228" i="2" a="1"/>
  <c r="D1228" i="2" s="1"/>
  <c r="A1228" i="2" s="1" a="1"/>
  <c r="A1228" i="2" s="1"/>
  <c r="M1216" i="2" a="1"/>
  <c r="M1216" i="2" s="1"/>
  <c r="Q1216" i="2" a="1"/>
  <c r="Q1216" i="2" s="1"/>
  <c r="N1216" i="2" a="1"/>
  <c r="N1216" i="2" s="1"/>
  <c r="K1216" i="2" a="1"/>
  <c r="K1216" i="2" s="1"/>
  <c r="O1216" i="2" a="1"/>
  <c r="O1216" i="2" s="1"/>
  <c r="L1216" i="2" a="1"/>
  <c r="L1216" i="2" s="1"/>
  <c r="P1216" i="2" a="1"/>
  <c r="P1216" i="2" s="1"/>
  <c r="C1216" i="2" a="1"/>
  <c r="C1216" i="2" s="1"/>
  <c r="D1216" i="2" a="1"/>
  <c r="D1216" i="2" s="1"/>
  <c r="A1216" i="2" s="1" a="1"/>
  <c r="A1216" i="2" s="1"/>
  <c r="L1211" i="2" a="1"/>
  <c r="L1211" i="2" s="1"/>
  <c r="P1211" i="2" a="1"/>
  <c r="P1211" i="2" s="1"/>
  <c r="M1211" i="2" a="1"/>
  <c r="M1211" i="2" s="1"/>
  <c r="Q1211" i="2" a="1"/>
  <c r="Q1211" i="2" s="1"/>
  <c r="N1211" i="2" a="1"/>
  <c r="N1211" i="2" s="1"/>
  <c r="O1211" i="2" a="1"/>
  <c r="O1211" i="2" s="1"/>
  <c r="K1211" i="2" a="1"/>
  <c r="K1211" i="2" s="1"/>
  <c r="C1211" i="2" a="1"/>
  <c r="C1211" i="2" s="1"/>
  <c r="D1211" i="2" a="1"/>
  <c r="D1211" i="2" s="1"/>
  <c r="A1211" i="2" s="1" a="1"/>
  <c r="A1211" i="2" s="1"/>
  <c r="L1111" i="2" a="1"/>
  <c r="L1111" i="2" s="1"/>
  <c r="P1111" i="2" a="1"/>
  <c r="P1111" i="2" s="1"/>
  <c r="M1111" i="2" a="1"/>
  <c r="M1111" i="2" s="1"/>
  <c r="Q1111" i="2" a="1"/>
  <c r="Q1111" i="2" s="1"/>
  <c r="N1111" i="2" a="1"/>
  <c r="N1111" i="2" s="1"/>
  <c r="K1111" i="2" a="1"/>
  <c r="K1111" i="2" s="1"/>
  <c r="O1111" i="2" a="1"/>
  <c r="O1111" i="2" s="1"/>
  <c r="C1111" i="2" a="1"/>
  <c r="C1111" i="2" s="1"/>
  <c r="D1111" i="2" a="1"/>
  <c r="D1111" i="2" s="1"/>
  <c r="A1111" i="2" s="1" a="1"/>
  <c r="A1111" i="2" s="1"/>
  <c r="K1090" i="2" a="1"/>
  <c r="K1090" i="2" s="1"/>
  <c r="O1090" i="2" a="1"/>
  <c r="O1090" i="2" s="1"/>
  <c r="L1090" i="2" a="1"/>
  <c r="L1090" i="2" s="1"/>
  <c r="P1090" i="2" a="1"/>
  <c r="P1090" i="2" s="1"/>
  <c r="M1090" i="2" a="1"/>
  <c r="M1090" i="2" s="1"/>
  <c r="Q1090" i="2" a="1"/>
  <c r="Q1090" i="2" s="1"/>
  <c r="N1090" i="2" a="1"/>
  <c r="N1090" i="2" s="1"/>
  <c r="C1090" i="2" a="1"/>
  <c r="C1090" i="2" s="1"/>
  <c r="D1090" i="2" a="1"/>
  <c r="D1090" i="2" s="1"/>
  <c r="A1090" i="2" s="1" a="1"/>
  <c r="A1090" i="2" s="1"/>
  <c r="M1084" i="2" a="1"/>
  <c r="M1084" i="2" s="1"/>
  <c r="Q1084" i="2" a="1"/>
  <c r="Q1084" i="2" s="1"/>
  <c r="N1084" i="2" a="1"/>
  <c r="N1084" i="2" s="1"/>
  <c r="K1084" i="2" a="1"/>
  <c r="K1084" i="2" s="1"/>
  <c r="O1084" i="2" a="1"/>
  <c r="O1084" i="2" s="1"/>
  <c r="L1084" i="2" a="1"/>
  <c r="L1084" i="2" s="1"/>
  <c r="P1084" i="2" a="1"/>
  <c r="P1084" i="2" s="1"/>
  <c r="C1084" i="2" a="1"/>
  <c r="C1084" i="2" s="1"/>
  <c r="D1084" i="2" a="1"/>
  <c r="D1084" i="2" s="1"/>
  <c r="A1084" i="2" s="1" a="1"/>
  <c r="A1084" i="2" s="1"/>
  <c r="N1049" i="2" a="1"/>
  <c r="N1049" i="2" s="1"/>
  <c r="K1049" i="2" a="1"/>
  <c r="K1049" i="2" s="1"/>
  <c r="O1049" i="2" a="1"/>
  <c r="O1049" i="2" s="1"/>
  <c r="L1049" i="2" a="1"/>
  <c r="L1049" i="2" s="1"/>
  <c r="P1049" i="2" a="1"/>
  <c r="P1049" i="2" s="1"/>
  <c r="M1049" i="2" a="1"/>
  <c r="M1049" i="2" s="1"/>
  <c r="Q1049" i="2" a="1"/>
  <c r="Q1049" i="2" s="1"/>
  <c r="C1049" i="2" a="1"/>
  <c r="C1049" i="2" s="1"/>
  <c r="D1049" i="2" a="1"/>
  <c r="D1049" i="2" s="1"/>
  <c r="A1049" i="2" s="1" a="1"/>
  <c r="A1049" i="2" s="1"/>
  <c r="K1034" i="2" a="1"/>
  <c r="K1034" i="2" s="1"/>
  <c r="O1034" i="2" a="1"/>
  <c r="O1034" i="2" s="1"/>
  <c r="L1034" i="2" a="1"/>
  <c r="L1034" i="2" s="1"/>
  <c r="P1034" i="2" a="1"/>
  <c r="P1034" i="2" s="1"/>
  <c r="M1034" i="2" a="1"/>
  <c r="M1034" i="2" s="1"/>
  <c r="Q1034" i="2" a="1"/>
  <c r="Q1034" i="2" s="1"/>
  <c r="N1034" i="2" a="1"/>
  <c r="N1034" i="2" s="1"/>
  <c r="C1034" i="2" a="1"/>
  <c r="C1034" i="2" s="1"/>
  <c r="D1034" i="2" a="1"/>
  <c r="D1034" i="2" s="1"/>
  <c r="A1034" i="2" s="1" a="1"/>
  <c r="A1034" i="2" s="1"/>
  <c r="N1029" i="2" a="1"/>
  <c r="N1029" i="2" s="1"/>
  <c r="K1029" i="2" a="1"/>
  <c r="K1029" i="2" s="1"/>
  <c r="O1029" i="2" a="1"/>
  <c r="O1029" i="2" s="1"/>
  <c r="L1029" i="2" a="1"/>
  <c r="L1029" i="2" s="1"/>
  <c r="P1029" i="2" a="1"/>
  <c r="P1029" i="2" s="1"/>
  <c r="M1029" i="2" a="1"/>
  <c r="M1029" i="2" s="1"/>
  <c r="Q1029" i="2" a="1"/>
  <c r="Q1029" i="2" s="1"/>
  <c r="C1029" i="2" a="1"/>
  <c r="C1029" i="2" s="1"/>
  <c r="D1029" i="2" a="1"/>
  <c r="D1029" i="2" s="1"/>
  <c r="A1029" i="2" s="1" a="1"/>
  <c r="A1029" i="2" s="1"/>
  <c r="L1023" i="2" a="1"/>
  <c r="L1023" i="2" s="1"/>
  <c r="P1023" i="2" a="1"/>
  <c r="P1023" i="2" s="1"/>
  <c r="M1023" i="2" a="1"/>
  <c r="M1023" i="2" s="1"/>
  <c r="Q1023" i="2" a="1"/>
  <c r="Q1023" i="2" s="1"/>
  <c r="N1023" i="2" a="1"/>
  <c r="N1023" i="2" s="1"/>
  <c r="K1023" i="2" a="1"/>
  <c r="K1023" i="2" s="1"/>
  <c r="O1023" i="2" a="1"/>
  <c r="O1023" i="2" s="1"/>
  <c r="C1023" i="2" a="1"/>
  <c r="C1023" i="2" s="1"/>
  <c r="D1023" i="2" a="1"/>
  <c r="D1023" i="2" s="1"/>
  <c r="A1023" i="2" s="1" a="1"/>
  <c r="A1023" i="2" s="1"/>
  <c r="K1012" i="2" a="1"/>
  <c r="K1012" i="2" s="1"/>
  <c r="O1012" i="2" a="1"/>
  <c r="O1012" i="2" s="1"/>
  <c r="L1012" i="2" a="1"/>
  <c r="L1012" i="2" s="1"/>
  <c r="P1012" i="2" a="1"/>
  <c r="P1012" i="2" s="1"/>
  <c r="M1012" i="2" a="1"/>
  <c r="M1012" i="2" s="1"/>
  <c r="Q1012" i="2" a="1"/>
  <c r="Q1012" i="2" s="1"/>
  <c r="N1012" i="2" a="1"/>
  <c r="N1012" i="2" s="1"/>
  <c r="C1012" i="2" a="1"/>
  <c r="C1012" i="2" s="1"/>
  <c r="D1012" i="2" a="1"/>
  <c r="D1012" i="2" s="1"/>
  <c r="A1012" i="2" s="1" a="1"/>
  <c r="A1012" i="2" s="1"/>
  <c r="N1007" i="2" a="1"/>
  <c r="N1007" i="2" s="1"/>
  <c r="K1007" i="2" a="1"/>
  <c r="K1007" i="2" s="1"/>
  <c r="O1007" i="2" a="1"/>
  <c r="O1007" i="2" s="1"/>
  <c r="L1007" i="2" a="1"/>
  <c r="L1007" i="2" s="1"/>
  <c r="P1007" i="2" a="1"/>
  <c r="P1007" i="2" s="1"/>
  <c r="M1007" i="2" a="1"/>
  <c r="M1007" i="2" s="1"/>
  <c r="Q1007" i="2" a="1"/>
  <c r="Q1007" i="2" s="1"/>
  <c r="C1007" i="2" a="1"/>
  <c r="C1007" i="2" s="1"/>
  <c r="D1007" i="2" a="1"/>
  <c r="D1007" i="2" s="1"/>
  <c r="A1007" i="2" s="1" a="1"/>
  <c r="A1007" i="2" s="1"/>
  <c r="K980" i="2" a="1"/>
  <c r="K980" i="2" s="1"/>
  <c r="O980" i="2" a="1"/>
  <c r="O980" i="2" s="1"/>
  <c r="L980" i="2" a="1"/>
  <c r="L980" i="2" s="1"/>
  <c r="P980" i="2" a="1"/>
  <c r="P980" i="2" s="1"/>
  <c r="M980" i="2" a="1"/>
  <c r="M980" i="2" s="1"/>
  <c r="Q980" i="2" a="1"/>
  <c r="Q980" i="2" s="1"/>
  <c r="N980" i="2" a="1"/>
  <c r="N980" i="2" s="1"/>
  <c r="C980" i="2" a="1"/>
  <c r="C980" i="2" s="1"/>
  <c r="D980" i="2" a="1"/>
  <c r="D980" i="2" s="1"/>
  <c r="A980" i="2" s="1" a="1"/>
  <c r="A980" i="2" s="1"/>
  <c r="N975" i="2" a="1"/>
  <c r="N975" i="2" s="1"/>
  <c r="K975" i="2" a="1"/>
  <c r="K975" i="2" s="1"/>
  <c r="O975" i="2" a="1"/>
  <c r="O975" i="2" s="1"/>
  <c r="L975" i="2" a="1"/>
  <c r="L975" i="2" s="1"/>
  <c r="P975" i="2" a="1"/>
  <c r="P975" i="2" s="1"/>
  <c r="M975" i="2" a="1"/>
  <c r="M975" i="2" s="1"/>
  <c r="Q975" i="2" a="1"/>
  <c r="Q975" i="2" s="1"/>
  <c r="C975" i="2" a="1"/>
  <c r="C975" i="2" s="1"/>
  <c r="D975" i="2" a="1"/>
  <c r="D975" i="2" s="1"/>
  <c r="A975" i="2" s="1" a="1"/>
  <c r="A975" i="2" s="1"/>
  <c r="M958" i="2" a="1"/>
  <c r="M958" i="2" s="1"/>
  <c r="Q958" i="2" a="1"/>
  <c r="Q958" i="2" s="1"/>
  <c r="N958" i="2" a="1"/>
  <c r="N958" i="2" s="1"/>
  <c r="K958" i="2" a="1"/>
  <c r="K958" i="2" s="1"/>
  <c r="O958" i="2" a="1"/>
  <c r="O958" i="2" s="1"/>
  <c r="L958" i="2" a="1"/>
  <c r="L958" i="2" s="1"/>
  <c r="P958" i="2" a="1"/>
  <c r="P958" i="2" s="1"/>
  <c r="C958" i="2" a="1"/>
  <c r="C958" i="2" s="1"/>
  <c r="D958" i="2" a="1"/>
  <c r="D958" i="2" s="1"/>
  <c r="A958" i="2" s="1" a="1"/>
  <c r="A958" i="2" s="1"/>
  <c r="M946" i="2" a="1"/>
  <c r="M946" i="2" s="1"/>
  <c r="Q946" i="2" a="1"/>
  <c r="Q946" i="2" s="1"/>
  <c r="N946" i="2" a="1"/>
  <c r="N946" i="2" s="1"/>
  <c r="K946" i="2" a="1"/>
  <c r="K946" i="2" s="1"/>
  <c r="O946" i="2" a="1"/>
  <c r="O946" i="2" s="1"/>
  <c r="P946" i="2" a="1"/>
  <c r="P946" i="2" s="1"/>
  <c r="L946" i="2" a="1"/>
  <c r="L946" i="2" s="1"/>
  <c r="C946" i="2" a="1"/>
  <c r="C946" i="2" s="1"/>
  <c r="D946" i="2" a="1"/>
  <c r="D946" i="2" s="1"/>
  <c r="A946" i="2" s="1" a="1"/>
  <c r="A946" i="2" s="1"/>
  <c r="M934" i="2" a="1"/>
  <c r="M934" i="2" s="1"/>
  <c r="Q934" i="2" a="1"/>
  <c r="Q934" i="2" s="1"/>
  <c r="N934" i="2" a="1"/>
  <c r="N934" i="2" s="1"/>
  <c r="K934" i="2" a="1"/>
  <c r="K934" i="2" s="1"/>
  <c r="O934" i="2" a="1"/>
  <c r="O934" i="2" s="1"/>
  <c r="L934" i="2" a="1"/>
  <c r="L934" i="2" s="1"/>
  <c r="P934" i="2" a="1"/>
  <c r="P934" i="2" s="1"/>
  <c r="C934" i="2" a="1"/>
  <c r="C934" i="2" s="1"/>
  <c r="D934" i="2" a="1"/>
  <c r="D934" i="2" s="1"/>
  <c r="A934" i="2" s="1" a="1"/>
  <c r="A934" i="2" s="1"/>
  <c r="L917" i="2" a="1"/>
  <c r="L917" i="2" s="1"/>
  <c r="P917" i="2" a="1"/>
  <c r="P917" i="2" s="1"/>
  <c r="M917" i="2" a="1"/>
  <c r="M917" i="2" s="1"/>
  <c r="Q917" i="2" a="1"/>
  <c r="Q917" i="2" s="1"/>
  <c r="N917" i="2" a="1"/>
  <c r="N917" i="2" s="1"/>
  <c r="K917" i="2" a="1"/>
  <c r="K917" i="2" s="1"/>
  <c r="O917" i="2" a="1"/>
  <c r="O917" i="2" s="1"/>
  <c r="C917" i="2" a="1"/>
  <c r="C917" i="2" s="1"/>
  <c r="D917" i="2" a="1"/>
  <c r="D917" i="2" s="1"/>
  <c r="A917" i="2" s="1" a="1"/>
  <c r="A917" i="2" s="1"/>
  <c r="K912" i="2" a="1"/>
  <c r="K912" i="2" s="1"/>
  <c r="O912" i="2" a="1"/>
  <c r="O912" i="2" s="1"/>
  <c r="L912" i="2" a="1"/>
  <c r="L912" i="2" s="1"/>
  <c r="P912" i="2" a="1"/>
  <c r="P912" i="2" s="1"/>
  <c r="M912" i="2" a="1"/>
  <c r="M912" i="2" s="1"/>
  <c r="Q912" i="2" a="1"/>
  <c r="Q912" i="2" s="1"/>
  <c r="N912" i="2" a="1"/>
  <c r="N912" i="2" s="1"/>
  <c r="C912" i="2" a="1"/>
  <c r="C912" i="2" s="1"/>
  <c r="D912" i="2" a="1"/>
  <c r="D912" i="2" s="1"/>
  <c r="A912" i="2" s="1" a="1"/>
  <c r="A912" i="2" s="1"/>
  <c r="N903" i="2" a="1"/>
  <c r="N903" i="2" s="1"/>
  <c r="K903" i="2" a="1"/>
  <c r="K903" i="2" s="1"/>
  <c r="O903" i="2" a="1"/>
  <c r="O903" i="2" s="1"/>
  <c r="L903" i="2" a="1"/>
  <c r="L903" i="2" s="1"/>
  <c r="P903" i="2" a="1"/>
  <c r="P903" i="2" s="1"/>
  <c r="M903" i="2" a="1"/>
  <c r="M903" i="2" s="1"/>
  <c r="Q903" i="2" a="1"/>
  <c r="Q903" i="2" s="1"/>
  <c r="C903" i="2" a="1"/>
  <c r="C903" i="2" s="1"/>
  <c r="D903" i="2" a="1"/>
  <c r="D903" i="2" s="1"/>
  <c r="A903" i="2" s="1" a="1"/>
  <c r="A903" i="2" s="1"/>
  <c r="M898" i="2" a="1"/>
  <c r="M898" i="2" s="1"/>
  <c r="Q898" i="2" a="1"/>
  <c r="Q898" i="2" s="1"/>
  <c r="N898" i="2" a="1"/>
  <c r="N898" i="2" s="1"/>
  <c r="K898" i="2" a="1"/>
  <c r="K898" i="2" s="1"/>
  <c r="O898" i="2" a="1"/>
  <c r="O898" i="2" s="1"/>
  <c r="P898" i="2" a="1"/>
  <c r="P898" i="2" s="1"/>
  <c r="L898" i="2" a="1"/>
  <c r="L898" i="2" s="1"/>
  <c r="C898" i="2" a="1"/>
  <c r="C898" i="2" s="1"/>
  <c r="D898" i="2" a="1"/>
  <c r="D898" i="2" s="1"/>
  <c r="A898" i="2" s="1" a="1"/>
  <c r="A898" i="2" s="1"/>
  <c r="L893" i="2" a="1"/>
  <c r="L893" i="2" s="1"/>
  <c r="P893" i="2" a="1"/>
  <c r="P893" i="2" s="1"/>
  <c r="M893" i="2" a="1"/>
  <c r="M893" i="2" s="1"/>
  <c r="Q893" i="2" a="1"/>
  <c r="Q893" i="2" s="1"/>
  <c r="N893" i="2" a="1"/>
  <c r="N893" i="2" s="1"/>
  <c r="K893" i="2" a="1"/>
  <c r="K893" i="2" s="1"/>
  <c r="O893" i="2" a="1"/>
  <c r="O893" i="2" s="1"/>
  <c r="C893" i="2" a="1"/>
  <c r="C893" i="2" s="1"/>
  <c r="D893" i="2" a="1"/>
  <c r="D893" i="2" s="1"/>
  <c r="A893" i="2" s="1" a="1"/>
  <c r="A893" i="2" s="1"/>
  <c r="K888" i="2" a="1"/>
  <c r="K888" i="2" s="1"/>
  <c r="O888" i="2" a="1"/>
  <c r="O888" i="2" s="1"/>
  <c r="L888" i="2" a="1"/>
  <c r="L888" i="2" s="1"/>
  <c r="P888" i="2" a="1"/>
  <c r="P888" i="2" s="1"/>
  <c r="M888" i="2" a="1"/>
  <c r="M888" i="2" s="1"/>
  <c r="Q888" i="2" a="1"/>
  <c r="Q888" i="2" s="1"/>
  <c r="N888" i="2" a="1"/>
  <c r="N888" i="2" s="1"/>
  <c r="C888" i="2" a="1"/>
  <c r="C888" i="2" s="1"/>
  <c r="D888" i="2" a="1"/>
  <c r="D888" i="2" s="1"/>
  <c r="A888" i="2" s="1" a="1"/>
  <c r="A888" i="2" s="1"/>
  <c r="K852" i="2" a="1"/>
  <c r="K852" i="2" s="1"/>
  <c r="O852" i="2" a="1"/>
  <c r="O852" i="2" s="1"/>
  <c r="L852" i="2" a="1"/>
  <c r="L852" i="2" s="1"/>
  <c r="P852" i="2" a="1"/>
  <c r="P852" i="2" s="1"/>
  <c r="M852" i="2" a="1"/>
  <c r="M852" i="2" s="1"/>
  <c r="Q852" i="2" a="1"/>
  <c r="Q852" i="2" s="1"/>
  <c r="N852" i="2" a="1"/>
  <c r="N852" i="2" s="1"/>
  <c r="C852" i="2" a="1"/>
  <c r="C852" i="2" s="1"/>
  <c r="D852" i="2" a="1"/>
  <c r="D852" i="2" s="1"/>
  <c r="A852" i="2" s="1" a="1"/>
  <c r="A852" i="2" s="1"/>
  <c r="N847" i="2" a="1"/>
  <c r="N847" i="2" s="1"/>
  <c r="K847" i="2" a="1"/>
  <c r="K847" i="2" s="1"/>
  <c r="O847" i="2" a="1"/>
  <c r="O847" i="2" s="1"/>
  <c r="L847" i="2" a="1"/>
  <c r="L847" i="2" s="1"/>
  <c r="P847" i="2" a="1"/>
  <c r="P847" i="2" s="1"/>
  <c r="M847" i="2" a="1"/>
  <c r="M847" i="2" s="1"/>
  <c r="Q847" i="2" a="1"/>
  <c r="Q847" i="2" s="1"/>
  <c r="C847" i="2" a="1"/>
  <c r="C847" i="2" s="1"/>
  <c r="D847" i="2" a="1"/>
  <c r="D847" i="2" s="1"/>
  <c r="A847" i="2" s="1" a="1"/>
  <c r="A847" i="2" s="1"/>
  <c r="M830" i="2" a="1"/>
  <c r="M830" i="2" s="1"/>
  <c r="Q830" i="2" a="1"/>
  <c r="Q830" i="2" s="1"/>
  <c r="N830" i="2" a="1"/>
  <c r="N830" i="2" s="1"/>
  <c r="K830" i="2" a="1"/>
  <c r="K830" i="2" s="1"/>
  <c r="O830" i="2" a="1"/>
  <c r="O830" i="2" s="1"/>
  <c r="L830" i="2" a="1"/>
  <c r="L830" i="2" s="1"/>
  <c r="P830" i="2" a="1"/>
  <c r="P830" i="2" s="1"/>
  <c r="C830" i="2" a="1"/>
  <c r="C830" i="2" s="1"/>
  <c r="D830" i="2" a="1"/>
  <c r="D830" i="2" s="1"/>
  <c r="A830" i="2" s="1" a="1"/>
  <c r="A830" i="2" s="1"/>
  <c r="M818" i="2" a="1"/>
  <c r="M818" i="2" s="1"/>
  <c r="Q818" i="2" a="1"/>
  <c r="Q818" i="2" s="1"/>
  <c r="N818" i="2" a="1"/>
  <c r="N818" i="2" s="1"/>
  <c r="K818" i="2" a="1"/>
  <c r="K818" i="2" s="1"/>
  <c r="O818" i="2" a="1"/>
  <c r="O818" i="2" s="1"/>
  <c r="P818" i="2" a="1"/>
  <c r="P818" i="2" s="1"/>
  <c r="L818" i="2" a="1"/>
  <c r="L818" i="2" s="1"/>
  <c r="C818" i="2" a="1"/>
  <c r="C818" i="2" s="1"/>
  <c r="D818" i="2" a="1"/>
  <c r="D818" i="2" s="1"/>
  <c r="A818" i="2" s="1" a="1"/>
  <c r="A818" i="2" s="1"/>
  <c r="M806" i="2" a="1"/>
  <c r="M806" i="2" s="1"/>
  <c r="Q806" i="2" a="1"/>
  <c r="Q806" i="2" s="1"/>
  <c r="N806" i="2" a="1"/>
  <c r="N806" i="2" s="1"/>
  <c r="K806" i="2" a="1"/>
  <c r="K806" i="2" s="1"/>
  <c r="O806" i="2" a="1"/>
  <c r="O806" i="2" s="1"/>
  <c r="L806" i="2" a="1"/>
  <c r="L806" i="2" s="1"/>
  <c r="P806" i="2" a="1"/>
  <c r="P806" i="2" s="1"/>
  <c r="C806" i="2" a="1"/>
  <c r="C806" i="2" s="1"/>
  <c r="D806" i="2" a="1"/>
  <c r="D806" i="2" s="1"/>
  <c r="A806" i="2" s="1" a="1"/>
  <c r="A806" i="2" s="1"/>
  <c r="M789" i="2" a="1"/>
  <c r="M789" i="2" s="1"/>
  <c r="Q789" i="2" a="1"/>
  <c r="Q789" i="2" s="1"/>
  <c r="N789" i="2" a="1"/>
  <c r="N789" i="2" s="1"/>
  <c r="K789" i="2" a="1"/>
  <c r="K789" i="2" s="1"/>
  <c r="O789" i="2" a="1"/>
  <c r="O789" i="2" s="1"/>
  <c r="L789" i="2" a="1"/>
  <c r="L789" i="2" s="1"/>
  <c r="P789" i="2" a="1"/>
  <c r="P789" i="2" s="1"/>
  <c r="D789" i="2" a="1"/>
  <c r="D789" i="2" s="1"/>
  <c r="A789" i="2" s="1" a="1"/>
  <c r="A789" i="2" s="1"/>
  <c r="C789" i="2" a="1"/>
  <c r="C789" i="2" s="1"/>
  <c r="L784" i="2" a="1"/>
  <c r="L784" i="2" s="1"/>
  <c r="P784" i="2" a="1"/>
  <c r="P784" i="2" s="1"/>
  <c r="M784" i="2" a="1"/>
  <c r="M784" i="2" s="1"/>
  <c r="Q784" i="2" a="1"/>
  <c r="Q784" i="2" s="1"/>
  <c r="N784" i="2" a="1"/>
  <c r="N784" i="2" s="1"/>
  <c r="O784" i="2" a="1"/>
  <c r="O784" i="2" s="1"/>
  <c r="K784" i="2" a="1"/>
  <c r="K784" i="2" s="1"/>
  <c r="C784" i="2" a="1"/>
  <c r="C784" i="2" s="1"/>
  <c r="D784" i="2" a="1"/>
  <c r="D784" i="2" s="1"/>
  <c r="A784" i="2" s="1" a="1"/>
  <c r="A784" i="2" s="1"/>
  <c r="K775" i="2" a="1"/>
  <c r="K775" i="2" s="1"/>
  <c r="O775" i="2" a="1"/>
  <c r="O775" i="2" s="1"/>
  <c r="L775" i="2" a="1"/>
  <c r="L775" i="2" s="1"/>
  <c r="P775" i="2" a="1"/>
  <c r="P775" i="2" s="1"/>
  <c r="M775" i="2" a="1"/>
  <c r="M775" i="2" s="1"/>
  <c r="Q775" i="2" a="1"/>
  <c r="Q775" i="2" s="1"/>
  <c r="N775" i="2" a="1"/>
  <c r="N775" i="2" s="1"/>
  <c r="C775" i="2" a="1"/>
  <c r="C775" i="2" s="1"/>
  <c r="D775" i="2" a="1"/>
  <c r="D775" i="2" s="1"/>
  <c r="A775" i="2" s="1" a="1"/>
  <c r="A775" i="2" s="1"/>
  <c r="N770" i="2" a="1"/>
  <c r="N770" i="2" s="1"/>
  <c r="K770" i="2" a="1"/>
  <c r="K770" i="2" s="1"/>
  <c r="O770" i="2" a="1"/>
  <c r="O770" i="2" s="1"/>
  <c r="L770" i="2" a="1"/>
  <c r="L770" i="2" s="1"/>
  <c r="P770" i="2" a="1"/>
  <c r="P770" i="2" s="1"/>
  <c r="Q770" i="2" a="1"/>
  <c r="Q770" i="2" s="1"/>
  <c r="C770" i="2" a="1"/>
  <c r="C770" i="2" s="1"/>
  <c r="D770" i="2" a="1"/>
  <c r="D770" i="2" s="1"/>
  <c r="A770" i="2" s="1" a="1"/>
  <c r="A770" i="2" s="1"/>
  <c r="M770" i="2" a="1"/>
  <c r="M770" i="2" s="1"/>
  <c r="M765" i="2" a="1"/>
  <c r="M765" i="2" s="1"/>
  <c r="Q765" i="2" a="1"/>
  <c r="Q765" i="2" s="1"/>
  <c r="N765" i="2" a="1"/>
  <c r="N765" i="2" s="1"/>
  <c r="K765" i="2" a="1"/>
  <c r="K765" i="2" s="1"/>
  <c r="O765" i="2" a="1"/>
  <c r="O765" i="2" s="1"/>
  <c r="L765" i="2" a="1"/>
  <c r="L765" i="2" s="1"/>
  <c r="P765" i="2" a="1"/>
  <c r="P765" i="2" s="1"/>
  <c r="C765" i="2" a="1"/>
  <c r="C765" i="2" s="1"/>
  <c r="D765" i="2" a="1"/>
  <c r="D765" i="2" s="1"/>
  <c r="A765" i="2" s="1" a="1"/>
  <c r="A765" i="2" s="1"/>
  <c r="L760" i="2" a="1"/>
  <c r="L760" i="2" s="1"/>
  <c r="P760" i="2" a="1"/>
  <c r="P760" i="2" s="1"/>
  <c r="M760" i="2" a="1"/>
  <c r="M760" i="2" s="1"/>
  <c r="Q760" i="2" a="1"/>
  <c r="Q760" i="2" s="1"/>
  <c r="N760" i="2" a="1"/>
  <c r="N760" i="2" s="1"/>
  <c r="K760" i="2" a="1"/>
  <c r="K760" i="2" s="1"/>
  <c r="O760" i="2" a="1"/>
  <c r="O760" i="2" s="1"/>
  <c r="C760" i="2" a="1"/>
  <c r="C760" i="2" s="1"/>
  <c r="D760" i="2" a="1"/>
  <c r="D760" i="2" s="1"/>
  <c r="A760" i="2" s="1" a="1"/>
  <c r="A760" i="2" s="1"/>
  <c r="K125" i="2" a="1"/>
  <c r="K125" i="2" s="1"/>
  <c r="O125" i="2" a="1"/>
  <c r="O125" i="2" s="1"/>
  <c r="L125" i="2" a="1"/>
  <c r="L125" i="2" s="1"/>
  <c r="P125" i="2" a="1"/>
  <c r="P125" i="2" s="1"/>
  <c r="M125" i="2" a="1"/>
  <c r="M125" i="2" s="1"/>
  <c r="N125" i="2" a="1"/>
  <c r="N125" i="2" s="1"/>
  <c r="Q125" i="2" a="1"/>
  <c r="Q125" i="2" s="1"/>
  <c r="D125" i="2" a="1"/>
  <c r="D125" i="2" s="1"/>
  <c r="A125" i="2" s="1" a="1"/>
  <c r="A125" i="2" s="1"/>
  <c r="C125" i="2" a="1"/>
  <c r="C125" i="2" s="1"/>
  <c r="K113" i="2" a="1"/>
  <c r="K113" i="2" s="1"/>
  <c r="O113" i="2" a="1"/>
  <c r="O113" i="2" s="1"/>
  <c r="L113" i="2" a="1"/>
  <c r="L113" i="2" s="1"/>
  <c r="P113" i="2" a="1"/>
  <c r="P113" i="2" s="1"/>
  <c r="M113" i="2" a="1"/>
  <c r="M113" i="2" s="1"/>
  <c r="Q113" i="2" a="1"/>
  <c r="Q113" i="2" s="1"/>
  <c r="N113" i="2" a="1"/>
  <c r="N113" i="2" s="1"/>
  <c r="D113" i="2" a="1"/>
  <c r="D113" i="2" s="1"/>
  <c r="A113" i="2" s="1" a="1"/>
  <c r="A113" i="2" s="1"/>
  <c r="C113" i="2" a="1"/>
  <c r="C113" i="2" s="1"/>
  <c r="N56" i="2" a="1"/>
  <c r="N56" i="2" s="1"/>
  <c r="K56" i="2" a="1"/>
  <c r="K56" i="2" s="1"/>
  <c r="O56" i="2" a="1"/>
  <c r="O56" i="2" s="1"/>
  <c r="L56" i="2" a="1"/>
  <c r="L56" i="2" s="1"/>
  <c r="P56" i="2" a="1"/>
  <c r="P56" i="2" s="1"/>
  <c r="Q56" i="2" a="1"/>
  <c r="Q56" i="2" s="1"/>
  <c r="M56" i="2" a="1"/>
  <c r="M56" i="2" s="1"/>
  <c r="C56" i="2" a="1"/>
  <c r="C56" i="2" s="1"/>
  <c r="D56" i="2" a="1"/>
  <c r="D56" i="2" s="1"/>
  <c r="A56" i="2" s="1" a="1"/>
  <c r="A56" i="2" s="1"/>
  <c r="K48" i="2" a="1"/>
  <c r="K48" i="2" s="1"/>
  <c r="O48" i="2" a="1"/>
  <c r="O48" i="2" s="1"/>
  <c r="L48" i="2" a="1"/>
  <c r="L48" i="2" s="1"/>
  <c r="P48" i="2" a="1"/>
  <c r="P48" i="2" s="1"/>
  <c r="M48" i="2" a="1"/>
  <c r="M48" i="2" s="1"/>
  <c r="Q48" i="2" a="1"/>
  <c r="Q48" i="2" s="1"/>
  <c r="N48" i="2" a="1"/>
  <c r="N48" i="2" s="1"/>
  <c r="C48" i="2" a="1"/>
  <c r="C48" i="2" s="1"/>
  <c r="D48" i="2" a="1"/>
  <c r="D48" i="2" s="1"/>
  <c r="A48" i="2" s="1" a="1"/>
  <c r="A48" i="2" s="1"/>
  <c r="O3" i="2" a="1"/>
  <c r="O3" i="2" s="1"/>
  <c r="K3" i="2" a="1"/>
  <c r="K3" i="2" s="1"/>
  <c r="N3" i="2" a="1"/>
  <c r="N3" i="2" s="1"/>
  <c r="Q3" i="2" a="1"/>
  <c r="Q3" i="2" s="1"/>
  <c r="M3" i="2" a="1"/>
  <c r="M3" i="2" s="1"/>
  <c r="P3" i="2" a="1"/>
  <c r="P3" i="2" s="1"/>
  <c r="C3" i="2" a="1"/>
  <c r="C3" i="2" s="1"/>
  <c r="L3" i="2" a="1"/>
  <c r="L3" i="2" s="1"/>
  <c r="D3" i="2" a="1"/>
  <c r="D3" i="2" s="1"/>
  <c r="A3" i="2" s="1" a="1"/>
  <c r="A3" i="2" s="1"/>
  <c r="M2131" i="2" a="1"/>
  <c r="M2131" i="2" s="1"/>
  <c r="Q2131" i="2" a="1"/>
  <c r="Q2131" i="2" s="1"/>
  <c r="N2131" i="2" a="1"/>
  <c r="N2131" i="2" s="1"/>
  <c r="K2131" i="2" a="1"/>
  <c r="K2131" i="2" s="1"/>
  <c r="O2131" i="2" a="1"/>
  <c r="O2131" i="2" s="1"/>
  <c r="P2131" i="2" a="1"/>
  <c r="P2131" i="2" s="1"/>
  <c r="D2131" i="2" a="1"/>
  <c r="D2131" i="2" s="1"/>
  <c r="A2131" i="2" s="1" a="1"/>
  <c r="A2131" i="2" s="1"/>
  <c r="L2131" i="2" a="1"/>
  <c r="L2131" i="2" s="1"/>
  <c r="C2131" i="2" a="1"/>
  <c r="C2131" i="2" s="1"/>
  <c r="M2119" i="2" a="1"/>
  <c r="M2119" i="2" s="1"/>
  <c r="Q2119" i="2" a="1"/>
  <c r="Q2119" i="2" s="1"/>
  <c r="N2119" i="2" a="1"/>
  <c r="N2119" i="2" s="1"/>
  <c r="K2119" i="2" a="1"/>
  <c r="K2119" i="2" s="1"/>
  <c r="O2119" i="2" a="1"/>
  <c r="O2119" i="2" s="1"/>
  <c r="P2119" i="2" a="1"/>
  <c r="P2119" i="2" s="1"/>
  <c r="L2119" i="2" a="1"/>
  <c r="L2119" i="2" s="1"/>
  <c r="C2119" i="2" a="1"/>
  <c r="C2119" i="2" s="1"/>
  <c r="D2119" i="2" a="1"/>
  <c r="D2119" i="2" s="1"/>
  <c r="A2119" i="2" s="1" a="1"/>
  <c r="A2119" i="2" s="1"/>
  <c r="M2107" i="2" a="1"/>
  <c r="M2107" i="2" s="1"/>
  <c r="Q2107" i="2" a="1"/>
  <c r="Q2107" i="2" s="1"/>
  <c r="N2107" i="2" a="1"/>
  <c r="N2107" i="2" s="1"/>
  <c r="K2107" i="2" a="1"/>
  <c r="K2107" i="2" s="1"/>
  <c r="O2107" i="2" a="1"/>
  <c r="O2107" i="2" s="1"/>
  <c r="L2107" i="2" a="1"/>
  <c r="L2107" i="2" s="1"/>
  <c r="P2107" i="2" a="1"/>
  <c r="P2107" i="2" s="1"/>
  <c r="C2107" i="2" a="1"/>
  <c r="C2107" i="2" s="1"/>
  <c r="D2107" i="2" a="1"/>
  <c r="D2107" i="2" s="1"/>
  <c r="A2107" i="2" s="1" a="1"/>
  <c r="A2107" i="2" s="1"/>
  <c r="M2099" i="2" a="1"/>
  <c r="M2099" i="2" s="1"/>
  <c r="Q2099" i="2" a="1"/>
  <c r="Q2099" i="2" s="1"/>
  <c r="N2099" i="2" a="1"/>
  <c r="N2099" i="2" s="1"/>
  <c r="K2099" i="2" a="1"/>
  <c r="K2099" i="2" s="1"/>
  <c r="O2099" i="2" a="1"/>
  <c r="O2099" i="2" s="1"/>
  <c r="P2099" i="2" a="1"/>
  <c r="P2099" i="2" s="1"/>
  <c r="L2099" i="2" a="1"/>
  <c r="L2099" i="2" s="1"/>
  <c r="C2099" i="2" a="1"/>
  <c r="C2099" i="2" s="1"/>
  <c r="D2099" i="2" a="1"/>
  <c r="D2099" i="2" s="1"/>
  <c r="A2099" i="2" s="1" a="1"/>
  <c r="A2099" i="2" s="1"/>
  <c r="M2087" i="2" a="1"/>
  <c r="M2087" i="2" s="1"/>
  <c r="Q2087" i="2" a="1"/>
  <c r="Q2087" i="2" s="1"/>
  <c r="N2087" i="2" a="1"/>
  <c r="N2087" i="2" s="1"/>
  <c r="K2087" i="2" a="1"/>
  <c r="K2087" i="2" s="1"/>
  <c r="O2087" i="2" a="1"/>
  <c r="O2087" i="2" s="1"/>
  <c r="L2087" i="2" a="1"/>
  <c r="L2087" i="2" s="1"/>
  <c r="C2087" i="2" a="1"/>
  <c r="C2087" i="2" s="1"/>
  <c r="P2087" i="2" a="1"/>
  <c r="P2087" i="2" s="1"/>
  <c r="D2087" i="2" a="1"/>
  <c r="D2087" i="2" s="1"/>
  <c r="A2087" i="2" s="1" a="1"/>
  <c r="A2087" i="2" s="1"/>
  <c r="M2075" i="2" a="1"/>
  <c r="M2075" i="2" s="1"/>
  <c r="Q2075" i="2" a="1"/>
  <c r="Q2075" i="2" s="1"/>
  <c r="N2075" i="2" a="1"/>
  <c r="N2075" i="2" s="1"/>
  <c r="K2075" i="2" a="1"/>
  <c r="K2075" i="2" s="1"/>
  <c r="O2075" i="2" a="1"/>
  <c r="O2075" i="2" s="1"/>
  <c r="L2075" i="2" a="1"/>
  <c r="L2075" i="2" s="1"/>
  <c r="P2075" i="2" a="1"/>
  <c r="P2075" i="2" s="1"/>
  <c r="C2075" i="2" a="1"/>
  <c r="C2075" i="2" s="1"/>
  <c r="D2075" i="2" a="1"/>
  <c r="D2075" i="2" s="1"/>
  <c r="A2075" i="2" s="1" a="1"/>
  <c r="A2075" i="2" s="1"/>
  <c r="M2063" i="2" a="1"/>
  <c r="M2063" i="2" s="1"/>
  <c r="Q2063" i="2" a="1"/>
  <c r="Q2063" i="2" s="1"/>
  <c r="N2063" i="2" a="1"/>
  <c r="N2063" i="2" s="1"/>
  <c r="K2063" i="2" a="1"/>
  <c r="K2063" i="2" s="1"/>
  <c r="O2063" i="2" a="1"/>
  <c r="O2063" i="2" s="1"/>
  <c r="L2063" i="2" a="1"/>
  <c r="L2063" i="2" s="1"/>
  <c r="P2063" i="2" a="1"/>
  <c r="P2063" i="2" s="1"/>
  <c r="C2063" i="2" a="1"/>
  <c r="C2063" i="2" s="1"/>
  <c r="D2063" i="2" a="1"/>
  <c r="D2063" i="2" s="1"/>
  <c r="A2063" i="2" s="1" a="1"/>
  <c r="A2063" i="2" s="1"/>
  <c r="M2051" i="2" a="1"/>
  <c r="M2051" i="2" s="1"/>
  <c r="Q2051" i="2" a="1"/>
  <c r="Q2051" i="2" s="1"/>
  <c r="N2051" i="2" a="1"/>
  <c r="N2051" i="2" s="1"/>
  <c r="K2051" i="2" a="1"/>
  <c r="K2051" i="2" s="1"/>
  <c r="O2051" i="2" a="1"/>
  <c r="O2051" i="2" s="1"/>
  <c r="P2051" i="2" a="1"/>
  <c r="P2051" i="2" s="1"/>
  <c r="L2051" i="2" a="1"/>
  <c r="L2051" i="2" s="1"/>
  <c r="C2051" i="2" a="1"/>
  <c r="C2051" i="2" s="1"/>
  <c r="D2051" i="2" a="1"/>
  <c r="D2051" i="2" s="1"/>
  <c r="A2051" i="2" s="1" a="1"/>
  <c r="A2051" i="2" s="1"/>
  <c r="M2035" i="2" a="1"/>
  <c r="M2035" i="2" s="1"/>
  <c r="Q2035" i="2" a="1"/>
  <c r="Q2035" i="2" s="1"/>
  <c r="N2035" i="2" a="1"/>
  <c r="N2035" i="2" s="1"/>
  <c r="K2035" i="2" a="1"/>
  <c r="K2035" i="2" s="1"/>
  <c r="O2035" i="2" a="1"/>
  <c r="O2035" i="2" s="1"/>
  <c r="P2035" i="2" a="1"/>
  <c r="P2035" i="2" s="1"/>
  <c r="C2035" i="2" a="1"/>
  <c r="C2035" i="2" s="1"/>
  <c r="L2035" i="2" a="1"/>
  <c r="L2035" i="2" s="1"/>
  <c r="D2035" i="2" a="1"/>
  <c r="D2035" i="2" s="1"/>
  <c r="A2035" i="2" s="1" a="1"/>
  <c r="A2035" i="2" s="1"/>
  <c r="M2023" i="2" a="1"/>
  <c r="M2023" i="2" s="1"/>
  <c r="Q2023" i="2" a="1"/>
  <c r="Q2023" i="2" s="1"/>
  <c r="N2023" i="2" a="1"/>
  <c r="N2023" i="2" s="1"/>
  <c r="K2023" i="2" a="1"/>
  <c r="K2023" i="2" s="1"/>
  <c r="O2023" i="2" a="1"/>
  <c r="O2023" i="2" s="1"/>
  <c r="P2023" i="2" a="1"/>
  <c r="P2023" i="2" s="1"/>
  <c r="L2023" i="2" a="1"/>
  <c r="L2023" i="2" s="1"/>
  <c r="C2023" i="2" a="1"/>
  <c r="C2023" i="2" s="1"/>
  <c r="D2023" i="2" a="1"/>
  <c r="D2023" i="2" s="1"/>
  <c r="A2023" i="2" s="1" a="1"/>
  <c r="A2023" i="2" s="1"/>
  <c r="M2011" i="2" a="1"/>
  <c r="M2011" i="2" s="1"/>
  <c r="Q2011" i="2" a="1"/>
  <c r="Q2011" i="2" s="1"/>
  <c r="N2011" i="2" a="1"/>
  <c r="N2011" i="2" s="1"/>
  <c r="K2011" i="2" a="1"/>
  <c r="K2011" i="2" s="1"/>
  <c r="O2011" i="2" a="1"/>
  <c r="O2011" i="2" s="1"/>
  <c r="L2011" i="2" a="1"/>
  <c r="L2011" i="2" s="1"/>
  <c r="P2011" i="2" a="1"/>
  <c r="P2011" i="2" s="1"/>
  <c r="C2011" i="2" a="1"/>
  <c r="C2011" i="2" s="1"/>
  <c r="D2011" i="2" a="1"/>
  <c r="D2011" i="2" s="1"/>
  <c r="A2011" i="2" s="1" a="1"/>
  <c r="A2011" i="2" s="1"/>
  <c r="M1999" i="2" a="1"/>
  <c r="M1999" i="2" s="1"/>
  <c r="Q1999" i="2" a="1"/>
  <c r="Q1999" i="2" s="1"/>
  <c r="N1999" i="2" a="1"/>
  <c r="N1999" i="2" s="1"/>
  <c r="K1999" i="2" a="1"/>
  <c r="K1999" i="2" s="1"/>
  <c r="O1999" i="2" a="1"/>
  <c r="O1999" i="2" s="1"/>
  <c r="L1999" i="2" a="1"/>
  <c r="L1999" i="2" s="1"/>
  <c r="P1999" i="2" a="1"/>
  <c r="P1999" i="2" s="1"/>
  <c r="C1999" i="2" a="1"/>
  <c r="C1999" i="2" s="1"/>
  <c r="D1999" i="2" a="1"/>
  <c r="D1999" i="2" s="1"/>
  <c r="A1999" i="2" s="1" a="1"/>
  <c r="A1999" i="2" s="1"/>
  <c r="M1991" i="2" a="1"/>
  <c r="M1991" i="2" s="1"/>
  <c r="Q1991" i="2" a="1"/>
  <c r="Q1991" i="2" s="1"/>
  <c r="N1991" i="2" a="1"/>
  <c r="N1991" i="2" s="1"/>
  <c r="K1991" i="2" a="1"/>
  <c r="K1991" i="2" s="1"/>
  <c r="O1991" i="2" a="1"/>
  <c r="O1991" i="2" s="1"/>
  <c r="P1991" i="2" a="1"/>
  <c r="P1991" i="2" s="1"/>
  <c r="L1991" i="2" a="1"/>
  <c r="L1991" i="2" s="1"/>
  <c r="C1991" i="2" a="1"/>
  <c r="C1991" i="2" s="1"/>
  <c r="D1991" i="2" a="1"/>
  <c r="D1991" i="2" s="1"/>
  <c r="A1991" i="2" s="1" a="1"/>
  <c r="A1991" i="2" s="1"/>
  <c r="M1979" i="2" a="1"/>
  <c r="M1979" i="2" s="1"/>
  <c r="Q1979" i="2" a="1"/>
  <c r="Q1979" i="2" s="1"/>
  <c r="N1979" i="2" a="1"/>
  <c r="N1979" i="2" s="1"/>
  <c r="K1979" i="2" a="1"/>
  <c r="K1979" i="2" s="1"/>
  <c r="O1979" i="2" a="1"/>
  <c r="O1979" i="2" s="1"/>
  <c r="L1979" i="2" a="1"/>
  <c r="L1979" i="2" s="1"/>
  <c r="P1979" i="2" a="1"/>
  <c r="P1979" i="2" s="1"/>
  <c r="C1979" i="2" a="1"/>
  <c r="C1979" i="2" s="1"/>
  <c r="D1979" i="2" a="1"/>
  <c r="D1979" i="2" s="1"/>
  <c r="A1979" i="2" s="1" a="1"/>
  <c r="A1979" i="2" s="1"/>
  <c r="M1967" i="2" a="1"/>
  <c r="M1967" i="2" s="1"/>
  <c r="Q1967" i="2" a="1"/>
  <c r="Q1967" i="2" s="1"/>
  <c r="N1967" i="2" a="1"/>
  <c r="N1967" i="2" s="1"/>
  <c r="K1967" i="2" a="1"/>
  <c r="K1967" i="2" s="1"/>
  <c r="O1967" i="2" a="1"/>
  <c r="O1967" i="2" s="1"/>
  <c r="L1967" i="2" a="1"/>
  <c r="L1967" i="2" s="1"/>
  <c r="P1967" i="2" a="1"/>
  <c r="P1967" i="2" s="1"/>
  <c r="C1967" i="2" a="1"/>
  <c r="C1967" i="2" s="1"/>
  <c r="D1967" i="2" a="1"/>
  <c r="D1967" i="2" s="1"/>
  <c r="A1967" i="2" s="1" a="1"/>
  <c r="A1967" i="2" s="1"/>
  <c r="M1955" i="2" a="1"/>
  <c r="M1955" i="2" s="1"/>
  <c r="Q1955" i="2" a="1"/>
  <c r="Q1955" i="2" s="1"/>
  <c r="N1955" i="2" a="1"/>
  <c r="N1955" i="2" s="1"/>
  <c r="K1955" i="2" a="1"/>
  <c r="K1955" i="2" s="1"/>
  <c r="O1955" i="2" a="1"/>
  <c r="O1955" i="2" s="1"/>
  <c r="P1955" i="2" a="1"/>
  <c r="P1955" i="2" s="1"/>
  <c r="C1955" i="2" a="1"/>
  <c r="C1955" i="2" s="1"/>
  <c r="L1955" i="2" a="1"/>
  <c r="L1955" i="2" s="1"/>
  <c r="D1955" i="2" a="1"/>
  <c r="D1955" i="2" s="1"/>
  <c r="A1955" i="2" s="1" a="1"/>
  <c r="A1955" i="2" s="1"/>
  <c r="M1943" i="2" a="1"/>
  <c r="M1943" i="2" s="1"/>
  <c r="Q1943" i="2" a="1"/>
  <c r="Q1943" i="2" s="1"/>
  <c r="N1943" i="2" a="1"/>
  <c r="N1943" i="2" s="1"/>
  <c r="K1943" i="2" a="1"/>
  <c r="K1943" i="2" s="1"/>
  <c r="O1943" i="2" a="1"/>
  <c r="O1943" i="2" s="1"/>
  <c r="L1943" i="2" a="1"/>
  <c r="L1943" i="2" s="1"/>
  <c r="C1943" i="2" a="1"/>
  <c r="C1943" i="2" s="1"/>
  <c r="P1943" i="2" a="1"/>
  <c r="P1943" i="2" s="1"/>
  <c r="D1943" i="2" a="1"/>
  <c r="D1943" i="2" s="1"/>
  <c r="A1943" i="2" s="1" a="1"/>
  <c r="A1943" i="2" s="1"/>
  <c r="N1931" i="2" a="1"/>
  <c r="N1931" i="2" s="1"/>
  <c r="K1931" i="2" a="1"/>
  <c r="K1931" i="2" s="1"/>
  <c r="O1931" i="2" a="1"/>
  <c r="O1931" i="2" s="1"/>
  <c r="L1931" i="2" a="1"/>
  <c r="L1931" i="2" s="1"/>
  <c r="P1931" i="2" a="1"/>
  <c r="P1931" i="2" s="1"/>
  <c r="M1931" i="2" a="1"/>
  <c r="M1931" i="2" s="1"/>
  <c r="Q1931" i="2" a="1"/>
  <c r="Q1931" i="2" s="1"/>
  <c r="C1931" i="2" a="1"/>
  <c r="C1931" i="2" s="1"/>
  <c r="D1931" i="2" a="1"/>
  <c r="D1931" i="2" s="1"/>
  <c r="A1931" i="2" s="1" a="1"/>
  <c r="A1931" i="2" s="1"/>
  <c r="N1919" i="2" a="1"/>
  <c r="N1919" i="2" s="1"/>
  <c r="K1919" i="2" a="1"/>
  <c r="K1919" i="2" s="1"/>
  <c r="O1919" i="2" a="1"/>
  <c r="O1919" i="2" s="1"/>
  <c r="L1919" i="2" a="1"/>
  <c r="L1919" i="2" s="1"/>
  <c r="P1919" i="2" a="1"/>
  <c r="P1919" i="2" s="1"/>
  <c r="M1919" i="2" a="1"/>
  <c r="M1919" i="2" s="1"/>
  <c r="Q1919" i="2" a="1"/>
  <c r="Q1919" i="2" s="1"/>
  <c r="C1919" i="2" a="1"/>
  <c r="C1919" i="2" s="1"/>
  <c r="D1919" i="2" a="1"/>
  <c r="D1919" i="2" s="1"/>
  <c r="A1919" i="2" s="1" a="1"/>
  <c r="A1919" i="2" s="1"/>
  <c r="N1907" i="2" a="1"/>
  <c r="N1907" i="2" s="1"/>
  <c r="K1907" i="2" a="1"/>
  <c r="K1907" i="2" s="1"/>
  <c r="O1907" i="2" a="1"/>
  <c r="O1907" i="2" s="1"/>
  <c r="L1907" i="2" a="1"/>
  <c r="L1907" i="2" s="1"/>
  <c r="P1907" i="2" a="1"/>
  <c r="P1907" i="2" s="1"/>
  <c r="Q1907" i="2" a="1"/>
  <c r="Q1907" i="2" s="1"/>
  <c r="M1907" i="2" a="1"/>
  <c r="M1907" i="2" s="1"/>
  <c r="C1907" i="2" a="1"/>
  <c r="C1907" i="2" s="1"/>
  <c r="D1907" i="2" a="1"/>
  <c r="D1907" i="2" s="1"/>
  <c r="A1907" i="2" s="1" a="1"/>
  <c r="A1907" i="2" s="1"/>
  <c r="K1895" i="2" a="1"/>
  <c r="K1895" i="2" s="1"/>
  <c r="O1895" i="2" a="1"/>
  <c r="O1895" i="2" s="1"/>
  <c r="L1895" i="2" a="1"/>
  <c r="L1895" i="2" s="1"/>
  <c r="P1895" i="2" a="1"/>
  <c r="P1895" i="2" s="1"/>
  <c r="M1895" i="2" a="1"/>
  <c r="M1895" i="2" s="1"/>
  <c r="Q1895" i="2" a="1"/>
  <c r="Q1895" i="2" s="1"/>
  <c r="N1895" i="2" a="1"/>
  <c r="N1895" i="2" s="1"/>
  <c r="C1895" i="2" a="1"/>
  <c r="C1895" i="2" s="1"/>
  <c r="D1895" i="2" a="1"/>
  <c r="D1895" i="2" s="1"/>
  <c r="A1895" i="2" s="1" a="1"/>
  <c r="A1895" i="2" s="1"/>
  <c r="K1883" i="2" a="1"/>
  <c r="K1883" i="2" s="1"/>
  <c r="O1883" i="2" a="1"/>
  <c r="O1883" i="2" s="1"/>
  <c r="L1883" i="2" a="1"/>
  <c r="L1883" i="2" s="1"/>
  <c r="P1883" i="2" a="1"/>
  <c r="P1883" i="2" s="1"/>
  <c r="M1883" i="2" a="1"/>
  <c r="M1883" i="2" s="1"/>
  <c r="Q1883" i="2" a="1"/>
  <c r="Q1883" i="2" s="1"/>
  <c r="N1883" i="2" a="1"/>
  <c r="N1883" i="2" s="1"/>
  <c r="C1883" i="2" a="1"/>
  <c r="C1883" i="2" s="1"/>
  <c r="D1883" i="2" a="1"/>
  <c r="D1883" i="2" s="1"/>
  <c r="A1883" i="2" s="1" a="1"/>
  <c r="A1883" i="2" s="1"/>
  <c r="K1875" i="2" a="1"/>
  <c r="K1875" i="2" s="1"/>
  <c r="O1875" i="2" a="1"/>
  <c r="O1875" i="2" s="1"/>
  <c r="L1875" i="2" a="1"/>
  <c r="L1875" i="2" s="1"/>
  <c r="P1875" i="2" a="1"/>
  <c r="P1875" i="2" s="1"/>
  <c r="M1875" i="2" a="1"/>
  <c r="M1875" i="2" s="1"/>
  <c r="Q1875" i="2" a="1"/>
  <c r="Q1875" i="2" s="1"/>
  <c r="C1875" i="2" a="1"/>
  <c r="C1875" i="2" s="1"/>
  <c r="N1875" i="2" a="1"/>
  <c r="N1875" i="2" s="1"/>
  <c r="D1875" i="2" a="1"/>
  <c r="D1875" i="2" s="1"/>
  <c r="A1875" i="2" s="1" a="1"/>
  <c r="A1875" i="2" s="1"/>
  <c r="K1863" i="2" a="1"/>
  <c r="K1863" i="2" s="1"/>
  <c r="O1863" i="2" a="1"/>
  <c r="O1863" i="2" s="1"/>
  <c r="L1863" i="2" a="1"/>
  <c r="L1863" i="2" s="1"/>
  <c r="P1863" i="2" a="1"/>
  <c r="P1863" i="2" s="1"/>
  <c r="M1863" i="2" a="1"/>
  <c r="M1863" i="2" s="1"/>
  <c r="Q1863" i="2" a="1"/>
  <c r="Q1863" i="2" s="1"/>
  <c r="N1863" i="2" a="1"/>
  <c r="N1863" i="2" s="1"/>
  <c r="C1863" i="2" a="1"/>
  <c r="C1863" i="2" s="1"/>
  <c r="D1863" i="2" a="1"/>
  <c r="D1863" i="2" s="1"/>
  <c r="A1863" i="2" s="1" a="1"/>
  <c r="A1863" i="2" s="1"/>
  <c r="K1851" i="2" a="1"/>
  <c r="K1851" i="2" s="1"/>
  <c r="O1851" i="2" a="1"/>
  <c r="O1851" i="2" s="1"/>
  <c r="L1851" i="2" a="1"/>
  <c r="L1851" i="2" s="1"/>
  <c r="P1851" i="2" a="1"/>
  <c r="P1851" i="2" s="1"/>
  <c r="M1851" i="2" a="1"/>
  <c r="M1851" i="2" s="1"/>
  <c r="Q1851" i="2" a="1"/>
  <c r="Q1851" i="2" s="1"/>
  <c r="N1851" i="2" a="1"/>
  <c r="N1851" i="2" s="1"/>
  <c r="C1851" i="2" a="1"/>
  <c r="C1851" i="2" s="1"/>
  <c r="D1851" i="2" a="1"/>
  <c r="D1851" i="2" s="1"/>
  <c r="A1851" i="2" s="1" a="1"/>
  <c r="A1851" i="2" s="1"/>
  <c r="K1839" i="2" a="1"/>
  <c r="K1839" i="2" s="1"/>
  <c r="O1839" i="2" a="1"/>
  <c r="O1839" i="2" s="1"/>
  <c r="L1839" i="2" a="1"/>
  <c r="L1839" i="2" s="1"/>
  <c r="P1839" i="2" a="1"/>
  <c r="P1839" i="2" s="1"/>
  <c r="M1839" i="2" a="1"/>
  <c r="M1839" i="2" s="1"/>
  <c r="Q1839" i="2" a="1"/>
  <c r="Q1839" i="2" s="1"/>
  <c r="N1839" i="2" a="1"/>
  <c r="N1839" i="2" s="1"/>
  <c r="C1839" i="2" a="1"/>
  <c r="C1839" i="2" s="1"/>
  <c r="D1839" i="2" a="1"/>
  <c r="D1839" i="2" s="1"/>
  <c r="A1839" i="2" s="1" a="1"/>
  <c r="A1839" i="2" s="1"/>
  <c r="K1827" i="2" a="1"/>
  <c r="K1827" i="2" s="1"/>
  <c r="O1827" i="2" a="1"/>
  <c r="O1827" i="2" s="1"/>
  <c r="L1827" i="2" a="1"/>
  <c r="L1827" i="2" s="1"/>
  <c r="P1827" i="2" a="1"/>
  <c r="P1827" i="2" s="1"/>
  <c r="M1827" i="2" a="1"/>
  <c r="M1827" i="2" s="1"/>
  <c r="Q1827" i="2" a="1"/>
  <c r="Q1827" i="2" s="1"/>
  <c r="N1827" i="2" a="1"/>
  <c r="N1827" i="2" s="1"/>
  <c r="C1827" i="2" a="1"/>
  <c r="C1827" i="2" s="1"/>
  <c r="D1827" i="2" a="1"/>
  <c r="D1827" i="2" s="1"/>
  <c r="A1827" i="2" s="1" a="1"/>
  <c r="A1827" i="2" s="1"/>
  <c r="K1815" i="2" a="1"/>
  <c r="K1815" i="2" s="1"/>
  <c r="O1815" i="2" a="1"/>
  <c r="O1815" i="2" s="1"/>
  <c r="L1815" i="2" a="1"/>
  <c r="L1815" i="2" s="1"/>
  <c r="P1815" i="2" a="1"/>
  <c r="P1815" i="2" s="1"/>
  <c r="M1815" i="2" a="1"/>
  <c r="M1815" i="2" s="1"/>
  <c r="Q1815" i="2" a="1"/>
  <c r="Q1815" i="2" s="1"/>
  <c r="N1815" i="2" a="1"/>
  <c r="N1815" i="2" s="1"/>
  <c r="C1815" i="2" a="1"/>
  <c r="C1815" i="2" s="1"/>
  <c r="D1815" i="2" a="1"/>
  <c r="D1815" i="2" s="1"/>
  <c r="A1815" i="2" s="1" a="1"/>
  <c r="A1815" i="2" s="1"/>
  <c r="K1803" i="2" a="1"/>
  <c r="K1803" i="2" s="1"/>
  <c r="O1803" i="2" a="1"/>
  <c r="O1803" i="2" s="1"/>
  <c r="L1803" i="2" a="1"/>
  <c r="L1803" i="2" s="1"/>
  <c r="P1803" i="2" a="1"/>
  <c r="P1803" i="2" s="1"/>
  <c r="M1803" i="2" a="1"/>
  <c r="M1803" i="2" s="1"/>
  <c r="Q1803" i="2" a="1"/>
  <c r="Q1803" i="2" s="1"/>
  <c r="N1803" i="2" a="1"/>
  <c r="N1803" i="2" s="1"/>
  <c r="C1803" i="2" a="1"/>
  <c r="C1803" i="2" s="1"/>
  <c r="D1803" i="2" a="1"/>
  <c r="D1803" i="2" s="1"/>
  <c r="A1803" i="2" s="1" a="1"/>
  <c r="A1803" i="2" s="1"/>
  <c r="K1791" i="2" a="1"/>
  <c r="K1791" i="2" s="1"/>
  <c r="O1791" i="2" a="1"/>
  <c r="O1791" i="2" s="1"/>
  <c r="L1791" i="2" a="1"/>
  <c r="L1791" i="2" s="1"/>
  <c r="P1791" i="2" a="1"/>
  <c r="P1791" i="2" s="1"/>
  <c r="M1791" i="2" a="1"/>
  <c r="M1791" i="2" s="1"/>
  <c r="Q1791" i="2" a="1"/>
  <c r="Q1791" i="2" s="1"/>
  <c r="N1791" i="2" a="1"/>
  <c r="N1791" i="2" s="1"/>
  <c r="C1791" i="2" a="1"/>
  <c r="C1791" i="2" s="1"/>
  <c r="D1791" i="2" a="1"/>
  <c r="D1791" i="2" s="1"/>
  <c r="A1791" i="2" s="1" a="1"/>
  <c r="A1791" i="2" s="1"/>
  <c r="L1783" i="2" a="1"/>
  <c r="L1783" i="2" s="1"/>
  <c r="O1783" i="2" a="1"/>
  <c r="O1783" i="2" s="1"/>
  <c r="P1783" i="2" a="1"/>
  <c r="P1783" i="2" s="1"/>
  <c r="M1783" i="2" a="1"/>
  <c r="M1783" i="2" s="1"/>
  <c r="Q1783" i="2" a="1"/>
  <c r="Q1783" i="2" s="1"/>
  <c r="K1783" i="2" a="1"/>
  <c r="K1783" i="2" s="1"/>
  <c r="N1783" i="2" a="1"/>
  <c r="N1783" i="2" s="1"/>
  <c r="C1783" i="2" a="1"/>
  <c r="C1783" i="2" s="1"/>
  <c r="D1783" i="2" a="1"/>
  <c r="D1783" i="2" s="1"/>
  <c r="A1783" i="2" s="1" a="1"/>
  <c r="A1783" i="2" s="1"/>
  <c r="L1771" i="2" a="1"/>
  <c r="L1771" i="2" s="1"/>
  <c r="P1771" i="2" a="1"/>
  <c r="P1771" i="2" s="1"/>
  <c r="M1771" i="2" a="1"/>
  <c r="M1771" i="2" s="1"/>
  <c r="Q1771" i="2" a="1"/>
  <c r="Q1771" i="2" s="1"/>
  <c r="N1771" i="2" a="1"/>
  <c r="N1771" i="2" s="1"/>
  <c r="K1771" i="2" a="1"/>
  <c r="K1771" i="2" s="1"/>
  <c r="O1771" i="2" a="1"/>
  <c r="O1771" i="2" s="1"/>
  <c r="C1771" i="2" a="1"/>
  <c r="C1771" i="2" s="1"/>
  <c r="D1771" i="2" a="1"/>
  <c r="D1771" i="2" s="1"/>
  <c r="A1771" i="2" s="1" a="1"/>
  <c r="A1771" i="2" s="1"/>
  <c r="L1759" i="2" a="1"/>
  <c r="L1759" i="2" s="1"/>
  <c r="P1759" i="2" a="1"/>
  <c r="P1759" i="2" s="1"/>
  <c r="M1759" i="2" a="1"/>
  <c r="M1759" i="2" s="1"/>
  <c r="Q1759" i="2" a="1"/>
  <c r="Q1759" i="2" s="1"/>
  <c r="N1759" i="2" a="1"/>
  <c r="N1759" i="2" s="1"/>
  <c r="O1759" i="2" a="1"/>
  <c r="O1759" i="2" s="1"/>
  <c r="C1759" i="2" a="1"/>
  <c r="C1759" i="2" s="1"/>
  <c r="K1759" i="2" a="1"/>
  <c r="K1759" i="2" s="1"/>
  <c r="D1759" i="2" a="1"/>
  <c r="D1759" i="2" s="1"/>
  <c r="A1759" i="2" s="1" a="1"/>
  <c r="A1759" i="2" s="1"/>
  <c r="L1747" i="2" a="1"/>
  <c r="L1747" i="2" s="1"/>
  <c r="P1747" i="2" a="1"/>
  <c r="P1747" i="2" s="1"/>
  <c r="M1747" i="2" a="1"/>
  <c r="M1747" i="2" s="1"/>
  <c r="Q1747" i="2" a="1"/>
  <c r="Q1747" i="2" s="1"/>
  <c r="N1747" i="2" a="1"/>
  <c r="N1747" i="2" s="1"/>
  <c r="O1747" i="2" a="1"/>
  <c r="O1747" i="2" s="1"/>
  <c r="K1747" i="2" a="1"/>
  <c r="K1747" i="2" s="1"/>
  <c r="C1747" i="2" a="1"/>
  <c r="C1747" i="2" s="1"/>
  <c r="D1747" i="2" a="1"/>
  <c r="D1747" i="2" s="1"/>
  <c r="A1747" i="2" s="1" a="1"/>
  <c r="A1747" i="2" s="1"/>
  <c r="L1735" i="2" a="1"/>
  <c r="L1735" i="2" s="1"/>
  <c r="P1735" i="2" a="1"/>
  <c r="P1735" i="2" s="1"/>
  <c r="M1735" i="2" a="1"/>
  <c r="M1735" i="2" s="1"/>
  <c r="Q1735" i="2" a="1"/>
  <c r="Q1735" i="2" s="1"/>
  <c r="N1735" i="2" a="1"/>
  <c r="N1735" i="2" s="1"/>
  <c r="K1735" i="2" a="1"/>
  <c r="K1735" i="2" s="1"/>
  <c r="O1735" i="2" a="1"/>
  <c r="O1735" i="2" s="1"/>
  <c r="C1735" i="2" a="1"/>
  <c r="C1735" i="2" s="1"/>
  <c r="D1735" i="2" a="1"/>
  <c r="D1735" i="2" s="1"/>
  <c r="A1735" i="2" s="1" a="1"/>
  <c r="A1735" i="2" s="1"/>
  <c r="L1723" i="2" a="1"/>
  <c r="L1723" i="2" s="1"/>
  <c r="P1723" i="2" a="1"/>
  <c r="P1723" i="2" s="1"/>
  <c r="M1723" i="2" a="1"/>
  <c r="M1723" i="2" s="1"/>
  <c r="Q1723" i="2" a="1"/>
  <c r="Q1723" i="2" s="1"/>
  <c r="N1723" i="2" a="1"/>
  <c r="N1723" i="2" s="1"/>
  <c r="K1723" i="2" a="1"/>
  <c r="K1723" i="2" s="1"/>
  <c r="O1723" i="2" a="1"/>
  <c r="O1723" i="2" s="1"/>
  <c r="C1723" i="2" a="1"/>
  <c r="C1723" i="2" s="1"/>
  <c r="D1723" i="2" a="1"/>
  <c r="D1723" i="2" s="1"/>
  <c r="A1723" i="2" s="1" a="1"/>
  <c r="A1723" i="2" s="1"/>
  <c r="L1707" i="2" a="1"/>
  <c r="L1707" i="2" s="1"/>
  <c r="P1707" i="2" a="1"/>
  <c r="P1707" i="2" s="1"/>
  <c r="M1707" i="2" a="1"/>
  <c r="M1707" i="2" s="1"/>
  <c r="Q1707" i="2" a="1"/>
  <c r="Q1707" i="2" s="1"/>
  <c r="N1707" i="2" a="1"/>
  <c r="N1707" i="2" s="1"/>
  <c r="K1707" i="2" a="1"/>
  <c r="K1707" i="2" s="1"/>
  <c r="O1707" i="2" a="1"/>
  <c r="O1707" i="2" s="1"/>
  <c r="C1707" i="2" a="1"/>
  <c r="C1707" i="2" s="1"/>
  <c r="D1707" i="2" a="1"/>
  <c r="D1707" i="2" s="1"/>
  <c r="A1707" i="2" s="1" a="1"/>
  <c r="A1707" i="2" s="1"/>
  <c r="L1699" i="2" a="1"/>
  <c r="L1699" i="2" s="1"/>
  <c r="P1699" i="2" a="1"/>
  <c r="P1699" i="2" s="1"/>
  <c r="M1699" i="2" a="1"/>
  <c r="M1699" i="2" s="1"/>
  <c r="Q1699" i="2" a="1"/>
  <c r="Q1699" i="2" s="1"/>
  <c r="N1699" i="2" a="1"/>
  <c r="N1699" i="2" s="1"/>
  <c r="K1699" i="2" a="1"/>
  <c r="K1699" i="2" s="1"/>
  <c r="C1699" i="2" a="1"/>
  <c r="C1699" i="2" s="1"/>
  <c r="O1699" i="2" a="1"/>
  <c r="O1699" i="2" s="1"/>
  <c r="D1699" i="2" a="1"/>
  <c r="D1699" i="2" s="1"/>
  <c r="A1699" i="2" s="1" a="1"/>
  <c r="A1699" i="2" s="1"/>
  <c r="M1687" i="2" a="1"/>
  <c r="M1687" i="2" s="1"/>
  <c r="Q1687" i="2" a="1"/>
  <c r="Q1687" i="2" s="1"/>
  <c r="N1687" i="2" a="1"/>
  <c r="N1687" i="2" s="1"/>
  <c r="K1687" i="2" a="1"/>
  <c r="K1687" i="2" s="1"/>
  <c r="O1687" i="2" a="1"/>
  <c r="O1687" i="2" s="1"/>
  <c r="L1687" i="2" a="1"/>
  <c r="L1687" i="2" s="1"/>
  <c r="P1687" i="2" a="1"/>
  <c r="P1687" i="2" s="1"/>
  <c r="C1687" i="2" a="1"/>
  <c r="C1687" i="2" s="1"/>
  <c r="D1687" i="2" a="1"/>
  <c r="D1687" i="2" s="1"/>
  <c r="A1687" i="2" s="1" a="1"/>
  <c r="A1687" i="2" s="1"/>
  <c r="M1675" i="2" a="1"/>
  <c r="M1675" i="2" s="1"/>
  <c r="Q1675" i="2" a="1"/>
  <c r="Q1675" i="2" s="1"/>
  <c r="N1675" i="2" a="1"/>
  <c r="N1675" i="2" s="1"/>
  <c r="K1675" i="2" a="1"/>
  <c r="K1675" i="2" s="1"/>
  <c r="O1675" i="2" a="1"/>
  <c r="O1675" i="2" s="1"/>
  <c r="L1675" i="2" a="1"/>
  <c r="L1675" i="2" s="1"/>
  <c r="P1675" i="2" a="1"/>
  <c r="P1675" i="2" s="1"/>
  <c r="C1675" i="2" a="1"/>
  <c r="C1675" i="2" s="1"/>
  <c r="D1675" i="2" a="1"/>
  <c r="D1675" i="2" s="1"/>
  <c r="A1675" i="2" s="1" a="1"/>
  <c r="A1675" i="2" s="1"/>
  <c r="M1663" i="2" a="1"/>
  <c r="M1663" i="2" s="1"/>
  <c r="Q1663" i="2" a="1"/>
  <c r="Q1663" i="2" s="1"/>
  <c r="N1663" i="2" a="1"/>
  <c r="N1663" i="2" s="1"/>
  <c r="K1663" i="2" a="1"/>
  <c r="K1663" i="2" s="1"/>
  <c r="O1663" i="2" a="1"/>
  <c r="O1663" i="2" s="1"/>
  <c r="P1663" i="2" a="1"/>
  <c r="P1663" i="2" s="1"/>
  <c r="L1663" i="2" a="1"/>
  <c r="L1663" i="2" s="1"/>
  <c r="C1663" i="2" a="1"/>
  <c r="C1663" i="2" s="1"/>
  <c r="D1663" i="2" a="1"/>
  <c r="D1663" i="2" s="1"/>
  <c r="A1663" i="2" s="1" a="1"/>
  <c r="A1663" i="2" s="1"/>
  <c r="M1655" i="2" a="1"/>
  <c r="M1655" i="2" s="1"/>
  <c r="Q1655" i="2" a="1"/>
  <c r="Q1655" i="2" s="1"/>
  <c r="N1655" i="2" a="1"/>
  <c r="N1655" i="2" s="1"/>
  <c r="K1655" i="2" a="1"/>
  <c r="K1655" i="2" s="1"/>
  <c r="O1655" i="2" a="1"/>
  <c r="O1655" i="2" s="1"/>
  <c r="L1655" i="2" a="1"/>
  <c r="L1655" i="2" s="1"/>
  <c r="P1655" i="2" a="1"/>
  <c r="P1655" i="2" s="1"/>
  <c r="C1655" i="2" a="1"/>
  <c r="C1655" i="2" s="1"/>
  <c r="D1655" i="2" a="1"/>
  <c r="D1655" i="2" s="1"/>
  <c r="A1655" i="2" s="1" a="1"/>
  <c r="A1655" i="2" s="1"/>
  <c r="M1643" i="2" a="1"/>
  <c r="M1643" i="2" s="1"/>
  <c r="Q1643" i="2" a="1"/>
  <c r="Q1643" i="2" s="1"/>
  <c r="N1643" i="2" a="1"/>
  <c r="N1643" i="2" s="1"/>
  <c r="K1643" i="2" a="1"/>
  <c r="K1643" i="2" s="1"/>
  <c r="O1643" i="2" a="1"/>
  <c r="O1643" i="2" s="1"/>
  <c r="L1643" i="2" a="1"/>
  <c r="L1643" i="2" s="1"/>
  <c r="P1643" i="2" a="1"/>
  <c r="P1643" i="2" s="1"/>
  <c r="C1643" i="2" a="1"/>
  <c r="C1643" i="2" s="1"/>
  <c r="D1643" i="2" a="1"/>
  <c r="D1643" i="2" s="1"/>
  <c r="A1643" i="2" s="1" a="1"/>
  <c r="A1643" i="2" s="1"/>
  <c r="M1627" i="2" a="1"/>
  <c r="M1627" i="2" s="1"/>
  <c r="Q1627" i="2" a="1"/>
  <c r="Q1627" i="2" s="1"/>
  <c r="N1627" i="2" a="1"/>
  <c r="N1627" i="2" s="1"/>
  <c r="K1627" i="2" a="1"/>
  <c r="K1627" i="2" s="1"/>
  <c r="O1627" i="2" a="1"/>
  <c r="O1627" i="2" s="1"/>
  <c r="L1627" i="2" a="1"/>
  <c r="L1627" i="2" s="1"/>
  <c r="P1627" i="2" a="1"/>
  <c r="P1627" i="2" s="1"/>
  <c r="C1627" i="2" a="1"/>
  <c r="C1627" i="2" s="1"/>
  <c r="D1627" i="2" a="1"/>
  <c r="D1627" i="2" s="1"/>
  <c r="A1627" i="2" s="1" a="1"/>
  <c r="A1627" i="2" s="1"/>
  <c r="M1615" i="2" a="1"/>
  <c r="M1615" i="2" s="1"/>
  <c r="Q1615" i="2" a="1"/>
  <c r="Q1615" i="2" s="1"/>
  <c r="N1615" i="2" a="1"/>
  <c r="N1615" i="2" s="1"/>
  <c r="K1615" i="2" a="1"/>
  <c r="K1615" i="2" s="1"/>
  <c r="O1615" i="2" a="1"/>
  <c r="O1615" i="2" s="1"/>
  <c r="P1615" i="2" a="1"/>
  <c r="P1615" i="2" s="1"/>
  <c r="C1615" i="2" a="1"/>
  <c r="C1615" i="2" s="1"/>
  <c r="L1615" i="2" a="1"/>
  <c r="L1615" i="2" s="1"/>
  <c r="D1615" i="2" a="1"/>
  <c r="D1615" i="2" s="1"/>
  <c r="A1615" i="2" s="1" a="1"/>
  <c r="A1615" i="2" s="1"/>
  <c r="M1607" i="2" a="1"/>
  <c r="M1607" i="2" s="1"/>
  <c r="Q1607" i="2" a="1"/>
  <c r="Q1607" i="2" s="1"/>
  <c r="N1607" i="2" a="1"/>
  <c r="N1607" i="2" s="1"/>
  <c r="K1607" i="2" a="1"/>
  <c r="K1607" i="2" s="1"/>
  <c r="O1607" i="2" a="1"/>
  <c r="O1607" i="2" s="1"/>
  <c r="L1607" i="2" a="1"/>
  <c r="L1607" i="2" s="1"/>
  <c r="P1607" i="2" a="1"/>
  <c r="P1607" i="2" s="1"/>
  <c r="C1607" i="2" a="1"/>
  <c r="C1607" i="2" s="1"/>
  <c r="D1607" i="2" a="1"/>
  <c r="D1607" i="2" s="1"/>
  <c r="A1607" i="2" s="1" a="1"/>
  <c r="A1607" i="2" s="1"/>
  <c r="N1595" i="2" a="1"/>
  <c r="N1595" i="2" s="1"/>
  <c r="K1595" i="2" a="1"/>
  <c r="K1595" i="2" s="1"/>
  <c r="O1595" i="2" a="1"/>
  <c r="O1595" i="2" s="1"/>
  <c r="L1595" i="2" a="1"/>
  <c r="L1595" i="2" s="1"/>
  <c r="P1595" i="2" a="1"/>
  <c r="P1595" i="2" s="1"/>
  <c r="M1595" i="2" a="1"/>
  <c r="M1595" i="2" s="1"/>
  <c r="Q1595" i="2" a="1"/>
  <c r="Q1595" i="2" s="1"/>
  <c r="C1595" i="2" a="1"/>
  <c r="C1595" i="2" s="1"/>
  <c r="D1595" i="2" a="1"/>
  <c r="D1595" i="2" s="1"/>
  <c r="A1595" i="2" s="1" a="1"/>
  <c r="A1595" i="2" s="1"/>
  <c r="N1583" i="2" a="1"/>
  <c r="N1583" i="2" s="1"/>
  <c r="K1583" i="2" a="1"/>
  <c r="K1583" i="2" s="1"/>
  <c r="O1583" i="2" a="1"/>
  <c r="O1583" i="2" s="1"/>
  <c r="L1583" i="2" a="1"/>
  <c r="L1583" i="2" s="1"/>
  <c r="P1583" i="2" a="1"/>
  <c r="P1583" i="2" s="1"/>
  <c r="Q1583" i="2" a="1"/>
  <c r="Q1583" i="2" s="1"/>
  <c r="M1583" i="2" a="1"/>
  <c r="M1583" i="2" s="1"/>
  <c r="C1583" i="2" a="1"/>
  <c r="C1583" i="2" s="1"/>
  <c r="D1583" i="2" a="1"/>
  <c r="D1583" i="2" s="1"/>
  <c r="A1583" i="2" s="1" a="1"/>
  <c r="A1583" i="2" s="1"/>
  <c r="N1567" i="2" a="1"/>
  <c r="N1567" i="2" s="1"/>
  <c r="K1567" i="2" a="1"/>
  <c r="K1567" i="2" s="1"/>
  <c r="O1567" i="2" a="1"/>
  <c r="O1567" i="2" s="1"/>
  <c r="L1567" i="2" a="1"/>
  <c r="L1567" i="2" s="1"/>
  <c r="P1567" i="2" a="1"/>
  <c r="P1567" i="2" s="1"/>
  <c r="Q1567" i="2" a="1"/>
  <c r="Q1567" i="2" s="1"/>
  <c r="M1567" i="2" a="1"/>
  <c r="M1567" i="2" s="1"/>
  <c r="C1567" i="2" a="1"/>
  <c r="C1567" i="2" s="1"/>
  <c r="D1567" i="2" a="1"/>
  <c r="D1567" i="2" s="1"/>
  <c r="A1567" i="2" s="1" a="1"/>
  <c r="A1567" i="2" s="1"/>
  <c r="M1558" i="2" a="1"/>
  <c r="M1558" i="2" s="1"/>
  <c r="Q1558" i="2" a="1"/>
  <c r="Q1558" i="2" s="1"/>
  <c r="N1558" i="2" a="1"/>
  <c r="N1558" i="2" s="1"/>
  <c r="K1558" i="2" a="1"/>
  <c r="K1558" i="2" s="1"/>
  <c r="O1558" i="2" a="1"/>
  <c r="O1558" i="2" s="1"/>
  <c r="P1558" i="2" a="1"/>
  <c r="P1558" i="2" s="1"/>
  <c r="L1558" i="2" a="1"/>
  <c r="L1558" i="2" s="1"/>
  <c r="C1558" i="2" a="1"/>
  <c r="C1558" i="2" s="1"/>
  <c r="D1558" i="2" a="1"/>
  <c r="D1558" i="2" s="1"/>
  <c r="A1558" i="2" s="1" a="1"/>
  <c r="A1558" i="2" s="1"/>
  <c r="L1504" i="2" a="1"/>
  <c r="L1504" i="2" s="1"/>
  <c r="P1504" i="2" a="1"/>
  <c r="P1504" i="2" s="1"/>
  <c r="M1504" i="2" a="1"/>
  <c r="M1504" i="2" s="1"/>
  <c r="Q1504" i="2" a="1"/>
  <c r="Q1504" i="2" s="1"/>
  <c r="N1504" i="2" a="1"/>
  <c r="N1504" i="2" s="1"/>
  <c r="K1504" i="2" a="1"/>
  <c r="K1504" i="2" s="1"/>
  <c r="O1504" i="2" a="1"/>
  <c r="O1504" i="2" s="1"/>
  <c r="C1504" i="2" a="1"/>
  <c r="C1504" i="2" s="1"/>
  <c r="D1504" i="2" a="1"/>
  <c r="D1504" i="2" s="1"/>
  <c r="A1504" i="2" s="1" a="1"/>
  <c r="A1504" i="2" s="1"/>
  <c r="M1421" i="2" a="1"/>
  <c r="M1421" i="2" s="1"/>
  <c r="Q1421" i="2" a="1"/>
  <c r="Q1421" i="2" s="1"/>
  <c r="N1421" i="2" a="1"/>
  <c r="N1421" i="2" s="1"/>
  <c r="K1421" i="2" a="1"/>
  <c r="K1421" i="2" s="1"/>
  <c r="O1421" i="2" a="1"/>
  <c r="O1421" i="2" s="1"/>
  <c r="P1421" i="2" a="1"/>
  <c r="P1421" i="2" s="1"/>
  <c r="L1421" i="2" a="1"/>
  <c r="L1421" i="2" s="1"/>
  <c r="C1421" i="2" a="1"/>
  <c r="C1421" i="2" s="1"/>
  <c r="D1421" i="2" a="1"/>
  <c r="D1421" i="2" s="1"/>
  <c r="A1421" i="2" s="1" a="1"/>
  <c r="A1421" i="2" s="1"/>
  <c r="N1378" i="2" a="1"/>
  <c r="N1378" i="2" s="1"/>
  <c r="K1378" i="2" a="1"/>
  <c r="K1378" i="2" s="1"/>
  <c r="O1378" i="2" a="1"/>
  <c r="O1378" i="2" s="1"/>
  <c r="L1378" i="2" a="1"/>
  <c r="L1378" i="2" s="1"/>
  <c r="P1378" i="2" a="1"/>
  <c r="P1378" i="2" s="1"/>
  <c r="M1378" i="2" a="1"/>
  <c r="M1378" i="2" s="1"/>
  <c r="Q1378" i="2" a="1"/>
  <c r="Q1378" i="2" s="1"/>
  <c r="C1378" i="2" a="1"/>
  <c r="C1378" i="2" s="1"/>
  <c r="D1378" i="2" a="1"/>
  <c r="D1378" i="2" s="1"/>
  <c r="A1378" i="2" s="1" a="1"/>
  <c r="A1378" i="2" s="1"/>
  <c r="L1364" i="2" a="1"/>
  <c r="L1364" i="2" s="1"/>
  <c r="P1364" i="2" a="1"/>
  <c r="P1364" i="2" s="1"/>
  <c r="M1364" i="2" a="1"/>
  <c r="M1364" i="2" s="1"/>
  <c r="Q1364" i="2" a="1"/>
  <c r="Q1364" i="2" s="1"/>
  <c r="N1364" i="2" a="1"/>
  <c r="N1364" i="2" s="1"/>
  <c r="O1364" i="2" a="1"/>
  <c r="O1364" i="2" s="1"/>
  <c r="C1364" i="2" a="1"/>
  <c r="C1364" i="2" s="1"/>
  <c r="D1364" i="2" a="1"/>
  <c r="D1364" i="2" s="1"/>
  <c r="A1364" i="2" s="1" a="1"/>
  <c r="A1364" i="2" s="1"/>
  <c r="K1364" i="2" a="1"/>
  <c r="K1364" i="2" s="1"/>
  <c r="L1352" i="2" a="1"/>
  <c r="L1352" i="2" s="1"/>
  <c r="P1352" i="2" a="1"/>
  <c r="P1352" i="2" s="1"/>
  <c r="M1352" i="2" a="1"/>
  <c r="M1352" i="2" s="1"/>
  <c r="Q1352" i="2" a="1"/>
  <c r="Q1352" i="2" s="1"/>
  <c r="N1352" i="2" a="1"/>
  <c r="N1352" i="2" s="1"/>
  <c r="K1352" i="2" a="1"/>
  <c r="K1352" i="2" s="1"/>
  <c r="C1352" i="2" a="1"/>
  <c r="C1352" i="2" s="1"/>
  <c r="D1352" i="2" a="1"/>
  <c r="D1352" i="2" s="1"/>
  <c r="A1352" i="2" s="1" a="1"/>
  <c r="A1352" i="2" s="1"/>
  <c r="O1352" i="2" a="1"/>
  <c r="O1352" i="2" s="1"/>
  <c r="N1338" i="2" a="1"/>
  <c r="N1338" i="2" s="1"/>
  <c r="K1338" i="2" a="1"/>
  <c r="K1338" i="2" s="1"/>
  <c r="O1338" i="2" a="1"/>
  <c r="O1338" i="2" s="1"/>
  <c r="L1338" i="2" a="1"/>
  <c r="L1338" i="2" s="1"/>
  <c r="P1338" i="2" a="1"/>
  <c r="P1338" i="2" s="1"/>
  <c r="M1338" i="2" a="1"/>
  <c r="M1338" i="2" s="1"/>
  <c r="Q1338" i="2" a="1"/>
  <c r="Q1338" i="2" s="1"/>
  <c r="C1338" i="2" a="1"/>
  <c r="C1338" i="2" s="1"/>
  <c r="D1338" i="2" a="1"/>
  <c r="D1338" i="2" s="1"/>
  <c r="A1338" i="2" s="1" a="1"/>
  <c r="A1338" i="2" s="1"/>
  <c r="K1302" i="2" a="1"/>
  <c r="K1302" i="2" s="1"/>
  <c r="O1302" i="2" a="1"/>
  <c r="O1302" i="2" s="1"/>
  <c r="L1302" i="2" a="1"/>
  <c r="L1302" i="2" s="1"/>
  <c r="P1302" i="2" a="1"/>
  <c r="P1302" i="2" s="1"/>
  <c r="M1302" i="2" a="1"/>
  <c r="M1302" i="2" s="1"/>
  <c r="Q1302" i="2" a="1"/>
  <c r="Q1302" i="2" s="1"/>
  <c r="N1302" i="2" a="1"/>
  <c r="N1302" i="2" s="1"/>
  <c r="C1302" i="2" a="1"/>
  <c r="C1302" i="2" s="1"/>
  <c r="D1302" i="2" a="1"/>
  <c r="D1302" i="2" s="1"/>
  <c r="A1302" i="2" s="1" a="1"/>
  <c r="A1302" i="2" s="1"/>
  <c r="M1292" i="2" a="1"/>
  <c r="M1292" i="2" s="1"/>
  <c r="Q1292" i="2" a="1"/>
  <c r="Q1292" i="2" s="1"/>
  <c r="N1292" i="2" a="1"/>
  <c r="N1292" i="2" s="1"/>
  <c r="K1292" i="2" a="1"/>
  <c r="K1292" i="2" s="1"/>
  <c r="O1292" i="2" a="1"/>
  <c r="O1292" i="2" s="1"/>
  <c r="L1292" i="2" a="1"/>
  <c r="L1292" i="2" s="1"/>
  <c r="P1292" i="2" a="1"/>
  <c r="P1292" i="2" s="1"/>
  <c r="C1292" i="2" a="1"/>
  <c r="C1292" i="2" s="1"/>
  <c r="D1292" i="2" a="1"/>
  <c r="D1292" i="2" s="1"/>
  <c r="A1292" i="2" s="1" a="1"/>
  <c r="A1292" i="2" s="1"/>
  <c r="K1218" i="2" a="1"/>
  <c r="K1218" i="2" s="1"/>
  <c r="O1218" i="2" a="1"/>
  <c r="O1218" i="2" s="1"/>
  <c r="L1218" i="2" a="1"/>
  <c r="L1218" i="2" s="1"/>
  <c r="P1218" i="2" a="1"/>
  <c r="P1218" i="2" s="1"/>
  <c r="M1218" i="2" a="1"/>
  <c r="M1218" i="2" s="1"/>
  <c r="Q1218" i="2" a="1"/>
  <c r="Q1218" i="2" s="1"/>
  <c r="N1218" i="2" a="1"/>
  <c r="N1218" i="2" s="1"/>
  <c r="C1218" i="2" a="1"/>
  <c r="C1218" i="2" s="1"/>
  <c r="D1218" i="2" a="1"/>
  <c r="D1218" i="2" s="1"/>
  <c r="A1218" i="2" s="1" a="1"/>
  <c r="A1218" i="2" s="1"/>
  <c r="N1205" i="2" a="1"/>
  <c r="N1205" i="2" s="1"/>
  <c r="K1205" i="2" a="1"/>
  <c r="K1205" i="2" s="1"/>
  <c r="O1205" i="2" a="1"/>
  <c r="O1205" i="2" s="1"/>
  <c r="L1205" i="2" a="1"/>
  <c r="L1205" i="2" s="1"/>
  <c r="P1205" i="2" a="1"/>
  <c r="P1205" i="2" s="1"/>
  <c r="M1205" i="2" a="1"/>
  <c r="M1205" i="2" s="1"/>
  <c r="Q1205" i="2" a="1"/>
  <c r="Q1205" i="2" s="1"/>
  <c r="C1205" i="2" a="1"/>
  <c r="C1205" i="2" s="1"/>
  <c r="D1205" i="2" a="1"/>
  <c r="D1205" i="2" s="1"/>
  <c r="A1205" i="2" s="1" a="1"/>
  <c r="A1205" i="2" s="1"/>
  <c r="M1124" i="2" a="1"/>
  <c r="M1124" i="2" s="1"/>
  <c r="Q1124" i="2" a="1"/>
  <c r="Q1124" i="2" s="1"/>
  <c r="N1124" i="2" a="1"/>
  <c r="N1124" i="2" s="1"/>
  <c r="K1124" i="2" a="1"/>
  <c r="K1124" i="2" s="1"/>
  <c r="O1124" i="2" a="1"/>
  <c r="O1124" i="2" s="1"/>
  <c r="P1124" i="2" a="1"/>
  <c r="P1124" i="2" s="1"/>
  <c r="L1124" i="2" a="1"/>
  <c r="L1124" i="2" s="1"/>
  <c r="C1124" i="2" a="1"/>
  <c r="C1124" i="2" s="1"/>
  <c r="D1124" i="2" a="1"/>
  <c r="D1124" i="2" s="1"/>
  <c r="A1124" i="2" s="1" a="1"/>
  <c r="A1124" i="2" s="1"/>
  <c r="N1105" i="2" a="1"/>
  <c r="N1105" i="2" s="1"/>
  <c r="K1105" i="2" a="1"/>
  <c r="K1105" i="2" s="1"/>
  <c r="O1105" i="2" a="1"/>
  <c r="O1105" i="2" s="1"/>
  <c r="L1105" i="2" a="1"/>
  <c r="L1105" i="2" s="1"/>
  <c r="P1105" i="2" a="1"/>
  <c r="P1105" i="2" s="1"/>
  <c r="M1105" i="2" a="1"/>
  <c r="M1105" i="2" s="1"/>
  <c r="Q1105" i="2" a="1"/>
  <c r="Q1105" i="2" s="1"/>
  <c r="C1105" i="2" a="1"/>
  <c r="C1105" i="2" s="1"/>
  <c r="D1105" i="2" a="1"/>
  <c r="D1105" i="2" s="1"/>
  <c r="A1105" i="2" s="1" a="1"/>
  <c r="A1105" i="2" s="1"/>
  <c r="L1087" i="2" a="1"/>
  <c r="L1087" i="2" s="1"/>
  <c r="P1087" i="2" a="1"/>
  <c r="P1087" i="2" s="1"/>
  <c r="M1087" i="2" a="1"/>
  <c r="M1087" i="2" s="1"/>
  <c r="Q1087" i="2" a="1"/>
  <c r="Q1087" i="2" s="1"/>
  <c r="N1087" i="2" a="1"/>
  <c r="N1087" i="2" s="1"/>
  <c r="K1087" i="2" a="1"/>
  <c r="K1087" i="2" s="1"/>
  <c r="O1087" i="2" a="1"/>
  <c r="O1087" i="2" s="1"/>
  <c r="C1087" i="2" a="1"/>
  <c r="C1087" i="2" s="1"/>
  <c r="D1087" i="2" a="1"/>
  <c r="D1087" i="2" s="1"/>
  <c r="A1087" i="2" s="1" a="1"/>
  <c r="A1087" i="2" s="1"/>
  <c r="N1073" i="2" a="1"/>
  <c r="N1073" i="2" s="1"/>
  <c r="K1073" i="2" a="1"/>
  <c r="K1073" i="2" s="1"/>
  <c r="O1073" i="2" a="1"/>
  <c r="O1073" i="2" s="1"/>
  <c r="L1073" i="2" a="1"/>
  <c r="L1073" i="2" s="1"/>
  <c r="P1073" i="2" a="1"/>
  <c r="P1073" i="2" s="1"/>
  <c r="M1073" i="2" a="1"/>
  <c r="M1073" i="2" s="1"/>
  <c r="Q1073" i="2" a="1"/>
  <c r="Q1073" i="2" s="1"/>
  <c r="C1073" i="2" a="1"/>
  <c r="C1073" i="2" s="1"/>
  <c r="D1073" i="2" a="1"/>
  <c r="D1073" i="2" s="1"/>
  <c r="A1073" i="2" s="1" a="1"/>
  <c r="A1073" i="2" s="1"/>
  <c r="L1031" i="2" a="1"/>
  <c r="L1031" i="2" s="1"/>
  <c r="P1031" i="2" a="1"/>
  <c r="P1031" i="2" s="1"/>
  <c r="M1031" i="2" a="1"/>
  <c r="M1031" i="2" s="1"/>
  <c r="Q1031" i="2" a="1"/>
  <c r="Q1031" i="2" s="1"/>
  <c r="N1031" i="2" a="1"/>
  <c r="N1031" i="2" s="1"/>
  <c r="K1031" i="2" a="1"/>
  <c r="K1031" i="2" s="1"/>
  <c r="O1031" i="2" a="1"/>
  <c r="O1031" i="2" s="1"/>
  <c r="C1031" i="2" a="1"/>
  <c r="C1031" i="2" s="1"/>
  <c r="D1031" i="2" a="1"/>
  <c r="D1031" i="2" s="1"/>
  <c r="A1031" i="2" s="1" a="1"/>
  <c r="A1031" i="2" s="1"/>
  <c r="L1015" i="2" a="1"/>
  <c r="L1015" i="2" s="1"/>
  <c r="P1015" i="2" a="1"/>
  <c r="P1015" i="2" s="1"/>
  <c r="M1015" i="2" a="1"/>
  <c r="M1015" i="2" s="1"/>
  <c r="Q1015" i="2" a="1"/>
  <c r="Q1015" i="2" s="1"/>
  <c r="N1015" i="2" a="1"/>
  <c r="N1015" i="2" s="1"/>
  <c r="K1015" i="2" a="1"/>
  <c r="K1015" i="2" s="1"/>
  <c r="O1015" i="2" a="1"/>
  <c r="O1015" i="2" s="1"/>
  <c r="C1015" i="2" a="1"/>
  <c r="C1015" i="2" s="1"/>
  <c r="D1015" i="2" a="1"/>
  <c r="D1015" i="2" s="1"/>
  <c r="A1015" i="2" s="1" a="1"/>
  <c r="A1015" i="2" s="1"/>
  <c r="M910" i="2" a="1"/>
  <c r="M910" i="2" s="1"/>
  <c r="Q910" i="2" a="1"/>
  <c r="Q910" i="2" s="1"/>
  <c r="N910" i="2" a="1"/>
  <c r="N910" i="2" s="1"/>
  <c r="K910" i="2" a="1"/>
  <c r="K910" i="2" s="1"/>
  <c r="O910" i="2" a="1"/>
  <c r="O910" i="2" s="1"/>
  <c r="L910" i="2" a="1"/>
  <c r="L910" i="2" s="1"/>
  <c r="P910" i="2" a="1"/>
  <c r="P910" i="2" s="1"/>
  <c r="C910" i="2" a="1"/>
  <c r="C910" i="2" s="1"/>
  <c r="D910" i="2" a="1"/>
  <c r="D910" i="2" s="1"/>
  <c r="A910" i="2" s="1" a="1"/>
  <c r="A910" i="2" s="1"/>
  <c r="L881" i="2" a="1"/>
  <c r="L881" i="2" s="1"/>
  <c r="P881" i="2" a="1"/>
  <c r="P881" i="2" s="1"/>
  <c r="M881" i="2" a="1"/>
  <c r="M881" i="2" s="1"/>
  <c r="Q881" i="2" a="1"/>
  <c r="Q881" i="2" s="1"/>
  <c r="N881" i="2" a="1"/>
  <c r="N881" i="2" s="1"/>
  <c r="K881" i="2" a="1"/>
  <c r="K881" i="2" s="1"/>
  <c r="O881" i="2" a="1"/>
  <c r="O881" i="2" s="1"/>
  <c r="C881" i="2" a="1"/>
  <c r="C881" i="2" s="1"/>
  <c r="D881" i="2" a="1"/>
  <c r="D881" i="2" s="1"/>
  <c r="A881" i="2" s="1" a="1"/>
  <c r="A881" i="2" s="1"/>
  <c r="N782" i="2" a="1"/>
  <c r="N782" i="2" s="1"/>
  <c r="K782" i="2" a="1"/>
  <c r="K782" i="2" s="1"/>
  <c r="O782" i="2" a="1"/>
  <c r="O782" i="2" s="1"/>
  <c r="L782" i="2" a="1"/>
  <c r="L782" i="2" s="1"/>
  <c r="P782" i="2" a="1"/>
  <c r="P782" i="2" s="1"/>
  <c r="M782" i="2" a="1"/>
  <c r="M782" i="2" s="1"/>
  <c r="Q782" i="2" a="1"/>
  <c r="Q782" i="2" s="1"/>
  <c r="C782" i="2" a="1"/>
  <c r="C782" i="2" s="1"/>
  <c r="D782" i="2" a="1"/>
  <c r="D782" i="2" s="1"/>
  <c r="A782" i="2" s="1" a="1"/>
  <c r="A782" i="2" s="1"/>
  <c r="L748" i="2" a="1"/>
  <c r="L748" i="2" s="1"/>
  <c r="P748" i="2" a="1"/>
  <c r="P748" i="2" s="1"/>
  <c r="M748" i="2" a="1"/>
  <c r="M748" i="2" s="1"/>
  <c r="Q748" i="2" a="1"/>
  <c r="Q748" i="2" s="1"/>
  <c r="K748" i="2" a="1"/>
  <c r="K748" i="2" s="1"/>
  <c r="N748" i="2" a="1"/>
  <c r="N748" i="2" s="1"/>
  <c r="O748" i="2" a="1"/>
  <c r="O748" i="2" s="1"/>
  <c r="C748" i="2" a="1"/>
  <c r="C748" i="2" s="1"/>
  <c r="D748" i="2" a="1"/>
  <c r="D748" i="2" s="1"/>
  <c r="A748" i="2" s="1" a="1"/>
  <c r="A748" i="2" s="1"/>
  <c r="M150" i="2" a="1"/>
  <c r="M150" i="2" s="1"/>
  <c r="Q150" i="2" a="1"/>
  <c r="Q150" i="2" s="1"/>
  <c r="N150" i="2" a="1"/>
  <c r="N150" i="2" s="1"/>
  <c r="K150" i="2" a="1"/>
  <c r="K150" i="2" s="1"/>
  <c r="O150" i="2" a="1"/>
  <c r="O150" i="2" s="1"/>
  <c r="P150" i="2" a="1"/>
  <c r="P150" i="2" s="1"/>
  <c r="L150" i="2" a="1"/>
  <c r="L150" i="2" s="1"/>
  <c r="C150" i="2" a="1"/>
  <c r="C150" i="2" s="1"/>
  <c r="D150" i="2" a="1"/>
  <c r="D150" i="2" s="1"/>
  <c r="A150" i="2" s="1" a="1"/>
  <c r="A150" i="2" s="1"/>
  <c r="M123" i="2" a="1"/>
  <c r="M123" i="2" s="1"/>
  <c r="Q123" i="2" a="1"/>
  <c r="Q123" i="2" s="1"/>
  <c r="N123" i="2" a="1"/>
  <c r="N123" i="2" s="1"/>
  <c r="K123" i="2" a="1"/>
  <c r="K123" i="2" s="1"/>
  <c r="O123" i="2" a="1"/>
  <c r="O123" i="2" s="1"/>
  <c r="L123" i="2" a="1"/>
  <c r="L123" i="2" s="1"/>
  <c r="P123" i="2" a="1"/>
  <c r="P123" i="2" s="1"/>
  <c r="D123" i="2" a="1"/>
  <c r="D123" i="2" s="1"/>
  <c r="A123" i="2" s="1" a="1"/>
  <c r="A123" i="2" s="1"/>
  <c r="C123" i="2" a="1"/>
  <c r="C123" i="2" s="1"/>
  <c r="M111" i="2" a="1"/>
  <c r="M111" i="2" s="1"/>
  <c r="Q111" i="2" a="1"/>
  <c r="Q111" i="2" s="1"/>
  <c r="N111" i="2" a="1"/>
  <c r="N111" i="2" s="1"/>
  <c r="K111" i="2" a="1"/>
  <c r="K111" i="2" s="1"/>
  <c r="O111" i="2" a="1"/>
  <c r="O111" i="2" s="1"/>
  <c r="P111" i="2" a="1"/>
  <c r="P111" i="2" s="1"/>
  <c r="L111" i="2" a="1"/>
  <c r="L111" i="2" s="1"/>
  <c r="D111" i="2" a="1"/>
  <c r="D111" i="2" s="1"/>
  <c r="A111" i="2" s="1" a="1"/>
  <c r="A111" i="2" s="1"/>
  <c r="C111" i="2" a="1"/>
  <c r="C111" i="2" s="1"/>
  <c r="K2137" i="2" a="1"/>
  <c r="K2137" i="2" s="1"/>
  <c r="O2137" i="2" a="1"/>
  <c r="O2137" i="2" s="1"/>
  <c r="L2137" i="2" a="1"/>
  <c r="L2137" i="2" s="1"/>
  <c r="P2137" i="2" a="1"/>
  <c r="P2137" i="2" s="1"/>
  <c r="M2137" i="2" a="1"/>
  <c r="M2137" i="2" s="1"/>
  <c r="Q2137" i="2" a="1"/>
  <c r="Q2137" i="2" s="1"/>
  <c r="D2137" i="2" a="1"/>
  <c r="D2137" i="2" s="1"/>
  <c r="A2137" i="2" s="1" a="1"/>
  <c r="A2137" i="2" s="1"/>
  <c r="N2137" i="2" a="1"/>
  <c r="N2137" i="2" s="1"/>
  <c r="C2137" i="2" a="1"/>
  <c r="C2137" i="2" s="1"/>
  <c r="K2129" i="2" a="1"/>
  <c r="K2129" i="2" s="1"/>
  <c r="O2129" i="2" a="1"/>
  <c r="O2129" i="2" s="1"/>
  <c r="L2129" i="2" a="1"/>
  <c r="L2129" i="2" s="1"/>
  <c r="P2129" i="2" a="1"/>
  <c r="P2129" i="2" s="1"/>
  <c r="M2129" i="2" a="1"/>
  <c r="M2129" i="2" s="1"/>
  <c r="Q2129" i="2" a="1"/>
  <c r="Q2129" i="2" s="1"/>
  <c r="N2129" i="2" a="1"/>
  <c r="N2129" i="2" s="1"/>
  <c r="D2129" i="2" a="1"/>
  <c r="D2129" i="2" s="1"/>
  <c r="A2129" i="2" s="1" a="1"/>
  <c r="A2129" i="2" s="1"/>
  <c r="C2129" i="2" a="1"/>
  <c r="C2129" i="2" s="1"/>
  <c r="K2121" i="2" a="1"/>
  <c r="K2121" i="2" s="1"/>
  <c r="O2121" i="2" a="1"/>
  <c r="O2121" i="2" s="1"/>
  <c r="L2121" i="2" a="1"/>
  <c r="L2121" i="2" s="1"/>
  <c r="P2121" i="2" a="1"/>
  <c r="P2121" i="2" s="1"/>
  <c r="M2121" i="2" a="1"/>
  <c r="M2121" i="2" s="1"/>
  <c r="Q2121" i="2" a="1"/>
  <c r="Q2121" i="2" s="1"/>
  <c r="N2121" i="2" a="1"/>
  <c r="N2121" i="2" s="1"/>
  <c r="C2121" i="2" a="1"/>
  <c r="C2121" i="2" s="1"/>
  <c r="D2121" i="2" a="1"/>
  <c r="D2121" i="2" s="1"/>
  <c r="A2121" i="2" s="1" a="1"/>
  <c r="A2121" i="2" s="1"/>
  <c r="K2117" i="2" a="1"/>
  <c r="K2117" i="2" s="1"/>
  <c r="O2117" i="2" a="1"/>
  <c r="O2117" i="2" s="1"/>
  <c r="L2117" i="2" a="1"/>
  <c r="L2117" i="2" s="1"/>
  <c r="P2117" i="2" a="1"/>
  <c r="P2117" i="2" s="1"/>
  <c r="M2117" i="2" a="1"/>
  <c r="M2117" i="2" s="1"/>
  <c r="Q2117" i="2" a="1"/>
  <c r="Q2117" i="2" s="1"/>
  <c r="C2117" i="2" a="1"/>
  <c r="C2117" i="2" s="1"/>
  <c r="N2117" i="2" a="1"/>
  <c r="N2117" i="2" s="1"/>
  <c r="D2117" i="2" a="1"/>
  <c r="D2117" i="2" s="1"/>
  <c r="A2117" i="2" s="1" a="1"/>
  <c r="A2117" i="2" s="1"/>
  <c r="K2109" i="2" a="1"/>
  <c r="K2109" i="2" s="1"/>
  <c r="O2109" i="2" a="1"/>
  <c r="O2109" i="2" s="1"/>
  <c r="L2109" i="2" a="1"/>
  <c r="L2109" i="2" s="1"/>
  <c r="P2109" i="2" a="1"/>
  <c r="P2109" i="2" s="1"/>
  <c r="M2109" i="2" a="1"/>
  <c r="M2109" i="2" s="1"/>
  <c r="Q2109" i="2" a="1"/>
  <c r="Q2109" i="2" s="1"/>
  <c r="N2109" i="2" a="1"/>
  <c r="N2109" i="2" s="1"/>
  <c r="C2109" i="2" a="1"/>
  <c r="C2109" i="2" s="1"/>
  <c r="D2109" i="2" a="1"/>
  <c r="D2109" i="2" s="1"/>
  <c r="A2109" i="2" s="1" a="1"/>
  <c r="A2109" i="2" s="1"/>
  <c r="K2101" i="2" a="1"/>
  <c r="K2101" i="2" s="1"/>
  <c r="O2101" i="2" a="1"/>
  <c r="O2101" i="2" s="1"/>
  <c r="L2101" i="2" a="1"/>
  <c r="L2101" i="2" s="1"/>
  <c r="P2101" i="2" a="1"/>
  <c r="P2101" i="2" s="1"/>
  <c r="M2101" i="2" a="1"/>
  <c r="M2101" i="2" s="1"/>
  <c r="Q2101" i="2" a="1"/>
  <c r="Q2101" i="2" s="1"/>
  <c r="N2101" i="2" a="1"/>
  <c r="N2101" i="2" s="1"/>
  <c r="C2101" i="2" a="1"/>
  <c r="C2101" i="2" s="1"/>
  <c r="D2101" i="2" a="1"/>
  <c r="D2101" i="2" s="1"/>
  <c r="A2101" i="2" s="1" a="1"/>
  <c r="A2101" i="2" s="1"/>
  <c r="K2093" i="2" a="1"/>
  <c r="K2093" i="2" s="1"/>
  <c r="O2093" i="2" a="1"/>
  <c r="O2093" i="2" s="1"/>
  <c r="L2093" i="2" a="1"/>
  <c r="L2093" i="2" s="1"/>
  <c r="P2093" i="2" a="1"/>
  <c r="P2093" i="2" s="1"/>
  <c r="M2093" i="2" a="1"/>
  <c r="M2093" i="2" s="1"/>
  <c r="Q2093" i="2" a="1"/>
  <c r="Q2093" i="2" s="1"/>
  <c r="N2093" i="2" a="1"/>
  <c r="N2093" i="2" s="1"/>
  <c r="C2093" i="2" a="1"/>
  <c r="C2093" i="2" s="1"/>
  <c r="D2093" i="2" a="1"/>
  <c r="D2093" i="2" s="1"/>
  <c r="A2093" i="2" s="1" a="1"/>
  <c r="A2093" i="2" s="1"/>
  <c r="K2089" i="2" a="1"/>
  <c r="K2089" i="2" s="1"/>
  <c r="O2089" i="2" a="1"/>
  <c r="O2089" i="2" s="1"/>
  <c r="L2089" i="2" a="1"/>
  <c r="L2089" i="2" s="1"/>
  <c r="P2089" i="2" a="1"/>
  <c r="P2089" i="2" s="1"/>
  <c r="M2089" i="2" a="1"/>
  <c r="M2089" i="2" s="1"/>
  <c r="Q2089" i="2" a="1"/>
  <c r="Q2089" i="2" s="1"/>
  <c r="N2089" i="2" a="1"/>
  <c r="N2089" i="2" s="1"/>
  <c r="C2089" i="2" a="1"/>
  <c r="C2089" i="2" s="1"/>
  <c r="D2089" i="2" a="1"/>
  <c r="D2089" i="2" s="1"/>
  <c r="A2089" i="2" s="1" a="1"/>
  <c r="A2089" i="2" s="1"/>
  <c r="K2081" i="2" a="1"/>
  <c r="K2081" i="2" s="1"/>
  <c r="O2081" i="2" a="1"/>
  <c r="O2081" i="2" s="1"/>
  <c r="L2081" i="2" a="1"/>
  <c r="L2081" i="2" s="1"/>
  <c r="P2081" i="2" a="1"/>
  <c r="P2081" i="2" s="1"/>
  <c r="M2081" i="2" a="1"/>
  <c r="M2081" i="2" s="1"/>
  <c r="Q2081" i="2" a="1"/>
  <c r="Q2081" i="2" s="1"/>
  <c r="N2081" i="2" a="1"/>
  <c r="N2081" i="2" s="1"/>
  <c r="C2081" i="2" a="1"/>
  <c r="C2081" i="2" s="1"/>
  <c r="D2081" i="2" a="1"/>
  <c r="D2081" i="2" s="1"/>
  <c r="A2081" i="2" s="1" a="1"/>
  <c r="A2081" i="2" s="1"/>
  <c r="K2073" i="2" a="1"/>
  <c r="K2073" i="2" s="1"/>
  <c r="O2073" i="2" a="1"/>
  <c r="O2073" i="2" s="1"/>
  <c r="L2073" i="2" a="1"/>
  <c r="L2073" i="2" s="1"/>
  <c r="P2073" i="2" a="1"/>
  <c r="P2073" i="2" s="1"/>
  <c r="M2073" i="2" a="1"/>
  <c r="M2073" i="2" s="1"/>
  <c r="Q2073" i="2" a="1"/>
  <c r="Q2073" i="2" s="1"/>
  <c r="N2073" i="2" a="1"/>
  <c r="N2073" i="2" s="1"/>
  <c r="C2073" i="2" a="1"/>
  <c r="C2073" i="2" s="1"/>
  <c r="D2073" i="2" a="1"/>
  <c r="D2073" i="2" s="1"/>
  <c r="A2073" i="2" s="1" a="1"/>
  <c r="A2073" i="2" s="1"/>
  <c r="K2065" i="2" a="1"/>
  <c r="K2065" i="2" s="1"/>
  <c r="O2065" i="2" a="1"/>
  <c r="O2065" i="2" s="1"/>
  <c r="L2065" i="2" a="1"/>
  <c r="L2065" i="2" s="1"/>
  <c r="P2065" i="2" a="1"/>
  <c r="P2065" i="2" s="1"/>
  <c r="M2065" i="2" a="1"/>
  <c r="M2065" i="2" s="1"/>
  <c r="Q2065" i="2" a="1"/>
  <c r="Q2065" i="2" s="1"/>
  <c r="N2065" i="2" a="1"/>
  <c r="N2065" i="2" s="1"/>
  <c r="C2065" i="2" a="1"/>
  <c r="C2065" i="2" s="1"/>
  <c r="D2065" i="2" a="1"/>
  <c r="D2065" i="2" s="1"/>
  <c r="A2065" i="2" s="1" a="1"/>
  <c r="A2065" i="2" s="1"/>
  <c r="K2057" i="2" a="1"/>
  <c r="K2057" i="2" s="1"/>
  <c r="O2057" i="2" a="1"/>
  <c r="O2057" i="2" s="1"/>
  <c r="L2057" i="2" a="1"/>
  <c r="L2057" i="2" s="1"/>
  <c r="P2057" i="2" a="1"/>
  <c r="P2057" i="2" s="1"/>
  <c r="M2057" i="2" a="1"/>
  <c r="M2057" i="2" s="1"/>
  <c r="Q2057" i="2" a="1"/>
  <c r="Q2057" i="2" s="1"/>
  <c r="N2057" i="2" a="1"/>
  <c r="N2057" i="2" s="1"/>
  <c r="C2057" i="2" a="1"/>
  <c r="C2057" i="2" s="1"/>
  <c r="D2057" i="2" a="1"/>
  <c r="D2057" i="2" s="1"/>
  <c r="A2057" i="2" s="1" a="1"/>
  <c r="A2057" i="2" s="1"/>
  <c r="K2049" i="2" a="1"/>
  <c r="K2049" i="2" s="1"/>
  <c r="O2049" i="2" a="1"/>
  <c r="O2049" i="2" s="1"/>
  <c r="L2049" i="2" a="1"/>
  <c r="L2049" i="2" s="1"/>
  <c r="P2049" i="2" a="1"/>
  <c r="P2049" i="2" s="1"/>
  <c r="M2049" i="2" a="1"/>
  <c r="M2049" i="2" s="1"/>
  <c r="Q2049" i="2" a="1"/>
  <c r="Q2049" i="2" s="1"/>
  <c r="N2049" i="2" a="1"/>
  <c r="N2049" i="2" s="1"/>
  <c r="C2049" i="2" a="1"/>
  <c r="C2049" i="2" s="1"/>
  <c r="D2049" i="2" a="1"/>
  <c r="D2049" i="2" s="1"/>
  <c r="A2049" i="2" s="1" a="1"/>
  <c r="A2049" i="2" s="1"/>
  <c r="K2041" i="2" a="1"/>
  <c r="K2041" i="2" s="1"/>
  <c r="O2041" i="2" a="1"/>
  <c r="O2041" i="2" s="1"/>
  <c r="L2041" i="2" a="1"/>
  <c r="L2041" i="2" s="1"/>
  <c r="P2041" i="2" a="1"/>
  <c r="P2041" i="2" s="1"/>
  <c r="M2041" i="2" a="1"/>
  <c r="M2041" i="2" s="1"/>
  <c r="Q2041" i="2" a="1"/>
  <c r="Q2041" i="2" s="1"/>
  <c r="N2041" i="2" a="1"/>
  <c r="N2041" i="2" s="1"/>
  <c r="C2041" i="2" a="1"/>
  <c r="C2041" i="2" s="1"/>
  <c r="D2041" i="2" a="1"/>
  <c r="D2041" i="2" s="1"/>
  <c r="A2041" i="2" s="1" a="1"/>
  <c r="A2041" i="2" s="1"/>
  <c r="K2033" i="2" a="1"/>
  <c r="K2033" i="2" s="1"/>
  <c r="O2033" i="2" a="1"/>
  <c r="O2033" i="2" s="1"/>
  <c r="L2033" i="2" a="1"/>
  <c r="L2033" i="2" s="1"/>
  <c r="P2033" i="2" a="1"/>
  <c r="P2033" i="2" s="1"/>
  <c r="M2033" i="2" a="1"/>
  <c r="M2033" i="2" s="1"/>
  <c r="Q2033" i="2" a="1"/>
  <c r="Q2033" i="2" s="1"/>
  <c r="N2033" i="2" a="1"/>
  <c r="N2033" i="2" s="1"/>
  <c r="C2033" i="2" a="1"/>
  <c r="C2033" i="2" s="1"/>
  <c r="D2033" i="2" a="1"/>
  <c r="D2033" i="2" s="1"/>
  <c r="A2033" i="2" s="1" a="1"/>
  <c r="A2033" i="2" s="1"/>
  <c r="K2025" i="2" a="1"/>
  <c r="K2025" i="2" s="1"/>
  <c r="O2025" i="2" a="1"/>
  <c r="O2025" i="2" s="1"/>
  <c r="L2025" i="2" a="1"/>
  <c r="L2025" i="2" s="1"/>
  <c r="P2025" i="2" a="1"/>
  <c r="P2025" i="2" s="1"/>
  <c r="M2025" i="2" a="1"/>
  <c r="M2025" i="2" s="1"/>
  <c r="Q2025" i="2" a="1"/>
  <c r="Q2025" i="2" s="1"/>
  <c r="N2025" i="2" a="1"/>
  <c r="N2025" i="2" s="1"/>
  <c r="C2025" i="2" a="1"/>
  <c r="C2025" i="2" s="1"/>
  <c r="D2025" i="2" a="1"/>
  <c r="D2025" i="2" s="1"/>
  <c r="A2025" i="2" s="1" a="1"/>
  <c r="A2025" i="2" s="1"/>
  <c r="K2021" i="2" a="1"/>
  <c r="K2021" i="2" s="1"/>
  <c r="O2021" i="2" a="1"/>
  <c r="O2021" i="2" s="1"/>
  <c r="L2021" i="2" a="1"/>
  <c r="L2021" i="2" s="1"/>
  <c r="P2021" i="2" a="1"/>
  <c r="P2021" i="2" s="1"/>
  <c r="M2021" i="2" a="1"/>
  <c r="M2021" i="2" s="1"/>
  <c r="Q2021" i="2" a="1"/>
  <c r="Q2021" i="2" s="1"/>
  <c r="N2021" i="2" a="1"/>
  <c r="N2021" i="2" s="1"/>
  <c r="C2021" i="2" a="1"/>
  <c r="C2021" i="2" s="1"/>
  <c r="D2021" i="2" a="1"/>
  <c r="D2021" i="2" s="1"/>
  <c r="A2021" i="2" s="1" a="1"/>
  <c r="A2021" i="2" s="1"/>
  <c r="K2013" i="2" a="1"/>
  <c r="K2013" i="2" s="1"/>
  <c r="O2013" i="2" a="1"/>
  <c r="O2013" i="2" s="1"/>
  <c r="L2013" i="2" a="1"/>
  <c r="L2013" i="2" s="1"/>
  <c r="P2013" i="2" a="1"/>
  <c r="P2013" i="2" s="1"/>
  <c r="M2013" i="2" a="1"/>
  <c r="M2013" i="2" s="1"/>
  <c r="Q2013" i="2" a="1"/>
  <c r="Q2013" i="2" s="1"/>
  <c r="N2013" i="2" a="1"/>
  <c r="N2013" i="2" s="1"/>
  <c r="C2013" i="2" a="1"/>
  <c r="C2013" i="2" s="1"/>
  <c r="D2013" i="2" a="1"/>
  <c r="D2013" i="2" s="1"/>
  <c r="A2013" i="2" s="1" a="1"/>
  <c r="A2013" i="2" s="1"/>
  <c r="K2005" i="2" a="1"/>
  <c r="K2005" i="2" s="1"/>
  <c r="O2005" i="2" a="1"/>
  <c r="O2005" i="2" s="1"/>
  <c r="L2005" i="2" a="1"/>
  <c r="L2005" i="2" s="1"/>
  <c r="P2005" i="2" a="1"/>
  <c r="P2005" i="2" s="1"/>
  <c r="M2005" i="2" a="1"/>
  <c r="M2005" i="2" s="1"/>
  <c r="Q2005" i="2" a="1"/>
  <c r="Q2005" i="2" s="1"/>
  <c r="N2005" i="2" a="1"/>
  <c r="N2005" i="2" s="1"/>
  <c r="C2005" i="2" a="1"/>
  <c r="C2005" i="2" s="1"/>
  <c r="D2005" i="2" a="1"/>
  <c r="D2005" i="2" s="1"/>
  <c r="A2005" i="2" s="1" a="1"/>
  <c r="A2005" i="2" s="1"/>
  <c r="K1997" i="2" a="1"/>
  <c r="K1997" i="2" s="1"/>
  <c r="O1997" i="2" a="1"/>
  <c r="O1997" i="2" s="1"/>
  <c r="L1997" i="2" a="1"/>
  <c r="L1997" i="2" s="1"/>
  <c r="P1997" i="2" a="1"/>
  <c r="P1997" i="2" s="1"/>
  <c r="M1997" i="2" a="1"/>
  <c r="M1997" i="2" s="1"/>
  <c r="Q1997" i="2" a="1"/>
  <c r="Q1997" i="2" s="1"/>
  <c r="N1997" i="2" a="1"/>
  <c r="N1997" i="2" s="1"/>
  <c r="C1997" i="2" a="1"/>
  <c r="C1997" i="2" s="1"/>
  <c r="D1997" i="2" a="1"/>
  <c r="D1997" i="2" s="1"/>
  <c r="A1997" i="2" s="1" a="1"/>
  <c r="A1997" i="2" s="1"/>
  <c r="K1989" i="2" a="1"/>
  <c r="K1989" i="2" s="1"/>
  <c r="O1989" i="2" a="1"/>
  <c r="O1989" i="2" s="1"/>
  <c r="L1989" i="2" a="1"/>
  <c r="L1989" i="2" s="1"/>
  <c r="P1989" i="2" a="1"/>
  <c r="P1989" i="2" s="1"/>
  <c r="M1989" i="2" a="1"/>
  <c r="M1989" i="2" s="1"/>
  <c r="Q1989" i="2" a="1"/>
  <c r="Q1989" i="2" s="1"/>
  <c r="N1989" i="2" a="1"/>
  <c r="N1989" i="2" s="1"/>
  <c r="C1989" i="2" a="1"/>
  <c r="C1989" i="2" s="1"/>
  <c r="D1989" i="2" a="1"/>
  <c r="D1989" i="2" s="1"/>
  <c r="A1989" i="2" s="1" a="1"/>
  <c r="A1989" i="2" s="1"/>
  <c r="K1985" i="2" a="1"/>
  <c r="K1985" i="2" s="1"/>
  <c r="O1985" i="2" a="1"/>
  <c r="O1985" i="2" s="1"/>
  <c r="L1985" i="2" a="1"/>
  <c r="L1985" i="2" s="1"/>
  <c r="P1985" i="2" a="1"/>
  <c r="P1985" i="2" s="1"/>
  <c r="M1985" i="2" a="1"/>
  <c r="M1985" i="2" s="1"/>
  <c r="Q1985" i="2" a="1"/>
  <c r="Q1985" i="2" s="1"/>
  <c r="N1985" i="2" a="1"/>
  <c r="N1985" i="2" s="1"/>
  <c r="C1985" i="2" a="1"/>
  <c r="C1985" i="2" s="1"/>
  <c r="D1985" i="2" a="1"/>
  <c r="D1985" i="2" s="1"/>
  <c r="A1985" i="2" s="1" a="1"/>
  <c r="A1985" i="2" s="1"/>
  <c r="K1977" i="2" a="1"/>
  <c r="K1977" i="2" s="1"/>
  <c r="O1977" i="2" a="1"/>
  <c r="O1977" i="2" s="1"/>
  <c r="L1977" i="2" a="1"/>
  <c r="L1977" i="2" s="1"/>
  <c r="P1977" i="2" a="1"/>
  <c r="P1977" i="2" s="1"/>
  <c r="M1977" i="2" a="1"/>
  <c r="M1977" i="2" s="1"/>
  <c r="Q1977" i="2" a="1"/>
  <c r="Q1977" i="2" s="1"/>
  <c r="N1977" i="2" a="1"/>
  <c r="N1977" i="2" s="1"/>
  <c r="C1977" i="2" a="1"/>
  <c r="C1977" i="2" s="1"/>
  <c r="D1977" i="2" a="1"/>
  <c r="D1977" i="2" s="1"/>
  <c r="A1977" i="2" s="1" a="1"/>
  <c r="A1977" i="2" s="1"/>
  <c r="K1969" i="2" a="1"/>
  <c r="K1969" i="2" s="1"/>
  <c r="O1969" i="2" a="1"/>
  <c r="O1969" i="2" s="1"/>
  <c r="L1969" i="2" a="1"/>
  <c r="L1969" i="2" s="1"/>
  <c r="P1969" i="2" a="1"/>
  <c r="P1969" i="2" s="1"/>
  <c r="M1969" i="2" a="1"/>
  <c r="M1969" i="2" s="1"/>
  <c r="Q1969" i="2" a="1"/>
  <c r="Q1969" i="2" s="1"/>
  <c r="N1969" i="2" a="1"/>
  <c r="N1969" i="2" s="1"/>
  <c r="C1969" i="2" a="1"/>
  <c r="C1969" i="2" s="1"/>
  <c r="D1969" i="2" a="1"/>
  <c r="D1969" i="2" s="1"/>
  <c r="A1969" i="2" s="1" a="1"/>
  <c r="A1969" i="2" s="1"/>
  <c r="K1961" i="2" a="1"/>
  <c r="K1961" i="2" s="1"/>
  <c r="O1961" i="2" a="1"/>
  <c r="O1961" i="2" s="1"/>
  <c r="L1961" i="2" a="1"/>
  <c r="L1961" i="2" s="1"/>
  <c r="P1961" i="2" a="1"/>
  <c r="P1961" i="2" s="1"/>
  <c r="M1961" i="2" a="1"/>
  <c r="M1961" i="2" s="1"/>
  <c r="Q1961" i="2" a="1"/>
  <c r="Q1961" i="2" s="1"/>
  <c r="N1961" i="2" a="1"/>
  <c r="N1961" i="2" s="1"/>
  <c r="C1961" i="2" a="1"/>
  <c r="C1961" i="2" s="1"/>
  <c r="D1961" i="2" a="1"/>
  <c r="D1961" i="2" s="1"/>
  <c r="A1961" i="2" s="1" a="1"/>
  <c r="A1961" i="2" s="1"/>
  <c r="K1953" i="2" a="1"/>
  <c r="K1953" i="2" s="1"/>
  <c r="O1953" i="2" a="1"/>
  <c r="O1953" i="2" s="1"/>
  <c r="L1953" i="2" a="1"/>
  <c r="L1953" i="2" s="1"/>
  <c r="P1953" i="2" a="1"/>
  <c r="P1953" i="2" s="1"/>
  <c r="M1953" i="2" a="1"/>
  <c r="M1953" i="2" s="1"/>
  <c r="Q1953" i="2" a="1"/>
  <c r="Q1953" i="2" s="1"/>
  <c r="N1953" i="2" a="1"/>
  <c r="N1953" i="2" s="1"/>
  <c r="C1953" i="2" a="1"/>
  <c r="C1953" i="2" s="1"/>
  <c r="D1953" i="2" a="1"/>
  <c r="D1953" i="2" s="1"/>
  <c r="A1953" i="2" s="1" a="1"/>
  <c r="A1953" i="2" s="1"/>
  <c r="K1945" i="2" a="1"/>
  <c r="K1945" i="2" s="1"/>
  <c r="O1945" i="2" a="1"/>
  <c r="O1945" i="2" s="1"/>
  <c r="L1945" i="2" a="1"/>
  <c r="L1945" i="2" s="1"/>
  <c r="P1945" i="2" a="1"/>
  <c r="P1945" i="2" s="1"/>
  <c r="M1945" i="2" a="1"/>
  <c r="M1945" i="2" s="1"/>
  <c r="Q1945" i="2" a="1"/>
  <c r="Q1945" i="2" s="1"/>
  <c r="N1945" i="2" a="1"/>
  <c r="N1945" i="2" s="1"/>
  <c r="C1945" i="2" a="1"/>
  <c r="C1945" i="2" s="1"/>
  <c r="D1945" i="2" a="1"/>
  <c r="D1945" i="2" s="1"/>
  <c r="A1945" i="2" s="1" a="1"/>
  <c r="A1945" i="2" s="1"/>
  <c r="K1937" i="2" a="1"/>
  <c r="K1937" i="2" s="1"/>
  <c r="O1937" i="2" a="1"/>
  <c r="O1937" i="2" s="1"/>
  <c r="L1937" i="2" a="1"/>
  <c r="L1937" i="2" s="1"/>
  <c r="P1937" i="2" a="1"/>
  <c r="P1937" i="2" s="1"/>
  <c r="M1937" i="2" a="1"/>
  <c r="M1937" i="2" s="1"/>
  <c r="Q1937" i="2" a="1"/>
  <c r="Q1937" i="2" s="1"/>
  <c r="N1937" i="2" a="1"/>
  <c r="N1937" i="2" s="1"/>
  <c r="C1937" i="2" a="1"/>
  <c r="C1937" i="2" s="1"/>
  <c r="D1937" i="2" a="1"/>
  <c r="D1937" i="2" s="1"/>
  <c r="A1937" i="2" s="1" a="1"/>
  <c r="A1937" i="2" s="1"/>
  <c r="L1929" i="2" a="1"/>
  <c r="L1929" i="2" s="1"/>
  <c r="P1929" i="2" a="1"/>
  <c r="P1929" i="2" s="1"/>
  <c r="M1929" i="2" a="1"/>
  <c r="M1929" i="2" s="1"/>
  <c r="Q1929" i="2" a="1"/>
  <c r="Q1929" i="2" s="1"/>
  <c r="N1929" i="2" a="1"/>
  <c r="N1929" i="2" s="1"/>
  <c r="K1929" i="2" a="1"/>
  <c r="K1929" i="2" s="1"/>
  <c r="O1929" i="2" a="1"/>
  <c r="O1929" i="2" s="1"/>
  <c r="C1929" i="2" a="1"/>
  <c r="C1929" i="2" s="1"/>
  <c r="D1929" i="2" a="1"/>
  <c r="D1929" i="2" s="1"/>
  <c r="A1929" i="2" s="1" a="1"/>
  <c r="A1929" i="2" s="1"/>
  <c r="L1921" i="2" a="1"/>
  <c r="L1921" i="2" s="1"/>
  <c r="P1921" i="2" a="1"/>
  <c r="P1921" i="2" s="1"/>
  <c r="M1921" i="2" a="1"/>
  <c r="M1921" i="2" s="1"/>
  <c r="Q1921" i="2" a="1"/>
  <c r="Q1921" i="2" s="1"/>
  <c r="N1921" i="2" a="1"/>
  <c r="N1921" i="2" s="1"/>
  <c r="O1921" i="2" a="1"/>
  <c r="O1921" i="2" s="1"/>
  <c r="K1921" i="2" a="1"/>
  <c r="K1921" i="2" s="1"/>
  <c r="C1921" i="2" a="1"/>
  <c r="C1921" i="2" s="1"/>
  <c r="D1921" i="2" a="1"/>
  <c r="D1921" i="2" s="1"/>
  <c r="A1921" i="2" s="1" a="1"/>
  <c r="A1921" i="2" s="1"/>
  <c r="L1913" i="2" a="1"/>
  <c r="L1913" i="2" s="1"/>
  <c r="P1913" i="2" a="1"/>
  <c r="P1913" i="2" s="1"/>
  <c r="M1913" i="2" a="1"/>
  <c r="M1913" i="2" s="1"/>
  <c r="Q1913" i="2" a="1"/>
  <c r="Q1913" i="2" s="1"/>
  <c r="N1913" i="2" a="1"/>
  <c r="N1913" i="2" s="1"/>
  <c r="K1913" i="2" a="1"/>
  <c r="K1913" i="2" s="1"/>
  <c r="O1913" i="2" a="1"/>
  <c r="O1913" i="2" s="1"/>
  <c r="C1913" i="2" a="1"/>
  <c r="C1913" i="2" s="1"/>
  <c r="D1913" i="2" a="1"/>
  <c r="D1913" i="2" s="1"/>
  <c r="A1913" i="2" s="1" a="1"/>
  <c r="A1913" i="2" s="1"/>
  <c r="L1905" i="2" a="1"/>
  <c r="L1905" i="2" s="1"/>
  <c r="P1905" i="2" a="1"/>
  <c r="P1905" i="2" s="1"/>
  <c r="M1905" i="2" a="1"/>
  <c r="M1905" i="2" s="1"/>
  <c r="Q1905" i="2" a="1"/>
  <c r="Q1905" i="2" s="1"/>
  <c r="N1905" i="2" a="1"/>
  <c r="N1905" i="2" s="1"/>
  <c r="O1905" i="2" a="1"/>
  <c r="O1905" i="2" s="1"/>
  <c r="C1905" i="2" a="1"/>
  <c r="C1905" i="2" s="1"/>
  <c r="K1905" i="2" a="1"/>
  <c r="K1905" i="2" s="1"/>
  <c r="D1905" i="2" a="1"/>
  <c r="D1905" i="2" s="1"/>
  <c r="A1905" i="2" s="1" a="1"/>
  <c r="A1905" i="2" s="1"/>
  <c r="M1897" i="2" a="1"/>
  <c r="M1897" i="2" s="1"/>
  <c r="P1897" i="2" a="1"/>
  <c r="P1897" i="2" s="1"/>
  <c r="N1897" i="2" a="1"/>
  <c r="N1897" i="2" s="1"/>
  <c r="Q1897" i="2" a="1"/>
  <c r="Q1897" i="2" s="1"/>
  <c r="K1897" i="2" a="1"/>
  <c r="K1897" i="2" s="1"/>
  <c r="L1897" i="2" a="1"/>
  <c r="L1897" i="2" s="1"/>
  <c r="O1897" i="2" a="1"/>
  <c r="O1897" i="2" s="1"/>
  <c r="C1897" i="2" a="1"/>
  <c r="C1897" i="2" s="1"/>
  <c r="D1897" i="2" a="1"/>
  <c r="D1897" i="2" s="1"/>
  <c r="A1897" i="2" s="1" a="1"/>
  <c r="A1897" i="2" s="1"/>
  <c r="M1889" i="2" a="1"/>
  <c r="M1889" i="2" s="1"/>
  <c r="Q1889" i="2" a="1"/>
  <c r="Q1889" i="2" s="1"/>
  <c r="N1889" i="2" a="1"/>
  <c r="N1889" i="2" s="1"/>
  <c r="K1889" i="2" a="1"/>
  <c r="K1889" i="2" s="1"/>
  <c r="O1889" i="2" a="1"/>
  <c r="O1889" i="2" s="1"/>
  <c r="P1889" i="2" a="1"/>
  <c r="P1889" i="2" s="1"/>
  <c r="L1889" i="2" a="1"/>
  <c r="L1889" i="2" s="1"/>
  <c r="C1889" i="2" a="1"/>
  <c r="C1889" i="2" s="1"/>
  <c r="D1889" i="2" a="1"/>
  <c r="D1889" i="2" s="1"/>
  <c r="A1889" i="2" s="1" a="1"/>
  <c r="A1889" i="2" s="1"/>
  <c r="M1885" i="2" a="1"/>
  <c r="M1885" i="2" s="1"/>
  <c r="Q1885" i="2" a="1"/>
  <c r="Q1885" i="2" s="1"/>
  <c r="N1885" i="2" a="1"/>
  <c r="N1885" i="2" s="1"/>
  <c r="K1885" i="2" a="1"/>
  <c r="K1885" i="2" s="1"/>
  <c r="O1885" i="2" a="1"/>
  <c r="O1885" i="2" s="1"/>
  <c r="L1885" i="2" a="1"/>
  <c r="L1885" i="2" s="1"/>
  <c r="P1885" i="2" a="1"/>
  <c r="P1885" i="2" s="1"/>
  <c r="C1885" i="2" a="1"/>
  <c r="C1885" i="2" s="1"/>
  <c r="D1885" i="2" a="1"/>
  <c r="D1885" i="2" s="1"/>
  <c r="A1885" i="2" s="1" a="1"/>
  <c r="A1885" i="2" s="1"/>
  <c r="M1877" i="2" a="1"/>
  <c r="M1877" i="2" s="1"/>
  <c r="Q1877" i="2" a="1"/>
  <c r="Q1877" i="2" s="1"/>
  <c r="N1877" i="2" a="1"/>
  <c r="N1877" i="2" s="1"/>
  <c r="K1877" i="2" a="1"/>
  <c r="K1877" i="2" s="1"/>
  <c r="O1877" i="2" a="1"/>
  <c r="O1877" i="2" s="1"/>
  <c r="P1877" i="2" a="1"/>
  <c r="P1877" i="2" s="1"/>
  <c r="L1877" i="2" a="1"/>
  <c r="L1877" i="2" s="1"/>
  <c r="C1877" i="2" a="1"/>
  <c r="C1877" i="2" s="1"/>
  <c r="D1877" i="2" a="1"/>
  <c r="D1877" i="2" s="1"/>
  <c r="A1877" i="2" s="1" a="1"/>
  <c r="A1877" i="2" s="1"/>
  <c r="M1869" i="2" a="1"/>
  <c r="M1869" i="2" s="1"/>
  <c r="Q1869" i="2" a="1"/>
  <c r="Q1869" i="2" s="1"/>
  <c r="N1869" i="2" a="1"/>
  <c r="N1869" i="2" s="1"/>
  <c r="K1869" i="2" a="1"/>
  <c r="K1869" i="2" s="1"/>
  <c r="O1869" i="2" a="1"/>
  <c r="O1869" i="2" s="1"/>
  <c r="L1869" i="2" a="1"/>
  <c r="L1869" i="2" s="1"/>
  <c r="P1869" i="2" a="1"/>
  <c r="P1869" i="2" s="1"/>
  <c r="C1869" i="2" a="1"/>
  <c r="C1869" i="2" s="1"/>
  <c r="D1869" i="2" a="1"/>
  <c r="D1869" i="2" s="1"/>
  <c r="A1869" i="2" s="1" a="1"/>
  <c r="A1869" i="2" s="1"/>
  <c r="M1861" i="2" a="1"/>
  <c r="M1861" i="2" s="1"/>
  <c r="Q1861" i="2" a="1"/>
  <c r="Q1861" i="2" s="1"/>
  <c r="N1861" i="2" a="1"/>
  <c r="N1861" i="2" s="1"/>
  <c r="K1861" i="2" a="1"/>
  <c r="K1861" i="2" s="1"/>
  <c r="O1861" i="2" a="1"/>
  <c r="O1861" i="2" s="1"/>
  <c r="P1861" i="2" a="1"/>
  <c r="P1861" i="2" s="1"/>
  <c r="L1861" i="2" a="1"/>
  <c r="L1861" i="2" s="1"/>
  <c r="C1861" i="2" a="1"/>
  <c r="C1861" i="2" s="1"/>
  <c r="D1861" i="2" a="1"/>
  <c r="D1861" i="2" s="1"/>
  <c r="A1861" i="2" s="1" a="1"/>
  <c r="A1861" i="2" s="1"/>
  <c r="M1853" i="2" a="1"/>
  <c r="M1853" i="2" s="1"/>
  <c r="Q1853" i="2" a="1"/>
  <c r="Q1853" i="2" s="1"/>
  <c r="N1853" i="2" a="1"/>
  <c r="N1853" i="2" s="1"/>
  <c r="K1853" i="2" a="1"/>
  <c r="K1853" i="2" s="1"/>
  <c r="O1853" i="2" a="1"/>
  <c r="O1853" i="2" s="1"/>
  <c r="L1853" i="2" a="1"/>
  <c r="L1853" i="2" s="1"/>
  <c r="P1853" i="2" a="1"/>
  <c r="P1853" i="2" s="1"/>
  <c r="C1853" i="2" a="1"/>
  <c r="C1853" i="2" s="1"/>
  <c r="D1853" i="2" a="1"/>
  <c r="D1853" i="2" s="1"/>
  <c r="A1853" i="2" s="1" a="1"/>
  <c r="A1853" i="2" s="1"/>
  <c r="M1849" i="2" a="1"/>
  <c r="M1849" i="2" s="1"/>
  <c r="Q1849" i="2" a="1"/>
  <c r="Q1849" i="2" s="1"/>
  <c r="N1849" i="2" a="1"/>
  <c r="N1849" i="2" s="1"/>
  <c r="K1849" i="2" a="1"/>
  <c r="K1849" i="2" s="1"/>
  <c r="O1849" i="2" a="1"/>
  <c r="O1849" i="2" s="1"/>
  <c r="L1849" i="2" a="1"/>
  <c r="L1849" i="2" s="1"/>
  <c r="P1849" i="2" a="1"/>
  <c r="P1849" i="2" s="1"/>
  <c r="C1849" i="2" a="1"/>
  <c r="C1849" i="2" s="1"/>
  <c r="D1849" i="2" a="1"/>
  <c r="D1849" i="2" s="1"/>
  <c r="A1849" i="2" s="1" a="1"/>
  <c r="A1849" i="2" s="1"/>
  <c r="M1841" i="2" a="1"/>
  <c r="M1841" i="2" s="1"/>
  <c r="Q1841" i="2" a="1"/>
  <c r="Q1841" i="2" s="1"/>
  <c r="N1841" i="2" a="1"/>
  <c r="N1841" i="2" s="1"/>
  <c r="K1841" i="2" a="1"/>
  <c r="K1841" i="2" s="1"/>
  <c r="O1841" i="2" a="1"/>
  <c r="O1841" i="2" s="1"/>
  <c r="P1841" i="2" a="1"/>
  <c r="P1841" i="2" s="1"/>
  <c r="C1841" i="2" a="1"/>
  <c r="C1841" i="2" s="1"/>
  <c r="L1841" i="2" a="1"/>
  <c r="L1841" i="2" s="1"/>
  <c r="D1841" i="2" a="1"/>
  <c r="D1841" i="2" s="1"/>
  <c r="A1841" i="2" s="1" a="1"/>
  <c r="A1841" i="2" s="1"/>
  <c r="M1833" i="2" a="1"/>
  <c r="M1833" i="2" s="1"/>
  <c r="Q1833" i="2" a="1"/>
  <c r="Q1833" i="2" s="1"/>
  <c r="N1833" i="2" a="1"/>
  <c r="N1833" i="2" s="1"/>
  <c r="K1833" i="2" a="1"/>
  <c r="K1833" i="2" s="1"/>
  <c r="O1833" i="2" a="1"/>
  <c r="O1833" i="2" s="1"/>
  <c r="L1833" i="2" a="1"/>
  <c r="L1833" i="2" s="1"/>
  <c r="P1833" i="2" a="1"/>
  <c r="P1833" i="2" s="1"/>
  <c r="C1833" i="2" a="1"/>
  <c r="C1833" i="2" s="1"/>
  <c r="D1833" i="2" a="1"/>
  <c r="D1833" i="2" s="1"/>
  <c r="A1833" i="2" s="1" a="1"/>
  <c r="A1833" i="2" s="1"/>
  <c r="M1825" i="2" a="1"/>
  <c r="M1825" i="2" s="1"/>
  <c r="Q1825" i="2" a="1"/>
  <c r="Q1825" i="2" s="1"/>
  <c r="N1825" i="2" a="1"/>
  <c r="N1825" i="2" s="1"/>
  <c r="K1825" i="2" a="1"/>
  <c r="K1825" i="2" s="1"/>
  <c r="O1825" i="2" a="1"/>
  <c r="O1825" i="2" s="1"/>
  <c r="P1825" i="2" a="1"/>
  <c r="P1825" i="2" s="1"/>
  <c r="C1825" i="2" a="1"/>
  <c r="C1825" i="2" s="1"/>
  <c r="L1825" i="2" a="1"/>
  <c r="L1825" i="2" s="1"/>
  <c r="D1825" i="2" a="1"/>
  <c r="D1825" i="2" s="1"/>
  <c r="A1825" i="2" s="1" a="1"/>
  <c r="A1825" i="2" s="1"/>
  <c r="M1817" i="2" a="1"/>
  <c r="M1817" i="2" s="1"/>
  <c r="Q1817" i="2" a="1"/>
  <c r="Q1817" i="2" s="1"/>
  <c r="N1817" i="2" a="1"/>
  <c r="N1817" i="2" s="1"/>
  <c r="K1817" i="2" a="1"/>
  <c r="K1817" i="2" s="1"/>
  <c r="O1817" i="2" a="1"/>
  <c r="O1817" i="2" s="1"/>
  <c r="L1817" i="2" a="1"/>
  <c r="L1817" i="2" s="1"/>
  <c r="P1817" i="2" a="1"/>
  <c r="P1817" i="2" s="1"/>
  <c r="C1817" i="2" a="1"/>
  <c r="C1817" i="2" s="1"/>
  <c r="D1817" i="2" a="1"/>
  <c r="D1817" i="2" s="1"/>
  <c r="A1817" i="2" s="1" a="1"/>
  <c r="A1817" i="2" s="1"/>
  <c r="M1813" i="2" a="1"/>
  <c r="M1813" i="2" s="1"/>
  <c r="Q1813" i="2" a="1"/>
  <c r="Q1813" i="2" s="1"/>
  <c r="N1813" i="2" a="1"/>
  <c r="N1813" i="2" s="1"/>
  <c r="K1813" i="2" a="1"/>
  <c r="K1813" i="2" s="1"/>
  <c r="O1813" i="2" a="1"/>
  <c r="O1813" i="2" s="1"/>
  <c r="L1813" i="2" a="1"/>
  <c r="L1813" i="2" s="1"/>
  <c r="C1813" i="2" a="1"/>
  <c r="C1813" i="2" s="1"/>
  <c r="P1813" i="2" a="1"/>
  <c r="P1813" i="2" s="1"/>
  <c r="D1813" i="2" a="1"/>
  <c r="D1813" i="2" s="1"/>
  <c r="A1813" i="2" s="1" a="1"/>
  <c r="A1813" i="2" s="1"/>
  <c r="M1805" i="2" a="1"/>
  <c r="M1805" i="2" s="1"/>
  <c r="Q1805" i="2" a="1"/>
  <c r="Q1805" i="2" s="1"/>
  <c r="N1805" i="2" a="1"/>
  <c r="N1805" i="2" s="1"/>
  <c r="K1805" i="2" a="1"/>
  <c r="K1805" i="2" s="1"/>
  <c r="O1805" i="2" a="1"/>
  <c r="O1805" i="2" s="1"/>
  <c r="L1805" i="2" a="1"/>
  <c r="L1805" i="2" s="1"/>
  <c r="P1805" i="2" a="1"/>
  <c r="P1805" i="2" s="1"/>
  <c r="C1805" i="2" a="1"/>
  <c r="C1805" i="2" s="1"/>
  <c r="D1805" i="2" a="1"/>
  <c r="D1805" i="2" s="1"/>
  <c r="A1805" i="2" s="1" a="1"/>
  <c r="A1805" i="2" s="1"/>
  <c r="M1797" i="2" a="1"/>
  <c r="M1797" i="2" s="1"/>
  <c r="Q1797" i="2" a="1"/>
  <c r="Q1797" i="2" s="1"/>
  <c r="N1797" i="2" a="1"/>
  <c r="N1797" i="2" s="1"/>
  <c r="K1797" i="2" a="1"/>
  <c r="K1797" i="2" s="1"/>
  <c r="O1797" i="2" a="1"/>
  <c r="O1797" i="2" s="1"/>
  <c r="P1797" i="2" a="1"/>
  <c r="P1797" i="2" s="1"/>
  <c r="L1797" i="2" a="1"/>
  <c r="L1797" i="2" s="1"/>
  <c r="C1797" i="2" a="1"/>
  <c r="C1797" i="2" s="1"/>
  <c r="D1797" i="2" a="1"/>
  <c r="D1797" i="2" s="1"/>
  <c r="A1797" i="2" s="1" a="1"/>
  <c r="A1797" i="2" s="1"/>
  <c r="M1789" i="2" a="1"/>
  <c r="M1789" i="2" s="1"/>
  <c r="Q1789" i="2" a="1"/>
  <c r="Q1789" i="2" s="1"/>
  <c r="N1789" i="2" a="1"/>
  <c r="N1789" i="2" s="1"/>
  <c r="K1789" i="2" a="1"/>
  <c r="K1789" i="2" s="1"/>
  <c r="O1789" i="2" a="1"/>
  <c r="O1789" i="2" s="1"/>
  <c r="L1789" i="2" a="1"/>
  <c r="L1789" i="2" s="1"/>
  <c r="P1789" i="2" a="1"/>
  <c r="P1789" i="2" s="1"/>
  <c r="C1789" i="2" a="1"/>
  <c r="C1789" i="2" s="1"/>
  <c r="D1789" i="2" a="1"/>
  <c r="D1789" i="2" s="1"/>
  <c r="A1789" i="2" s="1" a="1"/>
  <c r="A1789" i="2" s="1"/>
  <c r="N1781" i="2" a="1"/>
  <c r="N1781" i="2" s="1"/>
  <c r="K1781" i="2" a="1"/>
  <c r="K1781" i="2" s="1"/>
  <c r="O1781" i="2" a="1"/>
  <c r="O1781" i="2" s="1"/>
  <c r="L1781" i="2" a="1"/>
  <c r="L1781" i="2" s="1"/>
  <c r="P1781" i="2" a="1"/>
  <c r="P1781" i="2" s="1"/>
  <c r="M1781" i="2" a="1"/>
  <c r="M1781" i="2" s="1"/>
  <c r="C1781" i="2" a="1"/>
  <c r="C1781" i="2" s="1"/>
  <c r="Q1781" i="2" a="1"/>
  <c r="Q1781" i="2" s="1"/>
  <c r="D1781" i="2" a="1"/>
  <c r="D1781" i="2" s="1"/>
  <c r="A1781" i="2" s="1" a="1"/>
  <c r="A1781" i="2" s="1"/>
  <c r="N1773" i="2" a="1"/>
  <c r="N1773" i="2" s="1"/>
  <c r="K1773" i="2" a="1"/>
  <c r="K1773" i="2" s="1"/>
  <c r="O1773" i="2" a="1"/>
  <c r="O1773" i="2" s="1"/>
  <c r="L1773" i="2" a="1"/>
  <c r="L1773" i="2" s="1"/>
  <c r="P1773" i="2" a="1"/>
  <c r="P1773" i="2" s="1"/>
  <c r="M1773" i="2" a="1"/>
  <c r="M1773" i="2" s="1"/>
  <c r="Q1773" i="2" a="1"/>
  <c r="Q1773" i="2" s="1"/>
  <c r="C1773" i="2" a="1"/>
  <c r="C1773" i="2" s="1"/>
  <c r="D1773" i="2" a="1"/>
  <c r="D1773" i="2" s="1"/>
  <c r="A1773" i="2" s="1" a="1"/>
  <c r="A1773" i="2" s="1"/>
  <c r="N1769" i="2" a="1"/>
  <c r="N1769" i="2" s="1"/>
  <c r="K1769" i="2" a="1"/>
  <c r="K1769" i="2" s="1"/>
  <c r="O1769" i="2" a="1"/>
  <c r="O1769" i="2" s="1"/>
  <c r="L1769" i="2" a="1"/>
  <c r="L1769" i="2" s="1"/>
  <c r="P1769" i="2" a="1"/>
  <c r="P1769" i="2" s="1"/>
  <c r="M1769" i="2" a="1"/>
  <c r="M1769" i="2" s="1"/>
  <c r="Q1769" i="2" a="1"/>
  <c r="Q1769" i="2" s="1"/>
  <c r="C1769" i="2" a="1"/>
  <c r="C1769" i="2" s="1"/>
  <c r="D1769" i="2" a="1"/>
  <c r="D1769" i="2" s="1"/>
  <c r="A1769" i="2" s="1" a="1"/>
  <c r="A1769" i="2" s="1"/>
  <c r="N1761" i="2" a="1"/>
  <c r="N1761" i="2" s="1"/>
  <c r="K1761" i="2" a="1"/>
  <c r="K1761" i="2" s="1"/>
  <c r="O1761" i="2" a="1"/>
  <c r="O1761" i="2" s="1"/>
  <c r="L1761" i="2" a="1"/>
  <c r="L1761" i="2" s="1"/>
  <c r="P1761" i="2" a="1"/>
  <c r="P1761" i="2" s="1"/>
  <c r="Q1761" i="2" a="1"/>
  <c r="Q1761" i="2" s="1"/>
  <c r="M1761" i="2" a="1"/>
  <c r="M1761" i="2" s="1"/>
  <c r="C1761" i="2" a="1"/>
  <c r="C1761" i="2" s="1"/>
  <c r="D1761" i="2" a="1"/>
  <c r="D1761" i="2" s="1"/>
  <c r="A1761" i="2" s="1" a="1"/>
  <c r="A1761" i="2" s="1"/>
  <c r="N1753" i="2" a="1"/>
  <c r="N1753" i="2" s="1"/>
  <c r="K1753" i="2" a="1"/>
  <c r="K1753" i="2" s="1"/>
  <c r="O1753" i="2" a="1"/>
  <c r="O1753" i="2" s="1"/>
  <c r="L1753" i="2" a="1"/>
  <c r="L1753" i="2" s="1"/>
  <c r="P1753" i="2" a="1"/>
  <c r="P1753" i="2" s="1"/>
  <c r="M1753" i="2" a="1"/>
  <c r="M1753" i="2" s="1"/>
  <c r="Q1753" i="2" a="1"/>
  <c r="Q1753" i="2" s="1"/>
  <c r="C1753" i="2" a="1"/>
  <c r="C1753" i="2" s="1"/>
  <c r="D1753" i="2" a="1"/>
  <c r="D1753" i="2" s="1"/>
  <c r="A1753" i="2" s="1" a="1"/>
  <c r="A1753" i="2" s="1"/>
  <c r="N1745" i="2" a="1"/>
  <c r="N1745" i="2" s="1"/>
  <c r="K1745" i="2" a="1"/>
  <c r="K1745" i="2" s="1"/>
  <c r="O1745" i="2" a="1"/>
  <c r="O1745" i="2" s="1"/>
  <c r="L1745" i="2" a="1"/>
  <c r="L1745" i="2" s="1"/>
  <c r="P1745" i="2" a="1"/>
  <c r="P1745" i="2" s="1"/>
  <c r="Q1745" i="2" a="1"/>
  <c r="Q1745" i="2" s="1"/>
  <c r="M1745" i="2" a="1"/>
  <c r="M1745" i="2" s="1"/>
  <c r="C1745" i="2" a="1"/>
  <c r="C1745" i="2" s="1"/>
  <c r="D1745" i="2" a="1"/>
  <c r="D1745" i="2" s="1"/>
  <c r="A1745" i="2" s="1" a="1"/>
  <c r="A1745" i="2" s="1"/>
  <c r="N1737" i="2" a="1"/>
  <c r="N1737" i="2" s="1"/>
  <c r="K1737" i="2" a="1"/>
  <c r="K1737" i="2" s="1"/>
  <c r="O1737" i="2" a="1"/>
  <c r="O1737" i="2" s="1"/>
  <c r="L1737" i="2" a="1"/>
  <c r="L1737" i="2" s="1"/>
  <c r="P1737" i="2" a="1"/>
  <c r="P1737" i="2" s="1"/>
  <c r="M1737" i="2" a="1"/>
  <c r="M1737" i="2" s="1"/>
  <c r="Q1737" i="2" a="1"/>
  <c r="Q1737" i="2" s="1"/>
  <c r="C1737" i="2" a="1"/>
  <c r="C1737" i="2" s="1"/>
  <c r="D1737" i="2" a="1"/>
  <c r="D1737" i="2" s="1"/>
  <c r="A1737" i="2" s="1" a="1"/>
  <c r="A1737" i="2" s="1"/>
  <c r="N1729" i="2" a="1"/>
  <c r="N1729" i="2" s="1"/>
  <c r="K1729" i="2" a="1"/>
  <c r="K1729" i="2" s="1"/>
  <c r="O1729" i="2" a="1"/>
  <c r="O1729" i="2" s="1"/>
  <c r="L1729" i="2" a="1"/>
  <c r="L1729" i="2" s="1"/>
  <c r="P1729" i="2" a="1"/>
  <c r="P1729" i="2" s="1"/>
  <c r="Q1729" i="2" a="1"/>
  <c r="Q1729" i="2" s="1"/>
  <c r="M1729" i="2" a="1"/>
  <c r="M1729" i="2" s="1"/>
  <c r="C1729" i="2" a="1"/>
  <c r="C1729" i="2" s="1"/>
  <c r="D1729" i="2" a="1"/>
  <c r="D1729" i="2" s="1"/>
  <c r="A1729" i="2" s="1" a="1"/>
  <c r="A1729" i="2" s="1"/>
  <c r="N1721" i="2" a="1"/>
  <c r="N1721" i="2" s="1"/>
  <c r="K1721" i="2" a="1"/>
  <c r="K1721" i="2" s="1"/>
  <c r="O1721" i="2" a="1"/>
  <c r="O1721" i="2" s="1"/>
  <c r="L1721" i="2" a="1"/>
  <c r="L1721" i="2" s="1"/>
  <c r="P1721" i="2" a="1"/>
  <c r="P1721" i="2" s="1"/>
  <c r="M1721" i="2" a="1"/>
  <c r="M1721" i="2" s="1"/>
  <c r="Q1721" i="2" a="1"/>
  <c r="Q1721" i="2" s="1"/>
  <c r="C1721" i="2" a="1"/>
  <c r="C1721" i="2" s="1"/>
  <c r="D1721" i="2" a="1"/>
  <c r="D1721" i="2" s="1"/>
  <c r="A1721" i="2" s="1" a="1"/>
  <c r="A1721" i="2" s="1"/>
  <c r="N1717" i="2" a="1"/>
  <c r="N1717" i="2" s="1"/>
  <c r="K1717" i="2" a="1"/>
  <c r="K1717" i="2" s="1"/>
  <c r="O1717" i="2" a="1"/>
  <c r="O1717" i="2" s="1"/>
  <c r="L1717" i="2" a="1"/>
  <c r="L1717" i="2" s="1"/>
  <c r="P1717" i="2" a="1"/>
  <c r="P1717" i="2" s="1"/>
  <c r="Q1717" i="2" a="1"/>
  <c r="Q1717" i="2" s="1"/>
  <c r="M1717" i="2" a="1"/>
  <c r="M1717" i="2" s="1"/>
  <c r="C1717" i="2" a="1"/>
  <c r="C1717" i="2" s="1"/>
  <c r="D1717" i="2" a="1"/>
  <c r="D1717" i="2" s="1"/>
  <c r="A1717" i="2" s="1" a="1"/>
  <c r="A1717" i="2" s="1"/>
  <c r="N1693" i="2" a="1"/>
  <c r="N1693" i="2" s="1"/>
  <c r="K1693" i="2" a="1"/>
  <c r="K1693" i="2" s="1"/>
  <c r="O1693" i="2" a="1"/>
  <c r="O1693" i="2" s="1"/>
  <c r="L1693" i="2" a="1"/>
  <c r="L1693" i="2" s="1"/>
  <c r="P1693" i="2" a="1"/>
  <c r="P1693" i="2" s="1"/>
  <c r="M1693" i="2" a="1"/>
  <c r="M1693" i="2" s="1"/>
  <c r="Q1693" i="2" a="1"/>
  <c r="Q1693" i="2" s="1"/>
  <c r="C1693" i="2" a="1"/>
  <c r="C1693" i="2" s="1"/>
  <c r="D1693" i="2" a="1"/>
  <c r="D1693" i="2" s="1"/>
  <c r="A1693" i="2" s="1" a="1"/>
  <c r="A1693" i="2" s="1"/>
  <c r="L1541" i="2" a="1"/>
  <c r="L1541" i="2" s="1"/>
  <c r="P1541" i="2" a="1"/>
  <c r="P1541" i="2" s="1"/>
  <c r="M1541" i="2" a="1"/>
  <c r="M1541" i="2" s="1"/>
  <c r="Q1541" i="2" a="1"/>
  <c r="Q1541" i="2" s="1"/>
  <c r="N1541" i="2" a="1"/>
  <c r="N1541" i="2" s="1"/>
  <c r="K1541" i="2" a="1"/>
  <c r="K1541" i="2" s="1"/>
  <c r="O1541" i="2" a="1"/>
  <c r="O1541" i="2" s="1"/>
  <c r="C1541" i="2" a="1"/>
  <c r="C1541" i="2" s="1"/>
  <c r="D1541" i="2" a="1"/>
  <c r="D1541" i="2" s="1"/>
  <c r="A1541" i="2" s="1" a="1"/>
  <c r="A1541" i="2" s="1"/>
  <c r="M1497" i="2" a="1"/>
  <c r="M1497" i="2" s="1"/>
  <c r="Q1497" i="2" a="1"/>
  <c r="Q1497" i="2" s="1"/>
  <c r="N1497" i="2" a="1"/>
  <c r="N1497" i="2" s="1"/>
  <c r="K1497" i="2" a="1"/>
  <c r="K1497" i="2" s="1"/>
  <c r="O1497" i="2" a="1"/>
  <c r="O1497" i="2" s="1"/>
  <c r="L1497" i="2" a="1"/>
  <c r="L1497" i="2" s="1"/>
  <c r="P1497" i="2" a="1"/>
  <c r="P1497" i="2" s="1"/>
  <c r="C1497" i="2" a="1"/>
  <c r="C1497" i="2" s="1"/>
  <c r="D1497" i="2" a="1"/>
  <c r="D1497" i="2" s="1"/>
  <c r="A1497" i="2" s="1" a="1"/>
  <c r="A1497" i="2" s="1"/>
  <c r="M1485" i="2" a="1"/>
  <c r="M1485" i="2" s="1"/>
  <c r="Q1485" i="2" a="1"/>
  <c r="Q1485" i="2" s="1"/>
  <c r="N1485" i="2" a="1"/>
  <c r="N1485" i="2" s="1"/>
  <c r="K1485" i="2" a="1"/>
  <c r="K1485" i="2" s="1"/>
  <c r="O1485" i="2" a="1"/>
  <c r="O1485" i="2" s="1"/>
  <c r="P1485" i="2" a="1"/>
  <c r="P1485" i="2" s="1"/>
  <c r="L1485" i="2" a="1"/>
  <c r="L1485" i="2" s="1"/>
  <c r="C1485" i="2" a="1"/>
  <c r="C1485" i="2" s="1"/>
  <c r="D1485" i="2" a="1"/>
  <c r="D1485" i="2" s="1"/>
  <c r="A1485" i="2" s="1" a="1"/>
  <c r="A1485" i="2" s="1"/>
  <c r="L1480" i="2" a="1"/>
  <c r="L1480" i="2" s="1"/>
  <c r="P1480" i="2" a="1"/>
  <c r="P1480" i="2" s="1"/>
  <c r="M1480" i="2" a="1"/>
  <c r="M1480" i="2" s="1"/>
  <c r="Q1480" i="2" a="1"/>
  <c r="Q1480" i="2" s="1"/>
  <c r="N1480" i="2" a="1"/>
  <c r="N1480" i="2" s="1"/>
  <c r="K1480" i="2" a="1"/>
  <c r="K1480" i="2" s="1"/>
  <c r="C1480" i="2" a="1"/>
  <c r="C1480" i="2" s="1"/>
  <c r="D1480" i="2" a="1"/>
  <c r="D1480" i="2" s="1"/>
  <c r="A1480" i="2" s="1" a="1"/>
  <c r="A1480" i="2" s="1"/>
  <c r="O1480" i="2" a="1"/>
  <c r="O1480" i="2" s="1"/>
  <c r="M1473" i="2" a="1"/>
  <c r="M1473" i="2" s="1"/>
  <c r="Q1473" i="2" a="1"/>
  <c r="Q1473" i="2" s="1"/>
  <c r="N1473" i="2" a="1"/>
  <c r="N1473" i="2" s="1"/>
  <c r="K1473" i="2" a="1"/>
  <c r="K1473" i="2" s="1"/>
  <c r="O1473" i="2" a="1"/>
  <c r="O1473" i="2" s="1"/>
  <c r="L1473" i="2" a="1"/>
  <c r="L1473" i="2" s="1"/>
  <c r="P1473" i="2" a="1"/>
  <c r="P1473" i="2" s="1"/>
  <c r="C1473" i="2" a="1"/>
  <c r="C1473" i="2" s="1"/>
  <c r="D1473" i="2" a="1"/>
  <c r="D1473" i="2" s="1"/>
  <c r="A1473" i="2" s="1" a="1"/>
  <c r="A1473" i="2" s="1"/>
  <c r="L1464" i="2" a="1"/>
  <c r="L1464" i="2" s="1"/>
  <c r="P1464" i="2" a="1"/>
  <c r="P1464" i="2" s="1"/>
  <c r="M1464" i="2" a="1"/>
  <c r="M1464" i="2" s="1"/>
  <c r="Q1464" i="2" a="1"/>
  <c r="Q1464" i="2" s="1"/>
  <c r="N1464" i="2" a="1"/>
  <c r="N1464" i="2" s="1"/>
  <c r="K1464" i="2" a="1"/>
  <c r="K1464" i="2" s="1"/>
  <c r="C1464" i="2" a="1"/>
  <c r="C1464" i="2" s="1"/>
  <c r="D1464" i="2" a="1"/>
  <c r="D1464" i="2" s="1"/>
  <c r="A1464" i="2" s="1" a="1"/>
  <c r="A1464" i="2" s="1"/>
  <c r="O1464" i="2" a="1"/>
  <c r="O1464" i="2" s="1"/>
  <c r="M1457" i="2" a="1"/>
  <c r="M1457" i="2" s="1"/>
  <c r="Q1457" i="2" a="1"/>
  <c r="Q1457" i="2" s="1"/>
  <c r="N1457" i="2" a="1"/>
  <c r="N1457" i="2" s="1"/>
  <c r="K1457" i="2" a="1"/>
  <c r="K1457" i="2" s="1"/>
  <c r="O1457" i="2" a="1"/>
  <c r="O1457" i="2" s="1"/>
  <c r="L1457" i="2" a="1"/>
  <c r="L1457" i="2" s="1"/>
  <c r="P1457" i="2" a="1"/>
  <c r="P1457" i="2" s="1"/>
  <c r="C1457" i="2" a="1"/>
  <c r="C1457" i="2" s="1"/>
  <c r="D1457" i="2" a="1"/>
  <c r="D1457" i="2" s="1"/>
  <c r="A1457" i="2" s="1" a="1"/>
  <c r="A1457" i="2" s="1"/>
  <c r="M1449" i="2" a="1"/>
  <c r="M1449" i="2" s="1"/>
  <c r="Q1449" i="2" a="1"/>
  <c r="Q1449" i="2" s="1"/>
  <c r="N1449" i="2" a="1"/>
  <c r="N1449" i="2" s="1"/>
  <c r="K1449" i="2" a="1"/>
  <c r="K1449" i="2" s="1"/>
  <c r="O1449" i="2" a="1"/>
  <c r="O1449" i="2" s="1"/>
  <c r="L1449" i="2" a="1"/>
  <c r="L1449" i="2" s="1"/>
  <c r="P1449" i="2" a="1"/>
  <c r="P1449" i="2" s="1"/>
  <c r="C1449" i="2" a="1"/>
  <c r="C1449" i="2" s="1"/>
  <c r="D1449" i="2" a="1"/>
  <c r="D1449" i="2" s="1"/>
  <c r="A1449" i="2" s="1" a="1"/>
  <c r="A1449" i="2" s="1"/>
  <c r="K1407" i="2" a="1"/>
  <c r="K1407" i="2" s="1"/>
  <c r="O1407" i="2" a="1"/>
  <c r="O1407" i="2" s="1"/>
  <c r="L1407" i="2" a="1"/>
  <c r="L1407" i="2" s="1"/>
  <c r="P1407" i="2" a="1"/>
  <c r="P1407" i="2" s="1"/>
  <c r="M1407" i="2" a="1"/>
  <c r="M1407" i="2" s="1"/>
  <c r="Q1407" i="2" a="1"/>
  <c r="Q1407" i="2" s="1"/>
  <c r="N1407" i="2" a="1"/>
  <c r="N1407" i="2" s="1"/>
  <c r="C1407" i="2" a="1"/>
  <c r="C1407" i="2" s="1"/>
  <c r="D1407" i="2" a="1"/>
  <c r="D1407" i="2" s="1"/>
  <c r="A1407" i="2" s="1" a="1"/>
  <c r="A1407" i="2" s="1"/>
  <c r="K1343" i="2" a="1"/>
  <c r="K1343" i="2" s="1"/>
  <c r="O1343" i="2" a="1"/>
  <c r="O1343" i="2" s="1"/>
  <c r="L1343" i="2" a="1"/>
  <c r="L1343" i="2" s="1"/>
  <c r="P1343" i="2" a="1"/>
  <c r="P1343" i="2" s="1"/>
  <c r="M1343" i="2" a="1"/>
  <c r="M1343" i="2" s="1"/>
  <c r="Q1343" i="2" a="1"/>
  <c r="Q1343" i="2" s="1"/>
  <c r="N1343" i="2" a="1"/>
  <c r="N1343" i="2" s="1"/>
  <c r="C1343" i="2" a="1"/>
  <c r="C1343" i="2" s="1"/>
  <c r="D1343" i="2" a="1"/>
  <c r="D1343" i="2" s="1"/>
  <c r="A1343" i="2" s="1" a="1"/>
  <c r="A1343" i="2" s="1"/>
  <c r="N1285" i="2" a="1"/>
  <c r="N1285" i="2" s="1"/>
  <c r="K1285" i="2" a="1"/>
  <c r="K1285" i="2" s="1"/>
  <c r="O1285" i="2" a="1"/>
  <c r="O1285" i="2" s="1"/>
  <c r="L1285" i="2" a="1"/>
  <c r="L1285" i="2" s="1"/>
  <c r="P1285" i="2" a="1"/>
  <c r="P1285" i="2" s="1"/>
  <c r="M1285" i="2" a="1"/>
  <c r="M1285" i="2" s="1"/>
  <c r="Q1285" i="2" a="1"/>
  <c r="Q1285" i="2" s="1"/>
  <c r="C1285" i="2" a="1"/>
  <c r="C1285" i="2" s="1"/>
  <c r="D1285" i="2" a="1"/>
  <c r="D1285" i="2" s="1"/>
  <c r="A1285" i="2" s="1" a="1"/>
  <c r="A1285" i="2" s="1"/>
  <c r="N1281" i="2" a="1"/>
  <c r="N1281" i="2" s="1"/>
  <c r="K1281" i="2" a="1"/>
  <c r="K1281" i="2" s="1"/>
  <c r="O1281" i="2" a="1"/>
  <c r="O1281" i="2" s="1"/>
  <c r="L1281" i="2" a="1"/>
  <c r="L1281" i="2" s="1"/>
  <c r="P1281" i="2" a="1"/>
  <c r="P1281" i="2" s="1"/>
  <c r="M1281" i="2" a="1"/>
  <c r="M1281" i="2" s="1"/>
  <c r="C1281" i="2" a="1"/>
  <c r="C1281" i="2" s="1"/>
  <c r="Q1281" i="2" a="1"/>
  <c r="Q1281" i="2" s="1"/>
  <c r="D1281" i="2" a="1"/>
  <c r="D1281" i="2" s="1"/>
  <c r="A1281" i="2" s="1" a="1"/>
  <c r="A1281" i="2" s="1"/>
  <c r="M1276" i="2" a="1"/>
  <c r="M1276" i="2" s="1"/>
  <c r="Q1276" i="2" a="1"/>
  <c r="Q1276" i="2" s="1"/>
  <c r="N1276" i="2" a="1"/>
  <c r="N1276" i="2" s="1"/>
  <c r="K1276" i="2" a="1"/>
  <c r="K1276" i="2" s="1"/>
  <c r="O1276" i="2" a="1"/>
  <c r="O1276" i="2" s="1"/>
  <c r="L1276" i="2" a="1"/>
  <c r="L1276" i="2" s="1"/>
  <c r="P1276" i="2" a="1"/>
  <c r="P1276" i="2" s="1"/>
  <c r="C1276" i="2" a="1"/>
  <c r="C1276" i="2" s="1"/>
  <c r="D1276" i="2" a="1"/>
  <c r="D1276" i="2" s="1"/>
  <c r="A1276" i="2" s="1" a="1"/>
  <c r="A1276" i="2" s="1"/>
  <c r="K1270" i="2" a="1"/>
  <c r="K1270" i="2" s="1"/>
  <c r="O1270" i="2" a="1"/>
  <c r="O1270" i="2" s="1"/>
  <c r="L1270" i="2" a="1"/>
  <c r="L1270" i="2" s="1"/>
  <c r="P1270" i="2" a="1"/>
  <c r="P1270" i="2" s="1"/>
  <c r="M1270" i="2" a="1"/>
  <c r="M1270" i="2" s="1"/>
  <c r="Q1270" i="2" a="1"/>
  <c r="Q1270" i="2" s="1"/>
  <c r="N1270" i="2" a="1"/>
  <c r="N1270" i="2" s="1"/>
  <c r="C1270" i="2" a="1"/>
  <c r="C1270" i="2" s="1"/>
  <c r="D1270" i="2" a="1"/>
  <c r="D1270" i="2" s="1"/>
  <c r="A1270" i="2" s="1" a="1"/>
  <c r="A1270" i="2" s="1"/>
  <c r="K1258" i="2" a="1"/>
  <c r="K1258" i="2" s="1"/>
  <c r="O1258" i="2" a="1"/>
  <c r="O1258" i="2" s="1"/>
  <c r="L1258" i="2" a="1"/>
  <c r="L1258" i="2" s="1"/>
  <c r="P1258" i="2" a="1"/>
  <c r="P1258" i="2" s="1"/>
  <c r="M1258" i="2" a="1"/>
  <c r="M1258" i="2" s="1"/>
  <c r="Q1258" i="2" a="1"/>
  <c r="Q1258" i="2" s="1"/>
  <c r="N1258" i="2" a="1"/>
  <c r="N1258" i="2" s="1"/>
  <c r="C1258" i="2" a="1"/>
  <c r="C1258" i="2" s="1"/>
  <c r="D1258" i="2" a="1"/>
  <c r="D1258" i="2" s="1"/>
  <c r="A1258" i="2" s="1" a="1"/>
  <c r="A1258" i="2" s="1"/>
  <c r="N1249" i="2" a="1"/>
  <c r="N1249" i="2" s="1"/>
  <c r="K1249" i="2" a="1"/>
  <c r="K1249" i="2" s="1"/>
  <c r="O1249" i="2" a="1"/>
  <c r="O1249" i="2" s="1"/>
  <c r="L1249" i="2" a="1"/>
  <c r="L1249" i="2" s="1"/>
  <c r="P1249" i="2" a="1"/>
  <c r="P1249" i="2" s="1"/>
  <c r="M1249" i="2" a="1"/>
  <c r="M1249" i="2" s="1"/>
  <c r="Q1249" i="2" a="1"/>
  <c r="Q1249" i="2" s="1"/>
  <c r="C1249" i="2" a="1"/>
  <c r="C1249" i="2" s="1"/>
  <c r="D1249" i="2" a="1"/>
  <c r="D1249" i="2" s="1"/>
  <c r="A1249" i="2" s="1" a="1"/>
  <c r="A1249" i="2" s="1"/>
  <c r="L1223" i="2" a="1"/>
  <c r="L1223" i="2" s="1"/>
  <c r="P1223" i="2" a="1"/>
  <c r="P1223" i="2" s="1"/>
  <c r="M1223" i="2" a="1"/>
  <c r="M1223" i="2" s="1"/>
  <c r="Q1223" i="2" a="1"/>
  <c r="Q1223" i="2" s="1"/>
  <c r="N1223" i="2" a="1"/>
  <c r="N1223" i="2" s="1"/>
  <c r="K1223" i="2" a="1"/>
  <c r="K1223" i="2" s="1"/>
  <c r="O1223" i="2" a="1"/>
  <c r="O1223" i="2" s="1"/>
  <c r="C1223" i="2" a="1"/>
  <c r="C1223" i="2" s="1"/>
  <c r="D1223" i="2" a="1"/>
  <c r="D1223" i="2" s="1"/>
  <c r="A1223" i="2" s="1" a="1"/>
  <c r="A1223" i="2" s="1"/>
  <c r="M1208" i="2" a="1"/>
  <c r="M1208" i="2" s="1"/>
  <c r="Q1208" i="2" a="1"/>
  <c r="Q1208" i="2" s="1"/>
  <c r="N1208" i="2" a="1"/>
  <c r="N1208" i="2" s="1"/>
  <c r="K1208" i="2" a="1"/>
  <c r="K1208" i="2" s="1"/>
  <c r="O1208" i="2" a="1"/>
  <c r="O1208" i="2" s="1"/>
  <c r="L1208" i="2" a="1"/>
  <c r="L1208" i="2" s="1"/>
  <c r="C1208" i="2" a="1"/>
  <c r="C1208" i="2" s="1"/>
  <c r="D1208" i="2" a="1"/>
  <c r="D1208" i="2" s="1"/>
  <c r="A1208" i="2" s="1" a="1"/>
  <c r="A1208" i="2" s="1"/>
  <c r="P1208" i="2" a="1"/>
  <c r="P1208" i="2" s="1"/>
  <c r="K1198" i="2" a="1"/>
  <c r="K1198" i="2" s="1"/>
  <c r="O1198" i="2" a="1"/>
  <c r="O1198" i="2" s="1"/>
  <c r="L1198" i="2" a="1"/>
  <c r="L1198" i="2" s="1"/>
  <c r="P1198" i="2" a="1"/>
  <c r="P1198" i="2" s="1"/>
  <c r="M1198" i="2" a="1"/>
  <c r="M1198" i="2" s="1"/>
  <c r="Q1198" i="2" a="1"/>
  <c r="Q1198" i="2" s="1"/>
  <c r="N1198" i="2" a="1"/>
  <c r="N1198" i="2" s="1"/>
  <c r="C1198" i="2" a="1"/>
  <c r="C1198" i="2" s="1"/>
  <c r="D1198" i="2" a="1"/>
  <c r="D1198" i="2" s="1"/>
  <c r="A1198" i="2" s="1" a="1"/>
  <c r="A1198" i="2" s="1"/>
  <c r="K1186" i="2" a="1"/>
  <c r="K1186" i="2" s="1"/>
  <c r="O1186" i="2" a="1"/>
  <c r="O1186" i="2" s="1"/>
  <c r="L1186" i="2" a="1"/>
  <c r="L1186" i="2" s="1"/>
  <c r="P1186" i="2" a="1"/>
  <c r="P1186" i="2" s="1"/>
  <c r="M1186" i="2" a="1"/>
  <c r="M1186" i="2" s="1"/>
  <c r="Q1186" i="2" a="1"/>
  <c r="Q1186" i="2" s="1"/>
  <c r="N1186" i="2" a="1"/>
  <c r="N1186" i="2" s="1"/>
  <c r="C1186" i="2" a="1"/>
  <c r="C1186" i="2" s="1"/>
  <c r="D1186" i="2" a="1"/>
  <c r="D1186" i="2" s="1"/>
  <c r="A1186" i="2" s="1" a="1"/>
  <c r="A1186" i="2" s="1"/>
  <c r="K1182" i="2" a="1"/>
  <c r="K1182" i="2" s="1"/>
  <c r="O1182" i="2" a="1"/>
  <c r="O1182" i="2" s="1"/>
  <c r="L1182" i="2" a="1"/>
  <c r="L1182" i="2" s="1"/>
  <c r="P1182" i="2" a="1"/>
  <c r="P1182" i="2" s="1"/>
  <c r="M1182" i="2" a="1"/>
  <c r="M1182" i="2" s="1"/>
  <c r="Q1182" i="2" a="1"/>
  <c r="Q1182" i="2" s="1"/>
  <c r="N1182" i="2" a="1"/>
  <c r="N1182" i="2" s="1"/>
  <c r="C1182" i="2" a="1"/>
  <c r="C1182" i="2" s="1"/>
  <c r="D1182" i="2" a="1"/>
  <c r="D1182" i="2" s="1"/>
  <c r="A1182" i="2" s="1" a="1"/>
  <c r="A1182" i="2" s="1"/>
  <c r="K1170" i="2" a="1"/>
  <c r="K1170" i="2" s="1"/>
  <c r="O1170" i="2" a="1"/>
  <c r="O1170" i="2" s="1"/>
  <c r="L1170" i="2" a="1"/>
  <c r="L1170" i="2" s="1"/>
  <c r="P1170" i="2" a="1"/>
  <c r="P1170" i="2" s="1"/>
  <c r="M1170" i="2" a="1"/>
  <c r="M1170" i="2" s="1"/>
  <c r="Q1170" i="2" a="1"/>
  <c r="Q1170" i="2" s="1"/>
  <c r="N1170" i="2" a="1"/>
  <c r="N1170" i="2" s="1"/>
  <c r="C1170" i="2" a="1"/>
  <c r="C1170" i="2" s="1"/>
  <c r="D1170" i="2" a="1"/>
  <c r="D1170" i="2" s="1"/>
  <c r="A1170" i="2" s="1" a="1"/>
  <c r="A1170" i="2" s="1"/>
  <c r="N1165" i="2" a="1"/>
  <c r="N1165" i="2" s="1"/>
  <c r="K1165" i="2" a="1"/>
  <c r="K1165" i="2" s="1"/>
  <c r="O1165" i="2" a="1"/>
  <c r="O1165" i="2" s="1"/>
  <c r="L1165" i="2" a="1"/>
  <c r="L1165" i="2" s="1"/>
  <c r="P1165" i="2" a="1"/>
  <c r="P1165" i="2" s="1"/>
  <c r="Q1165" i="2" a="1"/>
  <c r="Q1165" i="2" s="1"/>
  <c r="M1165" i="2" a="1"/>
  <c r="M1165" i="2" s="1"/>
  <c r="C1165" i="2" a="1"/>
  <c r="C1165" i="2" s="1"/>
  <c r="D1165" i="2" a="1"/>
  <c r="D1165" i="2" s="1"/>
  <c r="A1165" i="2" s="1" a="1"/>
  <c r="A1165" i="2" s="1"/>
  <c r="N1145" i="2" a="1"/>
  <c r="N1145" i="2" s="1"/>
  <c r="K1145" i="2" a="1"/>
  <c r="K1145" i="2" s="1"/>
  <c r="O1145" i="2" a="1"/>
  <c r="O1145" i="2" s="1"/>
  <c r="L1145" i="2" a="1"/>
  <c r="L1145" i="2" s="1"/>
  <c r="P1145" i="2" a="1"/>
  <c r="P1145" i="2" s="1"/>
  <c r="M1145" i="2" a="1"/>
  <c r="M1145" i="2" s="1"/>
  <c r="Q1145" i="2" a="1"/>
  <c r="Q1145" i="2" s="1"/>
  <c r="C1145" i="2" a="1"/>
  <c r="C1145" i="2" s="1"/>
  <c r="D1145" i="2" a="1"/>
  <c r="D1145" i="2" s="1"/>
  <c r="A1145" i="2" s="1" a="1"/>
  <c r="A1145" i="2" s="1"/>
  <c r="M1140" i="2" a="1"/>
  <c r="M1140" i="2" s="1"/>
  <c r="Q1140" i="2" a="1"/>
  <c r="Q1140" i="2" s="1"/>
  <c r="N1140" i="2" a="1"/>
  <c r="N1140" i="2" s="1"/>
  <c r="K1140" i="2" a="1"/>
  <c r="K1140" i="2" s="1"/>
  <c r="O1140" i="2" a="1"/>
  <c r="O1140" i="2" s="1"/>
  <c r="P1140" i="2" a="1"/>
  <c r="P1140" i="2" s="1"/>
  <c r="L1140" i="2" a="1"/>
  <c r="L1140" i="2" s="1"/>
  <c r="C1140" i="2" a="1"/>
  <c r="C1140" i="2" s="1"/>
  <c r="D1140" i="2" a="1"/>
  <c r="D1140" i="2" s="1"/>
  <c r="A1140" i="2" s="1" a="1"/>
  <c r="A1140" i="2" s="1"/>
  <c r="L1127" i="2" a="1"/>
  <c r="L1127" i="2" s="1"/>
  <c r="P1127" i="2" a="1"/>
  <c r="P1127" i="2" s="1"/>
  <c r="M1127" i="2" a="1"/>
  <c r="M1127" i="2" s="1"/>
  <c r="Q1127" i="2" a="1"/>
  <c r="Q1127" i="2" s="1"/>
  <c r="N1127" i="2" a="1"/>
  <c r="N1127" i="2" s="1"/>
  <c r="K1127" i="2" a="1"/>
  <c r="K1127" i="2" s="1"/>
  <c r="O1127" i="2" a="1"/>
  <c r="O1127" i="2" s="1"/>
  <c r="C1127" i="2" a="1"/>
  <c r="C1127" i="2" s="1"/>
  <c r="D1127" i="2" a="1"/>
  <c r="D1127" i="2" s="1"/>
  <c r="A1127" i="2" s="1" a="1"/>
  <c r="A1127" i="2" s="1"/>
  <c r="L1119" i="2" a="1"/>
  <c r="L1119" i="2" s="1"/>
  <c r="P1119" i="2" a="1"/>
  <c r="P1119" i="2" s="1"/>
  <c r="M1119" i="2" a="1"/>
  <c r="M1119" i="2" s="1"/>
  <c r="Q1119" i="2" a="1"/>
  <c r="Q1119" i="2" s="1"/>
  <c r="N1119" i="2" a="1"/>
  <c r="N1119" i="2" s="1"/>
  <c r="K1119" i="2" a="1"/>
  <c r="K1119" i="2" s="1"/>
  <c r="O1119" i="2" a="1"/>
  <c r="O1119" i="2" s="1"/>
  <c r="C1119" i="2" a="1"/>
  <c r="C1119" i="2" s="1"/>
  <c r="D1119" i="2" a="1"/>
  <c r="D1119" i="2" s="1"/>
  <c r="A1119" i="2" s="1" a="1"/>
  <c r="A1119" i="2" s="1"/>
  <c r="M1108" i="2" a="1"/>
  <c r="M1108" i="2" s="1"/>
  <c r="Q1108" i="2" a="1"/>
  <c r="Q1108" i="2" s="1"/>
  <c r="N1108" i="2" a="1"/>
  <c r="N1108" i="2" s="1"/>
  <c r="K1108" i="2" a="1"/>
  <c r="K1108" i="2" s="1"/>
  <c r="O1108" i="2" a="1"/>
  <c r="O1108" i="2" s="1"/>
  <c r="P1108" i="2" a="1"/>
  <c r="P1108" i="2" s="1"/>
  <c r="L1108" i="2" a="1"/>
  <c r="L1108" i="2" s="1"/>
  <c r="C1108" i="2" a="1"/>
  <c r="C1108" i="2" s="1"/>
  <c r="D1108" i="2" a="1"/>
  <c r="D1108" i="2" s="1"/>
  <c r="A1108" i="2" s="1" a="1"/>
  <c r="A1108" i="2" s="1"/>
  <c r="N1081" i="2" a="1"/>
  <c r="N1081" i="2" s="1"/>
  <c r="K1081" i="2" a="1"/>
  <c r="K1081" i="2" s="1"/>
  <c r="O1081" i="2" a="1"/>
  <c r="O1081" i="2" s="1"/>
  <c r="L1081" i="2" a="1"/>
  <c r="L1081" i="2" s="1"/>
  <c r="P1081" i="2" a="1"/>
  <c r="P1081" i="2" s="1"/>
  <c r="M1081" i="2" a="1"/>
  <c r="M1081" i="2" s="1"/>
  <c r="Q1081" i="2" a="1"/>
  <c r="Q1081" i="2" s="1"/>
  <c r="C1081" i="2" a="1"/>
  <c r="C1081" i="2" s="1"/>
  <c r="D1081" i="2" a="1"/>
  <c r="D1081" i="2" s="1"/>
  <c r="A1081" i="2" s="1" a="1"/>
  <c r="A1081" i="2" s="1"/>
  <c r="K1066" i="2" a="1"/>
  <c r="K1066" i="2" s="1"/>
  <c r="O1066" i="2" a="1"/>
  <c r="O1066" i="2" s="1"/>
  <c r="L1066" i="2" a="1"/>
  <c r="L1066" i="2" s="1"/>
  <c r="P1066" i="2" a="1"/>
  <c r="P1066" i="2" s="1"/>
  <c r="M1066" i="2" a="1"/>
  <c r="M1066" i="2" s="1"/>
  <c r="Q1066" i="2" a="1"/>
  <c r="Q1066" i="2" s="1"/>
  <c r="N1066" i="2" a="1"/>
  <c r="N1066" i="2" s="1"/>
  <c r="C1066" i="2" a="1"/>
  <c r="C1066" i="2" s="1"/>
  <c r="D1066" i="2" a="1"/>
  <c r="D1066" i="2" s="1"/>
  <c r="A1066" i="2" s="1" a="1"/>
  <c r="A1066" i="2" s="1"/>
  <c r="N1061" i="2" a="1"/>
  <c r="N1061" i="2" s="1"/>
  <c r="K1061" i="2" a="1"/>
  <c r="K1061" i="2" s="1"/>
  <c r="O1061" i="2" a="1"/>
  <c r="O1061" i="2" s="1"/>
  <c r="L1061" i="2" a="1"/>
  <c r="L1061" i="2" s="1"/>
  <c r="P1061" i="2" a="1"/>
  <c r="P1061" i="2" s="1"/>
  <c r="M1061" i="2" a="1"/>
  <c r="M1061" i="2" s="1"/>
  <c r="Q1061" i="2" a="1"/>
  <c r="Q1061" i="2" s="1"/>
  <c r="C1061" i="2" a="1"/>
  <c r="C1061" i="2" s="1"/>
  <c r="D1061" i="2" a="1"/>
  <c r="D1061" i="2" s="1"/>
  <c r="A1061" i="2" s="1" a="1"/>
  <c r="A1061" i="2" s="1"/>
  <c r="L1055" i="2" a="1"/>
  <c r="L1055" i="2" s="1"/>
  <c r="P1055" i="2" a="1"/>
  <c r="P1055" i="2" s="1"/>
  <c r="M1055" i="2" a="1"/>
  <c r="M1055" i="2" s="1"/>
  <c r="Q1055" i="2" a="1"/>
  <c r="Q1055" i="2" s="1"/>
  <c r="N1055" i="2" a="1"/>
  <c r="N1055" i="2" s="1"/>
  <c r="K1055" i="2" a="1"/>
  <c r="K1055" i="2" s="1"/>
  <c r="O1055" i="2" a="1"/>
  <c r="O1055" i="2" s="1"/>
  <c r="C1055" i="2" a="1"/>
  <c r="C1055" i="2" s="1"/>
  <c r="D1055" i="2" a="1"/>
  <c r="D1055" i="2" s="1"/>
  <c r="A1055" i="2" s="1" a="1"/>
  <c r="A1055" i="2" s="1"/>
  <c r="K1046" i="2" a="1"/>
  <c r="K1046" i="2" s="1"/>
  <c r="O1046" i="2" a="1"/>
  <c r="O1046" i="2" s="1"/>
  <c r="L1046" i="2" a="1"/>
  <c r="L1046" i="2" s="1"/>
  <c r="P1046" i="2" a="1"/>
  <c r="P1046" i="2" s="1"/>
  <c r="M1046" i="2" a="1"/>
  <c r="M1046" i="2" s="1"/>
  <c r="Q1046" i="2" a="1"/>
  <c r="Q1046" i="2" s="1"/>
  <c r="N1046" i="2" a="1"/>
  <c r="N1046" i="2" s="1"/>
  <c r="C1046" i="2" a="1"/>
  <c r="C1046" i="2" s="1"/>
  <c r="D1046" i="2" a="1"/>
  <c r="D1046" i="2" s="1"/>
  <c r="A1046" i="2" s="1" a="1"/>
  <c r="A1046" i="2" s="1"/>
  <c r="N1041" i="2" a="1"/>
  <c r="N1041" i="2" s="1"/>
  <c r="K1041" i="2" a="1"/>
  <c r="K1041" i="2" s="1"/>
  <c r="O1041" i="2" a="1"/>
  <c r="O1041" i="2" s="1"/>
  <c r="L1041" i="2" a="1"/>
  <c r="L1041" i="2" s="1"/>
  <c r="P1041" i="2" a="1"/>
  <c r="P1041" i="2" s="1"/>
  <c r="M1041" i="2" a="1"/>
  <c r="M1041" i="2" s="1"/>
  <c r="Q1041" i="2" a="1"/>
  <c r="Q1041" i="2" s="1"/>
  <c r="C1041" i="2" a="1"/>
  <c r="C1041" i="2" s="1"/>
  <c r="D1041" i="2" a="1"/>
  <c r="D1041" i="2" s="1"/>
  <c r="A1041" i="2" s="1" a="1"/>
  <c r="A1041" i="2" s="1"/>
  <c r="L997" i="2" a="1"/>
  <c r="L997" i="2" s="1"/>
  <c r="P997" i="2" a="1"/>
  <c r="P997" i="2" s="1"/>
  <c r="M997" i="2" a="1"/>
  <c r="M997" i="2" s="1"/>
  <c r="Q997" i="2" a="1"/>
  <c r="Q997" i="2" s="1"/>
  <c r="N997" i="2" a="1"/>
  <c r="N997" i="2" s="1"/>
  <c r="K997" i="2" a="1"/>
  <c r="K997" i="2" s="1"/>
  <c r="O997" i="2" a="1"/>
  <c r="O997" i="2" s="1"/>
  <c r="C997" i="2" a="1"/>
  <c r="C997" i="2" s="1"/>
  <c r="D997" i="2" a="1"/>
  <c r="D997" i="2" s="1"/>
  <c r="A997" i="2" s="1" a="1"/>
  <c r="A997" i="2" s="1"/>
  <c r="K992" i="2" a="1"/>
  <c r="K992" i="2" s="1"/>
  <c r="O992" i="2" a="1"/>
  <c r="O992" i="2" s="1"/>
  <c r="L992" i="2" a="1"/>
  <c r="L992" i="2" s="1"/>
  <c r="P992" i="2" a="1"/>
  <c r="P992" i="2" s="1"/>
  <c r="M992" i="2" a="1"/>
  <c r="M992" i="2" s="1"/>
  <c r="Q992" i="2" a="1"/>
  <c r="Q992" i="2" s="1"/>
  <c r="N992" i="2" a="1"/>
  <c r="N992" i="2" s="1"/>
  <c r="C992" i="2" a="1"/>
  <c r="C992" i="2" s="1"/>
  <c r="D992" i="2" a="1"/>
  <c r="D992" i="2" s="1"/>
  <c r="A992" i="2" s="1" a="1"/>
  <c r="A992" i="2" s="1"/>
  <c r="N987" i="2" a="1"/>
  <c r="N987" i="2" s="1"/>
  <c r="K987" i="2" a="1"/>
  <c r="K987" i="2" s="1"/>
  <c r="O987" i="2" a="1"/>
  <c r="O987" i="2" s="1"/>
  <c r="L987" i="2" a="1"/>
  <c r="L987" i="2" s="1"/>
  <c r="P987" i="2" a="1"/>
  <c r="P987" i="2" s="1"/>
  <c r="Q987" i="2" a="1"/>
  <c r="Q987" i="2" s="1"/>
  <c r="M987" i="2" a="1"/>
  <c r="M987" i="2" s="1"/>
  <c r="C987" i="2" a="1"/>
  <c r="C987" i="2" s="1"/>
  <c r="D987" i="2" a="1"/>
  <c r="D987" i="2" s="1"/>
  <c r="A987" i="2" s="1" a="1"/>
  <c r="A987" i="2" s="1"/>
  <c r="M970" i="2" a="1"/>
  <c r="M970" i="2" s="1"/>
  <c r="Q970" i="2" a="1"/>
  <c r="Q970" i="2" s="1"/>
  <c r="N970" i="2" a="1"/>
  <c r="N970" i="2" s="1"/>
  <c r="K970" i="2" a="1"/>
  <c r="K970" i="2" s="1"/>
  <c r="O970" i="2" a="1"/>
  <c r="O970" i="2" s="1"/>
  <c r="L970" i="2" a="1"/>
  <c r="L970" i="2" s="1"/>
  <c r="P970" i="2" a="1"/>
  <c r="P970" i="2" s="1"/>
  <c r="C970" i="2" a="1"/>
  <c r="C970" i="2" s="1"/>
  <c r="D970" i="2" a="1"/>
  <c r="D970" i="2" s="1"/>
  <c r="A970" i="2" s="1" a="1"/>
  <c r="A970" i="2" s="1"/>
  <c r="L953" i="2" a="1"/>
  <c r="L953" i="2" s="1"/>
  <c r="P953" i="2" a="1"/>
  <c r="P953" i="2" s="1"/>
  <c r="M953" i="2" a="1"/>
  <c r="M953" i="2" s="1"/>
  <c r="Q953" i="2" a="1"/>
  <c r="Q953" i="2" s="1"/>
  <c r="N953" i="2" a="1"/>
  <c r="N953" i="2" s="1"/>
  <c r="O953" i="2" a="1"/>
  <c r="O953" i="2" s="1"/>
  <c r="K953" i="2" a="1"/>
  <c r="K953" i="2" s="1"/>
  <c r="C953" i="2" a="1"/>
  <c r="C953" i="2" s="1"/>
  <c r="D953" i="2" a="1"/>
  <c r="D953" i="2" s="1"/>
  <c r="A953" i="2" s="1" a="1"/>
  <c r="A953" i="2" s="1"/>
  <c r="L941" i="2" a="1"/>
  <c r="L941" i="2" s="1"/>
  <c r="P941" i="2" a="1"/>
  <c r="P941" i="2" s="1"/>
  <c r="M941" i="2" a="1"/>
  <c r="M941" i="2" s="1"/>
  <c r="Q941" i="2" a="1"/>
  <c r="Q941" i="2" s="1"/>
  <c r="N941" i="2" a="1"/>
  <c r="N941" i="2" s="1"/>
  <c r="K941" i="2" a="1"/>
  <c r="K941" i="2" s="1"/>
  <c r="O941" i="2" a="1"/>
  <c r="O941" i="2" s="1"/>
  <c r="C941" i="2" a="1"/>
  <c r="C941" i="2" s="1"/>
  <c r="D941" i="2" a="1"/>
  <c r="D941" i="2" s="1"/>
  <c r="A941" i="2" s="1" a="1"/>
  <c r="A941" i="2" s="1"/>
  <c r="L929" i="2" a="1"/>
  <c r="L929" i="2" s="1"/>
  <c r="P929" i="2" a="1"/>
  <c r="P929" i="2" s="1"/>
  <c r="M929" i="2" a="1"/>
  <c r="M929" i="2" s="1"/>
  <c r="Q929" i="2" a="1"/>
  <c r="Q929" i="2" s="1"/>
  <c r="N929" i="2" a="1"/>
  <c r="N929" i="2" s="1"/>
  <c r="K929" i="2" a="1"/>
  <c r="K929" i="2" s="1"/>
  <c r="O929" i="2" a="1"/>
  <c r="O929" i="2" s="1"/>
  <c r="C929" i="2" a="1"/>
  <c r="C929" i="2" s="1"/>
  <c r="D929" i="2" a="1"/>
  <c r="D929" i="2" s="1"/>
  <c r="A929" i="2" s="1" a="1"/>
  <c r="A929" i="2" s="1"/>
  <c r="K924" i="2" a="1"/>
  <c r="K924" i="2" s="1"/>
  <c r="O924" i="2" a="1"/>
  <c r="O924" i="2" s="1"/>
  <c r="L924" i="2" a="1"/>
  <c r="L924" i="2" s="1"/>
  <c r="P924" i="2" a="1"/>
  <c r="P924" i="2" s="1"/>
  <c r="M924" i="2" a="1"/>
  <c r="M924" i="2" s="1"/>
  <c r="Q924" i="2" a="1"/>
  <c r="Q924" i="2" s="1"/>
  <c r="N924" i="2" a="1"/>
  <c r="N924" i="2" s="1"/>
  <c r="C924" i="2" a="1"/>
  <c r="C924" i="2" s="1"/>
  <c r="D924" i="2" a="1"/>
  <c r="D924" i="2" s="1"/>
  <c r="A924" i="2" s="1" a="1"/>
  <c r="A924" i="2" s="1"/>
  <c r="L869" i="2" a="1"/>
  <c r="L869" i="2" s="1"/>
  <c r="P869" i="2" a="1"/>
  <c r="P869" i="2" s="1"/>
  <c r="M869" i="2" a="1"/>
  <c r="M869" i="2" s="1"/>
  <c r="Q869" i="2" a="1"/>
  <c r="Q869" i="2" s="1"/>
  <c r="N869" i="2" a="1"/>
  <c r="N869" i="2" s="1"/>
  <c r="K869" i="2" a="1"/>
  <c r="K869" i="2" s="1"/>
  <c r="O869" i="2" a="1"/>
  <c r="O869" i="2" s="1"/>
  <c r="C869" i="2" a="1"/>
  <c r="C869" i="2" s="1"/>
  <c r="D869" i="2" a="1"/>
  <c r="D869" i="2" s="1"/>
  <c r="A869" i="2" s="1" a="1"/>
  <c r="A869" i="2" s="1"/>
  <c r="K864" i="2" a="1"/>
  <c r="K864" i="2" s="1"/>
  <c r="O864" i="2" a="1"/>
  <c r="O864" i="2" s="1"/>
  <c r="L864" i="2" a="1"/>
  <c r="L864" i="2" s="1"/>
  <c r="P864" i="2" a="1"/>
  <c r="P864" i="2" s="1"/>
  <c r="M864" i="2" a="1"/>
  <c r="M864" i="2" s="1"/>
  <c r="Q864" i="2" a="1"/>
  <c r="Q864" i="2" s="1"/>
  <c r="N864" i="2" a="1"/>
  <c r="N864" i="2" s="1"/>
  <c r="C864" i="2" a="1"/>
  <c r="C864" i="2" s="1"/>
  <c r="D864" i="2" a="1"/>
  <c r="D864" i="2" s="1"/>
  <c r="A864" i="2" s="1" a="1"/>
  <c r="A864" i="2" s="1"/>
  <c r="N859" i="2" a="1"/>
  <c r="N859" i="2" s="1"/>
  <c r="K859" i="2" a="1"/>
  <c r="K859" i="2" s="1"/>
  <c r="O859" i="2" a="1"/>
  <c r="O859" i="2" s="1"/>
  <c r="L859" i="2" a="1"/>
  <c r="L859" i="2" s="1"/>
  <c r="P859" i="2" a="1"/>
  <c r="P859" i="2" s="1"/>
  <c r="Q859" i="2" a="1"/>
  <c r="Q859" i="2" s="1"/>
  <c r="M859" i="2" a="1"/>
  <c r="M859" i="2" s="1"/>
  <c r="C859" i="2" a="1"/>
  <c r="C859" i="2" s="1"/>
  <c r="D859" i="2" a="1"/>
  <c r="D859" i="2" s="1"/>
  <c r="A859" i="2" s="1" a="1"/>
  <c r="A859" i="2" s="1"/>
  <c r="M842" i="2" a="1"/>
  <c r="M842" i="2" s="1"/>
  <c r="Q842" i="2" a="1"/>
  <c r="Q842" i="2" s="1"/>
  <c r="N842" i="2" a="1"/>
  <c r="N842" i="2" s="1"/>
  <c r="K842" i="2" a="1"/>
  <c r="K842" i="2" s="1"/>
  <c r="O842" i="2" a="1"/>
  <c r="O842" i="2" s="1"/>
  <c r="L842" i="2" a="1"/>
  <c r="L842" i="2" s="1"/>
  <c r="P842" i="2" a="1"/>
  <c r="P842" i="2" s="1"/>
  <c r="C842" i="2" a="1"/>
  <c r="C842" i="2" s="1"/>
  <c r="D842" i="2" a="1"/>
  <c r="D842" i="2" s="1"/>
  <c r="A842" i="2" s="1" a="1"/>
  <c r="A842" i="2" s="1"/>
  <c r="L825" i="2" a="1"/>
  <c r="L825" i="2" s="1"/>
  <c r="P825" i="2" a="1"/>
  <c r="P825" i="2" s="1"/>
  <c r="M825" i="2" a="1"/>
  <c r="M825" i="2" s="1"/>
  <c r="Q825" i="2" a="1"/>
  <c r="Q825" i="2" s="1"/>
  <c r="N825" i="2" a="1"/>
  <c r="N825" i="2" s="1"/>
  <c r="O825" i="2" a="1"/>
  <c r="O825" i="2" s="1"/>
  <c r="K825" i="2" a="1"/>
  <c r="K825" i="2" s="1"/>
  <c r="C825" i="2" a="1"/>
  <c r="C825" i="2" s="1"/>
  <c r="D825" i="2" a="1"/>
  <c r="D825" i="2" s="1"/>
  <c r="A825" i="2" s="1" a="1"/>
  <c r="A825" i="2" s="1"/>
  <c r="L813" i="2" a="1"/>
  <c r="L813" i="2" s="1"/>
  <c r="P813" i="2" a="1"/>
  <c r="P813" i="2" s="1"/>
  <c r="M813" i="2" a="1"/>
  <c r="M813" i="2" s="1"/>
  <c r="Q813" i="2" a="1"/>
  <c r="Q813" i="2" s="1"/>
  <c r="N813" i="2" a="1"/>
  <c r="N813" i="2" s="1"/>
  <c r="K813" i="2" a="1"/>
  <c r="K813" i="2" s="1"/>
  <c r="O813" i="2" a="1"/>
  <c r="O813" i="2" s="1"/>
  <c r="C813" i="2" a="1"/>
  <c r="C813" i="2" s="1"/>
  <c r="D813" i="2" a="1"/>
  <c r="D813" i="2" s="1"/>
  <c r="A813" i="2" s="1" a="1"/>
  <c r="A813" i="2" s="1"/>
  <c r="L801" i="2" a="1"/>
  <c r="L801" i="2" s="1"/>
  <c r="P801" i="2" a="1"/>
  <c r="P801" i="2" s="1"/>
  <c r="M801" i="2" a="1"/>
  <c r="M801" i="2" s="1"/>
  <c r="Q801" i="2" a="1"/>
  <c r="Q801" i="2" s="1"/>
  <c r="N801" i="2" a="1"/>
  <c r="N801" i="2" s="1"/>
  <c r="K801" i="2" a="1"/>
  <c r="K801" i="2" s="1"/>
  <c r="O801" i="2" a="1"/>
  <c r="O801" i="2" s="1"/>
  <c r="D801" i="2" a="1"/>
  <c r="D801" i="2" s="1"/>
  <c r="A801" i="2" s="1" a="1"/>
  <c r="A801" i="2" s="1"/>
  <c r="C801" i="2" a="1"/>
  <c r="C801" i="2" s="1"/>
  <c r="K796" i="2" a="1"/>
  <c r="K796" i="2" s="1"/>
  <c r="O796" i="2" a="1"/>
  <c r="O796" i="2" s="1"/>
  <c r="L796" i="2" a="1"/>
  <c r="L796" i="2" s="1"/>
  <c r="P796" i="2" a="1"/>
  <c r="P796" i="2" s="1"/>
  <c r="M796" i="2" a="1"/>
  <c r="M796" i="2" s="1"/>
  <c r="Q796" i="2" a="1"/>
  <c r="Q796" i="2" s="1"/>
  <c r="N796" i="2" a="1"/>
  <c r="N796" i="2" s="1"/>
  <c r="C796" i="2" a="1"/>
  <c r="C796" i="2" s="1"/>
  <c r="D796" i="2" a="1"/>
  <c r="D796" i="2" s="1"/>
  <c r="A796" i="2" s="1" a="1"/>
  <c r="A796" i="2" s="1"/>
  <c r="N741" i="2" a="1"/>
  <c r="N741" i="2" s="1"/>
  <c r="K741" i="2" a="1"/>
  <c r="K741" i="2" s="1"/>
  <c r="O741" i="2" a="1"/>
  <c r="O741" i="2" s="1"/>
  <c r="L741" i="2" a="1"/>
  <c r="L741" i="2" s="1"/>
  <c r="P741" i="2" a="1"/>
  <c r="P741" i="2" s="1"/>
  <c r="M741" i="2" a="1"/>
  <c r="M741" i="2" s="1"/>
  <c r="Q741" i="2" a="1"/>
  <c r="Q741" i="2" s="1"/>
  <c r="C741" i="2" a="1"/>
  <c r="C741" i="2" s="1"/>
  <c r="D741" i="2" a="1"/>
  <c r="D741" i="2" s="1"/>
  <c r="A741" i="2" s="1" a="1"/>
  <c r="A741" i="2" s="1"/>
  <c r="M736" i="2" a="1"/>
  <c r="M736" i="2" s="1"/>
  <c r="Q736" i="2" a="1"/>
  <c r="Q736" i="2" s="1"/>
  <c r="N736" i="2" a="1"/>
  <c r="N736" i="2" s="1"/>
  <c r="K736" i="2" a="1"/>
  <c r="K736" i="2" s="1"/>
  <c r="O736" i="2" a="1"/>
  <c r="O736" i="2" s="1"/>
  <c r="P736" i="2" a="1"/>
  <c r="P736" i="2" s="1"/>
  <c r="L736" i="2" a="1"/>
  <c r="L736" i="2" s="1"/>
  <c r="C736" i="2" a="1"/>
  <c r="C736" i="2" s="1"/>
  <c r="D736" i="2" a="1"/>
  <c r="D736" i="2" s="1"/>
  <c r="A736" i="2" s="1" a="1"/>
  <c r="A736" i="2" s="1"/>
  <c r="L731" i="2" a="1"/>
  <c r="L731" i="2" s="1"/>
  <c r="P731" i="2" a="1"/>
  <c r="P731" i="2" s="1"/>
  <c r="M731" i="2" a="1"/>
  <c r="M731" i="2" s="1"/>
  <c r="Q731" i="2" a="1"/>
  <c r="Q731" i="2" s="1"/>
  <c r="N731" i="2" a="1"/>
  <c r="N731" i="2" s="1"/>
  <c r="K731" i="2" a="1"/>
  <c r="K731" i="2" s="1"/>
  <c r="O731" i="2" a="1"/>
  <c r="O731" i="2" s="1"/>
  <c r="D731" i="2" a="1"/>
  <c r="D731" i="2" s="1"/>
  <c r="A731" i="2" s="1" a="1"/>
  <c r="A731" i="2" s="1"/>
  <c r="C731" i="2" a="1"/>
  <c r="C731" i="2" s="1"/>
  <c r="N143" i="2" a="1"/>
  <c r="N143" i="2" s="1"/>
  <c r="K143" i="2" a="1"/>
  <c r="K143" i="2" s="1"/>
  <c r="O143" i="2" a="1"/>
  <c r="O143" i="2" s="1"/>
  <c r="L143" i="2" a="1"/>
  <c r="L143" i="2" s="1"/>
  <c r="P143" i="2" a="1"/>
  <c r="P143" i="2" s="1"/>
  <c r="Q143" i="2" a="1"/>
  <c r="Q143" i="2" s="1"/>
  <c r="M143" i="2" a="1"/>
  <c r="M143" i="2" s="1"/>
  <c r="D143" i="2" a="1"/>
  <c r="D143" i="2" s="1"/>
  <c r="A143" i="2" s="1" a="1"/>
  <c r="A143" i="2" s="1"/>
  <c r="C143" i="2" a="1"/>
  <c r="C143" i="2" s="1"/>
  <c r="K132" i="2" a="1"/>
  <c r="K132" i="2" s="1"/>
  <c r="O132" i="2" a="1"/>
  <c r="O132" i="2" s="1"/>
  <c r="L132" i="2" a="1"/>
  <c r="L132" i="2" s="1"/>
  <c r="P132" i="2" a="1"/>
  <c r="P132" i="2" s="1"/>
  <c r="M132" i="2" a="1"/>
  <c r="M132" i="2" s="1"/>
  <c r="Q132" i="2" a="1"/>
  <c r="Q132" i="2" s="1"/>
  <c r="N132" i="2" a="1"/>
  <c r="N132" i="2" s="1"/>
  <c r="C132" i="2" a="1"/>
  <c r="C132" i="2" s="1"/>
  <c r="D132" i="2" a="1"/>
  <c r="D132" i="2" s="1"/>
  <c r="A132" i="2" s="1" a="1"/>
  <c r="A132" i="2" s="1"/>
  <c r="N104" i="2" a="1"/>
  <c r="N104" i="2" s="1"/>
  <c r="K104" i="2" a="1"/>
  <c r="K104" i="2" s="1"/>
  <c r="O104" i="2" a="1"/>
  <c r="O104" i="2" s="1"/>
  <c r="L104" i="2" a="1"/>
  <c r="L104" i="2" s="1"/>
  <c r="P104" i="2" a="1"/>
  <c r="P104" i="2" s="1"/>
  <c r="Q104" i="2" a="1"/>
  <c r="Q104" i="2" s="1"/>
  <c r="M104" i="2" a="1"/>
  <c r="M104" i="2" s="1"/>
  <c r="C104" i="2" a="1"/>
  <c r="C104" i="2" s="1"/>
  <c r="D104" i="2" a="1"/>
  <c r="D104" i="2" s="1"/>
  <c r="A104" i="2" s="1" a="1"/>
  <c r="A104" i="2" s="1"/>
  <c r="M99" i="2" a="1"/>
  <c r="M99" i="2" s="1"/>
  <c r="Q99" i="2" a="1"/>
  <c r="Q99" i="2" s="1"/>
  <c r="N99" i="2" a="1"/>
  <c r="N99" i="2" s="1"/>
  <c r="K99" i="2" a="1"/>
  <c r="K99" i="2" s="1"/>
  <c r="O99" i="2" a="1"/>
  <c r="O99" i="2" s="1"/>
  <c r="L99" i="2" a="1"/>
  <c r="L99" i="2" s="1"/>
  <c r="P99" i="2" a="1"/>
  <c r="P99" i="2" s="1"/>
  <c r="D99" i="2" a="1"/>
  <c r="D99" i="2" s="1"/>
  <c r="A99" i="2" s="1" a="1"/>
  <c r="A99" i="2" s="1"/>
  <c r="C99" i="2" a="1"/>
  <c r="C99" i="2" s="1"/>
  <c r="N80" i="2" a="1"/>
  <c r="N80" i="2" s="1"/>
  <c r="K80" i="2" a="1"/>
  <c r="K80" i="2" s="1"/>
  <c r="O80" i="2" a="1"/>
  <c r="O80" i="2" s="1"/>
  <c r="L80" i="2" a="1"/>
  <c r="L80" i="2" s="1"/>
  <c r="P80" i="2" a="1"/>
  <c r="P80" i="2" s="1"/>
  <c r="M80" i="2" a="1"/>
  <c r="M80" i="2" s="1"/>
  <c r="Q80" i="2" a="1"/>
  <c r="Q80" i="2" s="1"/>
  <c r="C80" i="2" a="1"/>
  <c r="C80" i="2" s="1"/>
  <c r="D80" i="2" a="1"/>
  <c r="D80" i="2" s="1"/>
  <c r="A80" i="2" s="1" a="1"/>
  <c r="A80" i="2" s="1"/>
  <c r="N76" i="2" a="1"/>
  <c r="N76" i="2" s="1"/>
  <c r="K76" i="2" a="1"/>
  <c r="K76" i="2" s="1"/>
  <c r="O76" i="2" a="1"/>
  <c r="O76" i="2" s="1"/>
  <c r="L76" i="2" a="1"/>
  <c r="L76" i="2" s="1"/>
  <c r="P76" i="2" a="1"/>
  <c r="P76" i="2" s="1"/>
  <c r="M76" i="2" a="1"/>
  <c r="M76" i="2" s="1"/>
  <c r="Q76" i="2" a="1"/>
  <c r="Q76" i="2" s="1"/>
  <c r="C76" i="2" a="1"/>
  <c r="C76" i="2" s="1"/>
  <c r="D76" i="2" a="1"/>
  <c r="D76" i="2" s="1"/>
  <c r="A76" i="2" s="1" a="1"/>
  <c r="A76" i="2" s="1"/>
  <c r="K65" i="2" a="1"/>
  <c r="K65" i="2" s="1"/>
  <c r="O65" i="2" a="1"/>
  <c r="O65" i="2" s="1"/>
  <c r="L65" i="2" a="1"/>
  <c r="L65" i="2" s="1"/>
  <c r="P65" i="2" a="1"/>
  <c r="P65" i="2" s="1"/>
  <c r="M65" i="2" a="1"/>
  <c r="M65" i="2" s="1"/>
  <c r="Q65" i="2" a="1"/>
  <c r="Q65" i="2" s="1"/>
  <c r="N65" i="2" a="1"/>
  <c r="N65" i="2" s="1"/>
  <c r="D65" i="2" a="1"/>
  <c r="D65" i="2" s="1"/>
  <c r="A65" i="2" s="1" a="1"/>
  <c r="A65" i="2" s="1"/>
  <c r="C65" i="2" a="1"/>
  <c r="C65" i="2" s="1"/>
  <c r="K53" i="2" a="1"/>
  <c r="K53" i="2" s="1"/>
  <c r="O53" i="2" a="1"/>
  <c r="O53" i="2" s="1"/>
  <c r="L53" i="2" a="1"/>
  <c r="L53" i="2" s="1"/>
  <c r="P53" i="2" a="1"/>
  <c r="P53" i="2" s="1"/>
  <c r="M53" i="2" a="1"/>
  <c r="M53" i="2" s="1"/>
  <c r="Q53" i="2" a="1"/>
  <c r="Q53" i="2" s="1"/>
  <c r="N53" i="2" a="1"/>
  <c r="N53" i="2" s="1"/>
  <c r="D53" i="2" a="1"/>
  <c r="D53" i="2" s="1"/>
  <c r="A53" i="2" s="1" a="1"/>
  <c r="A53" i="2" s="1"/>
  <c r="C53" i="2" a="1"/>
  <c r="C53" i="2" s="1"/>
  <c r="N43" i="2" a="1"/>
  <c r="N43" i="2" s="1"/>
  <c r="K43" i="2" a="1"/>
  <c r="K43" i="2" s="1"/>
  <c r="O43" i="2" a="1"/>
  <c r="O43" i="2" s="1"/>
  <c r="L43" i="2" a="1"/>
  <c r="L43" i="2" s="1"/>
  <c r="P43" i="2" a="1"/>
  <c r="P43" i="2" s="1"/>
  <c r="M43" i="2" a="1"/>
  <c r="M43" i="2" s="1"/>
  <c r="Q43" i="2" a="1"/>
  <c r="Q43" i="2" s="1"/>
  <c r="D43" i="2" a="1"/>
  <c r="D43" i="2" s="1"/>
  <c r="A43" i="2" s="1" a="1"/>
  <c r="A43" i="2" s="1"/>
  <c r="C43" i="2" a="1"/>
  <c r="C43" i="2" s="1"/>
  <c r="M26" i="2" a="1"/>
  <c r="M26" i="2" s="1"/>
  <c r="Q26" i="2" a="1"/>
  <c r="Q26" i="2" s="1"/>
  <c r="N26" i="2" a="1"/>
  <c r="N26" i="2" s="1"/>
  <c r="K26" i="2" a="1"/>
  <c r="K26" i="2" s="1"/>
  <c r="O26" i="2" a="1"/>
  <c r="O26" i="2" s="1"/>
  <c r="L26" i="2" a="1"/>
  <c r="L26" i="2" s="1"/>
  <c r="P26" i="2" a="1"/>
  <c r="P26" i="2" s="1"/>
  <c r="C26" i="2" a="1"/>
  <c r="C26" i="2" s="1"/>
  <c r="D26" i="2" a="1"/>
  <c r="D26" i="2" s="1"/>
  <c r="A26" i="2" s="1" a="1"/>
  <c r="A26" i="2" s="1"/>
  <c r="M6" i="2" a="1"/>
  <c r="M6" i="2" s="1"/>
  <c r="Q6" i="2" a="1"/>
  <c r="Q6" i="2" s="1"/>
  <c r="N6" i="2" a="1"/>
  <c r="N6" i="2" s="1"/>
  <c r="K6" i="2" a="1"/>
  <c r="K6" i="2" s="1"/>
  <c r="O6" i="2" a="1"/>
  <c r="O6" i="2" s="1"/>
  <c r="P6" i="2" a="1"/>
  <c r="P6" i="2" s="1"/>
  <c r="L6" i="2" a="1"/>
  <c r="L6" i="2" s="1"/>
  <c r="C6" i="2" a="1"/>
  <c r="C6" i="2" s="1"/>
  <c r="D6" i="2" a="1"/>
  <c r="D6" i="2" s="1"/>
  <c r="A6" i="2" s="1" a="1"/>
  <c r="A6" i="2" s="1"/>
  <c r="N1579" i="2" a="1"/>
  <c r="N1579" i="2" s="1"/>
  <c r="K1579" i="2" a="1"/>
  <c r="K1579" i="2" s="1"/>
  <c r="O1579" i="2" a="1"/>
  <c r="O1579" i="2" s="1"/>
  <c r="L1579" i="2" a="1"/>
  <c r="L1579" i="2" s="1"/>
  <c r="P1579" i="2" a="1"/>
  <c r="P1579" i="2" s="1"/>
  <c r="M1579" i="2" a="1"/>
  <c r="M1579" i="2" s="1"/>
  <c r="Q1579" i="2" a="1"/>
  <c r="Q1579" i="2" s="1"/>
  <c r="C1579" i="2" a="1"/>
  <c r="C1579" i="2" s="1"/>
  <c r="D1579" i="2" a="1"/>
  <c r="D1579" i="2" s="1"/>
  <c r="A1579" i="2" s="1" a="1"/>
  <c r="A1579" i="2" s="1"/>
  <c r="M1574" i="2" a="1"/>
  <c r="M1574" i="2" s="1"/>
  <c r="Q1574" i="2" a="1"/>
  <c r="Q1574" i="2" s="1"/>
  <c r="N1574" i="2" a="1"/>
  <c r="N1574" i="2" s="1"/>
  <c r="K1574" i="2" a="1"/>
  <c r="K1574" i="2" s="1"/>
  <c r="O1574" i="2" a="1"/>
  <c r="O1574" i="2" s="1"/>
  <c r="P1574" i="2" a="1"/>
  <c r="P1574" i="2" s="1"/>
  <c r="C1574" i="2" a="1"/>
  <c r="C1574" i="2" s="1"/>
  <c r="D1574" i="2" a="1"/>
  <c r="D1574" i="2" s="1"/>
  <c r="A1574" i="2" s="1" a="1"/>
  <c r="A1574" i="2" s="1"/>
  <c r="L1574" i="2" a="1"/>
  <c r="L1574" i="2" s="1"/>
  <c r="K1572" i="2" a="1"/>
  <c r="K1572" i="2" s="1"/>
  <c r="O1572" i="2" a="1"/>
  <c r="O1572" i="2" s="1"/>
  <c r="L1572" i="2" a="1"/>
  <c r="L1572" i="2" s="1"/>
  <c r="P1572" i="2" a="1"/>
  <c r="P1572" i="2" s="1"/>
  <c r="M1572" i="2" a="1"/>
  <c r="M1572" i="2" s="1"/>
  <c r="Q1572" i="2" a="1"/>
  <c r="Q1572" i="2" s="1"/>
  <c r="N1572" i="2" a="1"/>
  <c r="N1572" i="2" s="1"/>
  <c r="C1572" i="2" a="1"/>
  <c r="C1572" i="2" s="1"/>
  <c r="D1572" i="2" a="1"/>
  <c r="D1572" i="2" s="1"/>
  <c r="A1572" i="2" s="1" a="1"/>
  <c r="A1572" i="2" s="1"/>
  <c r="M1570" i="2" a="1"/>
  <c r="M1570" i="2" s="1"/>
  <c r="Q1570" i="2" a="1"/>
  <c r="Q1570" i="2" s="1"/>
  <c r="N1570" i="2" a="1"/>
  <c r="N1570" i="2" s="1"/>
  <c r="K1570" i="2" a="1"/>
  <c r="K1570" i="2" s="1"/>
  <c r="O1570" i="2" a="1"/>
  <c r="O1570" i="2" s="1"/>
  <c r="L1570" i="2" a="1"/>
  <c r="L1570" i="2" s="1"/>
  <c r="P1570" i="2" a="1"/>
  <c r="P1570" i="2" s="1"/>
  <c r="C1570" i="2" a="1"/>
  <c r="C1570" i="2" s="1"/>
  <c r="D1570" i="2" a="1"/>
  <c r="D1570" i="2" s="1"/>
  <c r="A1570" i="2" s="1" a="1"/>
  <c r="A1570" i="2" s="1"/>
  <c r="L1565" i="2" a="1"/>
  <c r="L1565" i="2" s="1"/>
  <c r="P1565" i="2" a="1"/>
  <c r="P1565" i="2" s="1"/>
  <c r="M1565" i="2" a="1"/>
  <c r="M1565" i="2" s="1"/>
  <c r="Q1565" i="2" a="1"/>
  <c r="Q1565" i="2" s="1"/>
  <c r="N1565" i="2" a="1"/>
  <c r="N1565" i="2" s="1"/>
  <c r="O1565" i="2" a="1"/>
  <c r="O1565" i="2" s="1"/>
  <c r="K1565" i="2" a="1"/>
  <c r="K1565" i="2" s="1"/>
  <c r="C1565" i="2" a="1"/>
  <c r="C1565" i="2" s="1"/>
  <c r="D1565" i="2" a="1"/>
  <c r="D1565" i="2" s="1"/>
  <c r="A1565" i="2" s="1" a="1"/>
  <c r="A1565" i="2" s="1"/>
  <c r="K1552" i="2" a="1"/>
  <c r="K1552" i="2" s="1"/>
  <c r="O1552" i="2" a="1"/>
  <c r="O1552" i="2" s="1"/>
  <c r="L1552" i="2" a="1"/>
  <c r="L1552" i="2" s="1"/>
  <c r="P1552" i="2" a="1"/>
  <c r="P1552" i="2" s="1"/>
  <c r="M1552" i="2" a="1"/>
  <c r="M1552" i="2" s="1"/>
  <c r="Q1552" i="2" a="1"/>
  <c r="Q1552" i="2" s="1"/>
  <c r="N1552" i="2" a="1"/>
  <c r="N1552" i="2" s="1"/>
  <c r="C1552" i="2" a="1"/>
  <c r="C1552" i="2" s="1"/>
  <c r="D1552" i="2" a="1"/>
  <c r="D1552" i="2" s="1"/>
  <c r="A1552" i="2" s="1" a="1"/>
  <c r="A1552" i="2" s="1"/>
  <c r="L1549" i="2" a="1"/>
  <c r="L1549" i="2" s="1"/>
  <c r="P1549" i="2" a="1"/>
  <c r="P1549" i="2" s="1"/>
  <c r="M1549" i="2" a="1"/>
  <c r="M1549" i="2" s="1"/>
  <c r="Q1549" i="2" a="1"/>
  <c r="Q1549" i="2" s="1"/>
  <c r="N1549" i="2" a="1"/>
  <c r="N1549" i="2" s="1"/>
  <c r="O1549" i="2" a="1"/>
  <c r="O1549" i="2" s="1"/>
  <c r="K1549" i="2" a="1"/>
  <c r="K1549" i="2" s="1"/>
  <c r="C1549" i="2" a="1"/>
  <c r="C1549" i="2" s="1"/>
  <c r="D1549" i="2" a="1"/>
  <c r="D1549" i="2" s="1"/>
  <c r="A1549" i="2" s="1" a="1"/>
  <c r="A1549" i="2" s="1"/>
  <c r="M1546" i="2" a="1"/>
  <c r="M1546" i="2" s="1"/>
  <c r="Q1546" i="2" a="1"/>
  <c r="Q1546" i="2" s="1"/>
  <c r="N1546" i="2" a="1"/>
  <c r="N1546" i="2" s="1"/>
  <c r="K1546" i="2" a="1"/>
  <c r="K1546" i="2" s="1"/>
  <c r="O1546" i="2" a="1"/>
  <c r="O1546" i="2" s="1"/>
  <c r="L1546" i="2" a="1"/>
  <c r="L1546" i="2" s="1"/>
  <c r="C1546" i="2" a="1"/>
  <c r="C1546" i="2" s="1"/>
  <c r="D1546" i="2" a="1"/>
  <c r="D1546" i="2" s="1"/>
  <c r="A1546" i="2" s="1" a="1"/>
  <c r="A1546" i="2" s="1"/>
  <c r="P1546" i="2" a="1"/>
  <c r="P1546" i="2" s="1"/>
  <c r="K1544" i="2" a="1"/>
  <c r="K1544" i="2" s="1"/>
  <c r="O1544" i="2" a="1"/>
  <c r="O1544" i="2" s="1"/>
  <c r="L1544" i="2" a="1"/>
  <c r="L1544" i="2" s="1"/>
  <c r="P1544" i="2" a="1"/>
  <c r="P1544" i="2" s="1"/>
  <c r="M1544" i="2" a="1"/>
  <c r="M1544" i="2" s="1"/>
  <c r="Q1544" i="2" a="1"/>
  <c r="Q1544" i="2" s="1"/>
  <c r="C1544" i="2" a="1"/>
  <c r="C1544" i="2" s="1"/>
  <c r="D1544" i="2" a="1"/>
  <c r="D1544" i="2" s="1"/>
  <c r="A1544" i="2" s="1" a="1"/>
  <c r="A1544" i="2" s="1"/>
  <c r="N1544" i="2" a="1"/>
  <c r="N1544" i="2" s="1"/>
  <c r="L1537" i="2" a="1"/>
  <c r="L1537" i="2" s="1"/>
  <c r="P1537" i="2" a="1"/>
  <c r="P1537" i="2" s="1"/>
  <c r="M1537" i="2" a="1"/>
  <c r="M1537" i="2" s="1"/>
  <c r="Q1537" i="2" a="1"/>
  <c r="Q1537" i="2" s="1"/>
  <c r="K1537" i="2" a="1"/>
  <c r="K1537" i="2" s="1"/>
  <c r="N1537" i="2" a="1"/>
  <c r="N1537" i="2" s="1"/>
  <c r="O1537" i="2" a="1"/>
  <c r="O1537" i="2" s="1"/>
  <c r="C1537" i="2" a="1"/>
  <c r="C1537" i="2" s="1"/>
  <c r="D1537" i="2" a="1"/>
  <c r="D1537" i="2" s="1"/>
  <c r="A1537" i="2" s="1" a="1"/>
  <c r="A1537" i="2" s="1"/>
  <c r="K1535" i="2" a="1"/>
  <c r="K1535" i="2" s="1"/>
  <c r="O1535" i="2" a="1"/>
  <c r="O1535" i="2" s="1"/>
  <c r="L1535" i="2" a="1"/>
  <c r="L1535" i="2" s="1"/>
  <c r="P1535" i="2" a="1"/>
  <c r="P1535" i="2" s="1"/>
  <c r="M1535" i="2" a="1"/>
  <c r="M1535" i="2" s="1"/>
  <c r="Q1535" i="2" a="1"/>
  <c r="Q1535" i="2" s="1"/>
  <c r="N1535" i="2" a="1"/>
  <c r="N1535" i="2" s="1"/>
  <c r="C1535" i="2" a="1"/>
  <c r="C1535" i="2" s="1"/>
  <c r="D1535" i="2" a="1"/>
  <c r="D1535" i="2" s="1"/>
  <c r="A1535" i="2" s="1" a="1"/>
  <c r="A1535" i="2" s="1"/>
  <c r="N1530" i="2" a="1"/>
  <c r="N1530" i="2" s="1"/>
  <c r="K1530" i="2" a="1"/>
  <c r="K1530" i="2" s="1"/>
  <c r="O1530" i="2" a="1"/>
  <c r="O1530" i="2" s="1"/>
  <c r="L1530" i="2" a="1"/>
  <c r="L1530" i="2" s="1"/>
  <c r="P1530" i="2" a="1"/>
  <c r="P1530" i="2" s="1"/>
  <c r="M1530" i="2" a="1"/>
  <c r="M1530" i="2" s="1"/>
  <c r="Q1530" i="2" a="1"/>
  <c r="Q1530" i="2" s="1"/>
  <c r="C1530" i="2" a="1"/>
  <c r="C1530" i="2" s="1"/>
  <c r="D1530" i="2" a="1"/>
  <c r="D1530" i="2" s="1"/>
  <c r="A1530" i="2" s="1" a="1"/>
  <c r="A1530" i="2" s="1"/>
  <c r="L1528" i="2" a="1"/>
  <c r="L1528" i="2" s="1"/>
  <c r="P1528" i="2" a="1"/>
  <c r="P1528" i="2" s="1"/>
  <c r="M1528" i="2" a="1"/>
  <c r="M1528" i="2" s="1"/>
  <c r="Q1528" i="2" a="1"/>
  <c r="Q1528" i="2" s="1"/>
  <c r="N1528" i="2" a="1"/>
  <c r="N1528" i="2" s="1"/>
  <c r="K1528" i="2" a="1"/>
  <c r="K1528" i="2" s="1"/>
  <c r="C1528" i="2" a="1"/>
  <c r="C1528" i="2" s="1"/>
  <c r="O1528" i="2" a="1"/>
  <c r="O1528" i="2" s="1"/>
  <c r="D1528" i="2" a="1"/>
  <c r="D1528" i="2" s="1"/>
  <c r="A1528" i="2" s="1" a="1"/>
  <c r="A1528" i="2" s="1"/>
  <c r="N1526" i="2" a="1"/>
  <c r="N1526" i="2" s="1"/>
  <c r="K1526" i="2" a="1"/>
  <c r="K1526" i="2" s="1"/>
  <c r="O1526" i="2" a="1"/>
  <c r="O1526" i="2" s="1"/>
  <c r="L1526" i="2" a="1"/>
  <c r="L1526" i="2" s="1"/>
  <c r="P1526" i="2" a="1"/>
  <c r="P1526" i="2" s="1"/>
  <c r="Q1526" i="2" a="1"/>
  <c r="Q1526" i="2" s="1"/>
  <c r="C1526" i="2" a="1"/>
  <c r="C1526" i="2" s="1"/>
  <c r="D1526" i="2" a="1"/>
  <c r="D1526" i="2" s="1"/>
  <c r="A1526" i="2" s="1" a="1"/>
  <c r="A1526" i="2" s="1"/>
  <c r="M1526" i="2" a="1"/>
  <c r="M1526" i="2" s="1"/>
  <c r="L1524" i="2" a="1"/>
  <c r="L1524" i="2" s="1"/>
  <c r="P1524" i="2" a="1"/>
  <c r="P1524" i="2" s="1"/>
  <c r="M1524" i="2" a="1"/>
  <c r="M1524" i="2" s="1"/>
  <c r="Q1524" i="2" a="1"/>
  <c r="Q1524" i="2" s="1"/>
  <c r="N1524" i="2" a="1"/>
  <c r="N1524" i="2" s="1"/>
  <c r="O1524" i="2" a="1"/>
  <c r="O1524" i="2" s="1"/>
  <c r="C1524" i="2" a="1"/>
  <c r="C1524" i="2" s="1"/>
  <c r="K1524" i="2" a="1"/>
  <c r="K1524" i="2" s="1"/>
  <c r="D1524" i="2" a="1"/>
  <c r="D1524" i="2" s="1"/>
  <c r="A1524" i="2" s="1" a="1"/>
  <c r="A1524" i="2" s="1"/>
  <c r="N1522" i="2" a="1"/>
  <c r="N1522" i="2" s="1"/>
  <c r="K1522" i="2" a="1"/>
  <c r="K1522" i="2" s="1"/>
  <c r="O1522" i="2" a="1"/>
  <c r="O1522" i="2" s="1"/>
  <c r="L1522" i="2" a="1"/>
  <c r="L1522" i="2" s="1"/>
  <c r="P1522" i="2" a="1"/>
  <c r="P1522" i="2" s="1"/>
  <c r="M1522" i="2" a="1"/>
  <c r="M1522" i="2" s="1"/>
  <c r="Q1522" i="2" a="1"/>
  <c r="Q1522" i="2" s="1"/>
  <c r="C1522" i="2" a="1"/>
  <c r="C1522" i="2" s="1"/>
  <c r="D1522" i="2" a="1"/>
  <c r="D1522" i="2" s="1"/>
  <c r="A1522" i="2" s="1" a="1"/>
  <c r="A1522" i="2" s="1"/>
  <c r="K1511" i="2" a="1"/>
  <c r="K1511" i="2" s="1"/>
  <c r="O1511" i="2" a="1"/>
  <c r="O1511" i="2" s="1"/>
  <c r="L1511" i="2" a="1"/>
  <c r="L1511" i="2" s="1"/>
  <c r="P1511" i="2" a="1"/>
  <c r="P1511" i="2" s="1"/>
  <c r="M1511" i="2" a="1"/>
  <c r="M1511" i="2" s="1"/>
  <c r="Q1511" i="2" a="1"/>
  <c r="Q1511" i="2" s="1"/>
  <c r="N1511" i="2" a="1"/>
  <c r="N1511" i="2" s="1"/>
  <c r="C1511" i="2" a="1"/>
  <c r="C1511" i="2" s="1"/>
  <c r="D1511" i="2" a="1"/>
  <c r="D1511" i="2" s="1"/>
  <c r="A1511" i="2" s="1" a="1"/>
  <c r="A1511" i="2" s="1"/>
  <c r="M1509" i="2" a="1"/>
  <c r="M1509" i="2" s="1"/>
  <c r="Q1509" i="2" a="1"/>
  <c r="Q1509" i="2" s="1"/>
  <c r="N1509" i="2" a="1"/>
  <c r="N1509" i="2" s="1"/>
  <c r="K1509" i="2" a="1"/>
  <c r="K1509" i="2" s="1"/>
  <c r="O1509" i="2" a="1"/>
  <c r="O1509" i="2" s="1"/>
  <c r="L1509" i="2" a="1"/>
  <c r="L1509" i="2" s="1"/>
  <c r="P1509" i="2" a="1"/>
  <c r="P1509" i="2" s="1"/>
  <c r="C1509" i="2" a="1"/>
  <c r="C1509" i="2" s="1"/>
  <c r="D1509" i="2" a="1"/>
  <c r="D1509" i="2" s="1"/>
  <c r="A1509" i="2" s="1" a="1"/>
  <c r="A1509" i="2" s="1"/>
  <c r="K1507" i="2" a="1"/>
  <c r="K1507" i="2" s="1"/>
  <c r="O1507" i="2" a="1"/>
  <c r="O1507" i="2" s="1"/>
  <c r="L1507" i="2" a="1"/>
  <c r="L1507" i="2" s="1"/>
  <c r="P1507" i="2" a="1"/>
  <c r="P1507" i="2" s="1"/>
  <c r="M1507" i="2" a="1"/>
  <c r="M1507" i="2" s="1"/>
  <c r="Q1507" i="2" a="1"/>
  <c r="Q1507" i="2" s="1"/>
  <c r="N1507" i="2" a="1"/>
  <c r="N1507" i="2" s="1"/>
  <c r="C1507" i="2" a="1"/>
  <c r="C1507" i="2" s="1"/>
  <c r="D1507" i="2" a="1"/>
  <c r="D1507" i="2" s="1"/>
  <c r="A1507" i="2" s="1" a="1"/>
  <c r="A1507" i="2" s="1"/>
  <c r="N1502" i="2" a="1"/>
  <c r="N1502" i="2" s="1"/>
  <c r="K1502" i="2" a="1"/>
  <c r="K1502" i="2" s="1"/>
  <c r="O1502" i="2" a="1"/>
  <c r="O1502" i="2" s="1"/>
  <c r="L1502" i="2" a="1"/>
  <c r="L1502" i="2" s="1"/>
  <c r="P1502" i="2" a="1"/>
  <c r="P1502" i="2" s="1"/>
  <c r="M1502" i="2" a="1"/>
  <c r="M1502" i="2" s="1"/>
  <c r="Q1502" i="2" a="1"/>
  <c r="Q1502" i="2" s="1"/>
  <c r="C1502" i="2" a="1"/>
  <c r="C1502" i="2" s="1"/>
  <c r="D1502" i="2" a="1"/>
  <c r="D1502" i="2" s="1"/>
  <c r="A1502" i="2" s="1" a="1"/>
  <c r="A1502" i="2" s="1"/>
  <c r="L1500" i="2" a="1"/>
  <c r="L1500" i="2" s="1"/>
  <c r="P1500" i="2" a="1"/>
  <c r="P1500" i="2" s="1"/>
  <c r="M1500" i="2" a="1"/>
  <c r="M1500" i="2" s="1"/>
  <c r="Q1500" i="2" a="1"/>
  <c r="Q1500" i="2" s="1"/>
  <c r="N1500" i="2" a="1"/>
  <c r="N1500" i="2" s="1"/>
  <c r="K1500" i="2" a="1"/>
  <c r="K1500" i="2" s="1"/>
  <c r="O1500" i="2" a="1"/>
  <c r="O1500" i="2" s="1"/>
  <c r="C1500" i="2" a="1"/>
  <c r="C1500" i="2" s="1"/>
  <c r="D1500" i="2" a="1"/>
  <c r="D1500" i="2" s="1"/>
  <c r="A1500" i="2" s="1" a="1"/>
  <c r="A1500" i="2" s="1"/>
  <c r="K1495" i="2" a="1"/>
  <c r="K1495" i="2" s="1"/>
  <c r="O1495" i="2" a="1"/>
  <c r="O1495" i="2" s="1"/>
  <c r="L1495" i="2" a="1"/>
  <c r="L1495" i="2" s="1"/>
  <c r="P1495" i="2" a="1"/>
  <c r="P1495" i="2" s="1"/>
  <c r="M1495" i="2" a="1"/>
  <c r="M1495" i="2" s="1"/>
  <c r="Q1495" i="2" a="1"/>
  <c r="Q1495" i="2" s="1"/>
  <c r="N1495" i="2" a="1"/>
  <c r="N1495" i="2" s="1"/>
  <c r="C1495" i="2" a="1"/>
  <c r="C1495" i="2" s="1"/>
  <c r="D1495" i="2" a="1"/>
  <c r="D1495" i="2" s="1"/>
  <c r="A1495" i="2" s="1" a="1"/>
  <c r="A1495" i="2" s="1"/>
  <c r="M1493" i="2" a="1"/>
  <c r="M1493" i="2" s="1"/>
  <c r="Q1493" i="2" a="1"/>
  <c r="Q1493" i="2" s="1"/>
  <c r="N1493" i="2" a="1"/>
  <c r="N1493" i="2" s="1"/>
  <c r="K1493" i="2" a="1"/>
  <c r="K1493" i="2" s="1"/>
  <c r="O1493" i="2" a="1"/>
  <c r="O1493" i="2" s="1"/>
  <c r="L1493" i="2" a="1"/>
  <c r="L1493" i="2" s="1"/>
  <c r="P1493" i="2" a="1"/>
  <c r="P1493" i="2" s="1"/>
  <c r="C1493" i="2" a="1"/>
  <c r="C1493" i="2" s="1"/>
  <c r="D1493" i="2" a="1"/>
  <c r="D1493" i="2" s="1"/>
  <c r="A1493" i="2" s="1" a="1"/>
  <c r="A1493" i="2" s="1"/>
  <c r="K1491" i="2" a="1"/>
  <c r="K1491" i="2" s="1"/>
  <c r="O1491" i="2" a="1"/>
  <c r="O1491" i="2" s="1"/>
  <c r="L1491" i="2" a="1"/>
  <c r="L1491" i="2" s="1"/>
  <c r="P1491" i="2" a="1"/>
  <c r="P1491" i="2" s="1"/>
  <c r="M1491" i="2" a="1"/>
  <c r="M1491" i="2" s="1"/>
  <c r="Q1491" i="2" a="1"/>
  <c r="Q1491" i="2" s="1"/>
  <c r="N1491" i="2" a="1"/>
  <c r="N1491" i="2" s="1"/>
  <c r="C1491" i="2" a="1"/>
  <c r="C1491" i="2" s="1"/>
  <c r="D1491" i="2" a="1"/>
  <c r="D1491" i="2" s="1"/>
  <c r="A1491" i="2" s="1" a="1"/>
  <c r="A1491" i="2" s="1"/>
  <c r="N1486" i="2" a="1"/>
  <c r="N1486" i="2" s="1"/>
  <c r="K1486" i="2" a="1"/>
  <c r="K1486" i="2" s="1"/>
  <c r="O1486" i="2" a="1"/>
  <c r="O1486" i="2" s="1"/>
  <c r="L1486" i="2" a="1"/>
  <c r="L1486" i="2" s="1"/>
  <c r="P1486" i="2" a="1"/>
  <c r="P1486" i="2" s="1"/>
  <c r="M1486" i="2" a="1"/>
  <c r="M1486" i="2" s="1"/>
  <c r="Q1486" i="2" a="1"/>
  <c r="Q1486" i="2" s="1"/>
  <c r="C1486" i="2" a="1"/>
  <c r="C1486" i="2" s="1"/>
  <c r="D1486" i="2" a="1"/>
  <c r="D1486" i="2" s="1"/>
  <c r="A1486" i="2" s="1" a="1"/>
  <c r="A1486" i="2" s="1"/>
  <c r="K1483" i="2" a="1"/>
  <c r="K1483" i="2" s="1"/>
  <c r="O1483" i="2" a="1"/>
  <c r="O1483" i="2" s="1"/>
  <c r="L1483" i="2" a="1"/>
  <c r="L1483" i="2" s="1"/>
  <c r="P1483" i="2" a="1"/>
  <c r="P1483" i="2" s="1"/>
  <c r="M1483" i="2" a="1"/>
  <c r="M1483" i="2" s="1"/>
  <c r="Q1483" i="2" a="1"/>
  <c r="Q1483" i="2" s="1"/>
  <c r="N1483" i="2" a="1"/>
  <c r="N1483" i="2" s="1"/>
  <c r="C1483" i="2" a="1"/>
  <c r="C1483" i="2" s="1"/>
  <c r="D1483" i="2" a="1"/>
  <c r="D1483" i="2" s="1"/>
  <c r="A1483" i="2" s="1" a="1"/>
  <c r="A1483" i="2" s="1"/>
  <c r="N1478" i="2" a="1"/>
  <c r="N1478" i="2" s="1"/>
  <c r="K1478" i="2" a="1"/>
  <c r="K1478" i="2" s="1"/>
  <c r="O1478" i="2" a="1"/>
  <c r="O1478" i="2" s="1"/>
  <c r="L1478" i="2" a="1"/>
  <c r="L1478" i="2" s="1"/>
  <c r="P1478" i="2" a="1"/>
  <c r="P1478" i="2" s="1"/>
  <c r="Q1478" i="2" a="1"/>
  <c r="Q1478" i="2" s="1"/>
  <c r="C1478" i="2" a="1"/>
  <c r="C1478" i="2" s="1"/>
  <c r="M1478" i="2" a="1"/>
  <c r="M1478" i="2" s="1"/>
  <c r="D1478" i="2" a="1"/>
  <c r="D1478" i="2" s="1"/>
  <c r="A1478" i="2" s="1" a="1"/>
  <c r="A1478" i="2" s="1"/>
  <c r="L1476" i="2" a="1"/>
  <c r="L1476" i="2" s="1"/>
  <c r="P1476" i="2" a="1"/>
  <c r="P1476" i="2" s="1"/>
  <c r="M1476" i="2" a="1"/>
  <c r="M1476" i="2" s="1"/>
  <c r="Q1476" i="2" a="1"/>
  <c r="Q1476" i="2" s="1"/>
  <c r="N1476" i="2" a="1"/>
  <c r="N1476" i="2" s="1"/>
  <c r="O1476" i="2" a="1"/>
  <c r="O1476" i="2" s="1"/>
  <c r="K1476" i="2" a="1"/>
  <c r="K1476" i="2" s="1"/>
  <c r="C1476" i="2" a="1"/>
  <c r="C1476" i="2" s="1"/>
  <c r="D1476" i="2" a="1"/>
  <c r="D1476" i="2" s="1"/>
  <c r="A1476" i="2" s="1" a="1"/>
  <c r="A1476" i="2" s="1"/>
  <c r="N1474" i="2" a="1"/>
  <c r="N1474" i="2" s="1"/>
  <c r="K1474" i="2" a="1"/>
  <c r="K1474" i="2" s="1"/>
  <c r="O1474" i="2" a="1"/>
  <c r="O1474" i="2" s="1"/>
  <c r="L1474" i="2" a="1"/>
  <c r="L1474" i="2" s="1"/>
  <c r="P1474" i="2" a="1"/>
  <c r="P1474" i="2" s="1"/>
  <c r="M1474" i="2" a="1"/>
  <c r="M1474" i="2" s="1"/>
  <c r="Q1474" i="2" a="1"/>
  <c r="Q1474" i="2" s="1"/>
  <c r="C1474" i="2" a="1"/>
  <c r="C1474" i="2" s="1"/>
  <c r="D1474" i="2" a="1"/>
  <c r="D1474" i="2" s="1"/>
  <c r="A1474" i="2" s="1" a="1"/>
  <c r="A1474" i="2" s="1"/>
  <c r="M1469" i="2" a="1"/>
  <c r="M1469" i="2" s="1"/>
  <c r="Q1469" i="2" a="1"/>
  <c r="Q1469" i="2" s="1"/>
  <c r="N1469" i="2" a="1"/>
  <c r="N1469" i="2" s="1"/>
  <c r="K1469" i="2" a="1"/>
  <c r="K1469" i="2" s="1"/>
  <c r="O1469" i="2" a="1"/>
  <c r="O1469" i="2" s="1"/>
  <c r="P1469" i="2" a="1"/>
  <c r="P1469" i="2" s="1"/>
  <c r="L1469" i="2" a="1"/>
  <c r="L1469" i="2" s="1"/>
  <c r="C1469" i="2" a="1"/>
  <c r="C1469" i="2" s="1"/>
  <c r="D1469" i="2" a="1"/>
  <c r="D1469" i="2" s="1"/>
  <c r="A1469" i="2" s="1" a="1"/>
  <c r="A1469" i="2" s="1"/>
  <c r="N1462" i="2" a="1"/>
  <c r="N1462" i="2" s="1"/>
  <c r="K1462" i="2" a="1"/>
  <c r="K1462" i="2" s="1"/>
  <c r="O1462" i="2" a="1"/>
  <c r="O1462" i="2" s="1"/>
  <c r="L1462" i="2" a="1"/>
  <c r="L1462" i="2" s="1"/>
  <c r="P1462" i="2" a="1"/>
  <c r="P1462" i="2" s="1"/>
  <c r="Q1462" i="2" a="1"/>
  <c r="Q1462" i="2" s="1"/>
  <c r="C1462" i="2" a="1"/>
  <c r="C1462" i="2" s="1"/>
  <c r="D1462" i="2" a="1"/>
  <c r="D1462" i="2" s="1"/>
  <c r="A1462" i="2" s="1" a="1"/>
  <c r="A1462" i="2" s="1"/>
  <c r="M1462" i="2" a="1"/>
  <c r="M1462" i="2" s="1"/>
  <c r="L1460" i="2" a="1"/>
  <c r="L1460" i="2" s="1"/>
  <c r="P1460" i="2" a="1"/>
  <c r="P1460" i="2" s="1"/>
  <c r="M1460" i="2" a="1"/>
  <c r="M1460" i="2" s="1"/>
  <c r="Q1460" i="2" a="1"/>
  <c r="Q1460" i="2" s="1"/>
  <c r="N1460" i="2" a="1"/>
  <c r="N1460" i="2" s="1"/>
  <c r="O1460" i="2" a="1"/>
  <c r="O1460" i="2" s="1"/>
  <c r="C1460" i="2" a="1"/>
  <c r="C1460" i="2" s="1"/>
  <c r="K1460" i="2" a="1"/>
  <c r="K1460" i="2" s="1"/>
  <c r="D1460" i="2" a="1"/>
  <c r="D1460" i="2" s="1"/>
  <c r="A1460" i="2" s="1" a="1"/>
  <c r="A1460" i="2" s="1"/>
  <c r="N1458" i="2" a="1"/>
  <c r="N1458" i="2" s="1"/>
  <c r="K1458" i="2" a="1"/>
  <c r="K1458" i="2" s="1"/>
  <c r="O1458" i="2" a="1"/>
  <c r="O1458" i="2" s="1"/>
  <c r="L1458" i="2" a="1"/>
  <c r="L1458" i="2" s="1"/>
  <c r="P1458" i="2" a="1"/>
  <c r="P1458" i="2" s="1"/>
  <c r="M1458" i="2" a="1"/>
  <c r="M1458" i="2" s="1"/>
  <c r="Q1458" i="2" a="1"/>
  <c r="Q1458" i="2" s="1"/>
  <c r="C1458" i="2" a="1"/>
  <c r="C1458" i="2" s="1"/>
  <c r="D1458" i="2" a="1"/>
  <c r="D1458" i="2" s="1"/>
  <c r="A1458" i="2" s="1" a="1"/>
  <c r="A1458" i="2" s="1"/>
  <c r="K1447" i="2" a="1"/>
  <c r="K1447" i="2" s="1"/>
  <c r="O1447" i="2" a="1"/>
  <c r="O1447" i="2" s="1"/>
  <c r="L1447" i="2" a="1"/>
  <c r="L1447" i="2" s="1"/>
  <c r="P1447" i="2" a="1"/>
  <c r="P1447" i="2" s="1"/>
  <c r="M1447" i="2" a="1"/>
  <c r="M1447" i="2" s="1"/>
  <c r="Q1447" i="2" a="1"/>
  <c r="Q1447" i="2" s="1"/>
  <c r="N1447" i="2" a="1"/>
  <c r="N1447" i="2" s="1"/>
  <c r="C1447" i="2" a="1"/>
  <c r="C1447" i="2" s="1"/>
  <c r="D1447" i="2" a="1"/>
  <c r="D1447" i="2" s="1"/>
  <c r="A1447" i="2" s="1" a="1"/>
  <c r="A1447" i="2" s="1"/>
  <c r="M1445" i="2" a="1"/>
  <c r="M1445" i="2" s="1"/>
  <c r="Q1445" i="2" a="1"/>
  <c r="Q1445" i="2" s="1"/>
  <c r="N1445" i="2" a="1"/>
  <c r="N1445" i="2" s="1"/>
  <c r="K1445" i="2" a="1"/>
  <c r="K1445" i="2" s="1"/>
  <c r="O1445" i="2" a="1"/>
  <c r="O1445" i="2" s="1"/>
  <c r="L1445" i="2" a="1"/>
  <c r="L1445" i="2" s="1"/>
  <c r="P1445" i="2" a="1"/>
  <c r="P1445" i="2" s="1"/>
  <c r="C1445" i="2" a="1"/>
  <c r="C1445" i="2" s="1"/>
  <c r="D1445" i="2" a="1"/>
  <c r="D1445" i="2" s="1"/>
  <c r="A1445" i="2" s="1" a="1"/>
  <c r="A1445" i="2" s="1"/>
  <c r="K1443" i="2" a="1"/>
  <c r="K1443" i="2" s="1"/>
  <c r="O1443" i="2" a="1"/>
  <c r="O1443" i="2" s="1"/>
  <c r="L1443" i="2" a="1"/>
  <c r="L1443" i="2" s="1"/>
  <c r="P1443" i="2" a="1"/>
  <c r="P1443" i="2" s="1"/>
  <c r="M1443" i="2" a="1"/>
  <c r="M1443" i="2" s="1"/>
  <c r="Q1443" i="2" a="1"/>
  <c r="Q1443" i="2" s="1"/>
  <c r="N1443" i="2" a="1"/>
  <c r="N1443" i="2" s="1"/>
  <c r="C1443" i="2" a="1"/>
  <c r="C1443" i="2" s="1"/>
  <c r="D1443" i="2" a="1"/>
  <c r="D1443" i="2" s="1"/>
  <c r="A1443" i="2" s="1" a="1"/>
  <c r="A1443" i="2" s="1"/>
  <c r="N1438" i="2" a="1"/>
  <c r="N1438" i="2" s="1"/>
  <c r="K1438" i="2" a="1"/>
  <c r="K1438" i="2" s="1"/>
  <c r="O1438" i="2" a="1"/>
  <c r="O1438" i="2" s="1"/>
  <c r="L1438" i="2" a="1"/>
  <c r="L1438" i="2" s="1"/>
  <c r="P1438" i="2" a="1"/>
  <c r="P1438" i="2" s="1"/>
  <c r="M1438" i="2" a="1"/>
  <c r="M1438" i="2" s="1"/>
  <c r="Q1438" i="2" a="1"/>
  <c r="Q1438" i="2" s="1"/>
  <c r="C1438" i="2" a="1"/>
  <c r="C1438" i="2" s="1"/>
  <c r="D1438" i="2" a="1"/>
  <c r="D1438" i="2" s="1"/>
  <c r="A1438" i="2" s="1" a="1"/>
  <c r="A1438" i="2" s="1"/>
  <c r="L1436" i="2" a="1"/>
  <c r="L1436" i="2" s="1"/>
  <c r="P1436" i="2" a="1"/>
  <c r="P1436" i="2" s="1"/>
  <c r="M1436" i="2" a="1"/>
  <c r="M1436" i="2" s="1"/>
  <c r="Q1436" i="2" a="1"/>
  <c r="Q1436" i="2" s="1"/>
  <c r="N1436" i="2" a="1"/>
  <c r="N1436" i="2" s="1"/>
  <c r="K1436" i="2" a="1"/>
  <c r="K1436" i="2" s="1"/>
  <c r="O1436" i="2" a="1"/>
  <c r="O1436" i="2" s="1"/>
  <c r="C1436" i="2" a="1"/>
  <c r="C1436" i="2" s="1"/>
  <c r="D1436" i="2" a="1"/>
  <c r="D1436" i="2" s="1"/>
  <c r="A1436" i="2" s="1" a="1"/>
  <c r="A1436" i="2" s="1"/>
  <c r="K1431" i="2" a="1"/>
  <c r="K1431" i="2" s="1"/>
  <c r="O1431" i="2" a="1"/>
  <c r="O1431" i="2" s="1"/>
  <c r="L1431" i="2" a="1"/>
  <c r="L1431" i="2" s="1"/>
  <c r="P1431" i="2" a="1"/>
  <c r="P1431" i="2" s="1"/>
  <c r="M1431" i="2" a="1"/>
  <c r="M1431" i="2" s="1"/>
  <c r="Q1431" i="2" a="1"/>
  <c r="Q1431" i="2" s="1"/>
  <c r="N1431" i="2" a="1"/>
  <c r="N1431" i="2" s="1"/>
  <c r="C1431" i="2" a="1"/>
  <c r="C1431" i="2" s="1"/>
  <c r="D1431" i="2" a="1"/>
  <c r="D1431" i="2" s="1"/>
  <c r="A1431" i="2" s="1" a="1"/>
  <c r="A1431" i="2" s="1"/>
  <c r="M1429" i="2" a="1"/>
  <c r="M1429" i="2" s="1"/>
  <c r="Q1429" i="2" a="1"/>
  <c r="Q1429" i="2" s="1"/>
  <c r="N1429" i="2" a="1"/>
  <c r="N1429" i="2" s="1"/>
  <c r="K1429" i="2" a="1"/>
  <c r="K1429" i="2" s="1"/>
  <c r="O1429" i="2" a="1"/>
  <c r="O1429" i="2" s="1"/>
  <c r="L1429" i="2" a="1"/>
  <c r="L1429" i="2" s="1"/>
  <c r="P1429" i="2" a="1"/>
  <c r="P1429" i="2" s="1"/>
  <c r="C1429" i="2" a="1"/>
  <c r="C1429" i="2" s="1"/>
  <c r="D1429" i="2" a="1"/>
  <c r="D1429" i="2" s="1"/>
  <c r="A1429" i="2" s="1" a="1"/>
  <c r="A1429" i="2" s="1"/>
  <c r="K1427" i="2" a="1"/>
  <c r="K1427" i="2" s="1"/>
  <c r="O1427" i="2" a="1"/>
  <c r="O1427" i="2" s="1"/>
  <c r="L1427" i="2" a="1"/>
  <c r="L1427" i="2" s="1"/>
  <c r="P1427" i="2" a="1"/>
  <c r="P1427" i="2" s="1"/>
  <c r="M1427" i="2" a="1"/>
  <c r="M1427" i="2" s="1"/>
  <c r="Q1427" i="2" a="1"/>
  <c r="Q1427" i="2" s="1"/>
  <c r="N1427" i="2" a="1"/>
  <c r="N1427" i="2" s="1"/>
  <c r="C1427" i="2" a="1"/>
  <c r="C1427" i="2" s="1"/>
  <c r="D1427" i="2" a="1"/>
  <c r="D1427" i="2" s="1"/>
  <c r="A1427" i="2" s="1" a="1"/>
  <c r="A1427" i="2" s="1"/>
  <c r="N1422" i="2" a="1"/>
  <c r="N1422" i="2" s="1"/>
  <c r="K1422" i="2" a="1"/>
  <c r="K1422" i="2" s="1"/>
  <c r="O1422" i="2" a="1"/>
  <c r="O1422" i="2" s="1"/>
  <c r="L1422" i="2" a="1"/>
  <c r="L1422" i="2" s="1"/>
  <c r="P1422" i="2" a="1"/>
  <c r="P1422" i="2" s="1"/>
  <c r="M1422" i="2" a="1"/>
  <c r="M1422" i="2" s="1"/>
  <c r="Q1422" i="2" a="1"/>
  <c r="Q1422" i="2" s="1"/>
  <c r="C1422" i="2" a="1"/>
  <c r="C1422" i="2" s="1"/>
  <c r="D1422" i="2" a="1"/>
  <c r="D1422" i="2" s="1"/>
  <c r="A1422" i="2" s="1" a="1"/>
  <c r="A1422" i="2" s="1"/>
  <c r="K1419" i="2" a="1"/>
  <c r="K1419" i="2" s="1"/>
  <c r="O1419" i="2" a="1"/>
  <c r="O1419" i="2" s="1"/>
  <c r="L1419" i="2" a="1"/>
  <c r="L1419" i="2" s="1"/>
  <c r="P1419" i="2" a="1"/>
  <c r="P1419" i="2" s="1"/>
  <c r="M1419" i="2" a="1"/>
  <c r="M1419" i="2" s="1"/>
  <c r="Q1419" i="2" a="1"/>
  <c r="Q1419" i="2" s="1"/>
  <c r="N1419" i="2" a="1"/>
  <c r="N1419" i="2" s="1"/>
  <c r="C1419" i="2" a="1"/>
  <c r="C1419" i="2" s="1"/>
  <c r="D1419" i="2" a="1"/>
  <c r="D1419" i="2" s="1"/>
  <c r="A1419" i="2" s="1" a="1"/>
  <c r="A1419" i="2" s="1"/>
  <c r="N1414" i="2" a="1"/>
  <c r="N1414" i="2" s="1"/>
  <c r="K1414" i="2" a="1"/>
  <c r="K1414" i="2" s="1"/>
  <c r="O1414" i="2" a="1"/>
  <c r="O1414" i="2" s="1"/>
  <c r="L1414" i="2" a="1"/>
  <c r="L1414" i="2" s="1"/>
  <c r="P1414" i="2" a="1"/>
  <c r="P1414" i="2" s="1"/>
  <c r="Q1414" i="2" a="1"/>
  <c r="Q1414" i="2" s="1"/>
  <c r="C1414" i="2" a="1"/>
  <c r="C1414" i="2" s="1"/>
  <c r="M1414" i="2" a="1"/>
  <c r="M1414" i="2" s="1"/>
  <c r="D1414" i="2" a="1"/>
  <c r="D1414" i="2" s="1"/>
  <c r="A1414" i="2" s="1" a="1"/>
  <c r="A1414" i="2" s="1"/>
  <c r="L1412" i="2" a="1"/>
  <c r="L1412" i="2" s="1"/>
  <c r="P1412" i="2" a="1"/>
  <c r="P1412" i="2" s="1"/>
  <c r="M1412" i="2" a="1"/>
  <c r="M1412" i="2" s="1"/>
  <c r="Q1412" i="2" a="1"/>
  <c r="Q1412" i="2" s="1"/>
  <c r="N1412" i="2" a="1"/>
  <c r="N1412" i="2" s="1"/>
  <c r="O1412" i="2" a="1"/>
  <c r="O1412" i="2" s="1"/>
  <c r="K1412" i="2" a="1"/>
  <c r="K1412" i="2" s="1"/>
  <c r="C1412" i="2" a="1"/>
  <c r="C1412" i="2" s="1"/>
  <c r="D1412" i="2" a="1"/>
  <c r="D1412" i="2" s="1"/>
  <c r="A1412" i="2" s="1" a="1"/>
  <c r="A1412" i="2" s="1"/>
  <c r="N1410" i="2" a="1"/>
  <c r="N1410" i="2" s="1"/>
  <c r="K1410" i="2" a="1"/>
  <c r="K1410" i="2" s="1"/>
  <c r="O1410" i="2" a="1"/>
  <c r="O1410" i="2" s="1"/>
  <c r="L1410" i="2" a="1"/>
  <c r="L1410" i="2" s="1"/>
  <c r="P1410" i="2" a="1"/>
  <c r="P1410" i="2" s="1"/>
  <c r="M1410" i="2" a="1"/>
  <c r="M1410" i="2" s="1"/>
  <c r="Q1410" i="2" a="1"/>
  <c r="Q1410" i="2" s="1"/>
  <c r="C1410" i="2" a="1"/>
  <c r="C1410" i="2" s="1"/>
  <c r="D1410" i="2" a="1"/>
  <c r="D1410" i="2" s="1"/>
  <c r="A1410" i="2" s="1" a="1"/>
  <c r="A1410" i="2" s="1"/>
  <c r="L1408" i="2" a="1"/>
  <c r="L1408" i="2" s="1"/>
  <c r="P1408" i="2" a="1"/>
  <c r="P1408" i="2" s="1"/>
  <c r="M1408" i="2" a="1"/>
  <c r="M1408" i="2" s="1"/>
  <c r="Q1408" i="2" a="1"/>
  <c r="Q1408" i="2" s="1"/>
  <c r="N1408" i="2" a="1"/>
  <c r="N1408" i="2" s="1"/>
  <c r="K1408" i="2" a="1"/>
  <c r="K1408" i="2" s="1"/>
  <c r="O1408" i="2" a="1"/>
  <c r="O1408" i="2" s="1"/>
  <c r="C1408" i="2" a="1"/>
  <c r="C1408" i="2" s="1"/>
  <c r="D1408" i="2" a="1"/>
  <c r="D1408" i="2" s="1"/>
  <c r="A1408" i="2" s="1" a="1"/>
  <c r="A1408" i="2" s="1"/>
  <c r="M1405" i="2" a="1"/>
  <c r="M1405" i="2" s="1"/>
  <c r="Q1405" i="2" a="1"/>
  <c r="Q1405" i="2" s="1"/>
  <c r="N1405" i="2" a="1"/>
  <c r="N1405" i="2" s="1"/>
  <c r="K1405" i="2" a="1"/>
  <c r="K1405" i="2" s="1"/>
  <c r="O1405" i="2" a="1"/>
  <c r="O1405" i="2" s="1"/>
  <c r="P1405" i="2" a="1"/>
  <c r="P1405" i="2" s="1"/>
  <c r="L1405" i="2" a="1"/>
  <c r="L1405" i="2" s="1"/>
  <c r="C1405" i="2" a="1"/>
  <c r="C1405" i="2" s="1"/>
  <c r="D1405" i="2" a="1"/>
  <c r="D1405" i="2" s="1"/>
  <c r="A1405" i="2" s="1" a="1"/>
  <c r="A1405" i="2" s="1"/>
  <c r="K1403" i="2" a="1"/>
  <c r="K1403" i="2" s="1"/>
  <c r="O1403" i="2" a="1"/>
  <c r="O1403" i="2" s="1"/>
  <c r="L1403" i="2" a="1"/>
  <c r="L1403" i="2" s="1"/>
  <c r="P1403" i="2" a="1"/>
  <c r="P1403" i="2" s="1"/>
  <c r="M1403" i="2" a="1"/>
  <c r="M1403" i="2" s="1"/>
  <c r="Q1403" i="2" a="1"/>
  <c r="Q1403" i="2" s="1"/>
  <c r="N1403" i="2" a="1"/>
  <c r="N1403" i="2" s="1"/>
  <c r="C1403" i="2" a="1"/>
  <c r="C1403" i="2" s="1"/>
  <c r="D1403" i="2" a="1"/>
  <c r="D1403" i="2" s="1"/>
  <c r="A1403" i="2" s="1" a="1"/>
  <c r="A1403" i="2" s="1"/>
  <c r="L1400" i="2" a="1"/>
  <c r="L1400" i="2" s="1"/>
  <c r="P1400" i="2" a="1"/>
  <c r="P1400" i="2" s="1"/>
  <c r="M1400" i="2" a="1"/>
  <c r="M1400" i="2" s="1"/>
  <c r="Q1400" i="2" a="1"/>
  <c r="Q1400" i="2" s="1"/>
  <c r="N1400" i="2" a="1"/>
  <c r="N1400" i="2" s="1"/>
  <c r="K1400" i="2" a="1"/>
  <c r="K1400" i="2" s="1"/>
  <c r="C1400" i="2" a="1"/>
  <c r="C1400" i="2" s="1"/>
  <c r="O1400" i="2" a="1"/>
  <c r="O1400" i="2" s="1"/>
  <c r="D1400" i="2" a="1"/>
  <c r="D1400" i="2" s="1"/>
  <c r="A1400" i="2" s="1" a="1"/>
  <c r="A1400" i="2" s="1"/>
  <c r="M1397" i="2" a="1"/>
  <c r="M1397" i="2" s="1"/>
  <c r="Q1397" i="2" a="1"/>
  <c r="Q1397" i="2" s="1"/>
  <c r="N1397" i="2" a="1"/>
  <c r="N1397" i="2" s="1"/>
  <c r="K1397" i="2" a="1"/>
  <c r="K1397" i="2" s="1"/>
  <c r="O1397" i="2" a="1"/>
  <c r="O1397" i="2" s="1"/>
  <c r="L1397" i="2" a="1"/>
  <c r="L1397" i="2" s="1"/>
  <c r="P1397" i="2" a="1"/>
  <c r="P1397" i="2" s="1"/>
  <c r="C1397" i="2" a="1"/>
  <c r="C1397" i="2" s="1"/>
  <c r="D1397" i="2" a="1"/>
  <c r="D1397" i="2" s="1"/>
  <c r="A1397" i="2" s="1" a="1"/>
  <c r="A1397" i="2" s="1"/>
  <c r="K1395" i="2" a="1"/>
  <c r="K1395" i="2" s="1"/>
  <c r="O1395" i="2" a="1"/>
  <c r="O1395" i="2" s="1"/>
  <c r="L1395" i="2" a="1"/>
  <c r="L1395" i="2" s="1"/>
  <c r="P1395" i="2" a="1"/>
  <c r="P1395" i="2" s="1"/>
  <c r="M1395" i="2" a="1"/>
  <c r="M1395" i="2" s="1"/>
  <c r="Q1395" i="2" a="1"/>
  <c r="Q1395" i="2" s="1"/>
  <c r="N1395" i="2" a="1"/>
  <c r="N1395" i="2" s="1"/>
  <c r="C1395" i="2" a="1"/>
  <c r="C1395" i="2" s="1"/>
  <c r="D1395" i="2" a="1"/>
  <c r="D1395" i="2" s="1"/>
  <c r="A1395" i="2" s="1" a="1"/>
  <c r="A1395" i="2" s="1"/>
  <c r="M1393" i="2" a="1"/>
  <c r="M1393" i="2" s="1"/>
  <c r="Q1393" i="2" a="1"/>
  <c r="Q1393" i="2" s="1"/>
  <c r="N1393" i="2" a="1"/>
  <c r="N1393" i="2" s="1"/>
  <c r="K1393" i="2" a="1"/>
  <c r="K1393" i="2" s="1"/>
  <c r="O1393" i="2" a="1"/>
  <c r="O1393" i="2" s="1"/>
  <c r="L1393" i="2" a="1"/>
  <c r="L1393" i="2" s="1"/>
  <c r="P1393" i="2" a="1"/>
  <c r="P1393" i="2" s="1"/>
  <c r="C1393" i="2" a="1"/>
  <c r="C1393" i="2" s="1"/>
  <c r="D1393" i="2" a="1"/>
  <c r="D1393" i="2" s="1"/>
  <c r="A1393" i="2" s="1" a="1"/>
  <c r="A1393" i="2" s="1"/>
  <c r="L1388" i="2" a="1"/>
  <c r="L1388" i="2" s="1"/>
  <c r="P1388" i="2" a="1"/>
  <c r="P1388" i="2" s="1"/>
  <c r="M1388" i="2" a="1"/>
  <c r="M1388" i="2" s="1"/>
  <c r="Q1388" i="2" a="1"/>
  <c r="Q1388" i="2" s="1"/>
  <c r="N1388" i="2" a="1"/>
  <c r="N1388" i="2" s="1"/>
  <c r="K1388" i="2" a="1"/>
  <c r="K1388" i="2" s="1"/>
  <c r="O1388" i="2" a="1"/>
  <c r="O1388" i="2" s="1"/>
  <c r="C1388" i="2" a="1"/>
  <c r="C1388" i="2" s="1"/>
  <c r="D1388" i="2" a="1"/>
  <c r="D1388" i="2" s="1"/>
  <c r="A1388" i="2" s="1" a="1"/>
  <c r="A1388" i="2" s="1"/>
  <c r="M1385" i="2" a="1"/>
  <c r="M1385" i="2" s="1"/>
  <c r="Q1385" i="2" a="1"/>
  <c r="Q1385" i="2" s="1"/>
  <c r="N1385" i="2" a="1"/>
  <c r="N1385" i="2" s="1"/>
  <c r="K1385" i="2" a="1"/>
  <c r="K1385" i="2" s="1"/>
  <c r="O1385" i="2" a="1"/>
  <c r="O1385" i="2" s="1"/>
  <c r="L1385" i="2" a="1"/>
  <c r="L1385" i="2" s="1"/>
  <c r="P1385" i="2" a="1"/>
  <c r="P1385" i="2" s="1"/>
  <c r="C1385" i="2" a="1"/>
  <c r="C1385" i="2" s="1"/>
  <c r="D1385" i="2" a="1"/>
  <c r="D1385" i="2" s="1"/>
  <c r="A1385" i="2" s="1" a="1"/>
  <c r="A1385" i="2" s="1"/>
  <c r="N1382" i="2" a="1"/>
  <c r="N1382" i="2" s="1"/>
  <c r="K1382" i="2" a="1"/>
  <c r="K1382" i="2" s="1"/>
  <c r="O1382" i="2" a="1"/>
  <c r="O1382" i="2" s="1"/>
  <c r="L1382" i="2" a="1"/>
  <c r="L1382" i="2" s="1"/>
  <c r="P1382" i="2" a="1"/>
  <c r="P1382" i="2" s="1"/>
  <c r="Q1382" i="2" a="1"/>
  <c r="Q1382" i="2" s="1"/>
  <c r="C1382" i="2" a="1"/>
  <c r="C1382" i="2" s="1"/>
  <c r="D1382" i="2" a="1"/>
  <c r="D1382" i="2" s="1"/>
  <c r="A1382" i="2" s="1" a="1"/>
  <c r="A1382" i="2" s="1"/>
  <c r="M1382" i="2" a="1"/>
  <c r="M1382" i="2" s="1"/>
  <c r="K1379" i="2" a="1"/>
  <c r="K1379" i="2" s="1"/>
  <c r="O1379" i="2" a="1"/>
  <c r="O1379" i="2" s="1"/>
  <c r="L1379" i="2" a="1"/>
  <c r="L1379" i="2" s="1"/>
  <c r="P1379" i="2" a="1"/>
  <c r="P1379" i="2" s="1"/>
  <c r="M1379" i="2" a="1"/>
  <c r="M1379" i="2" s="1"/>
  <c r="Q1379" i="2" a="1"/>
  <c r="Q1379" i="2" s="1"/>
  <c r="N1379" i="2" a="1"/>
  <c r="N1379" i="2" s="1"/>
  <c r="C1379" i="2" a="1"/>
  <c r="C1379" i="2" s="1"/>
  <c r="D1379" i="2" a="1"/>
  <c r="D1379" i="2" s="1"/>
  <c r="A1379" i="2" s="1" a="1"/>
  <c r="A1379" i="2" s="1"/>
  <c r="L1372" i="2" a="1"/>
  <c r="L1372" i="2" s="1"/>
  <c r="P1372" i="2" a="1"/>
  <c r="P1372" i="2" s="1"/>
  <c r="M1372" i="2" a="1"/>
  <c r="M1372" i="2" s="1"/>
  <c r="Q1372" i="2" a="1"/>
  <c r="Q1372" i="2" s="1"/>
  <c r="N1372" i="2" a="1"/>
  <c r="N1372" i="2" s="1"/>
  <c r="K1372" i="2" a="1"/>
  <c r="K1372" i="2" s="1"/>
  <c r="O1372" i="2" a="1"/>
  <c r="O1372" i="2" s="1"/>
  <c r="C1372" i="2" a="1"/>
  <c r="C1372" i="2" s="1"/>
  <c r="D1372" i="2" a="1"/>
  <c r="D1372" i="2" s="1"/>
  <c r="A1372" i="2" s="1" a="1"/>
  <c r="A1372" i="2" s="1"/>
  <c r="K1367" i="2" a="1"/>
  <c r="K1367" i="2" s="1"/>
  <c r="O1367" i="2" a="1"/>
  <c r="O1367" i="2" s="1"/>
  <c r="L1367" i="2" a="1"/>
  <c r="L1367" i="2" s="1"/>
  <c r="P1367" i="2" a="1"/>
  <c r="P1367" i="2" s="1"/>
  <c r="M1367" i="2" a="1"/>
  <c r="M1367" i="2" s="1"/>
  <c r="Q1367" i="2" a="1"/>
  <c r="Q1367" i="2" s="1"/>
  <c r="N1367" i="2" a="1"/>
  <c r="N1367" i="2" s="1"/>
  <c r="C1367" i="2" a="1"/>
  <c r="C1367" i="2" s="1"/>
  <c r="D1367" i="2" a="1"/>
  <c r="D1367" i="2" s="1"/>
  <c r="A1367" i="2" s="1" a="1"/>
  <c r="A1367" i="2" s="1"/>
  <c r="N1362" i="2" a="1"/>
  <c r="N1362" i="2" s="1"/>
  <c r="K1362" i="2" a="1"/>
  <c r="K1362" i="2" s="1"/>
  <c r="O1362" i="2" a="1"/>
  <c r="O1362" i="2" s="1"/>
  <c r="L1362" i="2" a="1"/>
  <c r="L1362" i="2" s="1"/>
  <c r="P1362" i="2" a="1"/>
  <c r="P1362" i="2" s="1"/>
  <c r="M1362" i="2" a="1"/>
  <c r="M1362" i="2" s="1"/>
  <c r="Q1362" i="2" a="1"/>
  <c r="Q1362" i="2" s="1"/>
  <c r="C1362" i="2" a="1"/>
  <c r="C1362" i="2" s="1"/>
  <c r="D1362" i="2" a="1"/>
  <c r="D1362" i="2" s="1"/>
  <c r="A1362" i="2" s="1" a="1"/>
  <c r="A1362" i="2" s="1"/>
  <c r="L1360" i="2" a="1"/>
  <c r="L1360" i="2" s="1"/>
  <c r="P1360" i="2" a="1"/>
  <c r="P1360" i="2" s="1"/>
  <c r="M1360" i="2" a="1"/>
  <c r="M1360" i="2" s="1"/>
  <c r="Q1360" i="2" a="1"/>
  <c r="Q1360" i="2" s="1"/>
  <c r="N1360" i="2" a="1"/>
  <c r="N1360" i="2" s="1"/>
  <c r="K1360" i="2" a="1"/>
  <c r="K1360" i="2" s="1"/>
  <c r="O1360" i="2" a="1"/>
  <c r="O1360" i="2" s="1"/>
  <c r="C1360" i="2" a="1"/>
  <c r="C1360" i="2" s="1"/>
  <c r="D1360" i="2" a="1"/>
  <c r="D1360" i="2" s="1"/>
  <c r="A1360" i="2" s="1" a="1"/>
  <c r="A1360" i="2" s="1"/>
  <c r="M1357" i="2" a="1"/>
  <c r="M1357" i="2" s="1"/>
  <c r="Q1357" i="2" a="1"/>
  <c r="Q1357" i="2" s="1"/>
  <c r="N1357" i="2" a="1"/>
  <c r="N1357" i="2" s="1"/>
  <c r="K1357" i="2" a="1"/>
  <c r="K1357" i="2" s="1"/>
  <c r="O1357" i="2" a="1"/>
  <c r="O1357" i="2" s="1"/>
  <c r="P1357" i="2" a="1"/>
  <c r="P1357" i="2" s="1"/>
  <c r="L1357" i="2" a="1"/>
  <c r="L1357" i="2" s="1"/>
  <c r="C1357" i="2" a="1"/>
  <c r="C1357" i="2" s="1"/>
  <c r="D1357" i="2" a="1"/>
  <c r="D1357" i="2" s="1"/>
  <c r="A1357" i="2" s="1" a="1"/>
  <c r="A1357" i="2" s="1"/>
  <c r="K1355" i="2" a="1"/>
  <c r="K1355" i="2" s="1"/>
  <c r="O1355" i="2" a="1"/>
  <c r="O1355" i="2" s="1"/>
  <c r="L1355" i="2" a="1"/>
  <c r="L1355" i="2" s="1"/>
  <c r="P1355" i="2" a="1"/>
  <c r="P1355" i="2" s="1"/>
  <c r="M1355" i="2" a="1"/>
  <c r="M1355" i="2" s="1"/>
  <c r="Q1355" i="2" a="1"/>
  <c r="Q1355" i="2" s="1"/>
  <c r="N1355" i="2" a="1"/>
  <c r="N1355" i="2" s="1"/>
  <c r="C1355" i="2" a="1"/>
  <c r="C1355" i="2" s="1"/>
  <c r="D1355" i="2" a="1"/>
  <c r="D1355" i="2" s="1"/>
  <c r="A1355" i="2" s="1" a="1"/>
  <c r="A1355" i="2" s="1"/>
  <c r="N1350" i="2" a="1"/>
  <c r="N1350" i="2" s="1"/>
  <c r="K1350" i="2" a="1"/>
  <c r="K1350" i="2" s="1"/>
  <c r="O1350" i="2" a="1"/>
  <c r="O1350" i="2" s="1"/>
  <c r="L1350" i="2" a="1"/>
  <c r="L1350" i="2" s="1"/>
  <c r="P1350" i="2" a="1"/>
  <c r="P1350" i="2" s="1"/>
  <c r="Q1350" i="2" a="1"/>
  <c r="Q1350" i="2" s="1"/>
  <c r="C1350" i="2" a="1"/>
  <c r="C1350" i="2" s="1"/>
  <c r="M1350" i="2" a="1"/>
  <c r="M1350" i="2" s="1"/>
  <c r="D1350" i="2" a="1"/>
  <c r="D1350" i="2" s="1"/>
  <c r="A1350" i="2" s="1" a="1"/>
  <c r="A1350" i="2" s="1"/>
  <c r="L1348" i="2" a="1"/>
  <c r="L1348" i="2" s="1"/>
  <c r="P1348" i="2" a="1"/>
  <c r="P1348" i="2" s="1"/>
  <c r="M1348" i="2" a="1"/>
  <c r="M1348" i="2" s="1"/>
  <c r="Q1348" i="2" a="1"/>
  <c r="Q1348" i="2" s="1"/>
  <c r="N1348" i="2" a="1"/>
  <c r="N1348" i="2" s="1"/>
  <c r="O1348" i="2" a="1"/>
  <c r="O1348" i="2" s="1"/>
  <c r="K1348" i="2" a="1"/>
  <c r="K1348" i="2" s="1"/>
  <c r="C1348" i="2" a="1"/>
  <c r="C1348" i="2" s="1"/>
  <c r="D1348" i="2" a="1"/>
  <c r="D1348" i="2" s="1"/>
  <c r="A1348" i="2" s="1" a="1"/>
  <c r="A1348" i="2" s="1"/>
  <c r="N1346" i="2" a="1"/>
  <c r="N1346" i="2" s="1"/>
  <c r="K1346" i="2" a="1"/>
  <c r="K1346" i="2" s="1"/>
  <c r="O1346" i="2" a="1"/>
  <c r="O1346" i="2" s="1"/>
  <c r="L1346" i="2" a="1"/>
  <c r="L1346" i="2" s="1"/>
  <c r="P1346" i="2" a="1"/>
  <c r="P1346" i="2" s="1"/>
  <c r="M1346" i="2" a="1"/>
  <c r="M1346" i="2" s="1"/>
  <c r="Q1346" i="2" a="1"/>
  <c r="Q1346" i="2" s="1"/>
  <c r="C1346" i="2" a="1"/>
  <c r="C1346" i="2" s="1"/>
  <c r="D1346" i="2" a="1"/>
  <c r="D1346" i="2" s="1"/>
  <c r="A1346" i="2" s="1" a="1"/>
  <c r="A1346" i="2" s="1"/>
  <c r="L1344" i="2" a="1"/>
  <c r="L1344" i="2" s="1"/>
  <c r="P1344" i="2" a="1"/>
  <c r="P1344" i="2" s="1"/>
  <c r="M1344" i="2" a="1"/>
  <c r="M1344" i="2" s="1"/>
  <c r="Q1344" i="2" a="1"/>
  <c r="Q1344" i="2" s="1"/>
  <c r="N1344" i="2" a="1"/>
  <c r="N1344" i="2" s="1"/>
  <c r="K1344" i="2" a="1"/>
  <c r="K1344" i="2" s="1"/>
  <c r="O1344" i="2" a="1"/>
  <c r="O1344" i="2" s="1"/>
  <c r="C1344" i="2" a="1"/>
  <c r="C1344" i="2" s="1"/>
  <c r="D1344" i="2" a="1"/>
  <c r="D1344" i="2" s="1"/>
  <c r="A1344" i="2" s="1" a="1"/>
  <c r="A1344" i="2" s="1"/>
  <c r="M1341" i="2" a="1"/>
  <c r="M1341" i="2" s="1"/>
  <c r="Q1341" i="2" a="1"/>
  <c r="Q1341" i="2" s="1"/>
  <c r="N1341" i="2" a="1"/>
  <c r="N1341" i="2" s="1"/>
  <c r="K1341" i="2" a="1"/>
  <c r="K1341" i="2" s="1"/>
  <c r="O1341" i="2" a="1"/>
  <c r="O1341" i="2" s="1"/>
  <c r="P1341" i="2" a="1"/>
  <c r="P1341" i="2" s="1"/>
  <c r="L1341" i="2" a="1"/>
  <c r="L1341" i="2" s="1"/>
  <c r="C1341" i="2" a="1"/>
  <c r="C1341" i="2" s="1"/>
  <c r="D1341" i="2" a="1"/>
  <c r="D1341" i="2" s="1"/>
  <c r="A1341" i="2" s="1" a="1"/>
  <c r="A1341" i="2" s="1"/>
  <c r="K1339" i="2" a="1"/>
  <c r="K1339" i="2" s="1"/>
  <c r="O1339" i="2" a="1"/>
  <c r="O1339" i="2" s="1"/>
  <c r="L1339" i="2" a="1"/>
  <c r="L1339" i="2" s="1"/>
  <c r="P1339" i="2" a="1"/>
  <c r="P1339" i="2" s="1"/>
  <c r="M1339" i="2" a="1"/>
  <c r="M1339" i="2" s="1"/>
  <c r="Q1339" i="2" a="1"/>
  <c r="Q1339" i="2" s="1"/>
  <c r="N1339" i="2" a="1"/>
  <c r="N1339" i="2" s="1"/>
  <c r="C1339" i="2" a="1"/>
  <c r="C1339" i="2" s="1"/>
  <c r="D1339" i="2" a="1"/>
  <c r="D1339" i="2" s="1"/>
  <c r="A1339" i="2" s="1" a="1"/>
  <c r="A1339" i="2" s="1"/>
  <c r="L1336" i="2" a="1"/>
  <c r="L1336" i="2" s="1"/>
  <c r="P1336" i="2" a="1"/>
  <c r="P1336" i="2" s="1"/>
  <c r="M1336" i="2" a="1"/>
  <c r="M1336" i="2" s="1"/>
  <c r="Q1336" i="2" a="1"/>
  <c r="Q1336" i="2" s="1"/>
  <c r="N1336" i="2" a="1"/>
  <c r="N1336" i="2" s="1"/>
  <c r="K1336" i="2" a="1"/>
  <c r="K1336" i="2" s="1"/>
  <c r="C1336" i="2" a="1"/>
  <c r="C1336" i="2" s="1"/>
  <c r="D1336" i="2" a="1"/>
  <c r="D1336" i="2" s="1"/>
  <c r="A1336" i="2" s="1" a="1"/>
  <c r="A1336" i="2" s="1"/>
  <c r="O1336" i="2" a="1"/>
  <c r="O1336" i="2" s="1"/>
  <c r="M1333" i="2" a="1"/>
  <c r="M1333" i="2" s="1"/>
  <c r="Q1333" i="2" a="1"/>
  <c r="Q1333" i="2" s="1"/>
  <c r="N1333" i="2" a="1"/>
  <c r="N1333" i="2" s="1"/>
  <c r="K1333" i="2" a="1"/>
  <c r="K1333" i="2" s="1"/>
  <c r="O1333" i="2" a="1"/>
  <c r="O1333" i="2" s="1"/>
  <c r="L1333" i="2" a="1"/>
  <c r="L1333" i="2" s="1"/>
  <c r="P1333" i="2" a="1"/>
  <c r="P1333" i="2" s="1"/>
  <c r="C1333" i="2" a="1"/>
  <c r="C1333" i="2" s="1"/>
  <c r="D1333" i="2" a="1"/>
  <c r="D1333" i="2" s="1"/>
  <c r="A1333" i="2" s="1" a="1"/>
  <c r="A1333" i="2" s="1"/>
  <c r="N1326" i="2" a="1"/>
  <c r="N1326" i="2" s="1"/>
  <c r="K1326" i="2" a="1"/>
  <c r="K1326" i="2" s="1"/>
  <c r="O1326" i="2" a="1"/>
  <c r="O1326" i="2" s="1"/>
  <c r="L1326" i="2" a="1"/>
  <c r="L1326" i="2" s="1"/>
  <c r="P1326" i="2" a="1"/>
  <c r="P1326" i="2" s="1"/>
  <c r="M1326" i="2" a="1"/>
  <c r="M1326" i="2" s="1"/>
  <c r="Q1326" i="2" a="1"/>
  <c r="Q1326" i="2" s="1"/>
  <c r="C1326" i="2" a="1"/>
  <c r="C1326" i="2" s="1"/>
  <c r="D1326" i="2" a="1"/>
  <c r="D1326" i="2" s="1"/>
  <c r="A1326" i="2" s="1" a="1"/>
  <c r="A1326" i="2" s="1"/>
  <c r="M1317" i="2" a="1"/>
  <c r="M1317" i="2" s="1"/>
  <c r="Q1317" i="2" a="1"/>
  <c r="Q1317" i="2" s="1"/>
  <c r="N1317" i="2" a="1"/>
  <c r="N1317" i="2" s="1"/>
  <c r="K1317" i="2" a="1"/>
  <c r="K1317" i="2" s="1"/>
  <c r="O1317" i="2" a="1"/>
  <c r="O1317" i="2" s="1"/>
  <c r="L1317" i="2" a="1"/>
  <c r="L1317" i="2" s="1"/>
  <c r="P1317" i="2" a="1"/>
  <c r="P1317" i="2" s="1"/>
  <c r="C1317" i="2" a="1"/>
  <c r="C1317" i="2" s="1"/>
  <c r="D1317" i="2" a="1"/>
  <c r="D1317" i="2" s="1"/>
  <c r="A1317" i="2" s="1" a="1"/>
  <c r="A1317" i="2" s="1"/>
  <c r="N1314" i="2" a="1"/>
  <c r="N1314" i="2" s="1"/>
  <c r="K1314" i="2" a="1"/>
  <c r="K1314" i="2" s="1"/>
  <c r="O1314" i="2" a="1"/>
  <c r="O1314" i="2" s="1"/>
  <c r="L1314" i="2" a="1"/>
  <c r="L1314" i="2" s="1"/>
  <c r="P1314" i="2" a="1"/>
  <c r="P1314" i="2" s="1"/>
  <c r="M1314" i="2" a="1"/>
  <c r="M1314" i="2" s="1"/>
  <c r="Q1314" i="2" a="1"/>
  <c r="Q1314" i="2" s="1"/>
  <c r="C1314" i="2" a="1"/>
  <c r="C1314" i="2" s="1"/>
  <c r="D1314" i="2" a="1"/>
  <c r="D1314" i="2" s="1"/>
  <c r="A1314" i="2" s="1" a="1"/>
  <c r="A1314" i="2" s="1"/>
  <c r="L1312" i="2" a="1"/>
  <c r="L1312" i="2" s="1"/>
  <c r="P1312" i="2" a="1"/>
  <c r="P1312" i="2" s="1"/>
  <c r="M1312" i="2" a="1"/>
  <c r="M1312" i="2" s="1"/>
  <c r="Q1312" i="2" a="1"/>
  <c r="Q1312" i="2" s="1"/>
  <c r="N1312" i="2" a="1"/>
  <c r="N1312" i="2" s="1"/>
  <c r="K1312" i="2" a="1"/>
  <c r="K1312" i="2" s="1"/>
  <c r="O1312" i="2" a="1"/>
  <c r="O1312" i="2" s="1"/>
  <c r="C1312" i="2" a="1"/>
  <c r="C1312" i="2" s="1"/>
  <c r="D1312" i="2" a="1"/>
  <c r="D1312" i="2" s="1"/>
  <c r="A1312" i="2" s="1" a="1"/>
  <c r="A1312" i="2" s="1"/>
  <c r="N1310" i="2" a="1"/>
  <c r="N1310" i="2" s="1"/>
  <c r="K1310" i="2" a="1"/>
  <c r="K1310" i="2" s="1"/>
  <c r="O1310" i="2" a="1"/>
  <c r="O1310" i="2" s="1"/>
  <c r="L1310" i="2" a="1"/>
  <c r="L1310" i="2" s="1"/>
  <c r="P1310" i="2" a="1"/>
  <c r="P1310" i="2" s="1"/>
  <c r="M1310" i="2" a="1"/>
  <c r="M1310" i="2" s="1"/>
  <c r="Q1310" i="2" a="1"/>
  <c r="Q1310" i="2" s="1"/>
  <c r="C1310" i="2" a="1"/>
  <c r="C1310" i="2" s="1"/>
  <c r="D1310" i="2" a="1"/>
  <c r="D1310" i="2" s="1"/>
  <c r="A1310" i="2" s="1" a="1"/>
  <c r="A1310" i="2" s="1"/>
  <c r="N1305" i="2" a="1"/>
  <c r="N1305" i="2" s="1"/>
  <c r="K1305" i="2" a="1"/>
  <c r="K1305" i="2" s="1"/>
  <c r="O1305" i="2" a="1"/>
  <c r="O1305" i="2" s="1"/>
  <c r="L1305" i="2" a="1"/>
  <c r="L1305" i="2" s="1"/>
  <c r="P1305" i="2" a="1"/>
  <c r="P1305" i="2" s="1"/>
  <c r="M1305" i="2" a="1"/>
  <c r="M1305" i="2" s="1"/>
  <c r="Q1305" i="2" a="1"/>
  <c r="Q1305" i="2" s="1"/>
  <c r="C1305" i="2" a="1"/>
  <c r="C1305" i="2" s="1"/>
  <c r="D1305" i="2" a="1"/>
  <c r="D1305" i="2" s="1"/>
  <c r="A1305" i="2" s="1" a="1"/>
  <c r="A1305" i="2" s="1"/>
  <c r="M1300" i="2" a="1"/>
  <c r="M1300" i="2" s="1"/>
  <c r="Q1300" i="2" a="1"/>
  <c r="Q1300" i="2" s="1"/>
  <c r="N1300" i="2" a="1"/>
  <c r="N1300" i="2" s="1"/>
  <c r="K1300" i="2" a="1"/>
  <c r="K1300" i="2" s="1"/>
  <c r="O1300" i="2" a="1"/>
  <c r="O1300" i="2" s="1"/>
  <c r="P1300" i="2" a="1"/>
  <c r="P1300" i="2" s="1"/>
  <c r="C1300" i="2" a="1"/>
  <c r="C1300" i="2" s="1"/>
  <c r="L1300" i="2" a="1"/>
  <c r="L1300" i="2" s="1"/>
  <c r="D1300" i="2" a="1"/>
  <c r="D1300" i="2" s="1"/>
  <c r="A1300" i="2" s="1" a="1"/>
  <c r="A1300" i="2" s="1"/>
  <c r="L1295" i="2" a="1"/>
  <c r="L1295" i="2" s="1"/>
  <c r="P1295" i="2" a="1"/>
  <c r="P1295" i="2" s="1"/>
  <c r="M1295" i="2" a="1"/>
  <c r="M1295" i="2" s="1"/>
  <c r="Q1295" i="2" a="1"/>
  <c r="Q1295" i="2" s="1"/>
  <c r="N1295" i="2" a="1"/>
  <c r="N1295" i="2" s="1"/>
  <c r="K1295" i="2" a="1"/>
  <c r="K1295" i="2" s="1"/>
  <c r="O1295" i="2" a="1"/>
  <c r="O1295" i="2" s="1"/>
  <c r="C1295" i="2" a="1"/>
  <c r="C1295" i="2" s="1"/>
  <c r="D1295" i="2" a="1"/>
  <c r="D1295" i="2" s="1"/>
  <c r="A1295" i="2" s="1" a="1"/>
  <c r="A1295" i="2" s="1"/>
  <c r="K1290" i="2" a="1"/>
  <c r="K1290" i="2" s="1"/>
  <c r="O1290" i="2" a="1"/>
  <c r="O1290" i="2" s="1"/>
  <c r="L1290" i="2" a="1"/>
  <c r="L1290" i="2" s="1"/>
  <c r="P1290" i="2" a="1"/>
  <c r="P1290" i="2" s="1"/>
  <c r="M1290" i="2" a="1"/>
  <c r="M1290" i="2" s="1"/>
  <c r="Q1290" i="2" a="1"/>
  <c r="Q1290" i="2" s="1"/>
  <c r="N1290" i="2" a="1"/>
  <c r="N1290" i="2" s="1"/>
  <c r="C1290" i="2" a="1"/>
  <c r="C1290" i="2" s="1"/>
  <c r="D1290" i="2" a="1"/>
  <c r="D1290" i="2" s="1"/>
  <c r="A1290" i="2" s="1" a="1"/>
  <c r="A1290" i="2" s="1"/>
  <c r="M1288" i="2" a="1"/>
  <c r="M1288" i="2" s="1"/>
  <c r="Q1288" i="2" a="1"/>
  <c r="Q1288" i="2" s="1"/>
  <c r="N1288" i="2" a="1"/>
  <c r="N1288" i="2" s="1"/>
  <c r="K1288" i="2" a="1"/>
  <c r="K1288" i="2" s="1"/>
  <c r="O1288" i="2" a="1"/>
  <c r="O1288" i="2" s="1"/>
  <c r="L1288" i="2" a="1"/>
  <c r="L1288" i="2" s="1"/>
  <c r="P1288" i="2" a="1"/>
  <c r="P1288" i="2" s="1"/>
  <c r="C1288" i="2" a="1"/>
  <c r="C1288" i="2" s="1"/>
  <c r="D1288" i="2" a="1"/>
  <c r="D1288" i="2" s="1"/>
  <c r="A1288" i="2" s="1" a="1"/>
  <c r="A1288" i="2" s="1"/>
  <c r="L1279" i="2" a="1"/>
  <c r="L1279" i="2" s="1"/>
  <c r="P1279" i="2" a="1"/>
  <c r="P1279" i="2" s="1"/>
  <c r="M1279" i="2" a="1"/>
  <c r="M1279" i="2" s="1"/>
  <c r="Q1279" i="2" a="1"/>
  <c r="Q1279" i="2" s="1"/>
  <c r="N1279" i="2" a="1"/>
  <c r="N1279" i="2" s="1"/>
  <c r="K1279" i="2" a="1"/>
  <c r="K1279" i="2" s="1"/>
  <c r="O1279" i="2" a="1"/>
  <c r="O1279" i="2" s="1"/>
  <c r="C1279" i="2" a="1"/>
  <c r="C1279" i="2" s="1"/>
  <c r="D1279" i="2" a="1"/>
  <c r="D1279" i="2" s="1"/>
  <c r="A1279" i="2" s="1" a="1"/>
  <c r="A1279" i="2" s="1"/>
  <c r="K1274" i="2" a="1"/>
  <c r="K1274" i="2" s="1"/>
  <c r="O1274" i="2" a="1"/>
  <c r="O1274" i="2" s="1"/>
  <c r="L1274" i="2" a="1"/>
  <c r="L1274" i="2" s="1"/>
  <c r="P1274" i="2" a="1"/>
  <c r="P1274" i="2" s="1"/>
  <c r="M1274" i="2" a="1"/>
  <c r="M1274" i="2" s="1"/>
  <c r="Q1274" i="2" a="1"/>
  <c r="Q1274" i="2" s="1"/>
  <c r="N1274" i="2" a="1"/>
  <c r="N1274" i="2" s="1"/>
  <c r="C1274" i="2" a="1"/>
  <c r="C1274" i="2" s="1"/>
  <c r="D1274" i="2" a="1"/>
  <c r="D1274" i="2" s="1"/>
  <c r="A1274" i="2" s="1" a="1"/>
  <c r="A1274" i="2" s="1"/>
  <c r="L1271" i="2" a="1"/>
  <c r="L1271" i="2" s="1"/>
  <c r="P1271" i="2" a="1"/>
  <c r="P1271" i="2" s="1"/>
  <c r="M1271" i="2" a="1"/>
  <c r="M1271" i="2" s="1"/>
  <c r="Q1271" i="2" a="1"/>
  <c r="Q1271" i="2" s="1"/>
  <c r="N1271" i="2" a="1"/>
  <c r="N1271" i="2" s="1"/>
  <c r="K1271" i="2" a="1"/>
  <c r="K1271" i="2" s="1"/>
  <c r="O1271" i="2" a="1"/>
  <c r="O1271" i="2" s="1"/>
  <c r="C1271" i="2" a="1"/>
  <c r="C1271" i="2" s="1"/>
  <c r="D1271" i="2" a="1"/>
  <c r="D1271" i="2" s="1"/>
  <c r="A1271" i="2" s="1" a="1"/>
  <c r="A1271" i="2" s="1"/>
  <c r="K1266" i="2" a="1"/>
  <c r="K1266" i="2" s="1"/>
  <c r="O1266" i="2" a="1"/>
  <c r="O1266" i="2" s="1"/>
  <c r="L1266" i="2" a="1"/>
  <c r="L1266" i="2" s="1"/>
  <c r="P1266" i="2" a="1"/>
  <c r="P1266" i="2" s="1"/>
  <c r="M1266" i="2" a="1"/>
  <c r="M1266" i="2" s="1"/>
  <c r="Q1266" i="2" a="1"/>
  <c r="Q1266" i="2" s="1"/>
  <c r="N1266" i="2" a="1"/>
  <c r="N1266" i="2" s="1"/>
  <c r="C1266" i="2" a="1"/>
  <c r="C1266" i="2" s="1"/>
  <c r="D1266" i="2" a="1"/>
  <c r="D1266" i="2" s="1"/>
  <c r="A1266" i="2" s="1" a="1"/>
  <c r="A1266" i="2" s="1"/>
  <c r="M1264" i="2" a="1"/>
  <c r="M1264" i="2" s="1"/>
  <c r="Q1264" i="2" a="1"/>
  <c r="Q1264" i="2" s="1"/>
  <c r="N1264" i="2" a="1"/>
  <c r="N1264" i="2" s="1"/>
  <c r="K1264" i="2" a="1"/>
  <c r="K1264" i="2" s="1"/>
  <c r="O1264" i="2" a="1"/>
  <c r="O1264" i="2" s="1"/>
  <c r="L1264" i="2" a="1"/>
  <c r="L1264" i="2" s="1"/>
  <c r="P1264" i="2" a="1"/>
  <c r="P1264" i="2" s="1"/>
  <c r="C1264" i="2" a="1"/>
  <c r="C1264" i="2" s="1"/>
  <c r="D1264" i="2" a="1"/>
  <c r="D1264" i="2" s="1"/>
  <c r="A1264" i="2" s="1" a="1"/>
  <c r="A1264" i="2" s="1"/>
  <c r="N1261" i="2" a="1"/>
  <c r="N1261" i="2" s="1"/>
  <c r="K1261" i="2" a="1"/>
  <c r="K1261" i="2" s="1"/>
  <c r="O1261" i="2" a="1"/>
  <c r="O1261" i="2" s="1"/>
  <c r="L1261" i="2" a="1"/>
  <c r="L1261" i="2" s="1"/>
  <c r="P1261" i="2" a="1"/>
  <c r="P1261" i="2" s="1"/>
  <c r="Q1261" i="2" a="1"/>
  <c r="Q1261" i="2" s="1"/>
  <c r="M1261" i="2" a="1"/>
  <c r="M1261" i="2" s="1"/>
  <c r="C1261" i="2" a="1"/>
  <c r="C1261" i="2" s="1"/>
  <c r="D1261" i="2" a="1"/>
  <c r="D1261" i="2" s="1"/>
  <c r="A1261" i="2" s="1" a="1"/>
  <c r="A1261" i="2" s="1"/>
  <c r="L1259" i="2" a="1"/>
  <c r="L1259" i="2" s="1"/>
  <c r="P1259" i="2" a="1"/>
  <c r="P1259" i="2" s="1"/>
  <c r="M1259" i="2" a="1"/>
  <c r="M1259" i="2" s="1"/>
  <c r="Q1259" i="2" a="1"/>
  <c r="Q1259" i="2" s="1"/>
  <c r="N1259" i="2" a="1"/>
  <c r="N1259" i="2" s="1"/>
  <c r="O1259" i="2" a="1"/>
  <c r="O1259" i="2" s="1"/>
  <c r="K1259" i="2" a="1"/>
  <c r="K1259" i="2" s="1"/>
  <c r="C1259" i="2" a="1"/>
  <c r="C1259" i="2" s="1"/>
  <c r="D1259" i="2" a="1"/>
  <c r="D1259" i="2" s="1"/>
  <c r="A1259" i="2" s="1" a="1"/>
  <c r="A1259" i="2" s="1"/>
  <c r="M1256" i="2" a="1"/>
  <c r="M1256" i="2" s="1"/>
  <c r="Q1256" i="2" a="1"/>
  <c r="Q1256" i="2" s="1"/>
  <c r="N1256" i="2" a="1"/>
  <c r="N1256" i="2" s="1"/>
  <c r="K1256" i="2" a="1"/>
  <c r="K1256" i="2" s="1"/>
  <c r="O1256" i="2" a="1"/>
  <c r="O1256" i="2" s="1"/>
  <c r="L1256" i="2" a="1"/>
  <c r="L1256" i="2" s="1"/>
  <c r="P1256" i="2" a="1"/>
  <c r="P1256" i="2" s="1"/>
  <c r="C1256" i="2" a="1"/>
  <c r="C1256" i="2" s="1"/>
  <c r="D1256" i="2" a="1"/>
  <c r="D1256" i="2" s="1"/>
  <c r="A1256" i="2" s="1" a="1"/>
  <c r="A1256" i="2" s="1"/>
  <c r="N1245" i="2" a="1"/>
  <c r="N1245" i="2" s="1"/>
  <c r="K1245" i="2" a="1"/>
  <c r="K1245" i="2" s="1"/>
  <c r="O1245" i="2" a="1"/>
  <c r="O1245" i="2" s="1"/>
  <c r="L1245" i="2" a="1"/>
  <c r="L1245" i="2" s="1"/>
  <c r="P1245" i="2" a="1"/>
  <c r="P1245" i="2" s="1"/>
  <c r="Q1245" i="2" a="1"/>
  <c r="Q1245" i="2" s="1"/>
  <c r="M1245" i="2" a="1"/>
  <c r="M1245" i="2" s="1"/>
  <c r="C1245" i="2" a="1"/>
  <c r="C1245" i="2" s="1"/>
  <c r="D1245" i="2" a="1"/>
  <c r="D1245" i="2" s="1"/>
  <c r="A1245" i="2" s="1" a="1"/>
  <c r="A1245" i="2" s="1"/>
  <c r="L1243" i="2" a="1"/>
  <c r="L1243" i="2" s="1"/>
  <c r="P1243" i="2" a="1"/>
  <c r="P1243" i="2" s="1"/>
  <c r="M1243" i="2" a="1"/>
  <c r="M1243" i="2" s="1"/>
  <c r="Q1243" i="2" a="1"/>
  <c r="Q1243" i="2" s="1"/>
  <c r="N1243" i="2" a="1"/>
  <c r="N1243" i="2" s="1"/>
  <c r="O1243" i="2" a="1"/>
  <c r="O1243" i="2" s="1"/>
  <c r="K1243" i="2" a="1"/>
  <c r="K1243" i="2" s="1"/>
  <c r="C1243" i="2" a="1"/>
  <c r="C1243" i="2" s="1"/>
  <c r="D1243" i="2" a="1"/>
  <c r="D1243" i="2" s="1"/>
  <c r="A1243" i="2" s="1" a="1"/>
  <c r="A1243" i="2" s="1"/>
  <c r="M1240" i="2" a="1"/>
  <c r="M1240" i="2" s="1"/>
  <c r="Q1240" i="2" a="1"/>
  <c r="Q1240" i="2" s="1"/>
  <c r="N1240" i="2" a="1"/>
  <c r="N1240" i="2" s="1"/>
  <c r="K1240" i="2" a="1"/>
  <c r="K1240" i="2" s="1"/>
  <c r="O1240" i="2" a="1"/>
  <c r="O1240" i="2" s="1"/>
  <c r="L1240" i="2" a="1"/>
  <c r="L1240" i="2" s="1"/>
  <c r="P1240" i="2" a="1"/>
  <c r="P1240" i="2" s="1"/>
  <c r="C1240" i="2" a="1"/>
  <c r="C1240" i="2" s="1"/>
  <c r="D1240" i="2" a="1"/>
  <c r="D1240" i="2" s="1"/>
  <c r="A1240" i="2" s="1" a="1"/>
  <c r="A1240" i="2" s="1"/>
  <c r="L1231" i="2" a="1"/>
  <c r="L1231" i="2" s="1"/>
  <c r="P1231" i="2" a="1"/>
  <c r="P1231" i="2" s="1"/>
  <c r="M1231" i="2" a="1"/>
  <c r="M1231" i="2" s="1"/>
  <c r="Q1231" i="2" a="1"/>
  <c r="Q1231" i="2" s="1"/>
  <c r="N1231" i="2" a="1"/>
  <c r="N1231" i="2" s="1"/>
  <c r="K1231" i="2" a="1"/>
  <c r="K1231" i="2" s="1"/>
  <c r="O1231" i="2" a="1"/>
  <c r="O1231" i="2" s="1"/>
  <c r="C1231" i="2" a="1"/>
  <c r="C1231" i="2" s="1"/>
  <c r="D1231" i="2" a="1"/>
  <c r="D1231" i="2" s="1"/>
  <c r="A1231" i="2" s="1" a="1"/>
  <c r="A1231" i="2" s="1"/>
  <c r="K1226" i="2" a="1"/>
  <c r="K1226" i="2" s="1"/>
  <c r="O1226" i="2" a="1"/>
  <c r="O1226" i="2" s="1"/>
  <c r="L1226" i="2" a="1"/>
  <c r="L1226" i="2" s="1"/>
  <c r="P1226" i="2" a="1"/>
  <c r="P1226" i="2" s="1"/>
  <c r="M1226" i="2" a="1"/>
  <c r="M1226" i="2" s="1"/>
  <c r="Q1226" i="2" a="1"/>
  <c r="Q1226" i="2" s="1"/>
  <c r="N1226" i="2" a="1"/>
  <c r="N1226" i="2" s="1"/>
  <c r="C1226" i="2" a="1"/>
  <c r="C1226" i="2" s="1"/>
  <c r="D1226" i="2" a="1"/>
  <c r="D1226" i="2" s="1"/>
  <c r="A1226" i="2" s="1" a="1"/>
  <c r="A1226" i="2" s="1"/>
  <c r="M1224" i="2" a="1"/>
  <c r="M1224" i="2" s="1"/>
  <c r="Q1224" i="2" a="1"/>
  <c r="Q1224" i="2" s="1"/>
  <c r="N1224" i="2" a="1"/>
  <c r="N1224" i="2" s="1"/>
  <c r="K1224" i="2" a="1"/>
  <c r="K1224" i="2" s="1"/>
  <c r="O1224" i="2" a="1"/>
  <c r="O1224" i="2" s="1"/>
  <c r="L1224" i="2" a="1"/>
  <c r="L1224" i="2" s="1"/>
  <c r="P1224" i="2" a="1"/>
  <c r="P1224" i="2" s="1"/>
  <c r="C1224" i="2" a="1"/>
  <c r="C1224" i="2" s="1"/>
  <c r="D1224" i="2" a="1"/>
  <c r="D1224" i="2" s="1"/>
  <c r="A1224" i="2" s="1" a="1"/>
  <c r="A1224" i="2" s="1"/>
  <c r="N1221" i="2" a="1"/>
  <c r="N1221" i="2" s="1"/>
  <c r="K1221" i="2" a="1"/>
  <c r="K1221" i="2" s="1"/>
  <c r="O1221" i="2" a="1"/>
  <c r="O1221" i="2" s="1"/>
  <c r="L1221" i="2" a="1"/>
  <c r="L1221" i="2" s="1"/>
  <c r="P1221" i="2" a="1"/>
  <c r="P1221" i="2" s="1"/>
  <c r="M1221" i="2" a="1"/>
  <c r="M1221" i="2" s="1"/>
  <c r="Q1221" i="2" a="1"/>
  <c r="Q1221" i="2" s="1"/>
  <c r="C1221" i="2" a="1"/>
  <c r="C1221" i="2" s="1"/>
  <c r="D1221" i="2" a="1"/>
  <c r="D1221" i="2" s="1"/>
  <c r="A1221" i="2" s="1" a="1"/>
  <c r="A1221" i="2" s="1"/>
  <c r="L1219" i="2" a="1"/>
  <c r="L1219" i="2" s="1"/>
  <c r="P1219" i="2" a="1"/>
  <c r="P1219" i="2" s="1"/>
  <c r="M1219" i="2" a="1"/>
  <c r="M1219" i="2" s="1"/>
  <c r="Q1219" i="2" a="1"/>
  <c r="Q1219" i="2" s="1"/>
  <c r="N1219" i="2" a="1"/>
  <c r="N1219" i="2" s="1"/>
  <c r="K1219" i="2" a="1"/>
  <c r="K1219" i="2" s="1"/>
  <c r="O1219" i="2" a="1"/>
  <c r="O1219" i="2" s="1"/>
  <c r="C1219" i="2" a="1"/>
  <c r="C1219" i="2" s="1"/>
  <c r="D1219" i="2" a="1"/>
  <c r="D1219" i="2" s="1"/>
  <c r="A1219" i="2" s="1" a="1"/>
  <c r="A1219" i="2" s="1"/>
  <c r="K1214" i="2" a="1"/>
  <c r="K1214" i="2" s="1"/>
  <c r="O1214" i="2" a="1"/>
  <c r="O1214" i="2" s="1"/>
  <c r="L1214" i="2" a="1"/>
  <c r="L1214" i="2" s="1"/>
  <c r="P1214" i="2" a="1"/>
  <c r="P1214" i="2" s="1"/>
  <c r="M1214" i="2" a="1"/>
  <c r="M1214" i="2" s="1"/>
  <c r="Q1214" i="2" a="1"/>
  <c r="Q1214" i="2" s="1"/>
  <c r="N1214" i="2" a="1"/>
  <c r="N1214" i="2" s="1"/>
  <c r="C1214" i="2" a="1"/>
  <c r="C1214" i="2" s="1"/>
  <c r="D1214" i="2" a="1"/>
  <c r="D1214" i="2" s="1"/>
  <c r="A1214" i="2" s="1" a="1"/>
  <c r="A1214" i="2" s="1"/>
  <c r="L1203" i="2" a="1"/>
  <c r="L1203" i="2" s="1"/>
  <c r="P1203" i="2" a="1"/>
  <c r="P1203" i="2" s="1"/>
  <c r="M1203" i="2" a="1"/>
  <c r="M1203" i="2" s="1"/>
  <c r="Q1203" i="2" a="1"/>
  <c r="Q1203" i="2" s="1"/>
  <c r="N1203" i="2" a="1"/>
  <c r="N1203" i="2" s="1"/>
  <c r="K1203" i="2" a="1"/>
  <c r="K1203" i="2" s="1"/>
  <c r="O1203" i="2" a="1"/>
  <c r="O1203" i="2" s="1"/>
  <c r="C1203" i="2" a="1"/>
  <c r="C1203" i="2" s="1"/>
  <c r="D1203" i="2" a="1"/>
  <c r="D1203" i="2" s="1"/>
  <c r="A1203" i="2" s="1" a="1"/>
  <c r="A1203" i="2" s="1"/>
  <c r="N1201" i="2" a="1"/>
  <c r="N1201" i="2" s="1"/>
  <c r="K1201" i="2" a="1"/>
  <c r="K1201" i="2" s="1"/>
  <c r="O1201" i="2" a="1"/>
  <c r="O1201" i="2" s="1"/>
  <c r="L1201" i="2" a="1"/>
  <c r="L1201" i="2" s="1"/>
  <c r="P1201" i="2" a="1"/>
  <c r="P1201" i="2" s="1"/>
  <c r="M1201" i="2" a="1"/>
  <c r="M1201" i="2" s="1"/>
  <c r="Q1201" i="2" a="1"/>
  <c r="Q1201" i="2" s="1"/>
  <c r="C1201" i="2" a="1"/>
  <c r="C1201" i="2" s="1"/>
  <c r="D1201" i="2" a="1"/>
  <c r="D1201" i="2" s="1"/>
  <c r="A1201" i="2" s="1" a="1"/>
  <c r="A1201" i="2" s="1"/>
  <c r="M1196" i="2" a="1"/>
  <c r="M1196" i="2" s="1"/>
  <c r="Q1196" i="2" a="1"/>
  <c r="Q1196" i="2" s="1"/>
  <c r="N1196" i="2" a="1"/>
  <c r="N1196" i="2" s="1"/>
  <c r="K1196" i="2" a="1"/>
  <c r="K1196" i="2" s="1"/>
  <c r="O1196" i="2" a="1"/>
  <c r="O1196" i="2" s="1"/>
  <c r="L1196" i="2" a="1"/>
  <c r="L1196" i="2" s="1"/>
  <c r="P1196" i="2" a="1"/>
  <c r="P1196" i="2" s="1"/>
  <c r="C1196" i="2" a="1"/>
  <c r="C1196" i="2" s="1"/>
  <c r="D1196" i="2" a="1"/>
  <c r="D1196" i="2" s="1"/>
  <c r="A1196" i="2" s="1" a="1"/>
  <c r="A1196" i="2" s="1"/>
  <c r="N1193" i="2" a="1"/>
  <c r="N1193" i="2" s="1"/>
  <c r="K1193" i="2" a="1"/>
  <c r="K1193" i="2" s="1"/>
  <c r="O1193" i="2" a="1"/>
  <c r="O1193" i="2" s="1"/>
  <c r="L1193" i="2" a="1"/>
  <c r="L1193" i="2" s="1"/>
  <c r="P1193" i="2" a="1"/>
  <c r="P1193" i="2" s="1"/>
  <c r="M1193" i="2" a="1"/>
  <c r="M1193" i="2" s="1"/>
  <c r="Q1193" i="2" a="1"/>
  <c r="Q1193" i="2" s="1"/>
  <c r="C1193" i="2" a="1"/>
  <c r="C1193" i="2" s="1"/>
  <c r="D1193" i="2" a="1"/>
  <c r="D1193" i="2" s="1"/>
  <c r="A1193" i="2" s="1" a="1"/>
  <c r="A1193" i="2" s="1"/>
  <c r="K1190" i="2" a="1"/>
  <c r="K1190" i="2" s="1"/>
  <c r="O1190" i="2" a="1"/>
  <c r="O1190" i="2" s="1"/>
  <c r="L1190" i="2" a="1"/>
  <c r="L1190" i="2" s="1"/>
  <c r="P1190" i="2" a="1"/>
  <c r="P1190" i="2" s="1"/>
  <c r="M1190" i="2" a="1"/>
  <c r="M1190" i="2" s="1"/>
  <c r="Q1190" i="2" a="1"/>
  <c r="Q1190" i="2" s="1"/>
  <c r="C1190" i="2" a="1"/>
  <c r="C1190" i="2" s="1"/>
  <c r="N1190" i="2" a="1"/>
  <c r="N1190" i="2" s="1"/>
  <c r="D1190" i="2" a="1"/>
  <c r="D1190" i="2" s="1"/>
  <c r="A1190" i="2" s="1" a="1"/>
  <c r="A1190" i="2" s="1"/>
  <c r="L1187" i="2" a="1"/>
  <c r="L1187" i="2" s="1"/>
  <c r="P1187" i="2" a="1"/>
  <c r="P1187" i="2" s="1"/>
  <c r="M1187" i="2" a="1"/>
  <c r="M1187" i="2" s="1"/>
  <c r="Q1187" i="2" a="1"/>
  <c r="Q1187" i="2" s="1"/>
  <c r="N1187" i="2" a="1"/>
  <c r="N1187" i="2" s="1"/>
  <c r="K1187" i="2" a="1"/>
  <c r="K1187" i="2" s="1"/>
  <c r="O1187" i="2" a="1"/>
  <c r="O1187" i="2" s="1"/>
  <c r="C1187" i="2" a="1"/>
  <c r="C1187" i="2" s="1"/>
  <c r="D1187" i="2" a="1"/>
  <c r="D1187" i="2" s="1"/>
  <c r="A1187" i="2" s="1" a="1"/>
  <c r="A1187" i="2" s="1"/>
  <c r="M1180" i="2" a="1"/>
  <c r="M1180" i="2" s="1"/>
  <c r="Q1180" i="2" a="1"/>
  <c r="Q1180" i="2" s="1"/>
  <c r="N1180" i="2" a="1"/>
  <c r="N1180" i="2" s="1"/>
  <c r="K1180" i="2" a="1"/>
  <c r="K1180" i="2" s="1"/>
  <c r="O1180" i="2" a="1"/>
  <c r="O1180" i="2" s="1"/>
  <c r="L1180" i="2" a="1"/>
  <c r="L1180" i="2" s="1"/>
  <c r="P1180" i="2" a="1"/>
  <c r="P1180" i="2" s="1"/>
  <c r="C1180" i="2" a="1"/>
  <c r="C1180" i="2" s="1"/>
  <c r="D1180" i="2" a="1"/>
  <c r="D1180" i="2" s="1"/>
  <c r="A1180" i="2" s="1" a="1"/>
  <c r="A1180" i="2" s="1"/>
  <c r="N1177" i="2" a="1"/>
  <c r="N1177" i="2" s="1"/>
  <c r="K1177" i="2" a="1"/>
  <c r="K1177" i="2" s="1"/>
  <c r="O1177" i="2" a="1"/>
  <c r="O1177" i="2" s="1"/>
  <c r="L1177" i="2" a="1"/>
  <c r="L1177" i="2" s="1"/>
  <c r="P1177" i="2" a="1"/>
  <c r="P1177" i="2" s="1"/>
  <c r="M1177" i="2" a="1"/>
  <c r="M1177" i="2" s="1"/>
  <c r="Q1177" i="2" a="1"/>
  <c r="Q1177" i="2" s="1"/>
  <c r="C1177" i="2" a="1"/>
  <c r="C1177" i="2" s="1"/>
  <c r="D1177" i="2" a="1"/>
  <c r="D1177" i="2" s="1"/>
  <c r="A1177" i="2" s="1" a="1"/>
  <c r="A1177" i="2" s="1"/>
  <c r="K1174" i="2" a="1"/>
  <c r="K1174" i="2" s="1"/>
  <c r="O1174" i="2" a="1"/>
  <c r="O1174" i="2" s="1"/>
  <c r="L1174" i="2" a="1"/>
  <c r="L1174" i="2" s="1"/>
  <c r="P1174" i="2" a="1"/>
  <c r="P1174" i="2" s="1"/>
  <c r="M1174" i="2" a="1"/>
  <c r="M1174" i="2" s="1"/>
  <c r="Q1174" i="2" a="1"/>
  <c r="Q1174" i="2" s="1"/>
  <c r="N1174" i="2" a="1"/>
  <c r="N1174" i="2" s="1"/>
  <c r="C1174" i="2" a="1"/>
  <c r="C1174" i="2" s="1"/>
  <c r="D1174" i="2" a="1"/>
  <c r="D1174" i="2" s="1"/>
  <c r="A1174" i="2" s="1" a="1"/>
  <c r="A1174" i="2" s="1"/>
  <c r="L1171" i="2" a="1"/>
  <c r="L1171" i="2" s="1"/>
  <c r="P1171" i="2" a="1"/>
  <c r="P1171" i="2" s="1"/>
  <c r="M1171" i="2" a="1"/>
  <c r="M1171" i="2" s="1"/>
  <c r="Q1171" i="2" a="1"/>
  <c r="Q1171" i="2" s="1"/>
  <c r="N1171" i="2" a="1"/>
  <c r="N1171" i="2" s="1"/>
  <c r="K1171" i="2" a="1"/>
  <c r="K1171" i="2" s="1"/>
  <c r="O1171" i="2" a="1"/>
  <c r="O1171" i="2" s="1"/>
  <c r="C1171" i="2" a="1"/>
  <c r="C1171" i="2" s="1"/>
  <c r="D1171" i="2" a="1"/>
  <c r="D1171" i="2" s="1"/>
  <c r="A1171" i="2" s="1" a="1"/>
  <c r="A1171" i="2" s="1"/>
  <c r="K1166" i="2" a="1"/>
  <c r="K1166" i="2" s="1"/>
  <c r="O1166" i="2" a="1"/>
  <c r="O1166" i="2" s="1"/>
  <c r="L1166" i="2" a="1"/>
  <c r="L1166" i="2" s="1"/>
  <c r="P1166" i="2" a="1"/>
  <c r="P1166" i="2" s="1"/>
  <c r="M1166" i="2" a="1"/>
  <c r="M1166" i="2" s="1"/>
  <c r="Q1166" i="2" a="1"/>
  <c r="Q1166" i="2" s="1"/>
  <c r="N1166" i="2" a="1"/>
  <c r="N1166" i="2" s="1"/>
  <c r="C1166" i="2" a="1"/>
  <c r="C1166" i="2" s="1"/>
  <c r="D1166" i="2" a="1"/>
  <c r="D1166" i="2" s="1"/>
  <c r="A1166" i="2" s="1" a="1"/>
  <c r="A1166" i="2" s="1"/>
  <c r="N1161" i="2" a="1"/>
  <c r="N1161" i="2" s="1"/>
  <c r="K1161" i="2" a="1"/>
  <c r="K1161" i="2" s="1"/>
  <c r="O1161" i="2" a="1"/>
  <c r="O1161" i="2" s="1"/>
  <c r="L1161" i="2" a="1"/>
  <c r="L1161" i="2" s="1"/>
  <c r="P1161" i="2" a="1"/>
  <c r="P1161" i="2" s="1"/>
  <c r="M1161" i="2" a="1"/>
  <c r="M1161" i="2" s="1"/>
  <c r="Q1161" i="2" a="1"/>
  <c r="Q1161" i="2" s="1"/>
  <c r="C1161" i="2" a="1"/>
  <c r="C1161" i="2" s="1"/>
  <c r="D1161" i="2" a="1"/>
  <c r="D1161" i="2" s="1"/>
  <c r="A1161" i="2" s="1" a="1"/>
  <c r="A1161" i="2" s="1"/>
  <c r="M1156" i="2" a="1"/>
  <c r="M1156" i="2" s="1"/>
  <c r="Q1156" i="2" a="1"/>
  <c r="Q1156" i="2" s="1"/>
  <c r="N1156" i="2" a="1"/>
  <c r="N1156" i="2" s="1"/>
  <c r="K1156" i="2" a="1"/>
  <c r="K1156" i="2" s="1"/>
  <c r="O1156" i="2" a="1"/>
  <c r="O1156" i="2" s="1"/>
  <c r="P1156" i="2" a="1"/>
  <c r="P1156" i="2" s="1"/>
  <c r="L1156" i="2" a="1"/>
  <c r="L1156" i="2" s="1"/>
  <c r="C1156" i="2" a="1"/>
  <c r="C1156" i="2" s="1"/>
  <c r="D1156" i="2" a="1"/>
  <c r="D1156" i="2" s="1"/>
  <c r="A1156" i="2" s="1" a="1"/>
  <c r="A1156" i="2" s="1"/>
  <c r="L1151" i="2" a="1"/>
  <c r="L1151" i="2" s="1"/>
  <c r="P1151" i="2" a="1"/>
  <c r="P1151" i="2" s="1"/>
  <c r="M1151" i="2" a="1"/>
  <c r="M1151" i="2" s="1"/>
  <c r="Q1151" i="2" a="1"/>
  <c r="Q1151" i="2" s="1"/>
  <c r="N1151" i="2" a="1"/>
  <c r="N1151" i="2" s="1"/>
  <c r="K1151" i="2" a="1"/>
  <c r="K1151" i="2" s="1"/>
  <c r="O1151" i="2" a="1"/>
  <c r="O1151" i="2" s="1"/>
  <c r="C1151" i="2" a="1"/>
  <c r="C1151" i="2" s="1"/>
  <c r="D1151" i="2" a="1"/>
  <c r="D1151" i="2" s="1"/>
  <c r="A1151" i="2" s="1" a="1"/>
  <c r="A1151" i="2" s="1"/>
  <c r="K1146" i="2" a="1"/>
  <c r="K1146" i="2" s="1"/>
  <c r="O1146" i="2" a="1"/>
  <c r="O1146" i="2" s="1"/>
  <c r="L1146" i="2" a="1"/>
  <c r="L1146" i="2" s="1"/>
  <c r="P1146" i="2" a="1"/>
  <c r="P1146" i="2" s="1"/>
  <c r="M1146" i="2" a="1"/>
  <c r="M1146" i="2" s="1"/>
  <c r="Q1146" i="2" a="1"/>
  <c r="Q1146" i="2" s="1"/>
  <c r="N1146" i="2" a="1"/>
  <c r="N1146" i="2" s="1"/>
  <c r="C1146" i="2" a="1"/>
  <c r="C1146" i="2" s="1"/>
  <c r="D1146" i="2" a="1"/>
  <c r="D1146" i="2" s="1"/>
  <c r="A1146" i="2" s="1" a="1"/>
  <c r="A1146" i="2" s="1"/>
  <c r="L1143" i="2" a="1"/>
  <c r="L1143" i="2" s="1"/>
  <c r="P1143" i="2" a="1"/>
  <c r="P1143" i="2" s="1"/>
  <c r="M1143" i="2" a="1"/>
  <c r="M1143" i="2" s="1"/>
  <c r="Q1143" i="2" a="1"/>
  <c r="Q1143" i="2" s="1"/>
  <c r="N1143" i="2" a="1"/>
  <c r="N1143" i="2" s="1"/>
  <c r="K1143" i="2" a="1"/>
  <c r="K1143" i="2" s="1"/>
  <c r="O1143" i="2" a="1"/>
  <c r="O1143" i="2" s="1"/>
  <c r="C1143" i="2" a="1"/>
  <c r="C1143" i="2" s="1"/>
  <c r="D1143" i="2" a="1"/>
  <c r="D1143" i="2" s="1"/>
  <c r="A1143" i="2" s="1" a="1"/>
  <c r="A1143" i="2" s="1"/>
  <c r="K1138" i="2" a="1"/>
  <c r="K1138" i="2" s="1"/>
  <c r="O1138" i="2" a="1"/>
  <c r="O1138" i="2" s="1"/>
  <c r="L1138" i="2" a="1"/>
  <c r="L1138" i="2" s="1"/>
  <c r="P1138" i="2" a="1"/>
  <c r="P1138" i="2" s="1"/>
  <c r="M1138" i="2" a="1"/>
  <c r="M1138" i="2" s="1"/>
  <c r="Q1138" i="2" a="1"/>
  <c r="Q1138" i="2" s="1"/>
  <c r="N1138" i="2" a="1"/>
  <c r="N1138" i="2" s="1"/>
  <c r="C1138" i="2" a="1"/>
  <c r="C1138" i="2" s="1"/>
  <c r="D1138" i="2" a="1"/>
  <c r="D1138" i="2" s="1"/>
  <c r="A1138" i="2" s="1" a="1"/>
  <c r="A1138" i="2" s="1"/>
  <c r="M1136" i="2" a="1"/>
  <c r="M1136" i="2" s="1"/>
  <c r="Q1136" i="2" a="1"/>
  <c r="Q1136" i="2" s="1"/>
  <c r="N1136" i="2" a="1"/>
  <c r="N1136" i="2" s="1"/>
  <c r="K1136" i="2" a="1"/>
  <c r="K1136" i="2" s="1"/>
  <c r="O1136" i="2" a="1"/>
  <c r="O1136" i="2" s="1"/>
  <c r="L1136" i="2" a="1"/>
  <c r="L1136" i="2" s="1"/>
  <c r="P1136" i="2" a="1"/>
  <c r="P1136" i="2" s="1"/>
  <c r="C1136" i="2" a="1"/>
  <c r="C1136" i="2" s="1"/>
  <c r="D1136" i="2" a="1"/>
  <c r="D1136" i="2" s="1"/>
  <c r="A1136" i="2" s="1" a="1"/>
  <c r="A1136" i="2" s="1"/>
  <c r="N1133" i="2" a="1"/>
  <c r="N1133" i="2" s="1"/>
  <c r="K1133" i="2" a="1"/>
  <c r="K1133" i="2" s="1"/>
  <c r="O1133" i="2" a="1"/>
  <c r="O1133" i="2" s="1"/>
  <c r="L1133" i="2" a="1"/>
  <c r="L1133" i="2" s="1"/>
  <c r="P1133" i="2" a="1"/>
  <c r="P1133" i="2" s="1"/>
  <c r="Q1133" i="2" a="1"/>
  <c r="Q1133" i="2" s="1"/>
  <c r="M1133" i="2" a="1"/>
  <c r="M1133" i="2" s="1"/>
  <c r="C1133" i="2" a="1"/>
  <c r="C1133" i="2" s="1"/>
  <c r="D1133" i="2" a="1"/>
  <c r="D1133" i="2" s="1"/>
  <c r="A1133" i="2" s="1" a="1"/>
  <c r="A1133" i="2" s="1"/>
  <c r="L1131" i="2" a="1"/>
  <c r="L1131" i="2" s="1"/>
  <c r="P1131" i="2" a="1"/>
  <c r="P1131" i="2" s="1"/>
  <c r="M1131" i="2" a="1"/>
  <c r="M1131" i="2" s="1"/>
  <c r="Q1131" i="2" a="1"/>
  <c r="Q1131" i="2" s="1"/>
  <c r="N1131" i="2" a="1"/>
  <c r="N1131" i="2" s="1"/>
  <c r="O1131" i="2" a="1"/>
  <c r="O1131" i="2" s="1"/>
  <c r="K1131" i="2" a="1"/>
  <c r="K1131" i="2" s="1"/>
  <c r="C1131" i="2" a="1"/>
  <c r="C1131" i="2" s="1"/>
  <c r="D1131" i="2" a="1"/>
  <c r="D1131" i="2" s="1"/>
  <c r="A1131" i="2" s="1" a="1"/>
  <c r="A1131" i="2" s="1"/>
  <c r="M1128" i="2" a="1"/>
  <c r="M1128" i="2" s="1"/>
  <c r="Q1128" i="2" a="1"/>
  <c r="Q1128" i="2" s="1"/>
  <c r="N1128" i="2" a="1"/>
  <c r="N1128" i="2" s="1"/>
  <c r="K1128" i="2" a="1"/>
  <c r="K1128" i="2" s="1"/>
  <c r="O1128" i="2" a="1"/>
  <c r="O1128" i="2" s="1"/>
  <c r="L1128" i="2" a="1"/>
  <c r="L1128" i="2" s="1"/>
  <c r="P1128" i="2" a="1"/>
  <c r="P1128" i="2" s="1"/>
  <c r="C1128" i="2" a="1"/>
  <c r="C1128" i="2" s="1"/>
  <c r="D1128" i="2" a="1"/>
  <c r="D1128" i="2" s="1"/>
  <c r="A1128" i="2" s="1" a="1"/>
  <c r="A1128" i="2" s="1"/>
  <c r="N1117" i="2" a="1"/>
  <c r="N1117" i="2" s="1"/>
  <c r="K1117" i="2" a="1"/>
  <c r="K1117" i="2" s="1"/>
  <c r="O1117" i="2" a="1"/>
  <c r="O1117" i="2" s="1"/>
  <c r="L1117" i="2" a="1"/>
  <c r="L1117" i="2" s="1"/>
  <c r="P1117" i="2" a="1"/>
  <c r="P1117" i="2" s="1"/>
  <c r="Q1117" i="2" a="1"/>
  <c r="Q1117" i="2" s="1"/>
  <c r="M1117" i="2" a="1"/>
  <c r="M1117" i="2" s="1"/>
  <c r="C1117" i="2" a="1"/>
  <c r="C1117" i="2" s="1"/>
  <c r="D1117" i="2" a="1"/>
  <c r="D1117" i="2" s="1"/>
  <c r="A1117" i="2" s="1" a="1"/>
  <c r="A1117" i="2" s="1"/>
  <c r="L1115" i="2" a="1"/>
  <c r="L1115" i="2" s="1"/>
  <c r="P1115" i="2" a="1"/>
  <c r="P1115" i="2" s="1"/>
  <c r="M1115" i="2" a="1"/>
  <c r="M1115" i="2" s="1"/>
  <c r="Q1115" i="2" a="1"/>
  <c r="Q1115" i="2" s="1"/>
  <c r="N1115" i="2" a="1"/>
  <c r="N1115" i="2" s="1"/>
  <c r="O1115" i="2" a="1"/>
  <c r="O1115" i="2" s="1"/>
  <c r="K1115" i="2" a="1"/>
  <c r="K1115" i="2" s="1"/>
  <c r="C1115" i="2" a="1"/>
  <c r="C1115" i="2" s="1"/>
  <c r="D1115" i="2" a="1"/>
  <c r="D1115" i="2" s="1"/>
  <c r="A1115" i="2" s="1" a="1"/>
  <c r="A1115" i="2" s="1"/>
  <c r="M1112" i="2" a="1"/>
  <c r="M1112" i="2" s="1"/>
  <c r="Q1112" i="2" a="1"/>
  <c r="Q1112" i="2" s="1"/>
  <c r="N1112" i="2" a="1"/>
  <c r="N1112" i="2" s="1"/>
  <c r="K1112" i="2" a="1"/>
  <c r="K1112" i="2" s="1"/>
  <c r="O1112" i="2" a="1"/>
  <c r="O1112" i="2" s="1"/>
  <c r="L1112" i="2" a="1"/>
  <c r="L1112" i="2" s="1"/>
  <c r="P1112" i="2" a="1"/>
  <c r="P1112" i="2" s="1"/>
  <c r="C1112" i="2" a="1"/>
  <c r="C1112" i="2" s="1"/>
  <c r="D1112" i="2" a="1"/>
  <c r="D1112" i="2" s="1"/>
  <c r="A1112" i="2" s="1" a="1"/>
  <c r="A1112" i="2" s="1"/>
  <c r="L1103" i="2" a="1"/>
  <c r="L1103" i="2" s="1"/>
  <c r="P1103" i="2" a="1"/>
  <c r="P1103" i="2" s="1"/>
  <c r="M1103" i="2" a="1"/>
  <c r="M1103" i="2" s="1"/>
  <c r="Q1103" i="2" a="1"/>
  <c r="Q1103" i="2" s="1"/>
  <c r="N1103" i="2" a="1"/>
  <c r="N1103" i="2" s="1"/>
  <c r="K1103" i="2" a="1"/>
  <c r="K1103" i="2" s="1"/>
  <c r="O1103" i="2" a="1"/>
  <c r="O1103" i="2" s="1"/>
  <c r="C1103" i="2" a="1"/>
  <c r="C1103" i="2" s="1"/>
  <c r="D1103" i="2" a="1"/>
  <c r="D1103" i="2" s="1"/>
  <c r="A1103" i="2" s="1" a="1"/>
  <c r="A1103" i="2" s="1"/>
  <c r="K1098" i="2" a="1"/>
  <c r="K1098" i="2" s="1"/>
  <c r="O1098" i="2" a="1"/>
  <c r="O1098" i="2" s="1"/>
  <c r="L1098" i="2" a="1"/>
  <c r="L1098" i="2" s="1"/>
  <c r="P1098" i="2" a="1"/>
  <c r="P1098" i="2" s="1"/>
  <c r="M1098" i="2" a="1"/>
  <c r="M1098" i="2" s="1"/>
  <c r="Q1098" i="2" a="1"/>
  <c r="Q1098" i="2" s="1"/>
  <c r="N1098" i="2" a="1"/>
  <c r="N1098" i="2" s="1"/>
  <c r="C1098" i="2" a="1"/>
  <c r="C1098" i="2" s="1"/>
  <c r="D1098" i="2" a="1"/>
  <c r="D1098" i="2" s="1"/>
  <c r="A1098" i="2" s="1" a="1"/>
  <c r="A1098" i="2" s="1"/>
  <c r="M1096" i="2" a="1"/>
  <c r="M1096" i="2" s="1"/>
  <c r="Q1096" i="2" a="1"/>
  <c r="Q1096" i="2" s="1"/>
  <c r="N1096" i="2" a="1"/>
  <c r="N1096" i="2" s="1"/>
  <c r="K1096" i="2" a="1"/>
  <c r="K1096" i="2" s="1"/>
  <c r="O1096" i="2" a="1"/>
  <c r="O1096" i="2" s="1"/>
  <c r="L1096" i="2" a="1"/>
  <c r="L1096" i="2" s="1"/>
  <c r="P1096" i="2" a="1"/>
  <c r="P1096" i="2" s="1"/>
  <c r="C1096" i="2" a="1"/>
  <c r="C1096" i="2" s="1"/>
  <c r="D1096" i="2" a="1"/>
  <c r="D1096" i="2" s="1"/>
  <c r="A1096" i="2" s="1" a="1"/>
  <c r="A1096" i="2" s="1"/>
  <c r="N1093" i="2" a="1"/>
  <c r="N1093" i="2" s="1"/>
  <c r="K1093" i="2" a="1"/>
  <c r="K1093" i="2" s="1"/>
  <c r="O1093" i="2" a="1"/>
  <c r="O1093" i="2" s="1"/>
  <c r="L1093" i="2" a="1"/>
  <c r="L1093" i="2" s="1"/>
  <c r="P1093" i="2" a="1"/>
  <c r="P1093" i="2" s="1"/>
  <c r="M1093" i="2" a="1"/>
  <c r="M1093" i="2" s="1"/>
  <c r="Q1093" i="2" a="1"/>
  <c r="Q1093" i="2" s="1"/>
  <c r="C1093" i="2" a="1"/>
  <c r="C1093" i="2" s="1"/>
  <c r="D1093" i="2" a="1"/>
  <c r="D1093" i="2" s="1"/>
  <c r="A1093" i="2" s="1" a="1"/>
  <c r="A1093" i="2" s="1"/>
  <c r="L1091" i="2" a="1"/>
  <c r="L1091" i="2" s="1"/>
  <c r="P1091" i="2" a="1"/>
  <c r="P1091" i="2" s="1"/>
  <c r="M1091" i="2" a="1"/>
  <c r="M1091" i="2" s="1"/>
  <c r="Q1091" i="2" a="1"/>
  <c r="Q1091" i="2" s="1"/>
  <c r="N1091" i="2" a="1"/>
  <c r="N1091" i="2" s="1"/>
  <c r="K1091" i="2" a="1"/>
  <c r="K1091" i="2" s="1"/>
  <c r="O1091" i="2" a="1"/>
  <c r="O1091" i="2" s="1"/>
  <c r="C1091" i="2" a="1"/>
  <c r="C1091" i="2" s="1"/>
  <c r="D1091" i="2" a="1"/>
  <c r="D1091" i="2" s="1"/>
  <c r="A1091" i="2" s="1" a="1"/>
  <c r="A1091" i="2" s="1"/>
  <c r="M1088" i="2" a="1"/>
  <c r="M1088" i="2" s="1"/>
  <c r="Q1088" i="2" a="1"/>
  <c r="Q1088" i="2" s="1"/>
  <c r="N1088" i="2" a="1"/>
  <c r="N1088" i="2" s="1"/>
  <c r="K1088" i="2" a="1"/>
  <c r="K1088" i="2" s="1"/>
  <c r="O1088" i="2" a="1"/>
  <c r="O1088" i="2" s="1"/>
  <c r="L1088" i="2" a="1"/>
  <c r="L1088" i="2" s="1"/>
  <c r="P1088" i="2" a="1"/>
  <c r="P1088" i="2" s="1"/>
  <c r="C1088" i="2" a="1"/>
  <c r="C1088" i="2" s="1"/>
  <c r="D1088" i="2" a="1"/>
  <c r="D1088" i="2" s="1"/>
  <c r="A1088" i="2" s="1" a="1"/>
  <c r="A1088" i="2" s="1"/>
  <c r="N1085" i="2" a="1"/>
  <c r="N1085" i="2" s="1"/>
  <c r="K1085" i="2" a="1"/>
  <c r="K1085" i="2" s="1"/>
  <c r="O1085" i="2" a="1"/>
  <c r="O1085" i="2" s="1"/>
  <c r="L1085" i="2" a="1"/>
  <c r="L1085" i="2" s="1"/>
  <c r="P1085" i="2" a="1"/>
  <c r="P1085" i="2" s="1"/>
  <c r="Q1085" i="2" a="1"/>
  <c r="Q1085" i="2" s="1"/>
  <c r="M1085" i="2" a="1"/>
  <c r="M1085" i="2" s="1"/>
  <c r="C1085" i="2" a="1"/>
  <c r="C1085" i="2" s="1"/>
  <c r="D1085" i="2" a="1"/>
  <c r="D1085" i="2" s="1"/>
  <c r="A1085" i="2" s="1" a="1"/>
  <c r="A1085" i="2" s="1"/>
  <c r="M1076" i="2" a="1"/>
  <c r="M1076" i="2" s="1"/>
  <c r="Q1076" i="2" a="1"/>
  <c r="Q1076" i="2" s="1"/>
  <c r="N1076" i="2" a="1"/>
  <c r="N1076" i="2" s="1"/>
  <c r="K1076" i="2" a="1"/>
  <c r="K1076" i="2" s="1"/>
  <c r="O1076" i="2" a="1"/>
  <c r="O1076" i="2" s="1"/>
  <c r="P1076" i="2" a="1"/>
  <c r="P1076" i="2" s="1"/>
  <c r="L1076" i="2" a="1"/>
  <c r="L1076" i="2" s="1"/>
  <c r="C1076" i="2" a="1"/>
  <c r="C1076" i="2" s="1"/>
  <c r="D1076" i="2" a="1"/>
  <c r="D1076" i="2" s="1"/>
  <c r="A1076" i="2" s="1" a="1"/>
  <c r="A1076" i="2" s="1"/>
  <c r="K1070" i="2" a="1"/>
  <c r="K1070" i="2" s="1"/>
  <c r="O1070" i="2" a="1"/>
  <c r="O1070" i="2" s="1"/>
  <c r="L1070" i="2" a="1"/>
  <c r="L1070" i="2" s="1"/>
  <c r="P1070" i="2" a="1"/>
  <c r="P1070" i="2" s="1"/>
  <c r="M1070" i="2" a="1"/>
  <c r="M1070" i="2" s="1"/>
  <c r="Q1070" i="2" a="1"/>
  <c r="Q1070" i="2" s="1"/>
  <c r="N1070" i="2" a="1"/>
  <c r="N1070" i="2" s="1"/>
  <c r="C1070" i="2" a="1"/>
  <c r="C1070" i="2" s="1"/>
  <c r="D1070" i="2" a="1"/>
  <c r="D1070" i="2" s="1"/>
  <c r="A1070" i="2" s="1" a="1"/>
  <c r="A1070" i="2" s="1"/>
  <c r="L1067" i="2" a="1"/>
  <c r="L1067" i="2" s="1"/>
  <c r="P1067" i="2" a="1"/>
  <c r="P1067" i="2" s="1"/>
  <c r="M1067" i="2" a="1"/>
  <c r="M1067" i="2" s="1"/>
  <c r="Q1067" i="2" a="1"/>
  <c r="Q1067" i="2" s="1"/>
  <c r="N1067" i="2" a="1"/>
  <c r="N1067" i="2" s="1"/>
  <c r="O1067" i="2" a="1"/>
  <c r="O1067" i="2" s="1"/>
  <c r="K1067" i="2" a="1"/>
  <c r="K1067" i="2" s="1"/>
  <c r="C1067" i="2" a="1"/>
  <c r="C1067" i="2" s="1"/>
  <c r="D1067" i="2" a="1"/>
  <c r="D1067" i="2" s="1"/>
  <c r="A1067" i="2" s="1" a="1"/>
  <c r="A1067" i="2" s="1"/>
  <c r="M1064" i="2" a="1"/>
  <c r="M1064" i="2" s="1"/>
  <c r="Q1064" i="2" a="1"/>
  <c r="Q1064" i="2" s="1"/>
  <c r="N1064" i="2" a="1"/>
  <c r="N1064" i="2" s="1"/>
  <c r="K1064" i="2" a="1"/>
  <c r="K1064" i="2" s="1"/>
  <c r="O1064" i="2" a="1"/>
  <c r="O1064" i="2" s="1"/>
  <c r="L1064" i="2" a="1"/>
  <c r="L1064" i="2" s="1"/>
  <c r="P1064" i="2" a="1"/>
  <c r="P1064" i="2" s="1"/>
  <c r="C1064" i="2" a="1"/>
  <c r="C1064" i="2" s="1"/>
  <c r="D1064" i="2" a="1"/>
  <c r="D1064" i="2" s="1"/>
  <c r="A1064" i="2" s="1" a="1"/>
  <c r="A1064" i="2" s="1"/>
  <c r="L1059" i="2" a="1"/>
  <c r="L1059" i="2" s="1"/>
  <c r="P1059" i="2" a="1"/>
  <c r="P1059" i="2" s="1"/>
  <c r="M1059" i="2" a="1"/>
  <c r="M1059" i="2" s="1"/>
  <c r="Q1059" i="2" a="1"/>
  <c r="Q1059" i="2" s="1"/>
  <c r="N1059" i="2" a="1"/>
  <c r="N1059" i="2" s="1"/>
  <c r="K1059" i="2" a="1"/>
  <c r="K1059" i="2" s="1"/>
  <c r="O1059" i="2" a="1"/>
  <c r="O1059" i="2" s="1"/>
  <c r="C1059" i="2" a="1"/>
  <c r="C1059" i="2" s="1"/>
  <c r="D1059" i="2" a="1"/>
  <c r="D1059" i="2" s="1"/>
  <c r="A1059" i="2" s="1" a="1"/>
  <c r="A1059" i="2" s="1"/>
  <c r="M1056" i="2" a="1"/>
  <c r="M1056" i="2" s="1"/>
  <c r="Q1056" i="2" a="1"/>
  <c r="Q1056" i="2" s="1"/>
  <c r="N1056" i="2" a="1"/>
  <c r="N1056" i="2" s="1"/>
  <c r="K1056" i="2" a="1"/>
  <c r="K1056" i="2" s="1"/>
  <c r="O1056" i="2" a="1"/>
  <c r="O1056" i="2" s="1"/>
  <c r="L1056" i="2" a="1"/>
  <c r="L1056" i="2" s="1"/>
  <c r="P1056" i="2" a="1"/>
  <c r="P1056" i="2" s="1"/>
  <c r="C1056" i="2" a="1"/>
  <c r="C1056" i="2" s="1"/>
  <c r="D1056" i="2" a="1"/>
  <c r="D1056" i="2" s="1"/>
  <c r="A1056" i="2" s="1" a="1"/>
  <c r="A1056" i="2" s="1"/>
  <c r="N1053" i="2" a="1"/>
  <c r="N1053" i="2" s="1"/>
  <c r="K1053" i="2" a="1"/>
  <c r="K1053" i="2" s="1"/>
  <c r="O1053" i="2" a="1"/>
  <c r="O1053" i="2" s="1"/>
  <c r="L1053" i="2" a="1"/>
  <c r="L1053" i="2" s="1"/>
  <c r="P1053" i="2" a="1"/>
  <c r="P1053" i="2" s="1"/>
  <c r="Q1053" i="2" a="1"/>
  <c r="Q1053" i="2" s="1"/>
  <c r="M1053" i="2" a="1"/>
  <c r="M1053" i="2" s="1"/>
  <c r="C1053" i="2" a="1"/>
  <c r="C1053" i="2" s="1"/>
  <c r="D1053" i="2" a="1"/>
  <c r="D1053" i="2" s="1"/>
  <c r="A1053" i="2" s="1" a="1"/>
  <c r="A1053" i="2" s="1"/>
  <c r="M1044" i="2" a="1"/>
  <c r="M1044" i="2" s="1"/>
  <c r="Q1044" i="2" a="1"/>
  <c r="Q1044" i="2" s="1"/>
  <c r="N1044" i="2" a="1"/>
  <c r="N1044" i="2" s="1"/>
  <c r="K1044" i="2" a="1"/>
  <c r="K1044" i="2" s="1"/>
  <c r="O1044" i="2" a="1"/>
  <c r="O1044" i="2" s="1"/>
  <c r="P1044" i="2" a="1"/>
  <c r="P1044" i="2" s="1"/>
  <c r="C1044" i="2" a="1"/>
  <c r="C1044" i="2" s="1"/>
  <c r="L1044" i="2" a="1"/>
  <c r="L1044" i="2" s="1"/>
  <c r="D1044" i="2" a="1"/>
  <c r="D1044" i="2" s="1"/>
  <c r="A1044" i="2" s="1" a="1"/>
  <c r="A1044" i="2" s="1"/>
  <c r="K1038" i="2" a="1"/>
  <c r="K1038" i="2" s="1"/>
  <c r="O1038" i="2" a="1"/>
  <c r="O1038" i="2" s="1"/>
  <c r="L1038" i="2" a="1"/>
  <c r="L1038" i="2" s="1"/>
  <c r="P1038" i="2" a="1"/>
  <c r="P1038" i="2" s="1"/>
  <c r="M1038" i="2" a="1"/>
  <c r="M1038" i="2" s="1"/>
  <c r="Q1038" i="2" a="1"/>
  <c r="Q1038" i="2" s="1"/>
  <c r="N1038" i="2" a="1"/>
  <c r="N1038" i="2" s="1"/>
  <c r="C1038" i="2" a="1"/>
  <c r="C1038" i="2" s="1"/>
  <c r="D1038" i="2" a="1"/>
  <c r="D1038" i="2" s="1"/>
  <c r="A1038" i="2" s="1" a="1"/>
  <c r="A1038" i="2" s="1"/>
  <c r="L1035" i="2" a="1"/>
  <c r="L1035" i="2" s="1"/>
  <c r="P1035" i="2" a="1"/>
  <c r="P1035" i="2" s="1"/>
  <c r="M1035" i="2" a="1"/>
  <c r="M1035" i="2" s="1"/>
  <c r="Q1035" i="2" a="1"/>
  <c r="Q1035" i="2" s="1"/>
  <c r="N1035" i="2" a="1"/>
  <c r="N1035" i="2" s="1"/>
  <c r="O1035" i="2" a="1"/>
  <c r="O1035" i="2" s="1"/>
  <c r="K1035" i="2" a="1"/>
  <c r="K1035" i="2" s="1"/>
  <c r="C1035" i="2" a="1"/>
  <c r="C1035" i="2" s="1"/>
  <c r="D1035" i="2" a="1"/>
  <c r="D1035" i="2" s="1"/>
  <c r="A1035" i="2" s="1" a="1"/>
  <c r="A1035" i="2" s="1"/>
  <c r="M1032" i="2" a="1"/>
  <c r="M1032" i="2" s="1"/>
  <c r="Q1032" i="2" a="1"/>
  <c r="Q1032" i="2" s="1"/>
  <c r="N1032" i="2" a="1"/>
  <c r="N1032" i="2" s="1"/>
  <c r="K1032" i="2" a="1"/>
  <c r="K1032" i="2" s="1"/>
  <c r="O1032" i="2" a="1"/>
  <c r="O1032" i="2" s="1"/>
  <c r="L1032" i="2" a="1"/>
  <c r="L1032" i="2" s="1"/>
  <c r="P1032" i="2" a="1"/>
  <c r="P1032" i="2" s="1"/>
  <c r="C1032" i="2" a="1"/>
  <c r="C1032" i="2" s="1"/>
  <c r="D1032" i="2" a="1"/>
  <c r="D1032" i="2" s="1"/>
  <c r="A1032" i="2" s="1" a="1"/>
  <c r="A1032" i="2" s="1"/>
  <c r="L1027" i="2" a="1"/>
  <c r="L1027" i="2" s="1"/>
  <c r="P1027" i="2" a="1"/>
  <c r="P1027" i="2" s="1"/>
  <c r="M1027" i="2" a="1"/>
  <c r="M1027" i="2" s="1"/>
  <c r="Q1027" i="2" a="1"/>
  <c r="Q1027" i="2" s="1"/>
  <c r="N1027" i="2" a="1"/>
  <c r="N1027" i="2" s="1"/>
  <c r="K1027" i="2" a="1"/>
  <c r="K1027" i="2" s="1"/>
  <c r="O1027" i="2" a="1"/>
  <c r="O1027" i="2" s="1"/>
  <c r="C1027" i="2" a="1"/>
  <c r="C1027" i="2" s="1"/>
  <c r="D1027" i="2" a="1"/>
  <c r="D1027" i="2" s="1"/>
  <c r="A1027" i="2" s="1" a="1"/>
  <c r="A1027" i="2" s="1"/>
  <c r="M1024" i="2" a="1"/>
  <c r="M1024" i="2" s="1"/>
  <c r="Q1024" i="2" a="1"/>
  <c r="Q1024" i="2" s="1"/>
  <c r="N1024" i="2" a="1"/>
  <c r="N1024" i="2" s="1"/>
  <c r="K1024" i="2" a="1"/>
  <c r="K1024" i="2" s="1"/>
  <c r="O1024" i="2" a="1"/>
  <c r="O1024" i="2" s="1"/>
  <c r="L1024" i="2" a="1"/>
  <c r="L1024" i="2" s="1"/>
  <c r="P1024" i="2" a="1"/>
  <c r="P1024" i="2" s="1"/>
  <c r="C1024" i="2" a="1"/>
  <c r="C1024" i="2" s="1"/>
  <c r="D1024" i="2" a="1"/>
  <c r="D1024" i="2" s="1"/>
  <c r="A1024" i="2" s="1" a="1"/>
  <c r="A1024" i="2" s="1"/>
  <c r="N1021" i="2" a="1"/>
  <c r="N1021" i="2" s="1"/>
  <c r="K1021" i="2" a="1"/>
  <c r="K1021" i="2" s="1"/>
  <c r="O1021" i="2" a="1"/>
  <c r="O1021" i="2" s="1"/>
  <c r="L1021" i="2" a="1"/>
  <c r="L1021" i="2" s="1"/>
  <c r="P1021" i="2" a="1"/>
  <c r="P1021" i="2" s="1"/>
  <c r="Q1021" i="2" a="1"/>
  <c r="Q1021" i="2" s="1"/>
  <c r="M1021" i="2" a="1"/>
  <c r="M1021" i="2" s="1"/>
  <c r="C1021" i="2" a="1"/>
  <c r="C1021" i="2" s="1"/>
  <c r="D1021" i="2" a="1"/>
  <c r="D1021" i="2" s="1"/>
  <c r="A1021" i="2" s="1" a="1"/>
  <c r="A1021" i="2" s="1"/>
  <c r="K1018" i="2" a="1"/>
  <c r="K1018" i="2" s="1"/>
  <c r="O1018" i="2" a="1"/>
  <c r="O1018" i="2" s="1"/>
  <c r="L1018" i="2" a="1"/>
  <c r="L1018" i="2" s="1"/>
  <c r="P1018" i="2" a="1"/>
  <c r="P1018" i="2" s="1"/>
  <c r="M1018" i="2" a="1"/>
  <c r="M1018" i="2" s="1"/>
  <c r="Q1018" i="2" a="1"/>
  <c r="Q1018" i="2" s="1"/>
  <c r="N1018" i="2" a="1"/>
  <c r="N1018" i="2" s="1"/>
  <c r="C1018" i="2" a="1"/>
  <c r="C1018" i="2" s="1"/>
  <c r="D1018" i="2" a="1"/>
  <c r="D1018" i="2" s="1"/>
  <c r="A1018" i="2" s="1" a="1"/>
  <c r="A1018" i="2" s="1"/>
  <c r="L1013" i="2" a="1"/>
  <c r="L1013" i="2" s="1"/>
  <c r="M1013" i="2" a="1"/>
  <c r="M1013" i="2" s="1"/>
  <c r="N1013" i="2" a="1"/>
  <c r="N1013" i="2" s="1"/>
  <c r="K1013" i="2" a="1"/>
  <c r="K1013" i="2" s="1"/>
  <c r="O1013" i="2" a="1"/>
  <c r="O1013" i="2" s="1"/>
  <c r="P1013" i="2" a="1"/>
  <c r="P1013" i="2" s="1"/>
  <c r="Q1013" i="2" a="1"/>
  <c r="Q1013" i="2" s="1"/>
  <c r="C1013" i="2" a="1"/>
  <c r="C1013" i="2" s="1"/>
  <c r="D1013" i="2" a="1"/>
  <c r="D1013" i="2" s="1"/>
  <c r="A1013" i="2" s="1" a="1"/>
  <c r="A1013" i="2" s="1"/>
  <c r="M1010" i="2" a="1"/>
  <c r="M1010" i="2" s="1"/>
  <c r="Q1010" i="2" a="1"/>
  <c r="Q1010" i="2" s="1"/>
  <c r="N1010" i="2" a="1"/>
  <c r="N1010" i="2" s="1"/>
  <c r="K1010" i="2" a="1"/>
  <c r="K1010" i="2" s="1"/>
  <c r="O1010" i="2" a="1"/>
  <c r="O1010" i="2" s="1"/>
  <c r="P1010" i="2" a="1"/>
  <c r="P1010" i="2" s="1"/>
  <c r="L1010" i="2" a="1"/>
  <c r="L1010" i="2" s="1"/>
  <c r="C1010" i="2" a="1"/>
  <c r="C1010" i="2" s="1"/>
  <c r="D1010" i="2" a="1"/>
  <c r="D1010" i="2" s="1"/>
  <c r="A1010" i="2" s="1" a="1"/>
  <c r="A1010" i="2" s="1"/>
  <c r="L1005" i="2" a="1"/>
  <c r="L1005" i="2" s="1"/>
  <c r="P1005" i="2" a="1"/>
  <c r="P1005" i="2" s="1"/>
  <c r="M1005" i="2" a="1"/>
  <c r="M1005" i="2" s="1"/>
  <c r="Q1005" i="2" a="1"/>
  <c r="Q1005" i="2" s="1"/>
  <c r="N1005" i="2" a="1"/>
  <c r="N1005" i="2" s="1"/>
  <c r="K1005" i="2" a="1"/>
  <c r="K1005" i="2" s="1"/>
  <c r="O1005" i="2" a="1"/>
  <c r="O1005" i="2" s="1"/>
  <c r="C1005" i="2" a="1"/>
  <c r="C1005" i="2" s="1"/>
  <c r="D1005" i="2" a="1"/>
  <c r="D1005" i="2" s="1"/>
  <c r="A1005" i="2" s="1" a="1"/>
  <c r="A1005" i="2" s="1"/>
  <c r="M1002" i="2" a="1"/>
  <c r="M1002" i="2" s="1"/>
  <c r="Q1002" i="2" a="1"/>
  <c r="Q1002" i="2" s="1"/>
  <c r="N1002" i="2" a="1"/>
  <c r="N1002" i="2" s="1"/>
  <c r="K1002" i="2" a="1"/>
  <c r="K1002" i="2" s="1"/>
  <c r="O1002" i="2" a="1"/>
  <c r="O1002" i="2" s="1"/>
  <c r="L1002" i="2" a="1"/>
  <c r="L1002" i="2" s="1"/>
  <c r="P1002" i="2" a="1"/>
  <c r="P1002" i="2" s="1"/>
  <c r="C1002" i="2" a="1"/>
  <c r="C1002" i="2" s="1"/>
  <c r="D1002" i="2" a="1"/>
  <c r="D1002" i="2" s="1"/>
  <c r="A1002" i="2" s="1" a="1"/>
  <c r="A1002" i="2" s="1"/>
  <c r="K1000" i="2" a="1"/>
  <c r="K1000" i="2" s="1"/>
  <c r="O1000" i="2" a="1"/>
  <c r="O1000" i="2" s="1"/>
  <c r="L1000" i="2" a="1"/>
  <c r="L1000" i="2" s="1"/>
  <c r="P1000" i="2" a="1"/>
  <c r="P1000" i="2" s="1"/>
  <c r="M1000" i="2" a="1"/>
  <c r="M1000" i="2" s="1"/>
  <c r="Q1000" i="2" a="1"/>
  <c r="Q1000" i="2" s="1"/>
  <c r="N1000" i="2" a="1"/>
  <c r="N1000" i="2" s="1"/>
  <c r="C1000" i="2" a="1"/>
  <c r="C1000" i="2" s="1"/>
  <c r="D1000" i="2" a="1"/>
  <c r="D1000" i="2" s="1"/>
  <c r="A1000" i="2" s="1" a="1"/>
  <c r="A1000" i="2" s="1"/>
  <c r="N995" i="2" a="1"/>
  <c r="N995" i="2" s="1"/>
  <c r="K995" i="2" a="1"/>
  <c r="K995" i="2" s="1"/>
  <c r="O995" i="2" a="1"/>
  <c r="O995" i="2" s="1"/>
  <c r="L995" i="2" a="1"/>
  <c r="L995" i="2" s="1"/>
  <c r="P995" i="2" a="1"/>
  <c r="P995" i="2" s="1"/>
  <c r="M995" i="2" a="1"/>
  <c r="M995" i="2" s="1"/>
  <c r="Q995" i="2" a="1"/>
  <c r="Q995" i="2" s="1"/>
  <c r="C995" i="2" a="1"/>
  <c r="C995" i="2" s="1"/>
  <c r="D995" i="2" a="1"/>
  <c r="D995" i="2" s="1"/>
  <c r="A995" i="2" s="1" a="1"/>
  <c r="A995" i="2" s="1"/>
  <c r="M990" i="2" a="1"/>
  <c r="M990" i="2" s="1"/>
  <c r="Q990" i="2" a="1"/>
  <c r="Q990" i="2" s="1"/>
  <c r="N990" i="2" a="1"/>
  <c r="N990" i="2" s="1"/>
  <c r="K990" i="2" a="1"/>
  <c r="K990" i="2" s="1"/>
  <c r="O990" i="2" a="1"/>
  <c r="O990" i="2" s="1"/>
  <c r="L990" i="2" a="1"/>
  <c r="L990" i="2" s="1"/>
  <c r="P990" i="2" a="1"/>
  <c r="P990" i="2" s="1"/>
  <c r="C990" i="2" a="1"/>
  <c r="C990" i="2" s="1"/>
  <c r="D990" i="2" a="1"/>
  <c r="D990" i="2" s="1"/>
  <c r="A990" i="2" s="1" a="1"/>
  <c r="A990" i="2" s="1"/>
  <c r="L985" i="2" a="1"/>
  <c r="L985" i="2" s="1"/>
  <c r="P985" i="2" a="1"/>
  <c r="P985" i="2" s="1"/>
  <c r="M985" i="2" a="1"/>
  <c r="M985" i="2" s="1"/>
  <c r="Q985" i="2" a="1"/>
  <c r="Q985" i="2" s="1"/>
  <c r="N985" i="2" a="1"/>
  <c r="N985" i="2" s="1"/>
  <c r="O985" i="2" a="1"/>
  <c r="O985" i="2" s="1"/>
  <c r="K985" i="2" a="1"/>
  <c r="K985" i="2" s="1"/>
  <c r="C985" i="2" a="1"/>
  <c r="C985" i="2" s="1"/>
  <c r="D985" i="2" a="1"/>
  <c r="D985" i="2" s="1"/>
  <c r="A985" i="2" s="1" a="1"/>
  <c r="A985" i="2" s="1"/>
  <c r="N983" i="2" a="1"/>
  <c r="N983" i="2" s="1"/>
  <c r="K983" i="2" a="1"/>
  <c r="K983" i="2" s="1"/>
  <c r="O983" i="2" a="1"/>
  <c r="O983" i="2" s="1"/>
  <c r="L983" i="2" a="1"/>
  <c r="L983" i="2" s="1"/>
  <c r="P983" i="2" a="1"/>
  <c r="P983" i="2" s="1"/>
  <c r="M983" i="2" a="1"/>
  <c r="M983" i="2" s="1"/>
  <c r="Q983" i="2" a="1"/>
  <c r="Q983" i="2" s="1"/>
  <c r="C983" i="2" a="1"/>
  <c r="C983" i="2" s="1"/>
  <c r="D983" i="2" a="1"/>
  <c r="D983" i="2" s="1"/>
  <c r="A983" i="2" s="1" a="1"/>
  <c r="A983" i="2" s="1"/>
  <c r="M978" i="2" a="1"/>
  <c r="M978" i="2" s="1"/>
  <c r="Q978" i="2" a="1"/>
  <c r="Q978" i="2" s="1"/>
  <c r="N978" i="2" a="1"/>
  <c r="N978" i="2" s="1"/>
  <c r="K978" i="2" a="1"/>
  <c r="K978" i="2" s="1"/>
  <c r="O978" i="2" a="1"/>
  <c r="O978" i="2" s="1"/>
  <c r="P978" i="2" a="1"/>
  <c r="P978" i="2" s="1"/>
  <c r="L978" i="2" a="1"/>
  <c r="L978" i="2" s="1"/>
  <c r="C978" i="2" a="1"/>
  <c r="C978" i="2" s="1"/>
  <c r="D978" i="2" a="1"/>
  <c r="D978" i="2" s="1"/>
  <c r="A978" i="2" s="1" a="1"/>
  <c r="A978" i="2" s="1"/>
  <c r="L973" i="2" a="1"/>
  <c r="L973" i="2" s="1"/>
  <c r="P973" i="2" a="1"/>
  <c r="P973" i="2" s="1"/>
  <c r="M973" i="2" a="1"/>
  <c r="M973" i="2" s="1"/>
  <c r="Q973" i="2" a="1"/>
  <c r="Q973" i="2" s="1"/>
  <c r="N973" i="2" a="1"/>
  <c r="N973" i="2" s="1"/>
  <c r="K973" i="2" a="1"/>
  <c r="K973" i="2" s="1"/>
  <c r="O973" i="2" a="1"/>
  <c r="O973" i="2" s="1"/>
  <c r="C973" i="2" a="1"/>
  <c r="C973" i="2" s="1"/>
  <c r="D973" i="2" a="1"/>
  <c r="D973" i="2" s="1"/>
  <c r="A973" i="2" s="1" a="1"/>
  <c r="A973" i="2" s="1"/>
  <c r="N971" i="2" a="1"/>
  <c r="N971" i="2" s="1"/>
  <c r="K971" i="2" a="1"/>
  <c r="K971" i="2" s="1"/>
  <c r="O971" i="2" a="1"/>
  <c r="O971" i="2" s="1"/>
  <c r="L971" i="2" a="1"/>
  <c r="L971" i="2" s="1"/>
  <c r="P971" i="2" a="1"/>
  <c r="P971" i="2" s="1"/>
  <c r="Q971" i="2" a="1"/>
  <c r="Q971" i="2" s="1"/>
  <c r="M971" i="2" a="1"/>
  <c r="M971" i="2" s="1"/>
  <c r="C971" i="2" a="1"/>
  <c r="C971" i="2" s="1"/>
  <c r="D971" i="2" a="1"/>
  <c r="D971" i="2" s="1"/>
  <c r="A971" i="2" s="1" a="1"/>
  <c r="A971" i="2" s="1"/>
  <c r="M966" i="2" a="1"/>
  <c r="M966" i="2" s="1"/>
  <c r="Q966" i="2" a="1"/>
  <c r="Q966" i="2" s="1"/>
  <c r="N966" i="2" a="1"/>
  <c r="N966" i="2" s="1"/>
  <c r="K966" i="2" a="1"/>
  <c r="K966" i="2" s="1"/>
  <c r="O966" i="2" a="1"/>
  <c r="O966" i="2" s="1"/>
  <c r="L966" i="2" a="1"/>
  <c r="L966" i="2" s="1"/>
  <c r="P966" i="2" a="1"/>
  <c r="P966" i="2" s="1"/>
  <c r="C966" i="2" a="1"/>
  <c r="C966" i="2" s="1"/>
  <c r="D966" i="2" a="1"/>
  <c r="D966" i="2" s="1"/>
  <c r="A966" i="2" s="1" a="1"/>
  <c r="A966" i="2" s="1"/>
  <c r="L961" i="2" a="1"/>
  <c r="L961" i="2" s="1"/>
  <c r="P961" i="2" a="1"/>
  <c r="P961" i="2" s="1"/>
  <c r="M961" i="2" a="1"/>
  <c r="M961" i="2" s="1"/>
  <c r="Q961" i="2" a="1"/>
  <c r="Q961" i="2" s="1"/>
  <c r="N961" i="2" a="1"/>
  <c r="N961" i="2" s="1"/>
  <c r="K961" i="2" a="1"/>
  <c r="K961" i="2" s="1"/>
  <c r="O961" i="2" a="1"/>
  <c r="O961" i="2" s="1"/>
  <c r="C961" i="2" a="1"/>
  <c r="C961" i="2" s="1"/>
  <c r="D961" i="2" a="1"/>
  <c r="D961" i="2" s="1"/>
  <c r="A961" i="2" s="1" a="1"/>
  <c r="A961" i="2" s="1"/>
  <c r="N959" i="2" a="1"/>
  <c r="N959" i="2" s="1"/>
  <c r="K959" i="2" a="1"/>
  <c r="K959" i="2" s="1"/>
  <c r="O959" i="2" a="1"/>
  <c r="O959" i="2" s="1"/>
  <c r="L959" i="2" a="1"/>
  <c r="L959" i="2" s="1"/>
  <c r="P959" i="2" a="1"/>
  <c r="P959" i="2" s="1"/>
  <c r="M959" i="2" a="1"/>
  <c r="M959" i="2" s="1"/>
  <c r="Q959" i="2" a="1"/>
  <c r="Q959" i="2" s="1"/>
  <c r="C959" i="2" a="1"/>
  <c r="C959" i="2" s="1"/>
  <c r="D959" i="2" a="1"/>
  <c r="D959" i="2" s="1"/>
  <c r="A959" i="2" s="1" a="1"/>
  <c r="A959" i="2" s="1"/>
  <c r="K956" i="2" a="1"/>
  <c r="K956" i="2" s="1"/>
  <c r="O956" i="2" a="1"/>
  <c r="O956" i="2" s="1"/>
  <c r="L956" i="2" a="1"/>
  <c r="L956" i="2" s="1"/>
  <c r="P956" i="2" a="1"/>
  <c r="P956" i="2" s="1"/>
  <c r="M956" i="2" a="1"/>
  <c r="M956" i="2" s="1"/>
  <c r="Q956" i="2" a="1"/>
  <c r="Q956" i="2" s="1"/>
  <c r="N956" i="2" a="1"/>
  <c r="N956" i="2" s="1"/>
  <c r="C956" i="2" a="1"/>
  <c r="C956" i="2" s="1"/>
  <c r="D956" i="2" a="1"/>
  <c r="D956" i="2" s="1"/>
  <c r="A956" i="2" s="1" a="1"/>
  <c r="A956" i="2" s="1"/>
  <c r="M954" i="2" a="1"/>
  <c r="M954" i="2" s="1"/>
  <c r="Q954" i="2" a="1"/>
  <c r="Q954" i="2" s="1"/>
  <c r="N954" i="2" a="1"/>
  <c r="N954" i="2" s="1"/>
  <c r="K954" i="2" a="1"/>
  <c r="K954" i="2" s="1"/>
  <c r="O954" i="2" a="1"/>
  <c r="O954" i="2" s="1"/>
  <c r="L954" i="2" a="1"/>
  <c r="L954" i="2" s="1"/>
  <c r="P954" i="2" a="1"/>
  <c r="P954" i="2" s="1"/>
  <c r="C954" i="2" a="1"/>
  <c r="C954" i="2" s="1"/>
  <c r="D954" i="2" a="1"/>
  <c r="D954" i="2" s="1"/>
  <c r="A954" i="2" s="1" a="1"/>
  <c r="A954" i="2" s="1"/>
  <c r="L949" i="2" a="1"/>
  <c r="L949" i="2" s="1"/>
  <c r="P949" i="2" a="1"/>
  <c r="P949" i="2" s="1"/>
  <c r="M949" i="2" a="1"/>
  <c r="M949" i="2" s="1"/>
  <c r="Q949" i="2" a="1"/>
  <c r="Q949" i="2" s="1"/>
  <c r="N949" i="2" a="1"/>
  <c r="N949" i="2" s="1"/>
  <c r="K949" i="2" a="1"/>
  <c r="K949" i="2" s="1"/>
  <c r="O949" i="2" a="1"/>
  <c r="O949" i="2" s="1"/>
  <c r="C949" i="2" a="1"/>
  <c r="C949" i="2" s="1"/>
  <c r="D949" i="2" a="1"/>
  <c r="D949" i="2" s="1"/>
  <c r="A949" i="2" s="1" a="1"/>
  <c r="A949" i="2" s="1"/>
  <c r="N947" i="2" a="1"/>
  <c r="N947" i="2" s="1"/>
  <c r="K947" i="2" a="1"/>
  <c r="K947" i="2" s="1"/>
  <c r="O947" i="2" a="1"/>
  <c r="O947" i="2" s="1"/>
  <c r="L947" i="2" a="1"/>
  <c r="L947" i="2" s="1"/>
  <c r="P947" i="2" a="1"/>
  <c r="P947" i="2" s="1"/>
  <c r="M947" i="2" a="1"/>
  <c r="M947" i="2" s="1"/>
  <c r="Q947" i="2" a="1"/>
  <c r="Q947" i="2" s="1"/>
  <c r="C947" i="2" a="1"/>
  <c r="C947" i="2" s="1"/>
  <c r="D947" i="2" a="1"/>
  <c r="D947" i="2" s="1"/>
  <c r="A947" i="2" s="1" a="1"/>
  <c r="A947" i="2" s="1"/>
  <c r="K944" i="2" a="1"/>
  <c r="K944" i="2" s="1"/>
  <c r="O944" i="2" a="1"/>
  <c r="O944" i="2" s="1"/>
  <c r="L944" i="2" a="1"/>
  <c r="L944" i="2" s="1"/>
  <c r="P944" i="2" a="1"/>
  <c r="P944" i="2" s="1"/>
  <c r="M944" i="2" a="1"/>
  <c r="M944" i="2" s="1"/>
  <c r="Q944" i="2" a="1"/>
  <c r="Q944" i="2" s="1"/>
  <c r="N944" i="2" a="1"/>
  <c r="N944" i="2" s="1"/>
  <c r="C944" i="2" a="1"/>
  <c r="C944" i="2" s="1"/>
  <c r="D944" i="2" a="1"/>
  <c r="D944" i="2" s="1"/>
  <c r="A944" i="2" s="1" a="1"/>
  <c r="A944" i="2" s="1"/>
  <c r="M942" i="2" a="1"/>
  <c r="M942" i="2" s="1"/>
  <c r="Q942" i="2" a="1"/>
  <c r="Q942" i="2" s="1"/>
  <c r="N942" i="2" a="1"/>
  <c r="N942" i="2" s="1"/>
  <c r="K942" i="2" a="1"/>
  <c r="K942" i="2" s="1"/>
  <c r="O942" i="2" a="1"/>
  <c r="O942" i="2" s="1"/>
  <c r="L942" i="2" a="1"/>
  <c r="L942" i="2" s="1"/>
  <c r="P942" i="2" a="1"/>
  <c r="P942" i="2" s="1"/>
  <c r="C942" i="2" a="1"/>
  <c r="C942" i="2" s="1"/>
  <c r="D942" i="2" a="1"/>
  <c r="D942" i="2" s="1"/>
  <c r="A942" i="2" s="1" a="1"/>
  <c r="A942" i="2" s="1"/>
  <c r="L937" i="2" a="1"/>
  <c r="L937" i="2" s="1"/>
  <c r="P937" i="2" a="1"/>
  <c r="P937" i="2" s="1"/>
  <c r="M937" i="2" a="1"/>
  <c r="M937" i="2" s="1"/>
  <c r="Q937" i="2" a="1"/>
  <c r="Q937" i="2" s="1"/>
  <c r="N937" i="2" a="1"/>
  <c r="N937" i="2" s="1"/>
  <c r="O937" i="2" a="1"/>
  <c r="O937" i="2" s="1"/>
  <c r="K937" i="2" a="1"/>
  <c r="K937" i="2" s="1"/>
  <c r="C937" i="2" a="1"/>
  <c r="C937" i="2" s="1"/>
  <c r="D937" i="2" a="1"/>
  <c r="D937" i="2" s="1"/>
  <c r="A937" i="2" s="1" a="1"/>
  <c r="A937" i="2" s="1"/>
  <c r="N935" i="2" a="1"/>
  <c r="N935" i="2" s="1"/>
  <c r="K935" i="2" a="1"/>
  <c r="K935" i="2" s="1"/>
  <c r="O935" i="2" a="1"/>
  <c r="O935" i="2" s="1"/>
  <c r="L935" i="2" a="1"/>
  <c r="L935" i="2" s="1"/>
  <c r="P935" i="2" a="1"/>
  <c r="P935" i="2" s="1"/>
  <c r="M935" i="2" a="1"/>
  <c r="M935" i="2" s="1"/>
  <c r="Q935" i="2" a="1"/>
  <c r="Q935" i="2" s="1"/>
  <c r="C935" i="2" a="1"/>
  <c r="C935" i="2" s="1"/>
  <c r="D935" i="2" a="1"/>
  <c r="D935" i="2" s="1"/>
  <c r="A935" i="2" s="1" a="1"/>
  <c r="A935" i="2" s="1"/>
  <c r="K932" i="2" a="1"/>
  <c r="K932" i="2" s="1"/>
  <c r="O932" i="2" a="1"/>
  <c r="O932" i="2" s="1"/>
  <c r="L932" i="2" a="1"/>
  <c r="L932" i="2" s="1"/>
  <c r="P932" i="2" a="1"/>
  <c r="P932" i="2" s="1"/>
  <c r="M932" i="2" a="1"/>
  <c r="M932" i="2" s="1"/>
  <c r="Q932" i="2" a="1"/>
  <c r="Q932" i="2" s="1"/>
  <c r="N932" i="2" a="1"/>
  <c r="N932" i="2" s="1"/>
  <c r="C932" i="2" a="1"/>
  <c r="C932" i="2" s="1"/>
  <c r="D932" i="2" a="1"/>
  <c r="D932" i="2" s="1"/>
  <c r="A932" i="2" s="1" a="1"/>
  <c r="A932" i="2" s="1"/>
  <c r="M930" i="2" a="1"/>
  <c r="M930" i="2" s="1"/>
  <c r="Q930" i="2" a="1"/>
  <c r="Q930" i="2" s="1"/>
  <c r="N930" i="2" a="1"/>
  <c r="N930" i="2" s="1"/>
  <c r="K930" i="2" a="1"/>
  <c r="K930" i="2" s="1"/>
  <c r="O930" i="2" a="1"/>
  <c r="O930" i="2" s="1"/>
  <c r="P930" i="2" a="1"/>
  <c r="P930" i="2" s="1"/>
  <c r="L930" i="2" a="1"/>
  <c r="L930" i="2" s="1"/>
  <c r="C930" i="2" a="1"/>
  <c r="C930" i="2" s="1"/>
  <c r="D930" i="2" a="1"/>
  <c r="D930" i="2" s="1"/>
  <c r="A930" i="2" s="1" a="1"/>
  <c r="A930" i="2" s="1"/>
  <c r="L925" i="2" a="1"/>
  <c r="L925" i="2" s="1"/>
  <c r="P925" i="2" a="1"/>
  <c r="P925" i="2" s="1"/>
  <c r="M925" i="2" a="1"/>
  <c r="M925" i="2" s="1"/>
  <c r="Q925" i="2" a="1"/>
  <c r="Q925" i="2" s="1"/>
  <c r="N925" i="2" a="1"/>
  <c r="N925" i="2" s="1"/>
  <c r="K925" i="2" a="1"/>
  <c r="K925" i="2" s="1"/>
  <c r="O925" i="2" a="1"/>
  <c r="O925" i="2" s="1"/>
  <c r="C925" i="2" a="1"/>
  <c r="C925" i="2" s="1"/>
  <c r="D925" i="2" a="1"/>
  <c r="D925" i="2" s="1"/>
  <c r="A925" i="2" s="1" a="1"/>
  <c r="A925" i="2" s="1"/>
  <c r="K920" i="2" a="1"/>
  <c r="K920" i="2" s="1"/>
  <c r="O920" i="2" a="1"/>
  <c r="O920" i="2" s="1"/>
  <c r="L920" i="2" a="1"/>
  <c r="L920" i="2" s="1"/>
  <c r="P920" i="2" a="1"/>
  <c r="P920" i="2" s="1"/>
  <c r="M920" i="2" a="1"/>
  <c r="M920" i="2" s="1"/>
  <c r="Q920" i="2" a="1"/>
  <c r="Q920" i="2" s="1"/>
  <c r="N920" i="2" a="1"/>
  <c r="N920" i="2" s="1"/>
  <c r="C920" i="2" a="1"/>
  <c r="C920" i="2" s="1"/>
  <c r="D920" i="2" a="1"/>
  <c r="D920" i="2" s="1"/>
  <c r="A920" i="2" s="1" a="1"/>
  <c r="A920" i="2" s="1"/>
  <c r="M918" i="2" a="1"/>
  <c r="M918" i="2" s="1"/>
  <c r="Q918" i="2" a="1"/>
  <c r="Q918" i="2" s="1"/>
  <c r="N918" i="2" a="1"/>
  <c r="N918" i="2" s="1"/>
  <c r="K918" i="2" a="1"/>
  <c r="K918" i="2" s="1"/>
  <c r="O918" i="2" a="1"/>
  <c r="O918" i="2" s="1"/>
  <c r="L918" i="2" a="1"/>
  <c r="L918" i="2" s="1"/>
  <c r="P918" i="2" a="1"/>
  <c r="P918" i="2" s="1"/>
  <c r="C918" i="2" a="1"/>
  <c r="C918" i="2" s="1"/>
  <c r="D918" i="2" a="1"/>
  <c r="D918" i="2" s="1"/>
  <c r="A918" i="2" s="1" a="1"/>
  <c r="A918" i="2" s="1"/>
  <c r="L913" i="2" a="1"/>
  <c r="L913" i="2" s="1"/>
  <c r="P913" i="2" a="1"/>
  <c r="P913" i="2" s="1"/>
  <c r="M913" i="2" a="1"/>
  <c r="M913" i="2" s="1"/>
  <c r="Q913" i="2" a="1"/>
  <c r="Q913" i="2" s="1"/>
  <c r="N913" i="2" a="1"/>
  <c r="N913" i="2" s="1"/>
  <c r="K913" i="2" a="1"/>
  <c r="K913" i="2" s="1"/>
  <c r="O913" i="2" a="1"/>
  <c r="O913" i="2" s="1"/>
  <c r="C913" i="2" a="1"/>
  <c r="C913" i="2" s="1"/>
  <c r="D913" i="2" a="1"/>
  <c r="D913" i="2" s="1"/>
  <c r="A913" i="2" s="1" a="1"/>
  <c r="A913" i="2" s="1"/>
  <c r="K908" i="2" a="1"/>
  <c r="K908" i="2" s="1"/>
  <c r="O908" i="2" a="1"/>
  <c r="O908" i="2" s="1"/>
  <c r="L908" i="2" a="1"/>
  <c r="L908" i="2" s="1"/>
  <c r="P908" i="2" a="1"/>
  <c r="P908" i="2" s="1"/>
  <c r="M908" i="2" a="1"/>
  <c r="M908" i="2" s="1"/>
  <c r="Q908" i="2" a="1"/>
  <c r="Q908" i="2" s="1"/>
  <c r="N908" i="2" a="1"/>
  <c r="N908" i="2" s="1"/>
  <c r="C908" i="2" a="1"/>
  <c r="C908" i="2" s="1"/>
  <c r="D908" i="2" a="1"/>
  <c r="D908" i="2" s="1"/>
  <c r="A908" i="2" s="1" a="1"/>
  <c r="A908" i="2" s="1"/>
  <c r="L901" i="2" a="1"/>
  <c r="L901" i="2" s="1"/>
  <c r="P901" i="2" a="1"/>
  <c r="P901" i="2" s="1"/>
  <c r="M901" i="2" a="1"/>
  <c r="M901" i="2" s="1"/>
  <c r="Q901" i="2" a="1"/>
  <c r="Q901" i="2" s="1"/>
  <c r="N901" i="2" a="1"/>
  <c r="N901" i="2" s="1"/>
  <c r="K901" i="2" a="1"/>
  <c r="K901" i="2" s="1"/>
  <c r="O901" i="2" a="1"/>
  <c r="O901" i="2" s="1"/>
  <c r="C901" i="2" a="1"/>
  <c r="C901" i="2" s="1"/>
  <c r="D901" i="2" a="1"/>
  <c r="D901" i="2" s="1"/>
  <c r="A901" i="2" s="1" a="1"/>
  <c r="A901" i="2" s="1"/>
  <c r="K896" i="2" a="1"/>
  <c r="K896" i="2" s="1"/>
  <c r="O896" i="2" a="1"/>
  <c r="O896" i="2" s="1"/>
  <c r="L896" i="2" a="1"/>
  <c r="L896" i="2" s="1"/>
  <c r="P896" i="2" a="1"/>
  <c r="P896" i="2" s="1"/>
  <c r="M896" i="2" a="1"/>
  <c r="M896" i="2" s="1"/>
  <c r="Q896" i="2" a="1"/>
  <c r="Q896" i="2" s="1"/>
  <c r="N896" i="2" a="1"/>
  <c r="N896" i="2" s="1"/>
  <c r="C896" i="2" a="1"/>
  <c r="C896" i="2" s="1"/>
  <c r="D896" i="2" a="1"/>
  <c r="D896" i="2" s="1"/>
  <c r="A896" i="2" s="1" a="1"/>
  <c r="A896" i="2" s="1"/>
  <c r="N891" i="2" a="1"/>
  <c r="N891" i="2" s="1"/>
  <c r="K891" i="2" a="1"/>
  <c r="K891" i="2" s="1"/>
  <c r="O891" i="2" a="1"/>
  <c r="O891" i="2" s="1"/>
  <c r="L891" i="2" a="1"/>
  <c r="L891" i="2" s="1"/>
  <c r="P891" i="2" a="1"/>
  <c r="P891" i="2" s="1"/>
  <c r="Q891" i="2" a="1"/>
  <c r="Q891" i="2" s="1"/>
  <c r="M891" i="2" a="1"/>
  <c r="M891" i="2" s="1"/>
  <c r="C891" i="2" a="1"/>
  <c r="C891" i="2" s="1"/>
  <c r="D891" i="2" a="1"/>
  <c r="D891" i="2" s="1"/>
  <c r="A891" i="2" s="1" a="1"/>
  <c r="A891" i="2" s="1"/>
  <c r="K884" i="2" a="1"/>
  <c r="K884" i="2" s="1"/>
  <c r="O884" i="2" a="1"/>
  <c r="O884" i="2" s="1"/>
  <c r="L884" i="2" a="1"/>
  <c r="L884" i="2" s="1"/>
  <c r="P884" i="2" a="1"/>
  <c r="P884" i="2" s="1"/>
  <c r="M884" i="2" a="1"/>
  <c r="M884" i="2" s="1"/>
  <c r="Q884" i="2" a="1"/>
  <c r="Q884" i="2" s="1"/>
  <c r="N884" i="2" a="1"/>
  <c r="N884" i="2" s="1"/>
  <c r="C884" i="2" a="1"/>
  <c r="C884" i="2" s="1"/>
  <c r="D884" i="2" a="1"/>
  <c r="D884" i="2" s="1"/>
  <c r="A884" i="2" s="1" a="1"/>
  <c r="A884" i="2" s="1"/>
  <c r="N879" i="2" a="1"/>
  <c r="N879" i="2" s="1"/>
  <c r="K879" i="2" a="1"/>
  <c r="K879" i="2" s="1"/>
  <c r="O879" i="2" a="1"/>
  <c r="O879" i="2" s="1"/>
  <c r="L879" i="2" a="1"/>
  <c r="L879" i="2" s="1"/>
  <c r="P879" i="2" a="1"/>
  <c r="P879" i="2" s="1"/>
  <c r="M879" i="2" a="1"/>
  <c r="M879" i="2" s="1"/>
  <c r="Q879" i="2" a="1"/>
  <c r="Q879" i="2" s="1"/>
  <c r="C879" i="2" a="1"/>
  <c r="C879" i="2" s="1"/>
  <c r="D879" i="2" a="1"/>
  <c r="D879" i="2" s="1"/>
  <c r="A879" i="2" s="1" a="1"/>
  <c r="A879" i="2" s="1"/>
  <c r="M874" i="2" a="1"/>
  <c r="M874" i="2" s="1"/>
  <c r="Q874" i="2" a="1"/>
  <c r="Q874" i="2" s="1"/>
  <c r="N874" i="2" a="1"/>
  <c r="N874" i="2" s="1"/>
  <c r="K874" i="2" a="1"/>
  <c r="K874" i="2" s="1"/>
  <c r="O874" i="2" a="1"/>
  <c r="O874" i="2" s="1"/>
  <c r="L874" i="2" a="1"/>
  <c r="L874" i="2" s="1"/>
  <c r="P874" i="2" a="1"/>
  <c r="P874" i="2" s="1"/>
  <c r="C874" i="2" a="1"/>
  <c r="C874" i="2" s="1"/>
  <c r="D874" i="2" a="1"/>
  <c r="D874" i="2" s="1"/>
  <c r="A874" i="2" s="1" a="1"/>
  <c r="A874" i="2" s="1"/>
  <c r="K872" i="2" a="1"/>
  <c r="K872" i="2" s="1"/>
  <c r="O872" i="2" a="1"/>
  <c r="O872" i="2" s="1"/>
  <c r="L872" i="2" a="1"/>
  <c r="L872" i="2" s="1"/>
  <c r="P872" i="2" a="1"/>
  <c r="P872" i="2" s="1"/>
  <c r="M872" i="2" a="1"/>
  <c r="M872" i="2" s="1"/>
  <c r="Q872" i="2" a="1"/>
  <c r="Q872" i="2" s="1"/>
  <c r="N872" i="2" a="1"/>
  <c r="N872" i="2" s="1"/>
  <c r="C872" i="2" a="1"/>
  <c r="C872" i="2" s="1"/>
  <c r="D872" i="2" a="1"/>
  <c r="D872" i="2" s="1"/>
  <c r="A872" i="2" s="1" a="1"/>
  <c r="A872" i="2" s="1"/>
  <c r="N867" i="2" a="1"/>
  <c r="N867" i="2" s="1"/>
  <c r="K867" i="2" a="1"/>
  <c r="K867" i="2" s="1"/>
  <c r="O867" i="2" a="1"/>
  <c r="O867" i="2" s="1"/>
  <c r="L867" i="2" a="1"/>
  <c r="L867" i="2" s="1"/>
  <c r="P867" i="2" a="1"/>
  <c r="P867" i="2" s="1"/>
  <c r="M867" i="2" a="1"/>
  <c r="M867" i="2" s="1"/>
  <c r="Q867" i="2" a="1"/>
  <c r="Q867" i="2" s="1"/>
  <c r="C867" i="2" a="1"/>
  <c r="C867" i="2" s="1"/>
  <c r="D867" i="2" a="1"/>
  <c r="D867" i="2" s="1"/>
  <c r="A867" i="2" s="1" a="1"/>
  <c r="A867" i="2" s="1"/>
  <c r="M862" i="2" a="1"/>
  <c r="M862" i="2" s="1"/>
  <c r="Q862" i="2" a="1"/>
  <c r="Q862" i="2" s="1"/>
  <c r="N862" i="2" a="1"/>
  <c r="N862" i="2" s="1"/>
  <c r="K862" i="2" a="1"/>
  <c r="K862" i="2" s="1"/>
  <c r="O862" i="2" a="1"/>
  <c r="O862" i="2" s="1"/>
  <c r="L862" i="2" a="1"/>
  <c r="L862" i="2" s="1"/>
  <c r="P862" i="2" a="1"/>
  <c r="P862" i="2" s="1"/>
  <c r="C862" i="2" a="1"/>
  <c r="C862" i="2" s="1"/>
  <c r="D862" i="2" a="1"/>
  <c r="D862" i="2" s="1"/>
  <c r="A862" i="2" s="1" a="1"/>
  <c r="A862" i="2" s="1"/>
  <c r="L857" i="2" a="1"/>
  <c r="L857" i="2" s="1"/>
  <c r="P857" i="2" a="1"/>
  <c r="P857" i="2" s="1"/>
  <c r="M857" i="2" a="1"/>
  <c r="M857" i="2" s="1"/>
  <c r="Q857" i="2" a="1"/>
  <c r="Q857" i="2" s="1"/>
  <c r="N857" i="2" a="1"/>
  <c r="N857" i="2" s="1"/>
  <c r="O857" i="2" a="1"/>
  <c r="O857" i="2" s="1"/>
  <c r="K857" i="2" a="1"/>
  <c r="K857" i="2" s="1"/>
  <c r="D857" i="2" a="1"/>
  <c r="D857" i="2" s="1"/>
  <c r="A857" i="2" s="1" a="1"/>
  <c r="A857" i="2" s="1"/>
  <c r="C857" i="2" a="1"/>
  <c r="C857" i="2" s="1"/>
  <c r="N855" i="2" a="1"/>
  <c r="N855" i="2" s="1"/>
  <c r="K855" i="2" a="1"/>
  <c r="K855" i="2" s="1"/>
  <c r="O855" i="2" a="1"/>
  <c r="O855" i="2" s="1"/>
  <c r="L855" i="2" a="1"/>
  <c r="L855" i="2" s="1"/>
  <c r="P855" i="2" a="1"/>
  <c r="P855" i="2" s="1"/>
  <c r="M855" i="2" a="1"/>
  <c r="M855" i="2" s="1"/>
  <c r="Q855" i="2" a="1"/>
  <c r="Q855" i="2" s="1"/>
  <c r="D855" i="2" a="1"/>
  <c r="D855" i="2" s="1"/>
  <c r="A855" i="2" s="1" a="1"/>
  <c r="A855" i="2" s="1"/>
  <c r="C855" i="2" a="1"/>
  <c r="C855" i="2" s="1"/>
  <c r="M850" i="2" a="1"/>
  <c r="M850" i="2" s="1"/>
  <c r="Q850" i="2" a="1"/>
  <c r="Q850" i="2" s="1"/>
  <c r="N850" i="2" a="1"/>
  <c r="N850" i="2" s="1"/>
  <c r="K850" i="2" a="1"/>
  <c r="K850" i="2" s="1"/>
  <c r="O850" i="2" a="1"/>
  <c r="O850" i="2" s="1"/>
  <c r="P850" i="2" a="1"/>
  <c r="P850" i="2" s="1"/>
  <c r="L850" i="2" a="1"/>
  <c r="L850" i="2" s="1"/>
  <c r="C850" i="2" a="1"/>
  <c r="C850" i="2" s="1"/>
  <c r="D850" i="2" a="1"/>
  <c r="D850" i="2" s="1"/>
  <c r="A850" i="2" s="1" a="1"/>
  <c r="A850" i="2" s="1"/>
  <c r="L845" i="2" a="1"/>
  <c r="L845" i="2" s="1"/>
  <c r="P845" i="2" a="1"/>
  <c r="P845" i="2" s="1"/>
  <c r="M845" i="2" a="1"/>
  <c r="M845" i="2" s="1"/>
  <c r="Q845" i="2" a="1"/>
  <c r="Q845" i="2" s="1"/>
  <c r="N845" i="2" a="1"/>
  <c r="N845" i="2" s="1"/>
  <c r="K845" i="2" a="1"/>
  <c r="K845" i="2" s="1"/>
  <c r="O845" i="2" a="1"/>
  <c r="O845" i="2" s="1"/>
  <c r="D845" i="2" a="1"/>
  <c r="D845" i="2" s="1"/>
  <c r="A845" i="2" s="1" a="1"/>
  <c r="A845" i="2" s="1"/>
  <c r="C845" i="2" a="1"/>
  <c r="C845" i="2" s="1"/>
  <c r="N843" i="2" a="1"/>
  <c r="N843" i="2" s="1"/>
  <c r="K843" i="2" a="1"/>
  <c r="K843" i="2" s="1"/>
  <c r="O843" i="2" a="1"/>
  <c r="O843" i="2" s="1"/>
  <c r="L843" i="2" a="1"/>
  <c r="L843" i="2" s="1"/>
  <c r="P843" i="2" a="1"/>
  <c r="P843" i="2" s="1"/>
  <c r="Q843" i="2" a="1"/>
  <c r="Q843" i="2" s="1"/>
  <c r="M843" i="2" a="1"/>
  <c r="M843" i="2" s="1"/>
  <c r="C843" i="2" a="1"/>
  <c r="C843" i="2" s="1"/>
  <c r="D843" i="2" a="1"/>
  <c r="D843" i="2" s="1"/>
  <c r="A843" i="2" s="1" a="1"/>
  <c r="A843" i="2" s="1"/>
  <c r="M838" i="2" a="1"/>
  <c r="M838" i="2" s="1"/>
  <c r="Q838" i="2" a="1"/>
  <c r="Q838" i="2" s="1"/>
  <c r="N838" i="2" a="1"/>
  <c r="N838" i="2" s="1"/>
  <c r="K838" i="2" a="1"/>
  <c r="K838" i="2" s="1"/>
  <c r="O838" i="2" a="1"/>
  <c r="O838" i="2" s="1"/>
  <c r="L838" i="2" a="1"/>
  <c r="L838" i="2" s="1"/>
  <c r="P838" i="2" a="1"/>
  <c r="P838" i="2" s="1"/>
  <c r="C838" i="2" a="1"/>
  <c r="C838" i="2" s="1"/>
  <c r="D838" i="2" a="1"/>
  <c r="D838" i="2" s="1"/>
  <c r="A838" i="2" s="1" a="1"/>
  <c r="A838" i="2" s="1"/>
  <c r="L833" i="2" a="1"/>
  <c r="L833" i="2" s="1"/>
  <c r="P833" i="2" a="1"/>
  <c r="P833" i="2" s="1"/>
  <c r="M833" i="2" a="1"/>
  <c r="M833" i="2" s="1"/>
  <c r="Q833" i="2" a="1"/>
  <c r="Q833" i="2" s="1"/>
  <c r="N833" i="2" a="1"/>
  <c r="N833" i="2" s="1"/>
  <c r="K833" i="2" a="1"/>
  <c r="K833" i="2" s="1"/>
  <c r="O833" i="2" a="1"/>
  <c r="O833" i="2" s="1"/>
  <c r="D833" i="2" a="1"/>
  <c r="D833" i="2" s="1"/>
  <c r="A833" i="2" s="1" a="1"/>
  <c r="A833" i="2" s="1"/>
  <c r="C833" i="2" a="1"/>
  <c r="C833" i="2" s="1"/>
  <c r="N831" i="2" a="1"/>
  <c r="N831" i="2" s="1"/>
  <c r="K831" i="2" a="1"/>
  <c r="K831" i="2" s="1"/>
  <c r="O831" i="2" a="1"/>
  <c r="O831" i="2" s="1"/>
  <c r="L831" i="2" a="1"/>
  <c r="L831" i="2" s="1"/>
  <c r="P831" i="2" a="1"/>
  <c r="P831" i="2" s="1"/>
  <c r="M831" i="2" a="1"/>
  <c r="M831" i="2" s="1"/>
  <c r="Q831" i="2" a="1"/>
  <c r="Q831" i="2" s="1"/>
  <c r="C831" i="2" a="1"/>
  <c r="C831" i="2" s="1"/>
  <c r="D831" i="2" a="1"/>
  <c r="D831" i="2" s="1"/>
  <c r="A831" i="2" s="1" a="1"/>
  <c r="A831" i="2" s="1"/>
  <c r="K828" i="2" a="1"/>
  <c r="K828" i="2" s="1"/>
  <c r="O828" i="2" a="1"/>
  <c r="O828" i="2" s="1"/>
  <c r="L828" i="2" a="1"/>
  <c r="L828" i="2" s="1"/>
  <c r="P828" i="2" a="1"/>
  <c r="P828" i="2" s="1"/>
  <c r="M828" i="2" a="1"/>
  <c r="M828" i="2" s="1"/>
  <c r="Q828" i="2" a="1"/>
  <c r="Q828" i="2" s="1"/>
  <c r="N828" i="2" a="1"/>
  <c r="N828" i="2" s="1"/>
  <c r="C828" i="2" a="1"/>
  <c r="C828" i="2" s="1"/>
  <c r="D828" i="2" a="1"/>
  <c r="D828" i="2" s="1"/>
  <c r="A828" i="2" s="1" a="1"/>
  <c r="A828" i="2" s="1"/>
  <c r="M826" i="2" a="1"/>
  <c r="M826" i="2" s="1"/>
  <c r="Q826" i="2" a="1"/>
  <c r="Q826" i="2" s="1"/>
  <c r="N826" i="2" a="1"/>
  <c r="N826" i="2" s="1"/>
  <c r="K826" i="2" a="1"/>
  <c r="K826" i="2" s="1"/>
  <c r="O826" i="2" a="1"/>
  <c r="O826" i="2" s="1"/>
  <c r="L826" i="2" a="1"/>
  <c r="L826" i="2" s="1"/>
  <c r="P826" i="2" a="1"/>
  <c r="P826" i="2" s="1"/>
  <c r="C826" i="2" a="1"/>
  <c r="C826" i="2" s="1"/>
  <c r="D826" i="2" a="1"/>
  <c r="D826" i="2" s="1"/>
  <c r="A826" i="2" s="1" a="1"/>
  <c r="A826" i="2" s="1"/>
  <c r="L821" i="2" a="1"/>
  <c r="L821" i="2" s="1"/>
  <c r="P821" i="2" a="1"/>
  <c r="P821" i="2" s="1"/>
  <c r="M821" i="2" a="1"/>
  <c r="M821" i="2" s="1"/>
  <c r="Q821" i="2" a="1"/>
  <c r="Q821" i="2" s="1"/>
  <c r="N821" i="2" a="1"/>
  <c r="N821" i="2" s="1"/>
  <c r="K821" i="2" a="1"/>
  <c r="K821" i="2" s="1"/>
  <c r="O821" i="2" a="1"/>
  <c r="O821" i="2" s="1"/>
  <c r="D821" i="2" a="1"/>
  <c r="D821" i="2" s="1"/>
  <c r="A821" i="2" s="1" a="1"/>
  <c r="A821" i="2" s="1"/>
  <c r="C821" i="2" a="1"/>
  <c r="C821" i="2" s="1"/>
  <c r="N819" i="2" a="1"/>
  <c r="N819" i="2" s="1"/>
  <c r="K819" i="2" a="1"/>
  <c r="K819" i="2" s="1"/>
  <c r="O819" i="2" a="1"/>
  <c r="O819" i="2" s="1"/>
  <c r="L819" i="2" a="1"/>
  <c r="L819" i="2" s="1"/>
  <c r="P819" i="2" a="1"/>
  <c r="P819" i="2" s="1"/>
  <c r="M819" i="2" a="1"/>
  <c r="M819" i="2" s="1"/>
  <c r="Q819" i="2" a="1"/>
  <c r="Q819" i="2" s="1"/>
  <c r="C819" i="2" a="1"/>
  <c r="C819" i="2" s="1"/>
  <c r="D819" i="2" a="1"/>
  <c r="D819" i="2" s="1"/>
  <c r="A819" i="2" s="1" a="1"/>
  <c r="A819" i="2" s="1"/>
  <c r="K816" i="2" a="1"/>
  <c r="K816" i="2" s="1"/>
  <c r="O816" i="2" a="1"/>
  <c r="O816" i="2" s="1"/>
  <c r="L816" i="2" a="1"/>
  <c r="L816" i="2" s="1"/>
  <c r="P816" i="2" a="1"/>
  <c r="P816" i="2" s="1"/>
  <c r="M816" i="2" a="1"/>
  <c r="M816" i="2" s="1"/>
  <c r="Q816" i="2" a="1"/>
  <c r="Q816" i="2" s="1"/>
  <c r="N816" i="2" a="1"/>
  <c r="N816" i="2" s="1"/>
  <c r="C816" i="2" a="1"/>
  <c r="C816" i="2" s="1"/>
  <c r="D816" i="2" a="1"/>
  <c r="D816" i="2" s="1"/>
  <c r="A816" i="2" s="1" a="1"/>
  <c r="A816" i="2" s="1"/>
  <c r="M814" i="2" a="1"/>
  <c r="M814" i="2" s="1"/>
  <c r="Q814" i="2" a="1"/>
  <c r="Q814" i="2" s="1"/>
  <c r="N814" i="2" a="1"/>
  <c r="N814" i="2" s="1"/>
  <c r="K814" i="2" a="1"/>
  <c r="K814" i="2" s="1"/>
  <c r="O814" i="2" a="1"/>
  <c r="O814" i="2" s="1"/>
  <c r="L814" i="2" a="1"/>
  <c r="L814" i="2" s="1"/>
  <c r="P814" i="2" a="1"/>
  <c r="P814" i="2" s="1"/>
  <c r="C814" i="2" a="1"/>
  <c r="C814" i="2" s="1"/>
  <c r="D814" i="2" a="1"/>
  <c r="D814" i="2" s="1"/>
  <c r="A814" i="2" s="1" a="1"/>
  <c r="A814" i="2" s="1"/>
  <c r="L809" i="2" a="1"/>
  <c r="L809" i="2" s="1"/>
  <c r="P809" i="2" a="1"/>
  <c r="P809" i="2" s="1"/>
  <c r="M809" i="2" a="1"/>
  <c r="M809" i="2" s="1"/>
  <c r="Q809" i="2" a="1"/>
  <c r="Q809" i="2" s="1"/>
  <c r="N809" i="2" a="1"/>
  <c r="N809" i="2" s="1"/>
  <c r="O809" i="2" a="1"/>
  <c r="O809" i="2" s="1"/>
  <c r="K809" i="2" a="1"/>
  <c r="K809" i="2" s="1"/>
  <c r="C809" i="2" a="1"/>
  <c r="C809" i="2" s="1"/>
  <c r="D809" i="2" a="1"/>
  <c r="D809" i="2" s="1"/>
  <c r="A809" i="2" s="1" a="1"/>
  <c r="A809" i="2" s="1"/>
  <c r="N807" i="2" a="1"/>
  <c r="N807" i="2" s="1"/>
  <c r="K807" i="2" a="1"/>
  <c r="K807" i="2" s="1"/>
  <c r="O807" i="2" a="1"/>
  <c r="O807" i="2" s="1"/>
  <c r="L807" i="2" a="1"/>
  <c r="L807" i="2" s="1"/>
  <c r="P807" i="2" a="1"/>
  <c r="P807" i="2" s="1"/>
  <c r="M807" i="2" a="1"/>
  <c r="M807" i="2" s="1"/>
  <c r="Q807" i="2" a="1"/>
  <c r="Q807" i="2" s="1"/>
  <c r="D807" i="2" a="1"/>
  <c r="D807" i="2" s="1"/>
  <c r="A807" i="2" s="1" a="1"/>
  <c r="A807" i="2" s="1"/>
  <c r="C807" i="2" a="1"/>
  <c r="C807" i="2" s="1"/>
  <c r="K804" i="2" a="1"/>
  <c r="K804" i="2" s="1"/>
  <c r="O804" i="2" a="1"/>
  <c r="O804" i="2" s="1"/>
  <c r="L804" i="2" a="1"/>
  <c r="L804" i="2" s="1"/>
  <c r="P804" i="2" a="1"/>
  <c r="P804" i="2" s="1"/>
  <c r="M804" i="2" a="1"/>
  <c r="M804" i="2" s="1"/>
  <c r="Q804" i="2" a="1"/>
  <c r="Q804" i="2" s="1"/>
  <c r="N804" i="2" a="1"/>
  <c r="N804" i="2" s="1"/>
  <c r="C804" i="2" a="1"/>
  <c r="C804" i="2" s="1"/>
  <c r="D804" i="2" a="1"/>
  <c r="D804" i="2" s="1"/>
  <c r="A804" i="2" s="1" a="1"/>
  <c r="A804" i="2" s="1"/>
  <c r="M802" i="2" a="1"/>
  <c r="M802" i="2" s="1"/>
  <c r="Q802" i="2" a="1"/>
  <c r="Q802" i="2" s="1"/>
  <c r="N802" i="2" a="1"/>
  <c r="N802" i="2" s="1"/>
  <c r="K802" i="2" a="1"/>
  <c r="K802" i="2" s="1"/>
  <c r="O802" i="2" a="1"/>
  <c r="O802" i="2" s="1"/>
  <c r="P802" i="2" a="1"/>
  <c r="P802" i="2" s="1"/>
  <c r="L802" i="2" a="1"/>
  <c r="L802" i="2" s="1"/>
  <c r="C802" i="2" a="1"/>
  <c r="C802" i="2" s="1"/>
  <c r="D802" i="2" a="1"/>
  <c r="D802" i="2" s="1"/>
  <c r="A802" i="2" s="1" a="1"/>
  <c r="A802" i="2" s="1"/>
  <c r="L797" i="2" a="1"/>
  <c r="L797" i="2" s="1"/>
  <c r="P797" i="2" a="1"/>
  <c r="P797" i="2" s="1"/>
  <c r="M797" i="2" a="1"/>
  <c r="M797" i="2" s="1"/>
  <c r="Q797" i="2" a="1"/>
  <c r="Q797" i="2" s="1"/>
  <c r="N797" i="2" a="1"/>
  <c r="N797" i="2" s="1"/>
  <c r="K797" i="2" a="1"/>
  <c r="K797" i="2" s="1"/>
  <c r="O797" i="2" a="1"/>
  <c r="O797" i="2" s="1"/>
  <c r="D797" i="2" a="1"/>
  <c r="D797" i="2" s="1"/>
  <c r="A797" i="2" s="1" a="1"/>
  <c r="A797" i="2" s="1"/>
  <c r="C797" i="2" a="1"/>
  <c r="C797" i="2" s="1"/>
  <c r="K792" i="2" a="1"/>
  <c r="K792" i="2" s="1"/>
  <c r="O792" i="2" a="1"/>
  <c r="O792" i="2" s="1"/>
  <c r="L792" i="2" a="1"/>
  <c r="L792" i="2" s="1"/>
  <c r="P792" i="2" a="1"/>
  <c r="P792" i="2" s="1"/>
  <c r="M792" i="2" a="1"/>
  <c r="M792" i="2" s="1"/>
  <c r="Q792" i="2" a="1"/>
  <c r="Q792" i="2" s="1"/>
  <c r="N792" i="2" a="1"/>
  <c r="N792" i="2" s="1"/>
  <c r="C792" i="2" a="1"/>
  <c r="C792" i="2" s="1"/>
  <c r="D792" i="2" a="1"/>
  <c r="D792" i="2" s="1"/>
  <c r="A792" i="2" s="1" a="1"/>
  <c r="A792" i="2" s="1"/>
  <c r="Q790" i="2" a="1"/>
  <c r="Q790" i="2" s="1"/>
  <c r="K790" i="2" a="1"/>
  <c r="K790" i="2" s="1"/>
  <c r="N790" i="2" a="1"/>
  <c r="N790" i="2" s="1"/>
  <c r="L790" i="2" a="1"/>
  <c r="L790" i="2" s="1"/>
  <c r="O790" i="2" a="1"/>
  <c r="O790" i="2" s="1"/>
  <c r="M790" i="2" a="1"/>
  <c r="M790" i="2" s="1"/>
  <c r="P790" i="2" a="1"/>
  <c r="P790" i="2" s="1"/>
  <c r="C790" i="2" a="1"/>
  <c r="C790" i="2" s="1"/>
  <c r="D790" i="2" a="1"/>
  <c r="D790" i="2" s="1"/>
  <c r="A790" i="2" s="1" a="1"/>
  <c r="A790" i="2" s="1"/>
  <c r="M785" i="2" a="1"/>
  <c r="M785" i="2" s="1"/>
  <c r="Q785" i="2" a="1"/>
  <c r="Q785" i="2" s="1"/>
  <c r="N785" i="2" a="1"/>
  <c r="N785" i="2" s="1"/>
  <c r="K785" i="2" a="1"/>
  <c r="K785" i="2" s="1"/>
  <c r="O785" i="2" a="1"/>
  <c r="O785" i="2" s="1"/>
  <c r="L785" i="2" a="1"/>
  <c r="L785" i="2" s="1"/>
  <c r="P785" i="2" a="1"/>
  <c r="P785" i="2" s="1"/>
  <c r="D785" i="2" a="1"/>
  <c r="D785" i="2" s="1"/>
  <c r="A785" i="2" s="1" a="1"/>
  <c r="A785" i="2" s="1"/>
  <c r="C785" i="2" a="1"/>
  <c r="C785" i="2" s="1"/>
  <c r="L780" i="2" a="1"/>
  <c r="L780" i="2" s="1"/>
  <c r="P780" i="2" a="1"/>
  <c r="P780" i="2" s="1"/>
  <c r="M780" i="2" a="1"/>
  <c r="M780" i="2" s="1"/>
  <c r="Q780" i="2" a="1"/>
  <c r="Q780" i="2" s="1"/>
  <c r="N780" i="2" a="1"/>
  <c r="N780" i="2" s="1"/>
  <c r="K780" i="2" a="1"/>
  <c r="K780" i="2" s="1"/>
  <c r="O780" i="2" a="1"/>
  <c r="O780" i="2" s="1"/>
  <c r="C780" i="2" a="1"/>
  <c r="C780" i="2" s="1"/>
  <c r="D780" i="2" a="1"/>
  <c r="D780" i="2" s="1"/>
  <c r="A780" i="2" s="1" a="1"/>
  <c r="A780" i="2" s="1"/>
  <c r="M773" i="2" a="1"/>
  <c r="M773" i="2" s="1"/>
  <c r="Q773" i="2" a="1"/>
  <c r="Q773" i="2" s="1"/>
  <c r="N773" i="2" a="1"/>
  <c r="N773" i="2" s="1"/>
  <c r="K773" i="2" a="1"/>
  <c r="K773" i="2" s="1"/>
  <c r="O773" i="2" a="1"/>
  <c r="O773" i="2" s="1"/>
  <c r="L773" i="2" a="1"/>
  <c r="L773" i="2" s="1"/>
  <c r="P773" i="2" a="1"/>
  <c r="P773" i="2" s="1"/>
  <c r="D773" i="2" a="1"/>
  <c r="D773" i="2" s="1"/>
  <c r="A773" i="2" s="1" a="1"/>
  <c r="A773" i="2" s="1"/>
  <c r="C773" i="2" a="1"/>
  <c r="C773" i="2" s="1"/>
  <c r="L768" i="2" a="1"/>
  <c r="L768" i="2" s="1"/>
  <c r="P768" i="2" a="1"/>
  <c r="P768" i="2" s="1"/>
  <c r="M768" i="2" a="1"/>
  <c r="M768" i="2" s="1"/>
  <c r="Q768" i="2" a="1"/>
  <c r="Q768" i="2" s="1"/>
  <c r="N768" i="2" a="1"/>
  <c r="N768" i="2" s="1"/>
  <c r="O768" i="2" a="1"/>
  <c r="O768" i="2" s="1"/>
  <c r="K768" i="2" a="1"/>
  <c r="K768" i="2" s="1"/>
  <c r="C768" i="2" a="1"/>
  <c r="C768" i="2" s="1"/>
  <c r="D768" i="2" a="1"/>
  <c r="D768" i="2" s="1"/>
  <c r="A768" i="2" s="1" a="1"/>
  <c r="A768" i="2" s="1"/>
  <c r="K763" i="2" a="1"/>
  <c r="K763" i="2" s="1"/>
  <c r="O763" i="2" a="1"/>
  <c r="O763" i="2" s="1"/>
  <c r="L763" i="2" a="1"/>
  <c r="L763" i="2" s="1"/>
  <c r="P763" i="2" a="1"/>
  <c r="P763" i="2" s="1"/>
  <c r="M763" i="2" a="1"/>
  <c r="M763" i="2" s="1"/>
  <c r="Q763" i="2" a="1"/>
  <c r="Q763" i="2" s="1"/>
  <c r="N763" i="2" a="1"/>
  <c r="N763" i="2" s="1"/>
  <c r="C763" i="2" a="1"/>
  <c r="C763" i="2" s="1"/>
  <c r="D763" i="2" a="1"/>
  <c r="D763" i="2" s="1"/>
  <c r="A763" i="2" s="1" a="1"/>
  <c r="A763" i="2" s="1"/>
  <c r="L756" i="2" a="1"/>
  <c r="L756" i="2" s="1"/>
  <c r="P756" i="2" a="1"/>
  <c r="P756" i="2" s="1"/>
  <c r="M756" i="2" a="1"/>
  <c r="M756" i="2" s="1"/>
  <c r="Q756" i="2" a="1"/>
  <c r="Q756" i="2" s="1"/>
  <c r="N756" i="2" a="1"/>
  <c r="N756" i="2" s="1"/>
  <c r="K756" i="2" a="1"/>
  <c r="K756" i="2" s="1"/>
  <c r="O756" i="2" a="1"/>
  <c r="O756" i="2" s="1"/>
  <c r="C756" i="2" a="1"/>
  <c r="C756" i="2" s="1"/>
  <c r="D756" i="2" a="1"/>
  <c r="D756" i="2" s="1"/>
  <c r="A756" i="2" s="1" a="1"/>
  <c r="A756" i="2" s="1"/>
  <c r="K751" i="2" a="1"/>
  <c r="K751" i="2" s="1"/>
  <c r="O751" i="2" a="1"/>
  <c r="O751" i="2" s="1"/>
  <c r="L751" i="2" a="1"/>
  <c r="L751" i="2" s="1"/>
  <c r="P751" i="2" a="1"/>
  <c r="P751" i="2" s="1"/>
  <c r="M751" i="2" a="1"/>
  <c r="M751" i="2" s="1"/>
  <c r="Q751" i="2" a="1"/>
  <c r="Q751" i="2" s="1"/>
  <c r="N751" i="2" a="1"/>
  <c r="N751" i="2" s="1"/>
  <c r="C751" i="2" a="1"/>
  <c r="C751" i="2" s="1"/>
  <c r="D751" i="2" a="1"/>
  <c r="D751" i="2" s="1"/>
  <c r="A751" i="2" s="1" a="1"/>
  <c r="A751" i="2" s="1"/>
  <c r="K746" i="2" a="1"/>
  <c r="K746" i="2" s="1"/>
  <c r="O746" i="2" a="1"/>
  <c r="O746" i="2" s="1"/>
  <c r="L746" i="2" a="1"/>
  <c r="L746" i="2" s="1"/>
  <c r="P746" i="2" a="1"/>
  <c r="P746" i="2" s="1"/>
  <c r="M746" i="2" a="1"/>
  <c r="M746" i="2" s="1"/>
  <c r="Q746" i="2" a="1"/>
  <c r="Q746" i="2" s="1"/>
  <c r="N746" i="2" a="1"/>
  <c r="N746" i="2" s="1"/>
  <c r="C746" i="2" a="1"/>
  <c r="C746" i="2" s="1"/>
  <c r="D746" i="2" a="1"/>
  <c r="D746" i="2" s="1"/>
  <c r="A746" i="2" s="1" a="1"/>
  <c r="A746" i="2" s="1"/>
  <c r="M744" i="2" a="1"/>
  <c r="M744" i="2" s="1"/>
  <c r="Q744" i="2" a="1"/>
  <c r="Q744" i="2" s="1"/>
  <c r="N744" i="2" a="1"/>
  <c r="N744" i="2" s="1"/>
  <c r="K744" i="2" a="1"/>
  <c r="K744" i="2" s="1"/>
  <c r="O744" i="2" a="1"/>
  <c r="O744" i="2" s="1"/>
  <c r="L744" i="2" a="1"/>
  <c r="L744" i="2" s="1"/>
  <c r="P744" i="2" a="1"/>
  <c r="P744" i="2" s="1"/>
  <c r="C744" i="2" a="1"/>
  <c r="C744" i="2" s="1"/>
  <c r="D744" i="2" a="1"/>
  <c r="D744" i="2" s="1"/>
  <c r="A744" i="2" s="1" a="1"/>
  <c r="A744" i="2" s="1"/>
  <c r="L739" i="2" a="1"/>
  <c r="L739" i="2" s="1"/>
  <c r="P739" i="2" a="1"/>
  <c r="P739" i="2" s="1"/>
  <c r="M739" i="2" a="1"/>
  <c r="M739" i="2" s="1"/>
  <c r="Q739" i="2" a="1"/>
  <c r="Q739" i="2" s="1"/>
  <c r="N739" i="2" a="1"/>
  <c r="N739" i="2" s="1"/>
  <c r="K739" i="2" a="1"/>
  <c r="K739" i="2" s="1"/>
  <c r="O739" i="2" a="1"/>
  <c r="O739" i="2" s="1"/>
  <c r="D739" i="2" a="1"/>
  <c r="D739" i="2" s="1"/>
  <c r="A739" i="2" s="1" a="1"/>
  <c r="A739" i="2" s="1"/>
  <c r="C739" i="2" a="1"/>
  <c r="C739" i="2" s="1"/>
  <c r="K734" i="2" a="1"/>
  <c r="K734" i="2" s="1"/>
  <c r="O734" i="2" a="1"/>
  <c r="O734" i="2" s="1"/>
  <c r="L734" i="2" a="1"/>
  <c r="L734" i="2" s="1"/>
  <c r="P734" i="2" a="1"/>
  <c r="P734" i="2" s="1"/>
  <c r="M734" i="2" a="1"/>
  <c r="M734" i="2" s="1"/>
  <c r="Q734" i="2" a="1"/>
  <c r="Q734" i="2" s="1"/>
  <c r="N734" i="2" a="1"/>
  <c r="N734" i="2" s="1"/>
  <c r="C734" i="2" a="1"/>
  <c r="C734" i="2" s="1"/>
  <c r="D734" i="2" a="1"/>
  <c r="D734" i="2" s="1"/>
  <c r="A734" i="2" s="1" a="1"/>
  <c r="A734" i="2" s="1"/>
  <c r="N729" i="2" a="1"/>
  <c r="N729" i="2" s="1"/>
  <c r="K729" i="2" a="1"/>
  <c r="K729" i="2" s="1"/>
  <c r="O729" i="2" a="1"/>
  <c r="O729" i="2" s="1"/>
  <c r="L729" i="2" a="1"/>
  <c r="L729" i="2" s="1"/>
  <c r="P729" i="2" a="1"/>
  <c r="P729" i="2" s="1"/>
  <c r="Q729" i="2" a="1"/>
  <c r="Q729" i="2" s="1"/>
  <c r="M729" i="2" a="1"/>
  <c r="M729" i="2" s="1"/>
  <c r="C729" i="2" a="1"/>
  <c r="C729" i="2" s="1"/>
  <c r="D729" i="2" a="1"/>
  <c r="D729" i="2" s="1"/>
  <c r="A729" i="2" s="1" a="1"/>
  <c r="A729" i="2" s="1"/>
  <c r="L727" i="2" a="1"/>
  <c r="L727" i="2" s="1"/>
  <c r="P727" i="2" a="1"/>
  <c r="P727" i="2" s="1"/>
  <c r="M727" i="2" a="1"/>
  <c r="M727" i="2" s="1"/>
  <c r="Q727" i="2" a="1"/>
  <c r="Q727" i="2" s="1"/>
  <c r="N727" i="2" a="1"/>
  <c r="N727" i="2" s="1"/>
  <c r="O727" i="2" a="1"/>
  <c r="O727" i="2" s="1"/>
  <c r="K727" i="2" a="1"/>
  <c r="K727" i="2" s="1"/>
  <c r="D727" i="2" a="1"/>
  <c r="D727" i="2" s="1"/>
  <c r="A727" i="2" s="1" a="1"/>
  <c r="A727" i="2" s="1"/>
  <c r="C727" i="2" a="1"/>
  <c r="C727" i="2" s="1"/>
  <c r="N725" i="2" a="1"/>
  <c r="N725" i="2" s="1"/>
  <c r="K725" i="2" a="1"/>
  <c r="K725" i="2" s="1"/>
  <c r="O725" i="2" a="1"/>
  <c r="O725" i="2" s="1"/>
  <c r="L725" i="2" a="1"/>
  <c r="L725" i="2" s="1"/>
  <c r="P725" i="2" a="1"/>
  <c r="P725" i="2" s="1"/>
  <c r="M725" i="2" a="1"/>
  <c r="M725" i="2" s="1"/>
  <c r="Q725" i="2" a="1"/>
  <c r="Q725" i="2" s="1"/>
  <c r="D725" i="2" a="1"/>
  <c r="D725" i="2" s="1"/>
  <c r="A725" i="2" s="1" a="1"/>
  <c r="A725" i="2" s="1"/>
  <c r="C725" i="2" a="1"/>
  <c r="C725" i="2" s="1"/>
  <c r="L723" i="2" a="1"/>
  <c r="L723" i="2" s="1"/>
  <c r="P723" i="2" a="1"/>
  <c r="P723" i="2" s="1"/>
  <c r="M723" i="2" a="1"/>
  <c r="M723" i="2" s="1"/>
  <c r="Q723" i="2" a="1"/>
  <c r="Q723" i="2" s="1"/>
  <c r="N723" i="2" a="1"/>
  <c r="N723" i="2" s="1"/>
  <c r="K723" i="2" a="1"/>
  <c r="K723" i="2" s="1"/>
  <c r="O723" i="2" a="1"/>
  <c r="O723" i="2" s="1"/>
  <c r="C723" i="2" a="1"/>
  <c r="C723" i="2" s="1"/>
  <c r="D723" i="2" a="1"/>
  <c r="D723" i="2" s="1"/>
  <c r="A723" i="2" s="1" a="1"/>
  <c r="A723" i="2" s="1"/>
  <c r="N721" i="2" a="1"/>
  <c r="N721" i="2" s="1"/>
  <c r="K721" i="2" a="1"/>
  <c r="K721" i="2" s="1"/>
  <c r="O721" i="2" a="1"/>
  <c r="O721" i="2" s="1"/>
  <c r="L721" i="2" a="1"/>
  <c r="L721" i="2" s="1"/>
  <c r="P721" i="2" a="1"/>
  <c r="P721" i="2" s="1"/>
  <c r="M721" i="2" a="1"/>
  <c r="M721" i="2" s="1"/>
  <c r="Q721" i="2" a="1"/>
  <c r="Q721" i="2" s="1"/>
  <c r="D721" i="2" a="1"/>
  <c r="D721" i="2" s="1"/>
  <c r="A721" i="2" s="1" a="1"/>
  <c r="A721" i="2" s="1"/>
  <c r="C721" i="2" a="1"/>
  <c r="C721" i="2" s="1"/>
  <c r="L719" i="2" a="1"/>
  <c r="L719" i="2" s="1"/>
  <c r="P719" i="2" a="1"/>
  <c r="P719" i="2" s="1"/>
  <c r="M719" i="2" a="1"/>
  <c r="M719" i="2" s="1"/>
  <c r="Q719" i="2" a="1"/>
  <c r="Q719" i="2" s="1"/>
  <c r="N719" i="2" a="1"/>
  <c r="N719" i="2" s="1"/>
  <c r="K719" i="2" a="1"/>
  <c r="K719" i="2" s="1"/>
  <c r="O719" i="2" a="1"/>
  <c r="O719" i="2" s="1"/>
  <c r="C719" i="2" a="1"/>
  <c r="C719" i="2" s="1"/>
  <c r="D719" i="2" a="1"/>
  <c r="D719" i="2" s="1"/>
  <c r="A719" i="2" s="1" a="1"/>
  <c r="A719" i="2" s="1"/>
  <c r="N717" i="2" a="1"/>
  <c r="N717" i="2" s="1"/>
  <c r="K717" i="2" a="1"/>
  <c r="K717" i="2" s="1"/>
  <c r="O717" i="2" a="1"/>
  <c r="O717" i="2" s="1"/>
  <c r="L717" i="2" a="1"/>
  <c r="L717" i="2" s="1"/>
  <c r="P717" i="2" a="1"/>
  <c r="P717" i="2" s="1"/>
  <c r="M717" i="2" a="1"/>
  <c r="M717" i="2" s="1"/>
  <c r="Q717" i="2" a="1"/>
  <c r="Q717" i="2" s="1"/>
  <c r="D717" i="2" a="1"/>
  <c r="D717" i="2" s="1"/>
  <c r="A717" i="2" s="1" a="1"/>
  <c r="A717" i="2" s="1"/>
  <c r="C717" i="2" a="1"/>
  <c r="C717" i="2" s="1"/>
  <c r="L715" i="2" a="1"/>
  <c r="L715" i="2" s="1"/>
  <c r="P715" i="2" a="1"/>
  <c r="P715" i="2" s="1"/>
  <c r="M715" i="2" a="1"/>
  <c r="M715" i="2" s="1"/>
  <c r="Q715" i="2" a="1"/>
  <c r="Q715" i="2" s="1"/>
  <c r="N715" i="2" a="1"/>
  <c r="N715" i="2" s="1"/>
  <c r="K715" i="2" a="1"/>
  <c r="K715" i="2" s="1"/>
  <c r="O715" i="2" a="1"/>
  <c r="O715" i="2" s="1"/>
  <c r="D715" i="2" a="1"/>
  <c r="D715" i="2" s="1"/>
  <c r="A715" i="2" s="1" a="1"/>
  <c r="A715" i="2" s="1"/>
  <c r="C715" i="2" a="1"/>
  <c r="C715" i="2" s="1"/>
  <c r="N713" i="2" a="1"/>
  <c r="N713" i="2" s="1"/>
  <c r="K713" i="2" a="1"/>
  <c r="K713" i="2" s="1"/>
  <c r="O713" i="2" a="1"/>
  <c r="O713" i="2" s="1"/>
  <c r="L713" i="2" a="1"/>
  <c r="L713" i="2" s="1"/>
  <c r="P713" i="2" a="1"/>
  <c r="P713" i="2" s="1"/>
  <c r="Q713" i="2" a="1"/>
  <c r="Q713" i="2" s="1"/>
  <c r="M713" i="2" a="1"/>
  <c r="M713" i="2" s="1"/>
  <c r="C713" i="2" a="1"/>
  <c r="C713" i="2" s="1"/>
  <c r="D713" i="2" a="1"/>
  <c r="D713" i="2" s="1"/>
  <c r="A713" i="2" s="1" a="1"/>
  <c r="A713" i="2" s="1"/>
  <c r="L711" i="2" a="1"/>
  <c r="L711" i="2" s="1"/>
  <c r="P711" i="2" a="1"/>
  <c r="P711" i="2" s="1"/>
  <c r="M711" i="2" a="1"/>
  <c r="M711" i="2" s="1"/>
  <c r="Q711" i="2" a="1"/>
  <c r="Q711" i="2" s="1"/>
  <c r="N711" i="2" a="1"/>
  <c r="N711" i="2" s="1"/>
  <c r="O711" i="2" a="1"/>
  <c r="O711" i="2" s="1"/>
  <c r="K711" i="2" a="1"/>
  <c r="K711" i="2" s="1"/>
  <c r="D711" i="2" a="1"/>
  <c r="D711" i="2" s="1"/>
  <c r="A711" i="2" s="1" a="1"/>
  <c r="A711" i="2" s="1"/>
  <c r="C711" i="2" a="1"/>
  <c r="C711" i="2" s="1"/>
  <c r="N709" i="2" a="1"/>
  <c r="N709" i="2" s="1"/>
  <c r="K709" i="2" a="1"/>
  <c r="K709" i="2" s="1"/>
  <c r="O709" i="2" a="1"/>
  <c r="O709" i="2" s="1"/>
  <c r="L709" i="2" a="1"/>
  <c r="L709" i="2" s="1"/>
  <c r="P709" i="2" a="1"/>
  <c r="P709" i="2" s="1"/>
  <c r="M709" i="2" a="1"/>
  <c r="M709" i="2" s="1"/>
  <c r="Q709" i="2" a="1"/>
  <c r="Q709" i="2" s="1"/>
  <c r="D709" i="2" a="1"/>
  <c r="D709" i="2" s="1"/>
  <c r="A709" i="2" s="1" a="1"/>
  <c r="A709" i="2" s="1"/>
  <c r="C709" i="2" a="1"/>
  <c r="C709" i="2" s="1"/>
  <c r="L707" i="2" a="1"/>
  <c r="L707" i="2" s="1"/>
  <c r="P707" i="2" a="1"/>
  <c r="P707" i="2" s="1"/>
  <c r="M707" i="2" a="1"/>
  <c r="M707" i="2" s="1"/>
  <c r="Q707" i="2" a="1"/>
  <c r="Q707" i="2" s="1"/>
  <c r="N707" i="2" a="1"/>
  <c r="N707" i="2" s="1"/>
  <c r="K707" i="2" a="1"/>
  <c r="K707" i="2" s="1"/>
  <c r="O707" i="2" a="1"/>
  <c r="O707" i="2" s="1"/>
  <c r="C707" i="2" a="1"/>
  <c r="C707" i="2" s="1"/>
  <c r="D707" i="2" a="1"/>
  <c r="D707" i="2" s="1"/>
  <c r="A707" i="2" s="1" a="1"/>
  <c r="A707" i="2" s="1"/>
  <c r="N705" i="2" a="1"/>
  <c r="N705" i="2" s="1"/>
  <c r="K705" i="2" a="1"/>
  <c r="K705" i="2" s="1"/>
  <c r="O705" i="2" a="1"/>
  <c r="O705" i="2" s="1"/>
  <c r="L705" i="2" a="1"/>
  <c r="L705" i="2" s="1"/>
  <c r="P705" i="2" a="1"/>
  <c r="P705" i="2" s="1"/>
  <c r="M705" i="2" a="1"/>
  <c r="M705" i="2" s="1"/>
  <c r="Q705" i="2" a="1"/>
  <c r="Q705" i="2" s="1"/>
  <c r="C705" i="2" a="1"/>
  <c r="C705" i="2" s="1"/>
  <c r="D705" i="2" a="1"/>
  <c r="D705" i="2" s="1"/>
  <c r="A705" i="2" s="1" a="1"/>
  <c r="A705" i="2" s="1"/>
  <c r="L703" i="2" a="1"/>
  <c r="L703" i="2" s="1"/>
  <c r="P703" i="2" a="1"/>
  <c r="P703" i="2" s="1"/>
  <c r="M703" i="2" a="1"/>
  <c r="M703" i="2" s="1"/>
  <c r="Q703" i="2" a="1"/>
  <c r="Q703" i="2" s="1"/>
  <c r="N703" i="2" a="1"/>
  <c r="N703" i="2" s="1"/>
  <c r="K703" i="2" a="1"/>
  <c r="K703" i="2" s="1"/>
  <c r="O703" i="2" a="1"/>
  <c r="O703" i="2" s="1"/>
  <c r="C703" i="2" a="1"/>
  <c r="C703" i="2" s="1"/>
  <c r="D703" i="2" a="1"/>
  <c r="D703" i="2" s="1"/>
  <c r="A703" i="2" s="1" a="1"/>
  <c r="A703" i="2" s="1"/>
  <c r="K701" i="2" a="1"/>
  <c r="K701" i="2" s="1"/>
  <c r="O701" i="2" a="1"/>
  <c r="O701" i="2" s="1"/>
  <c r="L701" i="2" a="1"/>
  <c r="L701" i="2" s="1"/>
  <c r="P701" i="2" a="1"/>
  <c r="P701" i="2" s="1"/>
  <c r="M701" i="2" a="1"/>
  <c r="M701" i="2" s="1"/>
  <c r="Q701" i="2" a="1"/>
  <c r="Q701" i="2" s="1"/>
  <c r="N701" i="2" a="1"/>
  <c r="N701" i="2" s="1"/>
  <c r="C701" i="2" a="1"/>
  <c r="C701" i="2" s="1"/>
  <c r="D701" i="2" a="1"/>
  <c r="D701" i="2" s="1"/>
  <c r="A701" i="2" s="1" a="1"/>
  <c r="A701" i="2" s="1"/>
  <c r="M699" i="2" a="1"/>
  <c r="M699" i="2" s="1"/>
  <c r="Q699" i="2" a="1"/>
  <c r="Q699" i="2" s="1"/>
  <c r="N699" i="2" a="1"/>
  <c r="N699" i="2" s="1"/>
  <c r="K699" i="2" a="1"/>
  <c r="K699" i="2" s="1"/>
  <c r="O699" i="2" a="1"/>
  <c r="O699" i="2" s="1"/>
  <c r="L699" i="2" a="1"/>
  <c r="L699" i="2" s="1"/>
  <c r="P699" i="2" a="1"/>
  <c r="P699" i="2" s="1"/>
  <c r="C699" i="2" a="1"/>
  <c r="C699" i="2" s="1"/>
  <c r="D699" i="2" a="1"/>
  <c r="D699" i="2" s="1"/>
  <c r="A699" i="2" s="1" a="1"/>
  <c r="A699" i="2" s="1"/>
  <c r="K697" i="2" a="1"/>
  <c r="K697" i="2" s="1"/>
  <c r="O697" i="2" a="1"/>
  <c r="O697" i="2" s="1"/>
  <c r="L697" i="2" a="1"/>
  <c r="L697" i="2" s="1"/>
  <c r="P697" i="2" a="1"/>
  <c r="P697" i="2" s="1"/>
  <c r="M697" i="2" a="1"/>
  <c r="M697" i="2" s="1"/>
  <c r="Q697" i="2" a="1"/>
  <c r="Q697" i="2" s="1"/>
  <c r="N697" i="2" a="1"/>
  <c r="N697" i="2" s="1"/>
  <c r="C697" i="2" a="1"/>
  <c r="C697" i="2" s="1"/>
  <c r="D697" i="2" a="1"/>
  <c r="D697" i="2" s="1"/>
  <c r="A697" i="2" s="1" a="1"/>
  <c r="A697" i="2" s="1"/>
  <c r="M695" i="2" a="1"/>
  <c r="M695" i="2" s="1"/>
  <c r="Q695" i="2" a="1"/>
  <c r="Q695" i="2" s="1"/>
  <c r="N695" i="2" a="1"/>
  <c r="N695" i="2" s="1"/>
  <c r="K695" i="2" a="1"/>
  <c r="K695" i="2" s="1"/>
  <c r="O695" i="2" a="1"/>
  <c r="O695" i="2" s="1"/>
  <c r="P695" i="2" a="1"/>
  <c r="P695" i="2" s="1"/>
  <c r="L695" i="2" a="1"/>
  <c r="L695" i="2" s="1"/>
  <c r="C695" i="2" a="1"/>
  <c r="C695" i="2" s="1"/>
  <c r="D695" i="2" a="1"/>
  <c r="D695" i="2" s="1"/>
  <c r="A695" i="2" s="1" a="1"/>
  <c r="A695" i="2" s="1"/>
  <c r="K693" i="2" a="1"/>
  <c r="K693" i="2" s="1"/>
  <c r="O693" i="2" a="1"/>
  <c r="O693" i="2" s="1"/>
  <c r="L693" i="2" a="1"/>
  <c r="L693" i="2" s="1"/>
  <c r="P693" i="2" a="1"/>
  <c r="P693" i="2" s="1"/>
  <c r="M693" i="2" a="1"/>
  <c r="M693" i="2" s="1"/>
  <c r="Q693" i="2" a="1"/>
  <c r="Q693" i="2" s="1"/>
  <c r="N693" i="2" a="1"/>
  <c r="N693" i="2" s="1"/>
  <c r="C693" i="2" a="1"/>
  <c r="C693" i="2" s="1"/>
  <c r="D693" i="2" a="1"/>
  <c r="D693" i="2" s="1"/>
  <c r="A693" i="2" s="1" a="1"/>
  <c r="A693" i="2" s="1"/>
  <c r="M691" i="2" a="1"/>
  <c r="M691" i="2" s="1"/>
  <c r="Q691" i="2" a="1"/>
  <c r="Q691" i="2" s="1"/>
  <c r="N691" i="2" a="1"/>
  <c r="N691" i="2" s="1"/>
  <c r="K691" i="2" a="1"/>
  <c r="K691" i="2" s="1"/>
  <c r="O691" i="2" a="1"/>
  <c r="O691" i="2" s="1"/>
  <c r="L691" i="2" a="1"/>
  <c r="L691" i="2" s="1"/>
  <c r="P691" i="2" a="1"/>
  <c r="P691" i="2" s="1"/>
  <c r="C691" i="2" a="1"/>
  <c r="C691" i="2" s="1"/>
  <c r="D691" i="2" a="1"/>
  <c r="D691" i="2" s="1"/>
  <c r="A691" i="2" s="1" a="1"/>
  <c r="A691" i="2" s="1"/>
  <c r="K689" i="2" a="1"/>
  <c r="K689" i="2" s="1"/>
  <c r="O689" i="2" a="1"/>
  <c r="O689" i="2" s="1"/>
  <c r="L689" i="2" a="1"/>
  <c r="L689" i="2" s="1"/>
  <c r="P689" i="2" a="1"/>
  <c r="P689" i="2" s="1"/>
  <c r="M689" i="2" a="1"/>
  <c r="M689" i="2" s="1"/>
  <c r="Q689" i="2" a="1"/>
  <c r="Q689" i="2" s="1"/>
  <c r="N689" i="2" a="1"/>
  <c r="N689" i="2" s="1"/>
  <c r="C689" i="2" a="1"/>
  <c r="C689" i="2" s="1"/>
  <c r="D689" i="2" a="1"/>
  <c r="D689" i="2" s="1"/>
  <c r="A689" i="2" s="1" a="1"/>
  <c r="A689" i="2" s="1"/>
  <c r="M687" i="2" a="1"/>
  <c r="M687" i="2" s="1"/>
  <c r="Q687" i="2" a="1"/>
  <c r="Q687" i="2" s="1"/>
  <c r="N687" i="2" a="1"/>
  <c r="N687" i="2" s="1"/>
  <c r="K687" i="2" a="1"/>
  <c r="K687" i="2" s="1"/>
  <c r="O687" i="2" a="1"/>
  <c r="O687" i="2" s="1"/>
  <c r="L687" i="2" a="1"/>
  <c r="L687" i="2" s="1"/>
  <c r="P687" i="2" a="1"/>
  <c r="P687" i="2" s="1"/>
  <c r="C687" i="2" a="1"/>
  <c r="C687" i="2" s="1"/>
  <c r="D687" i="2" a="1"/>
  <c r="D687" i="2" s="1"/>
  <c r="A687" i="2" s="1" a="1"/>
  <c r="A687" i="2" s="1"/>
  <c r="K685" i="2" a="1"/>
  <c r="K685" i="2" s="1"/>
  <c r="O685" i="2" a="1"/>
  <c r="O685" i="2" s="1"/>
  <c r="L685" i="2" a="1"/>
  <c r="L685" i="2" s="1"/>
  <c r="P685" i="2" a="1"/>
  <c r="P685" i="2" s="1"/>
  <c r="M685" i="2" a="1"/>
  <c r="M685" i="2" s="1"/>
  <c r="Q685" i="2" a="1"/>
  <c r="Q685" i="2" s="1"/>
  <c r="N685" i="2" a="1"/>
  <c r="N685" i="2" s="1"/>
  <c r="C685" i="2" a="1"/>
  <c r="C685" i="2" s="1"/>
  <c r="D685" i="2" a="1"/>
  <c r="D685" i="2" s="1"/>
  <c r="A685" i="2" s="1" a="1"/>
  <c r="A685" i="2" s="1"/>
  <c r="M683" i="2" a="1"/>
  <c r="M683" i="2" s="1"/>
  <c r="Q683" i="2" a="1"/>
  <c r="Q683" i="2" s="1"/>
  <c r="N683" i="2" a="1"/>
  <c r="N683" i="2" s="1"/>
  <c r="K683" i="2" a="1"/>
  <c r="K683" i="2" s="1"/>
  <c r="O683" i="2" a="1"/>
  <c r="O683" i="2" s="1"/>
  <c r="L683" i="2" a="1"/>
  <c r="L683" i="2" s="1"/>
  <c r="P683" i="2" a="1"/>
  <c r="P683" i="2" s="1"/>
  <c r="C683" i="2" a="1"/>
  <c r="C683" i="2" s="1"/>
  <c r="D683" i="2" a="1"/>
  <c r="D683" i="2" s="1"/>
  <c r="A683" i="2" s="1" a="1"/>
  <c r="A683" i="2" s="1"/>
  <c r="K681" i="2" a="1"/>
  <c r="K681" i="2" s="1"/>
  <c r="O681" i="2" a="1"/>
  <c r="O681" i="2" s="1"/>
  <c r="L681" i="2" a="1"/>
  <c r="L681" i="2" s="1"/>
  <c r="P681" i="2" a="1"/>
  <c r="P681" i="2" s="1"/>
  <c r="M681" i="2" a="1"/>
  <c r="M681" i="2" s="1"/>
  <c r="Q681" i="2" a="1"/>
  <c r="Q681" i="2" s="1"/>
  <c r="N681" i="2" a="1"/>
  <c r="N681" i="2" s="1"/>
  <c r="C681" i="2" a="1"/>
  <c r="C681" i="2" s="1"/>
  <c r="D681" i="2" a="1"/>
  <c r="D681" i="2" s="1"/>
  <c r="A681" i="2" s="1" a="1"/>
  <c r="A681" i="2" s="1"/>
  <c r="M679" i="2" a="1"/>
  <c r="M679" i="2" s="1"/>
  <c r="Q679" i="2" a="1"/>
  <c r="Q679" i="2" s="1"/>
  <c r="N679" i="2" a="1"/>
  <c r="N679" i="2" s="1"/>
  <c r="K679" i="2" a="1"/>
  <c r="K679" i="2" s="1"/>
  <c r="O679" i="2" a="1"/>
  <c r="O679" i="2" s="1"/>
  <c r="P679" i="2" a="1"/>
  <c r="P679" i="2" s="1"/>
  <c r="L679" i="2" a="1"/>
  <c r="L679" i="2" s="1"/>
  <c r="C679" i="2" a="1"/>
  <c r="C679" i="2" s="1"/>
  <c r="D679" i="2" a="1"/>
  <c r="D679" i="2" s="1"/>
  <c r="A679" i="2" s="1" a="1"/>
  <c r="A679" i="2" s="1"/>
  <c r="K677" i="2" a="1"/>
  <c r="K677" i="2" s="1"/>
  <c r="O677" i="2" a="1"/>
  <c r="O677" i="2" s="1"/>
  <c r="L677" i="2" a="1"/>
  <c r="L677" i="2" s="1"/>
  <c r="P677" i="2" a="1"/>
  <c r="P677" i="2" s="1"/>
  <c r="M677" i="2" a="1"/>
  <c r="M677" i="2" s="1"/>
  <c r="Q677" i="2" a="1"/>
  <c r="Q677" i="2" s="1"/>
  <c r="N677" i="2" a="1"/>
  <c r="N677" i="2" s="1"/>
  <c r="C677" i="2" a="1"/>
  <c r="C677" i="2" s="1"/>
  <c r="D677" i="2" a="1"/>
  <c r="D677" i="2" s="1"/>
  <c r="A677" i="2" s="1" a="1"/>
  <c r="A677" i="2" s="1"/>
  <c r="M675" i="2" a="1"/>
  <c r="M675" i="2" s="1"/>
  <c r="Q675" i="2" a="1"/>
  <c r="Q675" i="2" s="1"/>
  <c r="N675" i="2" a="1"/>
  <c r="N675" i="2" s="1"/>
  <c r="K675" i="2" a="1"/>
  <c r="K675" i="2" s="1"/>
  <c r="O675" i="2" a="1"/>
  <c r="O675" i="2" s="1"/>
  <c r="L675" i="2" a="1"/>
  <c r="L675" i="2" s="1"/>
  <c r="P675" i="2" a="1"/>
  <c r="P675" i="2" s="1"/>
  <c r="C675" i="2" a="1"/>
  <c r="C675" i="2" s="1"/>
  <c r="D675" i="2" a="1"/>
  <c r="D675" i="2" s="1"/>
  <c r="A675" i="2" s="1" a="1"/>
  <c r="A675" i="2" s="1"/>
  <c r="L673" i="2" a="1"/>
  <c r="L673" i="2" s="1"/>
  <c r="O673" i="2" a="1"/>
  <c r="O673" i="2" s="1"/>
  <c r="K673" i="2" a="1"/>
  <c r="K673" i="2" s="1"/>
  <c r="P673" i="2" a="1"/>
  <c r="P673" i="2" s="1"/>
  <c r="M673" i="2" a="1"/>
  <c r="M673" i="2" s="1"/>
  <c r="Q673" i="2" a="1"/>
  <c r="Q673" i="2" s="1"/>
  <c r="N673" i="2" a="1"/>
  <c r="N673" i="2" s="1"/>
  <c r="C673" i="2" a="1"/>
  <c r="C673" i="2" s="1"/>
  <c r="D673" i="2" a="1"/>
  <c r="D673" i="2" s="1"/>
  <c r="A673" i="2" s="1" a="1"/>
  <c r="A673" i="2" s="1"/>
  <c r="M671" i="2" a="1"/>
  <c r="M671" i="2" s="1"/>
  <c r="Q671" i="2" a="1"/>
  <c r="Q671" i="2" s="1"/>
  <c r="N671" i="2" a="1"/>
  <c r="N671" i="2" s="1"/>
  <c r="K671" i="2" a="1"/>
  <c r="K671" i="2" s="1"/>
  <c r="O671" i="2" a="1"/>
  <c r="O671" i="2" s="1"/>
  <c r="L671" i="2" a="1"/>
  <c r="L671" i="2" s="1"/>
  <c r="P671" i="2" a="1"/>
  <c r="P671" i="2" s="1"/>
  <c r="C671" i="2" a="1"/>
  <c r="C671" i="2" s="1"/>
  <c r="D671" i="2" a="1"/>
  <c r="D671" i="2" s="1"/>
  <c r="A671" i="2" s="1" a="1"/>
  <c r="A671" i="2" s="1"/>
  <c r="K669" i="2" a="1"/>
  <c r="K669" i="2" s="1"/>
  <c r="O669" i="2" a="1"/>
  <c r="O669" i="2" s="1"/>
  <c r="L669" i="2" a="1"/>
  <c r="L669" i="2" s="1"/>
  <c r="P669" i="2" a="1"/>
  <c r="P669" i="2" s="1"/>
  <c r="M669" i="2" a="1"/>
  <c r="M669" i="2" s="1"/>
  <c r="Q669" i="2" a="1"/>
  <c r="Q669" i="2" s="1"/>
  <c r="N669" i="2" a="1"/>
  <c r="N669" i="2" s="1"/>
  <c r="C669" i="2" a="1"/>
  <c r="C669" i="2" s="1"/>
  <c r="D669" i="2" a="1"/>
  <c r="D669" i="2" s="1"/>
  <c r="A669" i="2" s="1" a="1"/>
  <c r="A669" i="2" s="1"/>
  <c r="M667" i="2" a="1"/>
  <c r="M667" i="2" s="1"/>
  <c r="Q667" i="2" a="1"/>
  <c r="Q667" i="2" s="1"/>
  <c r="N667" i="2" a="1"/>
  <c r="N667" i="2" s="1"/>
  <c r="K667" i="2" a="1"/>
  <c r="K667" i="2" s="1"/>
  <c r="O667" i="2" a="1"/>
  <c r="O667" i="2" s="1"/>
  <c r="L667" i="2" a="1"/>
  <c r="L667" i="2" s="1"/>
  <c r="P667" i="2" a="1"/>
  <c r="P667" i="2" s="1"/>
  <c r="C667" i="2" a="1"/>
  <c r="C667" i="2" s="1"/>
  <c r="D667" i="2" a="1"/>
  <c r="D667" i="2" s="1"/>
  <c r="A667" i="2" s="1" a="1"/>
  <c r="A667" i="2" s="1"/>
  <c r="L665" i="2" a="1"/>
  <c r="L665" i="2" s="1"/>
  <c r="P665" i="2" a="1"/>
  <c r="P665" i="2" s="1"/>
  <c r="M665" i="2" a="1"/>
  <c r="M665" i="2" s="1"/>
  <c r="N665" i="2" a="1"/>
  <c r="N665" i="2" s="1"/>
  <c r="Q665" i="2" a="1"/>
  <c r="Q665" i="2" s="1"/>
  <c r="K665" i="2" a="1"/>
  <c r="K665" i="2" s="1"/>
  <c r="O665" i="2" a="1"/>
  <c r="O665" i="2" s="1"/>
  <c r="C665" i="2" a="1"/>
  <c r="C665" i="2" s="1"/>
  <c r="D665" i="2" a="1"/>
  <c r="D665" i="2" s="1"/>
  <c r="A665" i="2" s="1" a="1"/>
  <c r="A665" i="2" s="1"/>
  <c r="N663" i="2" a="1"/>
  <c r="N663" i="2" s="1"/>
  <c r="K663" i="2" a="1"/>
  <c r="K663" i="2" s="1"/>
  <c r="O663" i="2" a="1"/>
  <c r="O663" i="2" s="1"/>
  <c r="L663" i="2" a="1"/>
  <c r="L663" i="2" s="1"/>
  <c r="P663" i="2" a="1"/>
  <c r="P663" i="2" s="1"/>
  <c r="Q663" i="2" a="1"/>
  <c r="Q663" i="2" s="1"/>
  <c r="M663" i="2" a="1"/>
  <c r="M663" i="2" s="1"/>
  <c r="C663" i="2" a="1"/>
  <c r="C663" i="2" s="1"/>
  <c r="D663" i="2" a="1"/>
  <c r="D663" i="2" s="1"/>
  <c r="A663" i="2" s="1" a="1"/>
  <c r="A663" i="2" s="1"/>
  <c r="L661" i="2" a="1"/>
  <c r="L661" i="2" s="1"/>
  <c r="P661" i="2" a="1"/>
  <c r="P661" i="2" s="1"/>
  <c r="M661" i="2" a="1"/>
  <c r="M661" i="2" s="1"/>
  <c r="Q661" i="2" a="1"/>
  <c r="Q661" i="2" s="1"/>
  <c r="N661" i="2" a="1"/>
  <c r="N661" i="2" s="1"/>
  <c r="O661" i="2" a="1"/>
  <c r="O661" i="2" s="1"/>
  <c r="K661" i="2" a="1"/>
  <c r="K661" i="2" s="1"/>
  <c r="C661" i="2" a="1"/>
  <c r="C661" i="2" s="1"/>
  <c r="D661" i="2" a="1"/>
  <c r="D661" i="2" s="1"/>
  <c r="A661" i="2" s="1" a="1"/>
  <c r="A661" i="2" s="1"/>
  <c r="N659" i="2" a="1"/>
  <c r="N659" i="2" s="1"/>
  <c r="K659" i="2" a="1"/>
  <c r="K659" i="2" s="1"/>
  <c r="O659" i="2" a="1"/>
  <c r="O659" i="2" s="1"/>
  <c r="L659" i="2" a="1"/>
  <c r="L659" i="2" s="1"/>
  <c r="P659" i="2" a="1"/>
  <c r="P659" i="2" s="1"/>
  <c r="M659" i="2" a="1"/>
  <c r="M659" i="2" s="1"/>
  <c r="Q659" i="2" a="1"/>
  <c r="Q659" i="2" s="1"/>
  <c r="C659" i="2" a="1"/>
  <c r="C659" i="2" s="1"/>
  <c r="D659" i="2" a="1"/>
  <c r="D659" i="2" s="1"/>
  <c r="A659" i="2" s="1" a="1"/>
  <c r="A659" i="2" s="1"/>
  <c r="L657" i="2" a="1"/>
  <c r="L657" i="2" s="1"/>
  <c r="P657" i="2" a="1"/>
  <c r="P657" i="2" s="1"/>
  <c r="M657" i="2" a="1"/>
  <c r="M657" i="2" s="1"/>
  <c r="Q657" i="2" a="1"/>
  <c r="Q657" i="2" s="1"/>
  <c r="N657" i="2" a="1"/>
  <c r="N657" i="2" s="1"/>
  <c r="K657" i="2" a="1"/>
  <c r="K657" i="2" s="1"/>
  <c r="O657" i="2" a="1"/>
  <c r="O657" i="2" s="1"/>
  <c r="C657" i="2" a="1"/>
  <c r="C657" i="2" s="1"/>
  <c r="D657" i="2" a="1"/>
  <c r="D657" i="2" s="1"/>
  <c r="A657" i="2" s="1" a="1"/>
  <c r="A657" i="2" s="1"/>
  <c r="N655" i="2" a="1"/>
  <c r="N655" i="2" s="1"/>
  <c r="K655" i="2" a="1"/>
  <c r="K655" i="2" s="1"/>
  <c r="O655" i="2" a="1"/>
  <c r="O655" i="2" s="1"/>
  <c r="L655" i="2" a="1"/>
  <c r="L655" i="2" s="1"/>
  <c r="P655" i="2" a="1"/>
  <c r="P655" i="2" s="1"/>
  <c r="M655" i="2" a="1"/>
  <c r="M655" i="2" s="1"/>
  <c r="Q655" i="2" a="1"/>
  <c r="Q655" i="2" s="1"/>
  <c r="C655" i="2" a="1"/>
  <c r="C655" i="2" s="1"/>
  <c r="D655" i="2" a="1"/>
  <c r="D655" i="2" s="1"/>
  <c r="A655" i="2" s="1" a="1"/>
  <c r="A655" i="2" s="1"/>
  <c r="L653" i="2" a="1"/>
  <c r="L653" i="2" s="1"/>
  <c r="P653" i="2" a="1"/>
  <c r="P653" i="2" s="1"/>
  <c r="M653" i="2" a="1"/>
  <c r="M653" i="2" s="1"/>
  <c r="Q653" i="2" a="1"/>
  <c r="Q653" i="2" s="1"/>
  <c r="N653" i="2" a="1"/>
  <c r="N653" i="2" s="1"/>
  <c r="K653" i="2" a="1"/>
  <c r="K653" i="2" s="1"/>
  <c r="O653" i="2" a="1"/>
  <c r="O653" i="2" s="1"/>
  <c r="C653" i="2" a="1"/>
  <c r="C653" i="2" s="1"/>
  <c r="D653" i="2" a="1"/>
  <c r="D653" i="2" s="1"/>
  <c r="A653" i="2" s="1" a="1"/>
  <c r="A653" i="2" s="1"/>
  <c r="N651" i="2" a="1"/>
  <c r="N651" i="2" s="1"/>
  <c r="K651" i="2" a="1"/>
  <c r="K651" i="2" s="1"/>
  <c r="O651" i="2" a="1"/>
  <c r="O651" i="2" s="1"/>
  <c r="L651" i="2" a="1"/>
  <c r="L651" i="2" s="1"/>
  <c r="P651" i="2" a="1"/>
  <c r="P651" i="2" s="1"/>
  <c r="M651" i="2" a="1"/>
  <c r="M651" i="2" s="1"/>
  <c r="Q651" i="2" a="1"/>
  <c r="Q651" i="2" s="1"/>
  <c r="C651" i="2" a="1"/>
  <c r="C651" i="2" s="1"/>
  <c r="D651" i="2" a="1"/>
  <c r="D651" i="2" s="1"/>
  <c r="A651" i="2" s="1" a="1"/>
  <c r="A651" i="2" s="1"/>
  <c r="L649" i="2" a="1"/>
  <c r="L649" i="2" s="1"/>
  <c r="P649" i="2" a="1"/>
  <c r="P649" i="2" s="1"/>
  <c r="M649" i="2" a="1"/>
  <c r="M649" i="2" s="1"/>
  <c r="Q649" i="2" a="1"/>
  <c r="Q649" i="2" s="1"/>
  <c r="N649" i="2" a="1"/>
  <c r="N649" i="2" s="1"/>
  <c r="K649" i="2" a="1"/>
  <c r="K649" i="2" s="1"/>
  <c r="O649" i="2" a="1"/>
  <c r="O649" i="2" s="1"/>
  <c r="C649" i="2" a="1"/>
  <c r="C649" i="2" s="1"/>
  <c r="D649" i="2" a="1"/>
  <c r="D649" i="2" s="1"/>
  <c r="A649" i="2" s="1" a="1"/>
  <c r="A649" i="2" s="1"/>
  <c r="N647" i="2" a="1"/>
  <c r="N647" i="2" s="1"/>
  <c r="K647" i="2" a="1"/>
  <c r="K647" i="2" s="1"/>
  <c r="O647" i="2" a="1"/>
  <c r="O647" i="2" s="1"/>
  <c r="L647" i="2" a="1"/>
  <c r="L647" i="2" s="1"/>
  <c r="P647" i="2" a="1"/>
  <c r="P647" i="2" s="1"/>
  <c r="Q647" i="2" a="1"/>
  <c r="Q647" i="2" s="1"/>
  <c r="M647" i="2" a="1"/>
  <c r="M647" i="2" s="1"/>
  <c r="C647" i="2" a="1"/>
  <c r="C647" i="2" s="1"/>
  <c r="D647" i="2" a="1"/>
  <c r="D647" i="2" s="1"/>
  <c r="A647" i="2" s="1" a="1"/>
  <c r="A647" i="2" s="1"/>
  <c r="L645" i="2" a="1"/>
  <c r="L645" i="2" s="1"/>
  <c r="P645" i="2" a="1"/>
  <c r="P645" i="2" s="1"/>
  <c r="M645" i="2" a="1"/>
  <c r="M645" i="2" s="1"/>
  <c r="Q645" i="2" a="1"/>
  <c r="Q645" i="2" s="1"/>
  <c r="N645" i="2" a="1"/>
  <c r="N645" i="2" s="1"/>
  <c r="O645" i="2" a="1"/>
  <c r="O645" i="2" s="1"/>
  <c r="K645" i="2" a="1"/>
  <c r="K645" i="2" s="1"/>
  <c r="C645" i="2" a="1"/>
  <c r="C645" i="2" s="1"/>
  <c r="D645" i="2" a="1"/>
  <c r="D645" i="2" s="1"/>
  <c r="A645" i="2" s="1" a="1"/>
  <c r="A645" i="2" s="1"/>
  <c r="N643" i="2" a="1"/>
  <c r="N643" i="2" s="1"/>
  <c r="K643" i="2" a="1"/>
  <c r="K643" i="2" s="1"/>
  <c r="O643" i="2" a="1"/>
  <c r="O643" i="2" s="1"/>
  <c r="L643" i="2" a="1"/>
  <c r="L643" i="2" s="1"/>
  <c r="P643" i="2" a="1"/>
  <c r="P643" i="2" s="1"/>
  <c r="M643" i="2" a="1"/>
  <c r="M643" i="2" s="1"/>
  <c r="Q643" i="2" a="1"/>
  <c r="Q643" i="2" s="1"/>
  <c r="C643" i="2" a="1"/>
  <c r="C643" i="2" s="1"/>
  <c r="D643" i="2" a="1"/>
  <c r="D643" i="2" s="1"/>
  <c r="A643" i="2" s="1" a="1"/>
  <c r="A643" i="2" s="1"/>
  <c r="L641" i="2" a="1"/>
  <c r="L641" i="2" s="1"/>
  <c r="P641" i="2" a="1"/>
  <c r="P641" i="2" s="1"/>
  <c r="M641" i="2" a="1"/>
  <c r="M641" i="2" s="1"/>
  <c r="Q641" i="2" a="1"/>
  <c r="Q641" i="2" s="1"/>
  <c r="N641" i="2" a="1"/>
  <c r="N641" i="2" s="1"/>
  <c r="K641" i="2" a="1"/>
  <c r="K641" i="2" s="1"/>
  <c r="O641" i="2" a="1"/>
  <c r="O641" i="2" s="1"/>
  <c r="C641" i="2" a="1"/>
  <c r="C641" i="2" s="1"/>
  <c r="D641" i="2" a="1"/>
  <c r="D641" i="2" s="1"/>
  <c r="A641" i="2" s="1" a="1"/>
  <c r="A641" i="2" s="1"/>
  <c r="N639" i="2" a="1"/>
  <c r="N639" i="2" s="1"/>
  <c r="K639" i="2" a="1"/>
  <c r="K639" i="2" s="1"/>
  <c r="O639" i="2" a="1"/>
  <c r="O639" i="2" s="1"/>
  <c r="L639" i="2" a="1"/>
  <c r="L639" i="2" s="1"/>
  <c r="P639" i="2" a="1"/>
  <c r="P639" i="2" s="1"/>
  <c r="M639" i="2" a="1"/>
  <c r="M639" i="2" s="1"/>
  <c r="Q639" i="2" a="1"/>
  <c r="Q639" i="2" s="1"/>
  <c r="C639" i="2" a="1"/>
  <c r="C639" i="2" s="1"/>
  <c r="D639" i="2" a="1"/>
  <c r="D639" i="2" s="1"/>
  <c r="A639" i="2" s="1" a="1"/>
  <c r="A639" i="2" s="1"/>
  <c r="L637" i="2" a="1"/>
  <c r="L637" i="2" s="1"/>
  <c r="P637" i="2" a="1"/>
  <c r="P637" i="2" s="1"/>
  <c r="M637" i="2" a="1"/>
  <c r="M637" i="2" s="1"/>
  <c r="Q637" i="2" a="1"/>
  <c r="Q637" i="2" s="1"/>
  <c r="N637" i="2" a="1"/>
  <c r="N637" i="2" s="1"/>
  <c r="K637" i="2" a="1"/>
  <c r="K637" i="2" s="1"/>
  <c r="O637" i="2" a="1"/>
  <c r="O637" i="2" s="1"/>
  <c r="C637" i="2" a="1"/>
  <c r="C637" i="2" s="1"/>
  <c r="D637" i="2" a="1"/>
  <c r="D637" i="2" s="1"/>
  <c r="A637" i="2" s="1" a="1"/>
  <c r="A637" i="2" s="1"/>
  <c r="N635" i="2" a="1"/>
  <c r="N635" i="2" s="1"/>
  <c r="K635" i="2" a="1"/>
  <c r="K635" i="2" s="1"/>
  <c r="O635" i="2" a="1"/>
  <c r="O635" i="2" s="1"/>
  <c r="L635" i="2" a="1"/>
  <c r="L635" i="2" s="1"/>
  <c r="P635" i="2" a="1"/>
  <c r="P635" i="2" s="1"/>
  <c r="M635" i="2" a="1"/>
  <c r="M635" i="2" s="1"/>
  <c r="Q635" i="2" a="1"/>
  <c r="Q635" i="2" s="1"/>
  <c r="C635" i="2" a="1"/>
  <c r="C635" i="2" s="1"/>
  <c r="D635" i="2" a="1"/>
  <c r="D635" i="2" s="1"/>
  <c r="A635" i="2" s="1" a="1"/>
  <c r="A635" i="2" s="1"/>
  <c r="L633" i="2" a="1"/>
  <c r="L633" i="2" s="1"/>
  <c r="P633" i="2" a="1"/>
  <c r="P633" i="2" s="1"/>
  <c r="M633" i="2" a="1"/>
  <c r="M633" i="2" s="1"/>
  <c r="Q633" i="2" a="1"/>
  <c r="Q633" i="2" s="1"/>
  <c r="N633" i="2" a="1"/>
  <c r="N633" i="2" s="1"/>
  <c r="K633" i="2" a="1"/>
  <c r="K633" i="2" s="1"/>
  <c r="O633" i="2" a="1"/>
  <c r="O633" i="2" s="1"/>
  <c r="C633" i="2" a="1"/>
  <c r="C633" i="2" s="1"/>
  <c r="D633" i="2" a="1"/>
  <c r="D633" i="2" s="1"/>
  <c r="A633" i="2" s="1" a="1"/>
  <c r="A633" i="2" s="1"/>
  <c r="N631" i="2" a="1"/>
  <c r="N631" i="2" s="1"/>
  <c r="K631" i="2" a="1"/>
  <c r="K631" i="2" s="1"/>
  <c r="O631" i="2" a="1"/>
  <c r="O631" i="2" s="1"/>
  <c r="L631" i="2" a="1"/>
  <c r="L631" i="2" s="1"/>
  <c r="P631" i="2" a="1"/>
  <c r="P631" i="2" s="1"/>
  <c r="Q631" i="2" a="1"/>
  <c r="Q631" i="2" s="1"/>
  <c r="M631" i="2" a="1"/>
  <c r="M631" i="2" s="1"/>
  <c r="C631" i="2" a="1"/>
  <c r="C631" i="2" s="1"/>
  <c r="D631" i="2" a="1"/>
  <c r="D631" i="2" s="1"/>
  <c r="A631" i="2" s="1" a="1"/>
  <c r="A631" i="2" s="1"/>
  <c r="L629" i="2" a="1"/>
  <c r="L629" i="2" s="1"/>
  <c r="P629" i="2" a="1"/>
  <c r="P629" i="2" s="1"/>
  <c r="M629" i="2" a="1"/>
  <c r="M629" i="2" s="1"/>
  <c r="Q629" i="2" a="1"/>
  <c r="Q629" i="2" s="1"/>
  <c r="N629" i="2" a="1"/>
  <c r="N629" i="2" s="1"/>
  <c r="O629" i="2" a="1"/>
  <c r="O629" i="2" s="1"/>
  <c r="K629" i="2" a="1"/>
  <c r="K629" i="2" s="1"/>
  <c r="D629" i="2" a="1"/>
  <c r="D629" i="2" s="1"/>
  <c r="A629" i="2" s="1" a="1"/>
  <c r="A629" i="2" s="1"/>
  <c r="C629" i="2" a="1"/>
  <c r="C629" i="2" s="1"/>
  <c r="N627" i="2" a="1"/>
  <c r="N627" i="2" s="1"/>
  <c r="K627" i="2" a="1"/>
  <c r="K627" i="2" s="1"/>
  <c r="O627" i="2" a="1"/>
  <c r="O627" i="2" s="1"/>
  <c r="L627" i="2" a="1"/>
  <c r="L627" i="2" s="1"/>
  <c r="P627" i="2" a="1"/>
  <c r="P627" i="2" s="1"/>
  <c r="M627" i="2" a="1"/>
  <c r="M627" i="2" s="1"/>
  <c r="Q627" i="2" a="1"/>
  <c r="Q627" i="2" s="1"/>
  <c r="D627" i="2" a="1"/>
  <c r="D627" i="2" s="1"/>
  <c r="A627" i="2" s="1" a="1"/>
  <c r="A627" i="2" s="1"/>
  <c r="C627" i="2" a="1"/>
  <c r="C627" i="2" s="1"/>
  <c r="L625" i="2" a="1"/>
  <c r="L625" i="2" s="1"/>
  <c r="P625" i="2" a="1"/>
  <c r="P625" i="2" s="1"/>
  <c r="M625" i="2" a="1"/>
  <c r="M625" i="2" s="1"/>
  <c r="Q625" i="2" a="1"/>
  <c r="Q625" i="2" s="1"/>
  <c r="N625" i="2" a="1"/>
  <c r="N625" i="2" s="1"/>
  <c r="K625" i="2" a="1"/>
  <c r="K625" i="2" s="1"/>
  <c r="O625" i="2" a="1"/>
  <c r="O625" i="2" s="1"/>
  <c r="D625" i="2" a="1"/>
  <c r="D625" i="2" s="1"/>
  <c r="A625" i="2" s="1" a="1"/>
  <c r="A625" i="2" s="1"/>
  <c r="C625" i="2" a="1"/>
  <c r="C625" i="2" s="1"/>
  <c r="N623" i="2" a="1"/>
  <c r="N623" i="2" s="1"/>
  <c r="K623" i="2" a="1"/>
  <c r="K623" i="2" s="1"/>
  <c r="O623" i="2" a="1"/>
  <c r="O623" i="2" s="1"/>
  <c r="L623" i="2" a="1"/>
  <c r="L623" i="2" s="1"/>
  <c r="P623" i="2" a="1"/>
  <c r="P623" i="2" s="1"/>
  <c r="M623" i="2" a="1"/>
  <c r="M623" i="2" s="1"/>
  <c r="Q623" i="2" a="1"/>
  <c r="Q623" i="2" s="1"/>
  <c r="D623" i="2" a="1"/>
  <c r="D623" i="2" s="1"/>
  <c r="A623" i="2" s="1" a="1"/>
  <c r="A623" i="2" s="1"/>
  <c r="C623" i="2" a="1"/>
  <c r="C623" i="2" s="1"/>
  <c r="L621" i="2" a="1"/>
  <c r="L621" i="2" s="1"/>
  <c r="P621" i="2" a="1"/>
  <c r="P621" i="2" s="1"/>
  <c r="M621" i="2" a="1"/>
  <c r="M621" i="2" s="1"/>
  <c r="Q621" i="2" a="1"/>
  <c r="Q621" i="2" s="1"/>
  <c r="N621" i="2" a="1"/>
  <c r="N621" i="2" s="1"/>
  <c r="K621" i="2" a="1"/>
  <c r="K621" i="2" s="1"/>
  <c r="O621" i="2" a="1"/>
  <c r="O621" i="2" s="1"/>
  <c r="D621" i="2" a="1"/>
  <c r="D621" i="2" s="1"/>
  <c r="A621" i="2" s="1" a="1"/>
  <c r="A621" i="2" s="1"/>
  <c r="C621" i="2" a="1"/>
  <c r="C621" i="2" s="1"/>
  <c r="N619" i="2" a="1"/>
  <c r="N619" i="2" s="1"/>
  <c r="K619" i="2" a="1"/>
  <c r="K619" i="2" s="1"/>
  <c r="O619" i="2" a="1"/>
  <c r="O619" i="2" s="1"/>
  <c r="L619" i="2" a="1"/>
  <c r="L619" i="2" s="1"/>
  <c r="P619" i="2" a="1"/>
  <c r="P619" i="2" s="1"/>
  <c r="M619" i="2" a="1"/>
  <c r="M619" i="2" s="1"/>
  <c r="Q619" i="2" a="1"/>
  <c r="Q619" i="2" s="1"/>
  <c r="D619" i="2" a="1"/>
  <c r="D619" i="2" s="1"/>
  <c r="A619" i="2" s="1" a="1"/>
  <c r="A619" i="2" s="1"/>
  <c r="C619" i="2" a="1"/>
  <c r="C619" i="2" s="1"/>
  <c r="L617" i="2" a="1"/>
  <c r="L617" i="2" s="1"/>
  <c r="P617" i="2" a="1"/>
  <c r="P617" i="2" s="1"/>
  <c r="M617" i="2" a="1"/>
  <c r="M617" i="2" s="1"/>
  <c r="Q617" i="2" a="1"/>
  <c r="Q617" i="2" s="1"/>
  <c r="N617" i="2" a="1"/>
  <c r="N617" i="2" s="1"/>
  <c r="K617" i="2" a="1"/>
  <c r="K617" i="2" s="1"/>
  <c r="O617" i="2" a="1"/>
  <c r="O617" i="2" s="1"/>
  <c r="D617" i="2" a="1"/>
  <c r="D617" i="2" s="1"/>
  <c r="A617" i="2" s="1" a="1"/>
  <c r="A617" i="2" s="1"/>
  <c r="C617" i="2" a="1"/>
  <c r="C617" i="2" s="1"/>
  <c r="N615" i="2" a="1"/>
  <c r="N615" i="2" s="1"/>
  <c r="K615" i="2" a="1"/>
  <c r="K615" i="2" s="1"/>
  <c r="O615" i="2" a="1"/>
  <c r="O615" i="2" s="1"/>
  <c r="L615" i="2" a="1"/>
  <c r="L615" i="2" s="1"/>
  <c r="P615" i="2" a="1"/>
  <c r="P615" i="2" s="1"/>
  <c r="Q615" i="2" a="1"/>
  <c r="Q615" i="2" s="1"/>
  <c r="M615" i="2" a="1"/>
  <c r="M615" i="2" s="1"/>
  <c r="D615" i="2" a="1"/>
  <c r="D615" i="2" s="1"/>
  <c r="A615" i="2" s="1" a="1"/>
  <c r="A615" i="2" s="1"/>
  <c r="C615" i="2" a="1"/>
  <c r="C615" i="2" s="1"/>
  <c r="L613" i="2" a="1"/>
  <c r="L613" i="2" s="1"/>
  <c r="P613" i="2" a="1"/>
  <c r="P613" i="2" s="1"/>
  <c r="M613" i="2" a="1"/>
  <c r="M613" i="2" s="1"/>
  <c r="Q613" i="2" a="1"/>
  <c r="Q613" i="2" s="1"/>
  <c r="N613" i="2" a="1"/>
  <c r="N613" i="2" s="1"/>
  <c r="O613" i="2" a="1"/>
  <c r="O613" i="2" s="1"/>
  <c r="K613" i="2" a="1"/>
  <c r="K613" i="2" s="1"/>
  <c r="D613" i="2" a="1"/>
  <c r="D613" i="2" s="1"/>
  <c r="A613" i="2" s="1" a="1"/>
  <c r="A613" i="2" s="1"/>
  <c r="C613" i="2" a="1"/>
  <c r="C613" i="2" s="1"/>
  <c r="N611" i="2" a="1"/>
  <c r="N611" i="2" s="1"/>
  <c r="K611" i="2" a="1"/>
  <c r="K611" i="2" s="1"/>
  <c r="O611" i="2" a="1"/>
  <c r="O611" i="2" s="1"/>
  <c r="L611" i="2" a="1"/>
  <c r="L611" i="2" s="1"/>
  <c r="P611" i="2" a="1"/>
  <c r="P611" i="2" s="1"/>
  <c r="M611" i="2" a="1"/>
  <c r="M611" i="2" s="1"/>
  <c r="Q611" i="2" a="1"/>
  <c r="Q611" i="2" s="1"/>
  <c r="D611" i="2" a="1"/>
  <c r="D611" i="2" s="1"/>
  <c r="A611" i="2" s="1" a="1"/>
  <c r="A611" i="2" s="1"/>
  <c r="C611" i="2" a="1"/>
  <c r="C611" i="2" s="1"/>
  <c r="L609" i="2" a="1"/>
  <c r="L609" i="2" s="1"/>
  <c r="P609" i="2" a="1"/>
  <c r="P609" i="2" s="1"/>
  <c r="M609" i="2" a="1"/>
  <c r="M609" i="2" s="1"/>
  <c r="Q609" i="2" a="1"/>
  <c r="Q609" i="2" s="1"/>
  <c r="N609" i="2" a="1"/>
  <c r="N609" i="2" s="1"/>
  <c r="K609" i="2" a="1"/>
  <c r="K609" i="2" s="1"/>
  <c r="O609" i="2" a="1"/>
  <c r="O609" i="2" s="1"/>
  <c r="D609" i="2" a="1"/>
  <c r="D609" i="2" s="1"/>
  <c r="A609" i="2" s="1" a="1"/>
  <c r="A609" i="2" s="1"/>
  <c r="C609" i="2" a="1"/>
  <c r="C609" i="2" s="1"/>
  <c r="N607" i="2" a="1"/>
  <c r="N607" i="2" s="1"/>
  <c r="K607" i="2" a="1"/>
  <c r="K607" i="2" s="1"/>
  <c r="O607" i="2" a="1"/>
  <c r="O607" i="2" s="1"/>
  <c r="L607" i="2" a="1"/>
  <c r="L607" i="2" s="1"/>
  <c r="P607" i="2" a="1"/>
  <c r="P607" i="2" s="1"/>
  <c r="M607" i="2" a="1"/>
  <c r="M607" i="2" s="1"/>
  <c r="Q607" i="2" a="1"/>
  <c r="Q607" i="2" s="1"/>
  <c r="D607" i="2" a="1"/>
  <c r="D607" i="2" s="1"/>
  <c r="A607" i="2" s="1" a="1"/>
  <c r="A607" i="2" s="1"/>
  <c r="C607" i="2" a="1"/>
  <c r="C607" i="2" s="1"/>
  <c r="M605" i="2" a="1"/>
  <c r="M605" i="2" s="1"/>
  <c r="N605" i="2" a="1"/>
  <c r="N605" i="2" s="1"/>
  <c r="Q605" i="2" a="1"/>
  <c r="Q605" i="2" s="1"/>
  <c r="K605" i="2" a="1"/>
  <c r="K605" i="2" s="1"/>
  <c r="O605" i="2" a="1"/>
  <c r="O605" i="2" s="1"/>
  <c r="L605" i="2" a="1"/>
  <c r="L605" i="2" s="1"/>
  <c r="P605" i="2" a="1"/>
  <c r="P605" i="2" s="1"/>
  <c r="D605" i="2" a="1"/>
  <c r="D605" i="2" s="1"/>
  <c r="A605" i="2" s="1" a="1"/>
  <c r="A605" i="2" s="1"/>
  <c r="C605" i="2" a="1"/>
  <c r="C605" i="2" s="1"/>
  <c r="K603" i="2" a="1"/>
  <c r="K603" i="2" s="1"/>
  <c r="O603" i="2" a="1"/>
  <c r="O603" i="2" s="1"/>
  <c r="L603" i="2" a="1"/>
  <c r="L603" i="2" s="1"/>
  <c r="P603" i="2" a="1"/>
  <c r="P603" i="2" s="1"/>
  <c r="M603" i="2" a="1"/>
  <c r="M603" i="2" s="1"/>
  <c r="Q603" i="2" a="1"/>
  <c r="Q603" i="2" s="1"/>
  <c r="N603" i="2" a="1"/>
  <c r="N603" i="2" s="1"/>
  <c r="D603" i="2" a="1"/>
  <c r="D603" i="2" s="1"/>
  <c r="A603" i="2" s="1" a="1"/>
  <c r="A603" i="2" s="1"/>
  <c r="C603" i="2" a="1"/>
  <c r="C603" i="2" s="1"/>
  <c r="M601" i="2" a="1"/>
  <c r="M601" i="2" s="1"/>
  <c r="Q601" i="2" a="1"/>
  <c r="Q601" i="2" s="1"/>
  <c r="N601" i="2" a="1"/>
  <c r="N601" i="2" s="1"/>
  <c r="K601" i="2" a="1"/>
  <c r="K601" i="2" s="1"/>
  <c r="O601" i="2" a="1"/>
  <c r="O601" i="2" s="1"/>
  <c r="L601" i="2" a="1"/>
  <c r="L601" i="2" s="1"/>
  <c r="P601" i="2" a="1"/>
  <c r="P601" i="2" s="1"/>
  <c r="D601" i="2" a="1"/>
  <c r="D601" i="2" s="1"/>
  <c r="A601" i="2" s="1" a="1"/>
  <c r="A601" i="2" s="1"/>
  <c r="C601" i="2" a="1"/>
  <c r="C601" i="2" s="1"/>
  <c r="K599" i="2" a="1"/>
  <c r="K599" i="2" s="1"/>
  <c r="O599" i="2" a="1"/>
  <c r="O599" i="2" s="1"/>
  <c r="L599" i="2" a="1"/>
  <c r="L599" i="2" s="1"/>
  <c r="P599" i="2" a="1"/>
  <c r="P599" i="2" s="1"/>
  <c r="M599" i="2" a="1"/>
  <c r="M599" i="2" s="1"/>
  <c r="Q599" i="2" a="1"/>
  <c r="Q599" i="2" s="1"/>
  <c r="N599" i="2" a="1"/>
  <c r="N599" i="2" s="1"/>
  <c r="D599" i="2" a="1"/>
  <c r="D599" i="2" s="1"/>
  <c r="A599" i="2" s="1" a="1"/>
  <c r="A599" i="2" s="1"/>
  <c r="C599" i="2" a="1"/>
  <c r="C599" i="2" s="1"/>
  <c r="M597" i="2" a="1"/>
  <c r="M597" i="2" s="1"/>
  <c r="Q597" i="2" a="1"/>
  <c r="Q597" i="2" s="1"/>
  <c r="N597" i="2" a="1"/>
  <c r="N597" i="2" s="1"/>
  <c r="K597" i="2" a="1"/>
  <c r="K597" i="2" s="1"/>
  <c r="O597" i="2" a="1"/>
  <c r="O597" i="2" s="1"/>
  <c r="P597" i="2" a="1"/>
  <c r="P597" i="2" s="1"/>
  <c r="L597" i="2" a="1"/>
  <c r="L597" i="2" s="1"/>
  <c r="D597" i="2" a="1"/>
  <c r="D597" i="2" s="1"/>
  <c r="A597" i="2" s="1" a="1"/>
  <c r="A597" i="2" s="1"/>
  <c r="C597" i="2" a="1"/>
  <c r="C597" i="2" s="1"/>
  <c r="L595" i="2" a="1"/>
  <c r="L595" i="2" s="1"/>
  <c r="P595" i="2" a="1"/>
  <c r="P595" i="2" s="1"/>
  <c r="M595" i="2" a="1"/>
  <c r="M595" i="2" s="1"/>
  <c r="Q595" i="2" a="1"/>
  <c r="Q595" i="2" s="1"/>
  <c r="N595" i="2" a="1"/>
  <c r="N595" i="2" s="1"/>
  <c r="O595" i="2" a="1"/>
  <c r="O595" i="2" s="1"/>
  <c r="K595" i="2" a="1"/>
  <c r="K595" i="2" s="1"/>
  <c r="D595" i="2" a="1"/>
  <c r="D595" i="2" s="1"/>
  <c r="A595" i="2" s="1" a="1"/>
  <c r="A595" i="2" s="1"/>
  <c r="C595" i="2" a="1"/>
  <c r="C595" i="2" s="1"/>
  <c r="N593" i="2" a="1"/>
  <c r="N593" i="2" s="1"/>
  <c r="K593" i="2" a="1"/>
  <c r="K593" i="2" s="1"/>
  <c r="O593" i="2" a="1"/>
  <c r="O593" i="2" s="1"/>
  <c r="L593" i="2" a="1"/>
  <c r="L593" i="2" s="1"/>
  <c r="P593" i="2" a="1"/>
  <c r="P593" i="2" s="1"/>
  <c r="M593" i="2" a="1"/>
  <c r="M593" i="2" s="1"/>
  <c r="Q593" i="2" a="1"/>
  <c r="Q593" i="2" s="1"/>
  <c r="D593" i="2" a="1"/>
  <c r="D593" i="2" s="1"/>
  <c r="A593" i="2" s="1" a="1"/>
  <c r="A593" i="2" s="1"/>
  <c r="C593" i="2" a="1"/>
  <c r="C593" i="2" s="1"/>
  <c r="L591" i="2" a="1"/>
  <c r="L591" i="2" s="1"/>
  <c r="P591" i="2" a="1"/>
  <c r="P591" i="2" s="1"/>
  <c r="M591" i="2" a="1"/>
  <c r="M591" i="2" s="1"/>
  <c r="Q591" i="2" a="1"/>
  <c r="Q591" i="2" s="1"/>
  <c r="N591" i="2" a="1"/>
  <c r="N591" i="2" s="1"/>
  <c r="K591" i="2" a="1"/>
  <c r="K591" i="2" s="1"/>
  <c r="O591" i="2" a="1"/>
  <c r="O591" i="2" s="1"/>
  <c r="D591" i="2" a="1"/>
  <c r="D591" i="2" s="1"/>
  <c r="A591" i="2" s="1" a="1"/>
  <c r="A591" i="2" s="1"/>
  <c r="C591" i="2" a="1"/>
  <c r="C591" i="2" s="1"/>
  <c r="N589" i="2" a="1"/>
  <c r="N589" i="2" s="1"/>
  <c r="K589" i="2" a="1"/>
  <c r="K589" i="2" s="1"/>
  <c r="O589" i="2" a="1"/>
  <c r="O589" i="2" s="1"/>
  <c r="L589" i="2" a="1"/>
  <c r="L589" i="2" s="1"/>
  <c r="P589" i="2" a="1"/>
  <c r="P589" i="2" s="1"/>
  <c r="M589" i="2" a="1"/>
  <c r="M589" i="2" s="1"/>
  <c r="Q589" i="2" a="1"/>
  <c r="Q589" i="2" s="1"/>
  <c r="D589" i="2" a="1"/>
  <c r="D589" i="2" s="1"/>
  <c r="A589" i="2" s="1" a="1"/>
  <c r="A589" i="2" s="1"/>
  <c r="C589" i="2" a="1"/>
  <c r="C589" i="2" s="1"/>
  <c r="L587" i="2" a="1"/>
  <c r="L587" i="2" s="1"/>
  <c r="P587" i="2" a="1"/>
  <c r="P587" i="2" s="1"/>
  <c r="M587" i="2" a="1"/>
  <c r="M587" i="2" s="1"/>
  <c r="Q587" i="2" a="1"/>
  <c r="Q587" i="2" s="1"/>
  <c r="N587" i="2" a="1"/>
  <c r="N587" i="2" s="1"/>
  <c r="K587" i="2" a="1"/>
  <c r="K587" i="2" s="1"/>
  <c r="O587" i="2" a="1"/>
  <c r="O587" i="2" s="1"/>
  <c r="D587" i="2" a="1"/>
  <c r="D587" i="2" s="1"/>
  <c r="A587" i="2" s="1" a="1"/>
  <c r="A587" i="2" s="1"/>
  <c r="C587" i="2" a="1"/>
  <c r="C587" i="2" s="1"/>
  <c r="N585" i="2" a="1"/>
  <c r="N585" i="2" s="1"/>
  <c r="K585" i="2" a="1"/>
  <c r="K585" i="2" s="1"/>
  <c r="O585" i="2" a="1"/>
  <c r="O585" i="2" s="1"/>
  <c r="L585" i="2" a="1"/>
  <c r="L585" i="2" s="1"/>
  <c r="P585" i="2" a="1"/>
  <c r="P585" i="2" s="1"/>
  <c r="M585" i="2" a="1"/>
  <c r="M585" i="2" s="1"/>
  <c r="Q585" i="2" a="1"/>
  <c r="Q585" i="2" s="1"/>
  <c r="D585" i="2" a="1"/>
  <c r="D585" i="2" s="1"/>
  <c r="A585" i="2" s="1" a="1"/>
  <c r="A585" i="2" s="1"/>
  <c r="C585" i="2" a="1"/>
  <c r="C585" i="2" s="1"/>
  <c r="L583" i="2" a="1"/>
  <c r="L583" i="2" s="1"/>
  <c r="P583" i="2" a="1"/>
  <c r="P583" i="2" s="1"/>
  <c r="M583" i="2" a="1"/>
  <c r="M583" i="2" s="1"/>
  <c r="Q583" i="2" a="1"/>
  <c r="Q583" i="2" s="1"/>
  <c r="N583" i="2" a="1"/>
  <c r="N583" i="2" s="1"/>
  <c r="K583" i="2" a="1"/>
  <c r="K583" i="2" s="1"/>
  <c r="O583" i="2" a="1"/>
  <c r="O583" i="2" s="1"/>
  <c r="D583" i="2" a="1"/>
  <c r="D583" i="2" s="1"/>
  <c r="A583" i="2" s="1" a="1"/>
  <c r="A583" i="2" s="1"/>
  <c r="C583" i="2" a="1"/>
  <c r="C583" i="2" s="1"/>
  <c r="N581" i="2" a="1"/>
  <c r="N581" i="2" s="1"/>
  <c r="K581" i="2" a="1"/>
  <c r="K581" i="2" s="1"/>
  <c r="O581" i="2" a="1"/>
  <c r="O581" i="2" s="1"/>
  <c r="L581" i="2" a="1"/>
  <c r="L581" i="2" s="1"/>
  <c r="P581" i="2" a="1"/>
  <c r="P581" i="2" s="1"/>
  <c r="Q581" i="2" a="1"/>
  <c r="Q581" i="2" s="1"/>
  <c r="M581" i="2" a="1"/>
  <c r="M581" i="2" s="1"/>
  <c r="D581" i="2" a="1"/>
  <c r="D581" i="2" s="1"/>
  <c r="A581" i="2" s="1" a="1"/>
  <c r="A581" i="2" s="1"/>
  <c r="C581" i="2" a="1"/>
  <c r="C581" i="2" s="1"/>
  <c r="L579" i="2" a="1"/>
  <c r="L579" i="2" s="1"/>
  <c r="P579" i="2" a="1"/>
  <c r="P579" i="2" s="1"/>
  <c r="M579" i="2" a="1"/>
  <c r="M579" i="2" s="1"/>
  <c r="Q579" i="2" a="1"/>
  <c r="Q579" i="2" s="1"/>
  <c r="N579" i="2" a="1"/>
  <c r="N579" i="2" s="1"/>
  <c r="O579" i="2" a="1"/>
  <c r="O579" i="2" s="1"/>
  <c r="K579" i="2" a="1"/>
  <c r="K579" i="2" s="1"/>
  <c r="C579" i="2" a="1"/>
  <c r="C579" i="2" s="1"/>
  <c r="D579" i="2" a="1"/>
  <c r="D579" i="2" s="1"/>
  <c r="A579" i="2" s="1" a="1"/>
  <c r="A579" i="2" s="1"/>
  <c r="N577" i="2" a="1"/>
  <c r="N577" i="2" s="1"/>
  <c r="K577" i="2" a="1"/>
  <c r="K577" i="2" s="1"/>
  <c r="O577" i="2" a="1"/>
  <c r="O577" i="2" s="1"/>
  <c r="L577" i="2" a="1"/>
  <c r="L577" i="2" s="1"/>
  <c r="P577" i="2" a="1"/>
  <c r="P577" i="2" s="1"/>
  <c r="M577" i="2" a="1"/>
  <c r="M577" i="2" s="1"/>
  <c r="Q577" i="2" a="1"/>
  <c r="Q577" i="2" s="1"/>
  <c r="D577" i="2" a="1"/>
  <c r="D577" i="2" s="1"/>
  <c r="A577" i="2" s="1" a="1"/>
  <c r="A577" i="2" s="1"/>
  <c r="C577" i="2" a="1"/>
  <c r="C577" i="2" s="1"/>
  <c r="L575" i="2" a="1"/>
  <c r="L575" i="2" s="1"/>
  <c r="P575" i="2" a="1"/>
  <c r="P575" i="2" s="1"/>
  <c r="M575" i="2" a="1"/>
  <c r="M575" i="2" s="1"/>
  <c r="Q575" i="2" a="1"/>
  <c r="Q575" i="2" s="1"/>
  <c r="N575" i="2" a="1"/>
  <c r="N575" i="2" s="1"/>
  <c r="K575" i="2" a="1"/>
  <c r="K575" i="2" s="1"/>
  <c r="O575" i="2" a="1"/>
  <c r="O575" i="2" s="1"/>
  <c r="D575" i="2" a="1"/>
  <c r="D575" i="2" s="1"/>
  <c r="A575" i="2" s="1" a="1"/>
  <c r="A575" i="2" s="1"/>
  <c r="C575" i="2" a="1"/>
  <c r="C575" i="2" s="1"/>
  <c r="N573" i="2" a="1"/>
  <c r="N573" i="2" s="1"/>
  <c r="K573" i="2" a="1"/>
  <c r="K573" i="2" s="1"/>
  <c r="O573" i="2" a="1"/>
  <c r="O573" i="2" s="1"/>
  <c r="L573" i="2" a="1"/>
  <c r="L573" i="2" s="1"/>
  <c r="P573" i="2" a="1"/>
  <c r="P573" i="2" s="1"/>
  <c r="M573" i="2" a="1"/>
  <c r="M573" i="2" s="1"/>
  <c r="Q573" i="2" a="1"/>
  <c r="Q573" i="2" s="1"/>
  <c r="C573" i="2" a="1"/>
  <c r="C573" i="2" s="1"/>
  <c r="D573" i="2" a="1"/>
  <c r="D573" i="2" s="1"/>
  <c r="A573" i="2" s="1" a="1"/>
  <c r="A573" i="2" s="1"/>
  <c r="L571" i="2" a="1"/>
  <c r="L571" i="2" s="1"/>
  <c r="P571" i="2" a="1"/>
  <c r="P571" i="2" s="1"/>
  <c r="M571" i="2" a="1"/>
  <c r="M571" i="2" s="1"/>
  <c r="Q571" i="2" a="1"/>
  <c r="Q571" i="2" s="1"/>
  <c r="N571" i="2" a="1"/>
  <c r="N571" i="2" s="1"/>
  <c r="K571" i="2" a="1"/>
  <c r="K571" i="2" s="1"/>
  <c r="O571" i="2" a="1"/>
  <c r="O571" i="2" s="1"/>
  <c r="D571" i="2" a="1"/>
  <c r="D571" i="2" s="1"/>
  <c r="A571" i="2" s="1" a="1"/>
  <c r="A571" i="2" s="1"/>
  <c r="C571" i="2" a="1"/>
  <c r="C571" i="2" s="1"/>
  <c r="N569" i="2" a="1"/>
  <c r="N569" i="2" s="1"/>
  <c r="K569" i="2" a="1"/>
  <c r="K569" i="2" s="1"/>
  <c r="O569" i="2" a="1"/>
  <c r="O569" i="2" s="1"/>
  <c r="L569" i="2" a="1"/>
  <c r="L569" i="2" s="1"/>
  <c r="P569" i="2" a="1"/>
  <c r="P569" i="2" s="1"/>
  <c r="M569" i="2" a="1"/>
  <c r="M569" i="2" s="1"/>
  <c r="Q569" i="2" a="1"/>
  <c r="Q569" i="2" s="1"/>
  <c r="C569" i="2" a="1"/>
  <c r="C569" i="2" s="1"/>
  <c r="D569" i="2" a="1"/>
  <c r="D569" i="2" s="1"/>
  <c r="A569" i="2" s="1" a="1"/>
  <c r="A569" i="2" s="1"/>
  <c r="L567" i="2" a="1"/>
  <c r="L567" i="2" s="1"/>
  <c r="P567" i="2" a="1"/>
  <c r="P567" i="2" s="1"/>
  <c r="M567" i="2" a="1"/>
  <c r="M567" i="2" s="1"/>
  <c r="Q567" i="2" a="1"/>
  <c r="Q567" i="2" s="1"/>
  <c r="N567" i="2" a="1"/>
  <c r="N567" i="2" s="1"/>
  <c r="K567" i="2" a="1"/>
  <c r="K567" i="2" s="1"/>
  <c r="O567" i="2" a="1"/>
  <c r="O567" i="2" s="1"/>
  <c r="D567" i="2" a="1"/>
  <c r="D567" i="2" s="1"/>
  <c r="A567" i="2" s="1" a="1"/>
  <c r="A567" i="2" s="1"/>
  <c r="C567" i="2" a="1"/>
  <c r="C567" i="2" s="1"/>
  <c r="N565" i="2" a="1"/>
  <c r="N565" i="2" s="1"/>
  <c r="K565" i="2" a="1"/>
  <c r="K565" i="2" s="1"/>
  <c r="O565" i="2" a="1"/>
  <c r="O565" i="2" s="1"/>
  <c r="L565" i="2" a="1"/>
  <c r="L565" i="2" s="1"/>
  <c r="P565" i="2" a="1"/>
  <c r="P565" i="2" s="1"/>
  <c r="Q565" i="2" a="1"/>
  <c r="Q565" i="2" s="1"/>
  <c r="M565" i="2" a="1"/>
  <c r="M565" i="2" s="1"/>
  <c r="D565" i="2" a="1"/>
  <c r="D565" i="2" s="1"/>
  <c r="A565" i="2" s="1" a="1"/>
  <c r="A565" i="2" s="1"/>
  <c r="C565" i="2" a="1"/>
  <c r="C565" i="2" s="1"/>
  <c r="L563" i="2" a="1"/>
  <c r="L563" i="2" s="1"/>
  <c r="P563" i="2" a="1"/>
  <c r="P563" i="2" s="1"/>
  <c r="M563" i="2" a="1"/>
  <c r="M563" i="2" s="1"/>
  <c r="Q563" i="2" a="1"/>
  <c r="Q563" i="2" s="1"/>
  <c r="N563" i="2" a="1"/>
  <c r="N563" i="2" s="1"/>
  <c r="O563" i="2" a="1"/>
  <c r="O563" i="2" s="1"/>
  <c r="K563" i="2" a="1"/>
  <c r="K563" i="2" s="1"/>
  <c r="C563" i="2" a="1"/>
  <c r="C563" i="2" s="1"/>
  <c r="D563" i="2" a="1"/>
  <c r="D563" i="2" s="1"/>
  <c r="A563" i="2" s="1" a="1"/>
  <c r="A563" i="2" s="1"/>
  <c r="N561" i="2" a="1"/>
  <c r="N561" i="2" s="1"/>
  <c r="K561" i="2" a="1"/>
  <c r="K561" i="2" s="1"/>
  <c r="O561" i="2" a="1"/>
  <c r="O561" i="2" s="1"/>
  <c r="L561" i="2" a="1"/>
  <c r="L561" i="2" s="1"/>
  <c r="P561" i="2" a="1"/>
  <c r="P561" i="2" s="1"/>
  <c r="M561" i="2" a="1"/>
  <c r="M561" i="2" s="1"/>
  <c r="Q561" i="2" a="1"/>
  <c r="Q561" i="2" s="1"/>
  <c r="D561" i="2" a="1"/>
  <c r="D561" i="2" s="1"/>
  <c r="A561" i="2" s="1" a="1"/>
  <c r="A561" i="2" s="1"/>
  <c r="C561" i="2" a="1"/>
  <c r="C561" i="2" s="1"/>
  <c r="L559" i="2" a="1"/>
  <c r="L559" i="2" s="1"/>
  <c r="P559" i="2" a="1"/>
  <c r="P559" i="2" s="1"/>
  <c r="M559" i="2" a="1"/>
  <c r="M559" i="2" s="1"/>
  <c r="Q559" i="2" a="1"/>
  <c r="Q559" i="2" s="1"/>
  <c r="N559" i="2" a="1"/>
  <c r="N559" i="2" s="1"/>
  <c r="K559" i="2" a="1"/>
  <c r="K559" i="2" s="1"/>
  <c r="O559" i="2" a="1"/>
  <c r="O559" i="2" s="1"/>
  <c r="D559" i="2" a="1"/>
  <c r="D559" i="2" s="1"/>
  <c r="A559" i="2" s="1" a="1"/>
  <c r="A559" i="2" s="1"/>
  <c r="C559" i="2" a="1"/>
  <c r="C559" i="2" s="1"/>
  <c r="N557" i="2" a="1"/>
  <c r="N557" i="2" s="1"/>
  <c r="K557" i="2" a="1"/>
  <c r="K557" i="2" s="1"/>
  <c r="O557" i="2" a="1"/>
  <c r="O557" i="2" s="1"/>
  <c r="L557" i="2" a="1"/>
  <c r="L557" i="2" s="1"/>
  <c r="P557" i="2" a="1"/>
  <c r="P557" i="2" s="1"/>
  <c r="M557" i="2" a="1"/>
  <c r="M557" i="2" s="1"/>
  <c r="Q557" i="2" a="1"/>
  <c r="Q557" i="2" s="1"/>
  <c r="C557" i="2" a="1"/>
  <c r="C557" i="2" s="1"/>
  <c r="D557" i="2" a="1"/>
  <c r="D557" i="2" s="1"/>
  <c r="A557" i="2" s="1" a="1"/>
  <c r="A557" i="2" s="1"/>
  <c r="L555" i="2" a="1"/>
  <c r="L555" i="2" s="1"/>
  <c r="P555" i="2" a="1"/>
  <c r="P555" i="2" s="1"/>
  <c r="M555" i="2" a="1"/>
  <c r="M555" i="2" s="1"/>
  <c r="Q555" i="2" a="1"/>
  <c r="Q555" i="2" s="1"/>
  <c r="N555" i="2" a="1"/>
  <c r="N555" i="2" s="1"/>
  <c r="K555" i="2" a="1"/>
  <c r="K555" i="2" s="1"/>
  <c r="O555" i="2" a="1"/>
  <c r="O555" i="2" s="1"/>
  <c r="D555" i="2" a="1"/>
  <c r="D555" i="2" s="1"/>
  <c r="A555" i="2" s="1" a="1"/>
  <c r="A555" i="2" s="1"/>
  <c r="C555" i="2" a="1"/>
  <c r="C555" i="2" s="1"/>
  <c r="N553" i="2" a="1"/>
  <c r="N553" i="2" s="1"/>
  <c r="K553" i="2" a="1"/>
  <c r="K553" i="2" s="1"/>
  <c r="O553" i="2" a="1"/>
  <c r="O553" i="2" s="1"/>
  <c r="L553" i="2" a="1"/>
  <c r="L553" i="2" s="1"/>
  <c r="P553" i="2" a="1"/>
  <c r="P553" i="2" s="1"/>
  <c r="M553" i="2" a="1"/>
  <c r="M553" i="2" s="1"/>
  <c r="Q553" i="2" a="1"/>
  <c r="Q553" i="2" s="1"/>
  <c r="D553" i="2" a="1"/>
  <c r="D553" i="2" s="1"/>
  <c r="A553" i="2" s="1" a="1"/>
  <c r="A553" i="2" s="1"/>
  <c r="C553" i="2" a="1"/>
  <c r="C553" i="2" s="1"/>
  <c r="L551" i="2" a="1"/>
  <c r="L551" i="2" s="1"/>
  <c r="P551" i="2" a="1"/>
  <c r="P551" i="2" s="1"/>
  <c r="M551" i="2" a="1"/>
  <c r="M551" i="2" s="1"/>
  <c r="Q551" i="2" a="1"/>
  <c r="Q551" i="2" s="1"/>
  <c r="N551" i="2" a="1"/>
  <c r="N551" i="2" s="1"/>
  <c r="K551" i="2" a="1"/>
  <c r="K551" i="2" s="1"/>
  <c r="O551" i="2" a="1"/>
  <c r="O551" i="2" s="1"/>
  <c r="D551" i="2" a="1"/>
  <c r="D551" i="2" s="1"/>
  <c r="A551" i="2" s="1" a="1"/>
  <c r="A551" i="2" s="1"/>
  <c r="C551" i="2" a="1"/>
  <c r="C551" i="2" s="1"/>
  <c r="N549" i="2" a="1"/>
  <c r="N549" i="2" s="1"/>
  <c r="K549" i="2" a="1"/>
  <c r="K549" i="2" s="1"/>
  <c r="O549" i="2" a="1"/>
  <c r="O549" i="2" s="1"/>
  <c r="L549" i="2" a="1"/>
  <c r="L549" i="2" s="1"/>
  <c r="P549" i="2" a="1"/>
  <c r="P549" i="2" s="1"/>
  <c r="Q549" i="2" a="1"/>
  <c r="Q549" i="2" s="1"/>
  <c r="M549" i="2" a="1"/>
  <c r="M549" i="2" s="1"/>
  <c r="C549" i="2" a="1"/>
  <c r="C549" i="2" s="1"/>
  <c r="D549" i="2" a="1"/>
  <c r="D549" i="2" s="1"/>
  <c r="A549" i="2" s="1" a="1"/>
  <c r="A549" i="2" s="1"/>
  <c r="L547" i="2" a="1"/>
  <c r="L547" i="2" s="1"/>
  <c r="P547" i="2" a="1"/>
  <c r="P547" i="2" s="1"/>
  <c r="M547" i="2" a="1"/>
  <c r="M547" i="2" s="1"/>
  <c r="Q547" i="2" a="1"/>
  <c r="Q547" i="2" s="1"/>
  <c r="N547" i="2" a="1"/>
  <c r="N547" i="2" s="1"/>
  <c r="O547" i="2" a="1"/>
  <c r="O547" i="2" s="1"/>
  <c r="K547" i="2" a="1"/>
  <c r="K547" i="2" s="1"/>
  <c r="D547" i="2" a="1"/>
  <c r="D547" i="2" s="1"/>
  <c r="A547" i="2" s="1" a="1"/>
  <c r="A547" i="2" s="1"/>
  <c r="C547" i="2" a="1"/>
  <c r="C547" i="2" s="1"/>
  <c r="N545" i="2" a="1"/>
  <c r="N545" i="2" s="1"/>
  <c r="K545" i="2" a="1"/>
  <c r="K545" i="2" s="1"/>
  <c r="O545" i="2" a="1"/>
  <c r="O545" i="2" s="1"/>
  <c r="L545" i="2" a="1"/>
  <c r="L545" i="2" s="1"/>
  <c r="P545" i="2" a="1"/>
  <c r="P545" i="2" s="1"/>
  <c r="M545" i="2" a="1"/>
  <c r="M545" i="2" s="1"/>
  <c r="Q545" i="2" a="1"/>
  <c r="Q545" i="2" s="1"/>
  <c r="D545" i="2" a="1"/>
  <c r="D545" i="2" s="1"/>
  <c r="A545" i="2" s="1" a="1"/>
  <c r="A545" i="2" s="1"/>
  <c r="C545" i="2" a="1"/>
  <c r="C545" i="2" s="1"/>
  <c r="L543" i="2" a="1"/>
  <c r="L543" i="2" s="1"/>
  <c r="P543" i="2" a="1"/>
  <c r="P543" i="2" s="1"/>
  <c r="M543" i="2" a="1"/>
  <c r="M543" i="2" s="1"/>
  <c r="Q543" i="2" a="1"/>
  <c r="Q543" i="2" s="1"/>
  <c r="N543" i="2" a="1"/>
  <c r="N543" i="2" s="1"/>
  <c r="K543" i="2" a="1"/>
  <c r="K543" i="2" s="1"/>
  <c r="O543" i="2" a="1"/>
  <c r="O543" i="2" s="1"/>
  <c r="C543" i="2" a="1"/>
  <c r="C543" i="2" s="1"/>
  <c r="D543" i="2" a="1"/>
  <c r="D543" i="2" s="1"/>
  <c r="A543" i="2" s="1" a="1"/>
  <c r="A543" i="2" s="1"/>
  <c r="N541" i="2" a="1"/>
  <c r="N541" i="2" s="1"/>
  <c r="K541" i="2" a="1"/>
  <c r="K541" i="2" s="1"/>
  <c r="O541" i="2" a="1"/>
  <c r="O541" i="2" s="1"/>
  <c r="L541" i="2" a="1"/>
  <c r="L541" i="2" s="1"/>
  <c r="P541" i="2" a="1"/>
  <c r="P541" i="2" s="1"/>
  <c r="M541" i="2" a="1"/>
  <c r="M541" i="2" s="1"/>
  <c r="Q541" i="2" a="1"/>
  <c r="Q541" i="2" s="1"/>
  <c r="C541" i="2" a="1"/>
  <c r="C541" i="2" s="1"/>
  <c r="D541" i="2" a="1"/>
  <c r="D541" i="2" s="1"/>
  <c r="A541" i="2" s="1" a="1"/>
  <c r="A541" i="2" s="1"/>
  <c r="L539" i="2" a="1"/>
  <c r="L539" i="2" s="1"/>
  <c r="P539" i="2" a="1"/>
  <c r="P539" i="2" s="1"/>
  <c r="M539" i="2" a="1"/>
  <c r="M539" i="2" s="1"/>
  <c r="Q539" i="2" a="1"/>
  <c r="Q539" i="2" s="1"/>
  <c r="N539" i="2" a="1"/>
  <c r="N539" i="2" s="1"/>
  <c r="K539" i="2" a="1"/>
  <c r="K539" i="2" s="1"/>
  <c r="O539" i="2" a="1"/>
  <c r="O539" i="2" s="1"/>
  <c r="C539" i="2" a="1"/>
  <c r="C539" i="2" s="1"/>
  <c r="D539" i="2" a="1"/>
  <c r="D539" i="2" s="1"/>
  <c r="A539" i="2" s="1" a="1"/>
  <c r="A539" i="2" s="1"/>
  <c r="N537" i="2" a="1"/>
  <c r="N537" i="2" s="1"/>
  <c r="K537" i="2" a="1"/>
  <c r="K537" i="2" s="1"/>
  <c r="O537" i="2" a="1"/>
  <c r="O537" i="2" s="1"/>
  <c r="L537" i="2" a="1"/>
  <c r="L537" i="2" s="1"/>
  <c r="P537" i="2" a="1"/>
  <c r="P537" i="2" s="1"/>
  <c r="M537" i="2" a="1"/>
  <c r="M537" i="2" s="1"/>
  <c r="Q537" i="2" a="1"/>
  <c r="Q537" i="2" s="1"/>
  <c r="C537" i="2" a="1"/>
  <c r="C537" i="2" s="1"/>
  <c r="D537" i="2" a="1"/>
  <c r="D537" i="2" s="1"/>
  <c r="A537" i="2" s="1" a="1"/>
  <c r="A537" i="2" s="1"/>
  <c r="L535" i="2" a="1"/>
  <c r="L535" i="2" s="1"/>
  <c r="P535" i="2" a="1"/>
  <c r="P535" i="2" s="1"/>
  <c r="M535" i="2" a="1"/>
  <c r="M535" i="2" s="1"/>
  <c r="Q535" i="2" a="1"/>
  <c r="Q535" i="2" s="1"/>
  <c r="N535" i="2" a="1"/>
  <c r="N535" i="2" s="1"/>
  <c r="K535" i="2" a="1"/>
  <c r="K535" i="2" s="1"/>
  <c r="O535" i="2" a="1"/>
  <c r="O535" i="2" s="1"/>
  <c r="C535" i="2" a="1"/>
  <c r="C535" i="2" s="1"/>
  <c r="D535" i="2" a="1"/>
  <c r="D535" i="2" s="1"/>
  <c r="A535" i="2" s="1" a="1"/>
  <c r="A535" i="2" s="1"/>
  <c r="N533" i="2" a="1"/>
  <c r="N533" i="2" s="1"/>
  <c r="K533" i="2" a="1"/>
  <c r="K533" i="2" s="1"/>
  <c r="O533" i="2" a="1"/>
  <c r="O533" i="2" s="1"/>
  <c r="L533" i="2" a="1"/>
  <c r="L533" i="2" s="1"/>
  <c r="P533" i="2" a="1"/>
  <c r="P533" i="2" s="1"/>
  <c r="Q533" i="2" a="1"/>
  <c r="Q533" i="2" s="1"/>
  <c r="M533" i="2" a="1"/>
  <c r="M533" i="2" s="1"/>
  <c r="C533" i="2" a="1"/>
  <c r="C533" i="2" s="1"/>
  <c r="D533" i="2" a="1"/>
  <c r="D533" i="2" s="1"/>
  <c r="A533" i="2" s="1" a="1"/>
  <c r="A533" i="2" s="1"/>
  <c r="L531" i="2" a="1"/>
  <c r="L531" i="2" s="1"/>
  <c r="P531" i="2" a="1"/>
  <c r="P531" i="2" s="1"/>
  <c r="M531" i="2" a="1"/>
  <c r="M531" i="2" s="1"/>
  <c r="Q531" i="2" a="1"/>
  <c r="Q531" i="2" s="1"/>
  <c r="N531" i="2" a="1"/>
  <c r="N531" i="2" s="1"/>
  <c r="O531" i="2" a="1"/>
  <c r="O531" i="2" s="1"/>
  <c r="K531" i="2" a="1"/>
  <c r="K531" i="2" s="1"/>
  <c r="C531" i="2" a="1"/>
  <c r="C531" i="2" s="1"/>
  <c r="D531" i="2" a="1"/>
  <c r="D531" i="2" s="1"/>
  <c r="A531" i="2" s="1" a="1"/>
  <c r="A531" i="2" s="1"/>
  <c r="N529" i="2" a="1"/>
  <c r="N529" i="2" s="1"/>
  <c r="K529" i="2" a="1"/>
  <c r="K529" i="2" s="1"/>
  <c r="O529" i="2" a="1"/>
  <c r="O529" i="2" s="1"/>
  <c r="L529" i="2" a="1"/>
  <c r="L529" i="2" s="1"/>
  <c r="P529" i="2" a="1"/>
  <c r="P529" i="2" s="1"/>
  <c r="M529" i="2" a="1"/>
  <c r="M529" i="2" s="1"/>
  <c r="Q529" i="2" a="1"/>
  <c r="Q529" i="2" s="1"/>
  <c r="C529" i="2" a="1"/>
  <c r="C529" i="2" s="1"/>
  <c r="D529" i="2" a="1"/>
  <c r="D529" i="2" s="1"/>
  <c r="A529" i="2" s="1" a="1"/>
  <c r="A529" i="2" s="1"/>
  <c r="K527" i="2" a="1"/>
  <c r="K527" i="2" s="1"/>
  <c r="L527" i="2" a="1"/>
  <c r="L527" i="2" s="1"/>
  <c r="P527" i="2" a="1"/>
  <c r="P527" i="2" s="1"/>
  <c r="M527" i="2" a="1"/>
  <c r="M527" i="2" s="1"/>
  <c r="Q527" i="2" a="1"/>
  <c r="Q527" i="2" s="1"/>
  <c r="N527" i="2" a="1"/>
  <c r="N527" i="2" s="1"/>
  <c r="O527" i="2" a="1"/>
  <c r="O527" i="2" s="1"/>
  <c r="C527" i="2" a="1"/>
  <c r="C527" i="2" s="1"/>
  <c r="D527" i="2" a="1"/>
  <c r="D527" i="2" s="1"/>
  <c r="A527" i="2" s="1" a="1"/>
  <c r="A527" i="2" s="1"/>
  <c r="K525" i="2" a="1"/>
  <c r="K525" i="2" s="1"/>
  <c r="O525" i="2" a="1"/>
  <c r="O525" i="2" s="1"/>
  <c r="L525" i="2" a="1"/>
  <c r="L525" i="2" s="1"/>
  <c r="P525" i="2" a="1"/>
  <c r="P525" i="2" s="1"/>
  <c r="M525" i="2" a="1"/>
  <c r="M525" i="2" s="1"/>
  <c r="Q525" i="2" a="1"/>
  <c r="Q525" i="2" s="1"/>
  <c r="N525" i="2" a="1"/>
  <c r="N525" i="2" s="1"/>
  <c r="C525" i="2" a="1"/>
  <c r="C525" i="2" s="1"/>
  <c r="D525" i="2" a="1"/>
  <c r="D525" i="2" s="1"/>
  <c r="A525" i="2" s="1" a="1"/>
  <c r="A525" i="2" s="1"/>
  <c r="M523" i="2" a="1"/>
  <c r="M523" i="2" s="1"/>
  <c r="Q523" i="2" a="1"/>
  <c r="Q523" i="2" s="1"/>
  <c r="N523" i="2" a="1"/>
  <c r="N523" i="2" s="1"/>
  <c r="K523" i="2" a="1"/>
  <c r="K523" i="2" s="1"/>
  <c r="O523" i="2" a="1"/>
  <c r="O523" i="2" s="1"/>
  <c r="L523" i="2" a="1"/>
  <c r="L523" i="2" s="1"/>
  <c r="P523" i="2" a="1"/>
  <c r="P523" i="2" s="1"/>
  <c r="C523" i="2" a="1"/>
  <c r="C523" i="2" s="1"/>
  <c r="D523" i="2" a="1"/>
  <c r="D523" i="2" s="1"/>
  <c r="A523" i="2" s="1" a="1"/>
  <c r="A523" i="2" s="1"/>
  <c r="K521" i="2" a="1"/>
  <c r="K521" i="2" s="1"/>
  <c r="O521" i="2" a="1"/>
  <c r="O521" i="2" s="1"/>
  <c r="L521" i="2" a="1"/>
  <c r="L521" i="2" s="1"/>
  <c r="P521" i="2" a="1"/>
  <c r="P521" i="2" s="1"/>
  <c r="M521" i="2" a="1"/>
  <c r="M521" i="2" s="1"/>
  <c r="Q521" i="2" a="1"/>
  <c r="Q521" i="2" s="1"/>
  <c r="N521" i="2" a="1"/>
  <c r="N521" i="2" s="1"/>
  <c r="C521" i="2" a="1"/>
  <c r="C521" i="2" s="1"/>
  <c r="D521" i="2" a="1"/>
  <c r="D521" i="2" s="1"/>
  <c r="A521" i="2" s="1" a="1"/>
  <c r="A521" i="2" s="1"/>
  <c r="M519" i="2" a="1"/>
  <c r="M519" i="2" s="1"/>
  <c r="Q519" i="2" a="1"/>
  <c r="Q519" i="2" s="1"/>
  <c r="N519" i="2" a="1"/>
  <c r="N519" i="2" s="1"/>
  <c r="K519" i="2" a="1"/>
  <c r="K519" i="2" s="1"/>
  <c r="O519" i="2" a="1"/>
  <c r="O519" i="2" s="1"/>
  <c r="L519" i="2" a="1"/>
  <c r="L519" i="2" s="1"/>
  <c r="P519" i="2" a="1"/>
  <c r="P519" i="2" s="1"/>
  <c r="C519" i="2" a="1"/>
  <c r="C519" i="2" s="1"/>
  <c r="D519" i="2" a="1"/>
  <c r="D519" i="2" s="1"/>
  <c r="A519" i="2" s="1" a="1"/>
  <c r="A519" i="2" s="1"/>
  <c r="K517" i="2" a="1"/>
  <c r="K517" i="2" s="1"/>
  <c r="O517" i="2" a="1"/>
  <c r="O517" i="2" s="1"/>
  <c r="L517" i="2" a="1"/>
  <c r="L517" i="2" s="1"/>
  <c r="P517" i="2" a="1"/>
  <c r="P517" i="2" s="1"/>
  <c r="M517" i="2" a="1"/>
  <c r="M517" i="2" s="1"/>
  <c r="Q517" i="2" a="1"/>
  <c r="Q517" i="2" s="1"/>
  <c r="N517" i="2" a="1"/>
  <c r="N517" i="2" s="1"/>
  <c r="C517" i="2" a="1"/>
  <c r="C517" i="2" s="1"/>
  <c r="D517" i="2" a="1"/>
  <c r="D517" i="2" s="1"/>
  <c r="A517" i="2" s="1" a="1"/>
  <c r="A517" i="2" s="1"/>
  <c r="M515" i="2" a="1"/>
  <c r="M515" i="2" s="1"/>
  <c r="Q515" i="2" a="1"/>
  <c r="Q515" i="2" s="1"/>
  <c r="N515" i="2" a="1"/>
  <c r="N515" i="2" s="1"/>
  <c r="K515" i="2" a="1"/>
  <c r="K515" i="2" s="1"/>
  <c r="O515" i="2" a="1"/>
  <c r="O515" i="2" s="1"/>
  <c r="P515" i="2" a="1"/>
  <c r="P515" i="2" s="1"/>
  <c r="L515" i="2" a="1"/>
  <c r="L515" i="2" s="1"/>
  <c r="C515" i="2" a="1"/>
  <c r="C515" i="2" s="1"/>
  <c r="D515" i="2" a="1"/>
  <c r="D515" i="2" s="1"/>
  <c r="A515" i="2" s="1" a="1"/>
  <c r="A515" i="2" s="1"/>
  <c r="K513" i="2" a="1"/>
  <c r="K513" i="2" s="1"/>
  <c r="O513" i="2" a="1"/>
  <c r="O513" i="2" s="1"/>
  <c r="L513" i="2" a="1"/>
  <c r="L513" i="2" s="1"/>
  <c r="P513" i="2" a="1"/>
  <c r="P513" i="2" s="1"/>
  <c r="M513" i="2" a="1"/>
  <c r="M513" i="2" s="1"/>
  <c r="Q513" i="2" a="1"/>
  <c r="Q513" i="2" s="1"/>
  <c r="N513" i="2" a="1"/>
  <c r="N513" i="2" s="1"/>
  <c r="C513" i="2" a="1"/>
  <c r="C513" i="2" s="1"/>
  <c r="D513" i="2" a="1"/>
  <c r="D513" i="2" s="1"/>
  <c r="A513" i="2" s="1" a="1"/>
  <c r="A513" i="2" s="1"/>
  <c r="M511" i="2" a="1"/>
  <c r="M511" i="2" s="1"/>
  <c r="Q511" i="2" a="1"/>
  <c r="Q511" i="2" s="1"/>
  <c r="N511" i="2" a="1"/>
  <c r="N511" i="2" s="1"/>
  <c r="K511" i="2" a="1"/>
  <c r="K511" i="2" s="1"/>
  <c r="O511" i="2" a="1"/>
  <c r="O511" i="2" s="1"/>
  <c r="L511" i="2" a="1"/>
  <c r="L511" i="2" s="1"/>
  <c r="P511" i="2" a="1"/>
  <c r="P511" i="2" s="1"/>
  <c r="C511" i="2" a="1"/>
  <c r="C511" i="2" s="1"/>
  <c r="D511" i="2" a="1"/>
  <c r="D511" i="2" s="1"/>
  <c r="A511" i="2" s="1" a="1"/>
  <c r="A511" i="2" s="1"/>
  <c r="K509" i="2" a="1"/>
  <c r="K509" i="2" s="1"/>
  <c r="O509" i="2" a="1"/>
  <c r="O509" i="2" s="1"/>
  <c r="L509" i="2" a="1"/>
  <c r="L509" i="2" s="1"/>
  <c r="P509" i="2" a="1"/>
  <c r="P509" i="2" s="1"/>
  <c r="M509" i="2" a="1"/>
  <c r="M509" i="2" s="1"/>
  <c r="Q509" i="2" a="1"/>
  <c r="Q509" i="2" s="1"/>
  <c r="N509" i="2" a="1"/>
  <c r="N509" i="2" s="1"/>
  <c r="C509" i="2" a="1"/>
  <c r="C509" i="2" s="1"/>
  <c r="D509" i="2" a="1"/>
  <c r="D509" i="2" s="1"/>
  <c r="A509" i="2" s="1" a="1"/>
  <c r="A509" i="2" s="1"/>
  <c r="M507" i="2" a="1"/>
  <c r="M507" i="2" s="1"/>
  <c r="Q507" i="2" a="1"/>
  <c r="Q507" i="2" s="1"/>
  <c r="N507" i="2" a="1"/>
  <c r="N507" i="2" s="1"/>
  <c r="K507" i="2" a="1"/>
  <c r="K507" i="2" s="1"/>
  <c r="O507" i="2" a="1"/>
  <c r="O507" i="2" s="1"/>
  <c r="L507" i="2" a="1"/>
  <c r="L507" i="2" s="1"/>
  <c r="P507" i="2" a="1"/>
  <c r="P507" i="2" s="1"/>
  <c r="C507" i="2" a="1"/>
  <c r="C507" i="2" s="1"/>
  <c r="D507" i="2" a="1"/>
  <c r="D507" i="2" s="1"/>
  <c r="A507" i="2" s="1" a="1"/>
  <c r="A507" i="2" s="1"/>
  <c r="K505" i="2" a="1"/>
  <c r="K505" i="2" s="1"/>
  <c r="O505" i="2" a="1"/>
  <c r="O505" i="2" s="1"/>
  <c r="L505" i="2" a="1"/>
  <c r="L505" i="2" s="1"/>
  <c r="P505" i="2" a="1"/>
  <c r="P505" i="2" s="1"/>
  <c r="M505" i="2" a="1"/>
  <c r="M505" i="2" s="1"/>
  <c r="Q505" i="2" a="1"/>
  <c r="Q505" i="2" s="1"/>
  <c r="N505" i="2" a="1"/>
  <c r="N505" i="2" s="1"/>
  <c r="C505" i="2" a="1"/>
  <c r="C505" i="2" s="1"/>
  <c r="D505" i="2" a="1"/>
  <c r="D505" i="2" s="1"/>
  <c r="A505" i="2" s="1" a="1"/>
  <c r="A505" i="2" s="1"/>
  <c r="M503" i="2" a="1"/>
  <c r="M503" i="2" s="1"/>
  <c r="Q503" i="2" a="1"/>
  <c r="Q503" i="2" s="1"/>
  <c r="N503" i="2" a="1"/>
  <c r="N503" i="2" s="1"/>
  <c r="K503" i="2" a="1"/>
  <c r="K503" i="2" s="1"/>
  <c r="O503" i="2" a="1"/>
  <c r="O503" i="2" s="1"/>
  <c r="L503" i="2" a="1"/>
  <c r="L503" i="2" s="1"/>
  <c r="P503" i="2" a="1"/>
  <c r="P503" i="2" s="1"/>
  <c r="C503" i="2" a="1"/>
  <c r="C503" i="2" s="1"/>
  <c r="D503" i="2" a="1"/>
  <c r="D503" i="2" s="1"/>
  <c r="A503" i="2" s="1" a="1"/>
  <c r="A503" i="2" s="1"/>
  <c r="K501" i="2" a="1"/>
  <c r="K501" i="2" s="1"/>
  <c r="O501" i="2" a="1"/>
  <c r="O501" i="2" s="1"/>
  <c r="L501" i="2" a="1"/>
  <c r="L501" i="2" s="1"/>
  <c r="P501" i="2" a="1"/>
  <c r="P501" i="2" s="1"/>
  <c r="M501" i="2" a="1"/>
  <c r="M501" i="2" s="1"/>
  <c r="Q501" i="2" a="1"/>
  <c r="Q501" i="2" s="1"/>
  <c r="N501" i="2" a="1"/>
  <c r="N501" i="2" s="1"/>
  <c r="C501" i="2" a="1"/>
  <c r="C501" i="2" s="1"/>
  <c r="D501" i="2" a="1"/>
  <c r="D501" i="2" s="1"/>
  <c r="A501" i="2" s="1" a="1"/>
  <c r="A501" i="2" s="1"/>
  <c r="M499" i="2" a="1"/>
  <c r="M499" i="2" s="1"/>
  <c r="Q499" i="2" a="1"/>
  <c r="Q499" i="2" s="1"/>
  <c r="N499" i="2" a="1"/>
  <c r="N499" i="2" s="1"/>
  <c r="K499" i="2" a="1"/>
  <c r="K499" i="2" s="1"/>
  <c r="O499" i="2" a="1"/>
  <c r="O499" i="2" s="1"/>
  <c r="P499" i="2" a="1"/>
  <c r="P499" i="2" s="1"/>
  <c r="L499" i="2" a="1"/>
  <c r="L499" i="2" s="1"/>
  <c r="C499" i="2" a="1"/>
  <c r="C499" i="2" s="1"/>
  <c r="D499" i="2" a="1"/>
  <c r="D499" i="2" s="1"/>
  <c r="A499" i="2" s="1" a="1"/>
  <c r="A499" i="2" s="1"/>
  <c r="K497" i="2" a="1"/>
  <c r="K497" i="2" s="1"/>
  <c r="O497" i="2" a="1"/>
  <c r="O497" i="2" s="1"/>
  <c r="L497" i="2" a="1"/>
  <c r="L497" i="2" s="1"/>
  <c r="P497" i="2" a="1"/>
  <c r="P497" i="2" s="1"/>
  <c r="M497" i="2" a="1"/>
  <c r="M497" i="2" s="1"/>
  <c r="Q497" i="2" a="1"/>
  <c r="Q497" i="2" s="1"/>
  <c r="N497" i="2" a="1"/>
  <c r="N497" i="2" s="1"/>
  <c r="C497" i="2" a="1"/>
  <c r="C497" i="2" s="1"/>
  <c r="D497" i="2" a="1"/>
  <c r="D497" i="2" s="1"/>
  <c r="A497" i="2" s="1" a="1"/>
  <c r="A497" i="2" s="1"/>
  <c r="M495" i="2" a="1"/>
  <c r="M495" i="2" s="1"/>
  <c r="Q495" i="2" a="1"/>
  <c r="Q495" i="2" s="1"/>
  <c r="N495" i="2" a="1"/>
  <c r="N495" i="2" s="1"/>
  <c r="K495" i="2" a="1"/>
  <c r="K495" i="2" s="1"/>
  <c r="O495" i="2" a="1"/>
  <c r="O495" i="2" s="1"/>
  <c r="L495" i="2" a="1"/>
  <c r="L495" i="2" s="1"/>
  <c r="P495" i="2" a="1"/>
  <c r="P495" i="2" s="1"/>
  <c r="C495" i="2" a="1"/>
  <c r="C495" i="2" s="1"/>
  <c r="D495" i="2" a="1"/>
  <c r="D495" i="2" s="1"/>
  <c r="A495" i="2" s="1" a="1"/>
  <c r="A495" i="2" s="1"/>
  <c r="K493" i="2" a="1"/>
  <c r="K493" i="2" s="1"/>
  <c r="O493" i="2" a="1"/>
  <c r="O493" i="2" s="1"/>
  <c r="L493" i="2" a="1"/>
  <c r="L493" i="2" s="1"/>
  <c r="P493" i="2" a="1"/>
  <c r="P493" i="2" s="1"/>
  <c r="M493" i="2" a="1"/>
  <c r="M493" i="2" s="1"/>
  <c r="Q493" i="2" a="1"/>
  <c r="Q493" i="2" s="1"/>
  <c r="N493" i="2" a="1"/>
  <c r="N493" i="2" s="1"/>
  <c r="C493" i="2" a="1"/>
  <c r="C493" i="2" s="1"/>
  <c r="D493" i="2" a="1"/>
  <c r="D493" i="2" s="1"/>
  <c r="A493" i="2" s="1" a="1"/>
  <c r="A493" i="2" s="1"/>
  <c r="M491" i="2" a="1"/>
  <c r="M491" i="2" s="1"/>
  <c r="Q491" i="2" a="1"/>
  <c r="Q491" i="2" s="1"/>
  <c r="N491" i="2" a="1"/>
  <c r="N491" i="2" s="1"/>
  <c r="K491" i="2" a="1"/>
  <c r="K491" i="2" s="1"/>
  <c r="O491" i="2" a="1"/>
  <c r="O491" i="2" s="1"/>
  <c r="L491" i="2" a="1"/>
  <c r="L491" i="2" s="1"/>
  <c r="P491" i="2" a="1"/>
  <c r="P491" i="2" s="1"/>
  <c r="C491" i="2" a="1"/>
  <c r="C491" i="2" s="1"/>
  <c r="D491" i="2" a="1"/>
  <c r="D491" i="2" s="1"/>
  <c r="A491" i="2" s="1" a="1"/>
  <c r="A491" i="2" s="1"/>
  <c r="K489" i="2" a="1"/>
  <c r="K489" i="2" s="1"/>
  <c r="O489" i="2" a="1"/>
  <c r="O489" i="2" s="1"/>
  <c r="L489" i="2" a="1"/>
  <c r="L489" i="2" s="1"/>
  <c r="P489" i="2" a="1"/>
  <c r="P489" i="2" s="1"/>
  <c r="M489" i="2" a="1"/>
  <c r="M489" i="2" s="1"/>
  <c r="Q489" i="2" a="1"/>
  <c r="Q489" i="2" s="1"/>
  <c r="N489" i="2" a="1"/>
  <c r="N489" i="2" s="1"/>
  <c r="C489" i="2" a="1"/>
  <c r="C489" i="2" s="1"/>
  <c r="D489" i="2" a="1"/>
  <c r="D489" i="2" s="1"/>
  <c r="A489" i="2" s="1" a="1"/>
  <c r="A489" i="2" s="1"/>
  <c r="M487" i="2" a="1"/>
  <c r="M487" i="2" s="1"/>
  <c r="Q487" i="2" a="1"/>
  <c r="Q487" i="2" s="1"/>
  <c r="N487" i="2" a="1"/>
  <c r="N487" i="2" s="1"/>
  <c r="K487" i="2" a="1"/>
  <c r="K487" i="2" s="1"/>
  <c r="O487" i="2" a="1"/>
  <c r="O487" i="2" s="1"/>
  <c r="L487" i="2" a="1"/>
  <c r="L487" i="2" s="1"/>
  <c r="P487" i="2" a="1"/>
  <c r="P487" i="2" s="1"/>
  <c r="C487" i="2" a="1"/>
  <c r="C487" i="2" s="1"/>
  <c r="D487" i="2" a="1"/>
  <c r="D487" i="2" s="1"/>
  <c r="A487" i="2" s="1" a="1"/>
  <c r="A487" i="2" s="1"/>
  <c r="K485" i="2" a="1"/>
  <c r="K485" i="2" s="1"/>
  <c r="O485" i="2" a="1"/>
  <c r="O485" i="2" s="1"/>
  <c r="L485" i="2" a="1"/>
  <c r="L485" i="2" s="1"/>
  <c r="P485" i="2" a="1"/>
  <c r="P485" i="2" s="1"/>
  <c r="M485" i="2" a="1"/>
  <c r="M485" i="2" s="1"/>
  <c r="Q485" i="2" a="1"/>
  <c r="Q485" i="2" s="1"/>
  <c r="N485" i="2" a="1"/>
  <c r="N485" i="2" s="1"/>
  <c r="C485" i="2" a="1"/>
  <c r="C485" i="2" s="1"/>
  <c r="D485" i="2" a="1"/>
  <c r="D485" i="2" s="1"/>
  <c r="A485" i="2" s="1" a="1"/>
  <c r="A485" i="2" s="1"/>
  <c r="M483" i="2" a="1"/>
  <c r="M483" i="2" s="1"/>
  <c r="Q483" i="2" a="1"/>
  <c r="Q483" i="2" s="1"/>
  <c r="N483" i="2" a="1"/>
  <c r="N483" i="2" s="1"/>
  <c r="K483" i="2" a="1"/>
  <c r="K483" i="2" s="1"/>
  <c r="O483" i="2" a="1"/>
  <c r="O483" i="2" s="1"/>
  <c r="P483" i="2" a="1"/>
  <c r="P483" i="2" s="1"/>
  <c r="L483" i="2" a="1"/>
  <c r="L483" i="2" s="1"/>
  <c r="C483" i="2" a="1"/>
  <c r="C483" i="2" s="1"/>
  <c r="D483" i="2" a="1"/>
  <c r="D483" i="2" s="1"/>
  <c r="A483" i="2" s="1" a="1"/>
  <c r="A483" i="2" s="1"/>
  <c r="K481" i="2" a="1"/>
  <c r="K481" i="2" s="1"/>
  <c r="O481" i="2" a="1"/>
  <c r="O481" i="2" s="1"/>
  <c r="L481" i="2" a="1"/>
  <c r="L481" i="2" s="1"/>
  <c r="P481" i="2" a="1"/>
  <c r="P481" i="2" s="1"/>
  <c r="M481" i="2" a="1"/>
  <c r="M481" i="2" s="1"/>
  <c r="Q481" i="2" a="1"/>
  <c r="Q481" i="2" s="1"/>
  <c r="N481" i="2" a="1"/>
  <c r="N481" i="2" s="1"/>
  <c r="D481" i="2" a="1"/>
  <c r="D481" i="2" s="1"/>
  <c r="A481" i="2" s="1" a="1"/>
  <c r="A481" i="2" s="1"/>
  <c r="C481" i="2" a="1"/>
  <c r="C481" i="2" s="1"/>
  <c r="M479" i="2" a="1"/>
  <c r="M479" i="2" s="1"/>
  <c r="Q479" i="2" a="1"/>
  <c r="Q479" i="2" s="1"/>
  <c r="N479" i="2" a="1"/>
  <c r="N479" i="2" s="1"/>
  <c r="K479" i="2" a="1"/>
  <c r="K479" i="2" s="1"/>
  <c r="O479" i="2" a="1"/>
  <c r="O479" i="2" s="1"/>
  <c r="L479" i="2" a="1"/>
  <c r="L479" i="2" s="1"/>
  <c r="P479" i="2" a="1"/>
  <c r="P479" i="2" s="1"/>
  <c r="D479" i="2" a="1"/>
  <c r="D479" i="2" s="1"/>
  <c r="A479" i="2" s="1" a="1"/>
  <c r="A479" i="2" s="1"/>
  <c r="C479" i="2" a="1"/>
  <c r="C479" i="2" s="1"/>
  <c r="K477" i="2" a="1"/>
  <c r="K477" i="2" s="1"/>
  <c r="O477" i="2" a="1"/>
  <c r="O477" i="2" s="1"/>
  <c r="L477" i="2" a="1"/>
  <c r="L477" i="2" s="1"/>
  <c r="P477" i="2" a="1"/>
  <c r="P477" i="2" s="1"/>
  <c r="M477" i="2" a="1"/>
  <c r="M477" i="2" s="1"/>
  <c r="Q477" i="2" a="1"/>
  <c r="Q477" i="2" s="1"/>
  <c r="N477" i="2" a="1"/>
  <c r="N477" i="2" s="1"/>
  <c r="C477" i="2" a="1"/>
  <c r="C477" i="2" s="1"/>
  <c r="D477" i="2" a="1"/>
  <c r="D477" i="2" s="1"/>
  <c r="A477" i="2" s="1" a="1"/>
  <c r="A477" i="2" s="1"/>
  <c r="M475" i="2" a="1"/>
  <c r="M475" i="2" s="1"/>
  <c r="Q475" i="2" a="1"/>
  <c r="Q475" i="2" s="1"/>
  <c r="N475" i="2" a="1"/>
  <c r="N475" i="2" s="1"/>
  <c r="K475" i="2" a="1"/>
  <c r="K475" i="2" s="1"/>
  <c r="O475" i="2" a="1"/>
  <c r="O475" i="2" s="1"/>
  <c r="L475" i="2" a="1"/>
  <c r="L475" i="2" s="1"/>
  <c r="P475" i="2" a="1"/>
  <c r="P475" i="2" s="1"/>
  <c r="C475" i="2" a="1"/>
  <c r="C475" i="2" s="1"/>
  <c r="D475" i="2" a="1"/>
  <c r="D475" i="2" s="1"/>
  <c r="A475" i="2" s="1" a="1"/>
  <c r="A475" i="2" s="1"/>
  <c r="K473" i="2" a="1"/>
  <c r="K473" i="2" s="1"/>
  <c r="O473" i="2" a="1"/>
  <c r="O473" i="2" s="1"/>
  <c r="L473" i="2" a="1"/>
  <c r="L473" i="2" s="1"/>
  <c r="P473" i="2" a="1"/>
  <c r="P473" i="2" s="1"/>
  <c r="M473" i="2" a="1"/>
  <c r="M473" i="2" s="1"/>
  <c r="Q473" i="2" a="1"/>
  <c r="Q473" i="2" s="1"/>
  <c r="N473" i="2" a="1"/>
  <c r="N473" i="2" s="1"/>
  <c r="C473" i="2" a="1"/>
  <c r="C473" i="2" s="1"/>
  <c r="D473" i="2" a="1"/>
  <c r="D473" i="2" s="1"/>
  <c r="A473" i="2" s="1" a="1"/>
  <c r="A473" i="2" s="1"/>
  <c r="M471" i="2" a="1"/>
  <c r="M471" i="2" s="1"/>
  <c r="Q471" i="2" a="1"/>
  <c r="Q471" i="2" s="1"/>
  <c r="N471" i="2" a="1"/>
  <c r="N471" i="2" s="1"/>
  <c r="K471" i="2" a="1"/>
  <c r="K471" i="2" s="1"/>
  <c r="O471" i="2" a="1"/>
  <c r="O471" i="2" s="1"/>
  <c r="L471" i="2" a="1"/>
  <c r="L471" i="2" s="1"/>
  <c r="P471" i="2" a="1"/>
  <c r="P471" i="2" s="1"/>
  <c r="C471" i="2" a="1"/>
  <c r="C471" i="2" s="1"/>
  <c r="D471" i="2" a="1"/>
  <c r="D471" i="2" s="1"/>
  <c r="A471" i="2" s="1" a="1"/>
  <c r="A471" i="2" s="1"/>
  <c r="K469" i="2" a="1"/>
  <c r="K469" i="2" s="1"/>
  <c r="O469" i="2" a="1"/>
  <c r="O469" i="2" s="1"/>
  <c r="L469" i="2" a="1"/>
  <c r="L469" i="2" s="1"/>
  <c r="P469" i="2" a="1"/>
  <c r="P469" i="2" s="1"/>
  <c r="M469" i="2" a="1"/>
  <c r="M469" i="2" s="1"/>
  <c r="Q469" i="2" a="1"/>
  <c r="Q469" i="2" s="1"/>
  <c r="N469" i="2" a="1"/>
  <c r="N469" i="2" s="1"/>
  <c r="C469" i="2" a="1"/>
  <c r="C469" i="2" s="1"/>
  <c r="D469" i="2" a="1"/>
  <c r="D469" i="2" s="1"/>
  <c r="A469" i="2" s="1" a="1"/>
  <c r="A469" i="2" s="1"/>
  <c r="M467" i="2" a="1"/>
  <c r="M467" i="2" s="1"/>
  <c r="Q467" i="2" a="1"/>
  <c r="Q467" i="2" s="1"/>
  <c r="N467" i="2" a="1"/>
  <c r="N467" i="2" s="1"/>
  <c r="K467" i="2" a="1"/>
  <c r="K467" i="2" s="1"/>
  <c r="O467" i="2" a="1"/>
  <c r="O467" i="2" s="1"/>
  <c r="P467" i="2" a="1"/>
  <c r="P467" i="2" s="1"/>
  <c r="L467" i="2" a="1"/>
  <c r="L467" i="2" s="1"/>
  <c r="C467" i="2" a="1"/>
  <c r="C467" i="2" s="1"/>
  <c r="D467" i="2" a="1"/>
  <c r="D467" i="2" s="1"/>
  <c r="A467" i="2" s="1" a="1"/>
  <c r="A467" i="2" s="1"/>
  <c r="K465" i="2" a="1"/>
  <c r="K465" i="2" s="1"/>
  <c r="O465" i="2" a="1"/>
  <c r="O465" i="2" s="1"/>
  <c r="L465" i="2" a="1"/>
  <c r="L465" i="2" s="1"/>
  <c r="P465" i="2" a="1"/>
  <c r="P465" i="2" s="1"/>
  <c r="M465" i="2" a="1"/>
  <c r="M465" i="2" s="1"/>
  <c r="Q465" i="2" a="1"/>
  <c r="Q465" i="2" s="1"/>
  <c r="N465" i="2" a="1"/>
  <c r="N465" i="2" s="1"/>
  <c r="C465" i="2" a="1"/>
  <c r="C465" i="2" s="1"/>
  <c r="D465" i="2" a="1"/>
  <c r="D465" i="2" s="1"/>
  <c r="A465" i="2" s="1" a="1"/>
  <c r="A465" i="2" s="1"/>
  <c r="M463" i="2" a="1"/>
  <c r="M463" i="2" s="1"/>
  <c r="Q463" i="2" a="1"/>
  <c r="Q463" i="2" s="1"/>
  <c r="N463" i="2" a="1"/>
  <c r="N463" i="2" s="1"/>
  <c r="K463" i="2" a="1"/>
  <c r="K463" i="2" s="1"/>
  <c r="O463" i="2" a="1"/>
  <c r="O463" i="2" s="1"/>
  <c r="L463" i="2" a="1"/>
  <c r="L463" i="2" s="1"/>
  <c r="P463" i="2" a="1"/>
  <c r="P463" i="2" s="1"/>
  <c r="C463" i="2" a="1"/>
  <c r="C463" i="2" s="1"/>
  <c r="D463" i="2" a="1"/>
  <c r="D463" i="2" s="1"/>
  <c r="A463" i="2" s="1" a="1"/>
  <c r="A463" i="2" s="1"/>
  <c r="K461" i="2" a="1"/>
  <c r="K461" i="2" s="1"/>
  <c r="O461" i="2" a="1"/>
  <c r="O461" i="2" s="1"/>
  <c r="L461" i="2" a="1"/>
  <c r="L461" i="2" s="1"/>
  <c r="P461" i="2" a="1"/>
  <c r="P461" i="2" s="1"/>
  <c r="M461" i="2" a="1"/>
  <c r="M461" i="2" s="1"/>
  <c r="Q461" i="2" a="1"/>
  <c r="Q461" i="2" s="1"/>
  <c r="N461" i="2" a="1"/>
  <c r="N461" i="2" s="1"/>
  <c r="C461" i="2" a="1"/>
  <c r="C461" i="2" s="1"/>
  <c r="D461" i="2" a="1"/>
  <c r="D461" i="2" s="1"/>
  <c r="A461" i="2" s="1" a="1"/>
  <c r="A461" i="2" s="1"/>
  <c r="N459" i="2" a="1"/>
  <c r="N459" i="2" s="1"/>
  <c r="K459" i="2" a="1"/>
  <c r="K459" i="2" s="1"/>
  <c r="O459" i="2" a="1"/>
  <c r="O459" i="2" s="1"/>
  <c r="L459" i="2" a="1"/>
  <c r="L459" i="2" s="1"/>
  <c r="P459" i="2" a="1"/>
  <c r="P459" i="2" s="1"/>
  <c r="M459" i="2" a="1"/>
  <c r="M459" i="2" s="1"/>
  <c r="Q459" i="2" a="1"/>
  <c r="Q459" i="2" s="1"/>
  <c r="C459" i="2" a="1"/>
  <c r="C459" i="2" s="1"/>
  <c r="D459" i="2" a="1"/>
  <c r="D459" i="2" s="1"/>
  <c r="A459" i="2" s="1" a="1"/>
  <c r="A459" i="2" s="1"/>
  <c r="L457" i="2" a="1"/>
  <c r="L457" i="2" s="1"/>
  <c r="P457" i="2" a="1"/>
  <c r="P457" i="2" s="1"/>
  <c r="M457" i="2" a="1"/>
  <c r="M457" i="2" s="1"/>
  <c r="Q457" i="2" a="1"/>
  <c r="Q457" i="2" s="1"/>
  <c r="N457" i="2" a="1"/>
  <c r="N457" i="2" s="1"/>
  <c r="K457" i="2" a="1"/>
  <c r="K457" i="2" s="1"/>
  <c r="O457" i="2" a="1"/>
  <c r="O457" i="2" s="1"/>
  <c r="C457" i="2" a="1"/>
  <c r="C457" i="2" s="1"/>
  <c r="D457" i="2" a="1"/>
  <c r="D457" i="2" s="1"/>
  <c r="A457" i="2" s="1" a="1"/>
  <c r="A457" i="2" s="1"/>
  <c r="N455" i="2" a="1"/>
  <c r="N455" i="2" s="1"/>
  <c r="K455" i="2" a="1"/>
  <c r="K455" i="2" s="1"/>
  <c r="O455" i="2" a="1"/>
  <c r="O455" i="2" s="1"/>
  <c r="L455" i="2" a="1"/>
  <c r="L455" i="2" s="1"/>
  <c r="P455" i="2" a="1"/>
  <c r="P455" i="2" s="1"/>
  <c r="M455" i="2" a="1"/>
  <c r="M455" i="2" s="1"/>
  <c r="Q455" i="2" a="1"/>
  <c r="Q455" i="2" s="1"/>
  <c r="C455" i="2" a="1"/>
  <c r="C455" i="2" s="1"/>
  <c r="D455" i="2" a="1"/>
  <c r="D455" i="2" s="1"/>
  <c r="A455" i="2" s="1" a="1"/>
  <c r="A455" i="2" s="1"/>
  <c r="L453" i="2" a="1"/>
  <c r="L453" i="2" s="1"/>
  <c r="P453" i="2" a="1"/>
  <c r="P453" i="2" s="1"/>
  <c r="M453" i="2" a="1"/>
  <c r="M453" i="2" s="1"/>
  <c r="Q453" i="2" a="1"/>
  <c r="Q453" i="2" s="1"/>
  <c r="N453" i="2" a="1"/>
  <c r="N453" i="2" s="1"/>
  <c r="K453" i="2" a="1"/>
  <c r="K453" i="2" s="1"/>
  <c r="O453" i="2" a="1"/>
  <c r="O453" i="2" s="1"/>
  <c r="C453" i="2" a="1"/>
  <c r="C453" i="2" s="1"/>
  <c r="D453" i="2" a="1"/>
  <c r="D453" i="2" s="1"/>
  <c r="A453" i="2" s="1" a="1"/>
  <c r="A453" i="2" s="1"/>
  <c r="N451" i="2" a="1"/>
  <c r="N451" i="2" s="1"/>
  <c r="K451" i="2" a="1"/>
  <c r="K451" i="2" s="1"/>
  <c r="O451" i="2" a="1"/>
  <c r="O451" i="2" s="1"/>
  <c r="L451" i="2" a="1"/>
  <c r="L451" i="2" s="1"/>
  <c r="P451" i="2" a="1"/>
  <c r="P451" i="2" s="1"/>
  <c r="Q451" i="2" a="1"/>
  <c r="Q451" i="2" s="1"/>
  <c r="M451" i="2" a="1"/>
  <c r="M451" i="2" s="1"/>
  <c r="C451" i="2" a="1"/>
  <c r="C451" i="2" s="1"/>
  <c r="D451" i="2" a="1"/>
  <c r="D451" i="2" s="1"/>
  <c r="A451" i="2" s="1" a="1"/>
  <c r="A451" i="2" s="1"/>
  <c r="L449" i="2" a="1"/>
  <c r="L449" i="2" s="1"/>
  <c r="P449" i="2" a="1"/>
  <c r="P449" i="2" s="1"/>
  <c r="M449" i="2" a="1"/>
  <c r="M449" i="2" s="1"/>
  <c r="Q449" i="2" a="1"/>
  <c r="Q449" i="2" s="1"/>
  <c r="N449" i="2" a="1"/>
  <c r="N449" i="2" s="1"/>
  <c r="O449" i="2" a="1"/>
  <c r="O449" i="2" s="1"/>
  <c r="K449" i="2" a="1"/>
  <c r="K449" i="2" s="1"/>
  <c r="C449" i="2" a="1"/>
  <c r="C449" i="2" s="1"/>
  <c r="D449" i="2" a="1"/>
  <c r="D449" i="2" s="1"/>
  <c r="A449" i="2" s="1" a="1"/>
  <c r="A449" i="2" s="1"/>
  <c r="N447" i="2" a="1"/>
  <c r="N447" i="2" s="1"/>
  <c r="K447" i="2" a="1"/>
  <c r="K447" i="2" s="1"/>
  <c r="O447" i="2" a="1"/>
  <c r="O447" i="2" s="1"/>
  <c r="L447" i="2" a="1"/>
  <c r="L447" i="2" s="1"/>
  <c r="P447" i="2" a="1"/>
  <c r="P447" i="2" s="1"/>
  <c r="M447" i="2" a="1"/>
  <c r="M447" i="2" s="1"/>
  <c r="Q447" i="2" a="1"/>
  <c r="Q447" i="2" s="1"/>
  <c r="C447" i="2" a="1"/>
  <c r="C447" i="2" s="1"/>
  <c r="D447" i="2" a="1"/>
  <c r="D447" i="2" s="1"/>
  <c r="A447" i="2" s="1" a="1"/>
  <c r="A447" i="2" s="1"/>
  <c r="L445" i="2" a="1"/>
  <c r="L445" i="2" s="1"/>
  <c r="P445" i="2" a="1"/>
  <c r="P445" i="2" s="1"/>
  <c r="M445" i="2" a="1"/>
  <c r="M445" i="2" s="1"/>
  <c r="Q445" i="2" a="1"/>
  <c r="Q445" i="2" s="1"/>
  <c r="N445" i="2" a="1"/>
  <c r="N445" i="2" s="1"/>
  <c r="K445" i="2" a="1"/>
  <c r="K445" i="2" s="1"/>
  <c r="O445" i="2" a="1"/>
  <c r="O445" i="2" s="1"/>
  <c r="C445" i="2" a="1"/>
  <c r="C445" i="2" s="1"/>
  <c r="D445" i="2" a="1"/>
  <c r="D445" i="2" s="1"/>
  <c r="A445" i="2" s="1" a="1"/>
  <c r="A445" i="2" s="1"/>
  <c r="N443" i="2" a="1"/>
  <c r="N443" i="2" s="1"/>
  <c r="K443" i="2" a="1"/>
  <c r="K443" i="2" s="1"/>
  <c r="O443" i="2" a="1"/>
  <c r="O443" i="2" s="1"/>
  <c r="L443" i="2" a="1"/>
  <c r="L443" i="2" s="1"/>
  <c r="P443" i="2" a="1"/>
  <c r="P443" i="2" s="1"/>
  <c r="M443" i="2" a="1"/>
  <c r="M443" i="2" s="1"/>
  <c r="Q443" i="2" a="1"/>
  <c r="Q443" i="2" s="1"/>
  <c r="C443" i="2" a="1"/>
  <c r="C443" i="2" s="1"/>
  <c r="D443" i="2" a="1"/>
  <c r="D443" i="2" s="1"/>
  <c r="A443" i="2" s="1" a="1"/>
  <c r="A443" i="2" s="1"/>
  <c r="L441" i="2" a="1"/>
  <c r="L441" i="2" s="1"/>
  <c r="P441" i="2" a="1"/>
  <c r="P441" i="2" s="1"/>
  <c r="M441" i="2" a="1"/>
  <c r="M441" i="2" s="1"/>
  <c r="Q441" i="2" a="1"/>
  <c r="Q441" i="2" s="1"/>
  <c r="N441" i="2" a="1"/>
  <c r="N441" i="2" s="1"/>
  <c r="K441" i="2" a="1"/>
  <c r="K441" i="2" s="1"/>
  <c r="O441" i="2" a="1"/>
  <c r="O441" i="2" s="1"/>
  <c r="C441" i="2" a="1"/>
  <c r="C441" i="2" s="1"/>
  <c r="D441" i="2" a="1"/>
  <c r="D441" i="2" s="1"/>
  <c r="A441" i="2" s="1" a="1"/>
  <c r="A441" i="2" s="1"/>
  <c r="N439" i="2" a="1"/>
  <c r="N439" i="2" s="1"/>
  <c r="K439" i="2" a="1"/>
  <c r="K439" i="2" s="1"/>
  <c r="O439" i="2" a="1"/>
  <c r="O439" i="2" s="1"/>
  <c r="L439" i="2" a="1"/>
  <c r="L439" i="2" s="1"/>
  <c r="P439" i="2" a="1"/>
  <c r="P439" i="2" s="1"/>
  <c r="M439" i="2" a="1"/>
  <c r="M439" i="2" s="1"/>
  <c r="Q439" i="2" a="1"/>
  <c r="Q439" i="2" s="1"/>
  <c r="C439" i="2" a="1"/>
  <c r="C439" i="2" s="1"/>
  <c r="D439" i="2" a="1"/>
  <c r="D439" i="2" s="1"/>
  <c r="A439" i="2" s="1" a="1"/>
  <c r="A439" i="2" s="1"/>
  <c r="L437" i="2" a="1"/>
  <c r="L437" i="2" s="1"/>
  <c r="P437" i="2" a="1"/>
  <c r="P437" i="2" s="1"/>
  <c r="M437" i="2" a="1"/>
  <c r="M437" i="2" s="1"/>
  <c r="Q437" i="2" a="1"/>
  <c r="Q437" i="2" s="1"/>
  <c r="N437" i="2" a="1"/>
  <c r="N437" i="2" s="1"/>
  <c r="K437" i="2" a="1"/>
  <c r="K437" i="2" s="1"/>
  <c r="O437" i="2" a="1"/>
  <c r="O437" i="2" s="1"/>
  <c r="C437" i="2" a="1"/>
  <c r="C437" i="2" s="1"/>
  <c r="D437" i="2" a="1"/>
  <c r="D437" i="2" s="1"/>
  <c r="A437" i="2" s="1" a="1"/>
  <c r="A437" i="2" s="1"/>
  <c r="N435" i="2" a="1"/>
  <c r="N435" i="2" s="1"/>
  <c r="K435" i="2" a="1"/>
  <c r="K435" i="2" s="1"/>
  <c r="O435" i="2" a="1"/>
  <c r="O435" i="2" s="1"/>
  <c r="L435" i="2" a="1"/>
  <c r="L435" i="2" s="1"/>
  <c r="P435" i="2" a="1"/>
  <c r="P435" i="2" s="1"/>
  <c r="Q435" i="2" a="1"/>
  <c r="Q435" i="2" s="1"/>
  <c r="M435" i="2" a="1"/>
  <c r="M435" i="2" s="1"/>
  <c r="C435" i="2" a="1"/>
  <c r="C435" i="2" s="1"/>
  <c r="D435" i="2" a="1"/>
  <c r="D435" i="2" s="1"/>
  <c r="A435" i="2" s="1" a="1"/>
  <c r="A435" i="2" s="1"/>
  <c r="L433" i="2" a="1"/>
  <c r="L433" i="2" s="1"/>
  <c r="P433" i="2" a="1"/>
  <c r="P433" i="2" s="1"/>
  <c r="M433" i="2" a="1"/>
  <c r="M433" i="2" s="1"/>
  <c r="Q433" i="2" a="1"/>
  <c r="Q433" i="2" s="1"/>
  <c r="N433" i="2" a="1"/>
  <c r="N433" i="2" s="1"/>
  <c r="O433" i="2" a="1"/>
  <c r="O433" i="2" s="1"/>
  <c r="K433" i="2" a="1"/>
  <c r="K433" i="2" s="1"/>
  <c r="C433" i="2" a="1"/>
  <c r="C433" i="2" s="1"/>
  <c r="D433" i="2" a="1"/>
  <c r="D433" i="2" s="1"/>
  <c r="A433" i="2" s="1" a="1"/>
  <c r="A433" i="2" s="1"/>
  <c r="N431" i="2" a="1"/>
  <c r="N431" i="2" s="1"/>
  <c r="K431" i="2" a="1"/>
  <c r="K431" i="2" s="1"/>
  <c r="O431" i="2" a="1"/>
  <c r="O431" i="2" s="1"/>
  <c r="L431" i="2" a="1"/>
  <c r="L431" i="2" s="1"/>
  <c r="P431" i="2" a="1"/>
  <c r="P431" i="2" s="1"/>
  <c r="M431" i="2" a="1"/>
  <c r="M431" i="2" s="1"/>
  <c r="Q431" i="2" a="1"/>
  <c r="Q431" i="2" s="1"/>
  <c r="C431" i="2" a="1"/>
  <c r="C431" i="2" s="1"/>
  <c r="D431" i="2" a="1"/>
  <c r="D431" i="2" s="1"/>
  <c r="A431" i="2" s="1" a="1"/>
  <c r="A431" i="2" s="1"/>
  <c r="L429" i="2" a="1"/>
  <c r="L429" i="2" s="1"/>
  <c r="P429" i="2" a="1"/>
  <c r="P429" i="2" s="1"/>
  <c r="M429" i="2" a="1"/>
  <c r="M429" i="2" s="1"/>
  <c r="Q429" i="2" a="1"/>
  <c r="Q429" i="2" s="1"/>
  <c r="N429" i="2" a="1"/>
  <c r="N429" i="2" s="1"/>
  <c r="K429" i="2" a="1"/>
  <c r="K429" i="2" s="1"/>
  <c r="O429" i="2" a="1"/>
  <c r="O429" i="2" s="1"/>
  <c r="D429" i="2" a="1"/>
  <c r="D429" i="2" s="1"/>
  <c r="A429" i="2" s="1" a="1"/>
  <c r="A429" i="2" s="1"/>
  <c r="C429" i="2" a="1"/>
  <c r="C429" i="2" s="1"/>
  <c r="N427" i="2" a="1"/>
  <c r="N427" i="2" s="1"/>
  <c r="K427" i="2" a="1"/>
  <c r="K427" i="2" s="1"/>
  <c r="O427" i="2" a="1"/>
  <c r="O427" i="2" s="1"/>
  <c r="L427" i="2" a="1"/>
  <c r="L427" i="2" s="1"/>
  <c r="P427" i="2" a="1"/>
  <c r="P427" i="2" s="1"/>
  <c r="M427" i="2" a="1"/>
  <c r="M427" i="2" s="1"/>
  <c r="Q427" i="2" a="1"/>
  <c r="Q427" i="2" s="1"/>
  <c r="D427" i="2" a="1"/>
  <c r="D427" i="2" s="1"/>
  <c r="A427" i="2" s="1" a="1"/>
  <c r="A427" i="2" s="1"/>
  <c r="C427" i="2" a="1"/>
  <c r="C427" i="2" s="1"/>
  <c r="L425" i="2" a="1"/>
  <c r="L425" i="2" s="1"/>
  <c r="P425" i="2" a="1"/>
  <c r="P425" i="2" s="1"/>
  <c r="M425" i="2" a="1"/>
  <c r="M425" i="2" s="1"/>
  <c r="Q425" i="2" a="1"/>
  <c r="Q425" i="2" s="1"/>
  <c r="N425" i="2" a="1"/>
  <c r="N425" i="2" s="1"/>
  <c r="K425" i="2" a="1"/>
  <c r="K425" i="2" s="1"/>
  <c r="O425" i="2" a="1"/>
  <c r="O425" i="2" s="1"/>
  <c r="C425" i="2" a="1"/>
  <c r="C425" i="2" s="1"/>
  <c r="D425" i="2" a="1"/>
  <c r="D425" i="2" s="1"/>
  <c r="A425" i="2" s="1" a="1"/>
  <c r="A425" i="2" s="1"/>
  <c r="N423" i="2" a="1"/>
  <c r="N423" i="2" s="1"/>
  <c r="K423" i="2" a="1"/>
  <c r="K423" i="2" s="1"/>
  <c r="O423" i="2" a="1"/>
  <c r="O423" i="2" s="1"/>
  <c r="L423" i="2" a="1"/>
  <c r="L423" i="2" s="1"/>
  <c r="P423" i="2" a="1"/>
  <c r="P423" i="2" s="1"/>
  <c r="M423" i="2" a="1"/>
  <c r="M423" i="2" s="1"/>
  <c r="Q423" i="2" a="1"/>
  <c r="Q423" i="2" s="1"/>
  <c r="C423" i="2" a="1"/>
  <c r="C423" i="2" s="1"/>
  <c r="D423" i="2" a="1"/>
  <c r="D423" i="2" s="1"/>
  <c r="A423" i="2" s="1" a="1"/>
  <c r="A423" i="2" s="1"/>
  <c r="L421" i="2" a="1"/>
  <c r="L421" i="2" s="1"/>
  <c r="P421" i="2" a="1"/>
  <c r="P421" i="2" s="1"/>
  <c r="M421" i="2" a="1"/>
  <c r="M421" i="2" s="1"/>
  <c r="Q421" i="2" a="1"/>
  <c r="Q421" i="2" s="1"/>
  <c r="N421" i="2" a="1"/>
  <c r="N421" i="2" s="1"/>
  <c r="K421" i="2" a="1"/>
  <c r="K421" i="2" s="1"/>
  <c r="O421" i="2" a="1"/>
  <c r="O421" i="2" s="1"/>
  <c r="C421" i="2" a="1"/>
  <c r="C421" i="2" s="1"/>
  <c r="D421" i="2" a="1"/>
  <c r="D421" i="2" s="1"/>
  <c r="A421" i="2" s="1" a="1"/>
  <c r="A421" i="2" s="1"/>
  <c r="N419" i="2" a="1"/>
  <c r="N419" i="2" s="1"/>
  <c r="K419" i="2" a="1"/>
  <c r="K419" i="2" s="1"/>
  <c r="O419" i="2" a="1"/>
  <c r="O419" i="2" s="1"/>
  <c r="L419" i="2" a="1"/>
  <c r="L419" i="2" s="1"/>
  <c r="P419" i="2" a="1"/>
  <c r="P419" i="2" s="1"/>
  <c r="Q419" i="2" a="1"/>
  <c r="Q419" i="2" s="1"/>
  <c r="M419" i="2" a="1"/>
  <c r="M419" i="2" s="1"/>
  <c r="C419" i="2" a="1"/>
  <c r="C419" i="2" s="1"/>
  <c r="D419" i="2" a="1"/>
  <c r="D419" i="2" s="1"/>
  <c r="A419" i="2" s="1" a="1"/>
  <c r="A419" i="2" s="1"/>
  <c r="L417" i="2" a="1"/>
  <c r="L417" i="2" s="1"/>
  <c r="P417" i="2" a="1"/>
  <c r="P417" i="2" s="1"/>
  <c r="M417" i="2" a="1"/>
  <c r="M417" i="2" s="1"/>
  <c r="Q417" i="2" a="1"/>
  <c r="Q417" i="2" s="1"/>
  <c r="N417" i="2" a="1"/>
  <c r="N417" i="2" s="1"/>
  <c r="O417" i="2" a="1"/>
  <c r="O417" i="2" s="1"/>
  <c r="K417" i="2" a="1"/>
  <c r="K417" i="2" s="1"/>
  <c r="C417" i="2" a="1"/>
  <c r="C417" i="2" s="1"/>
  <c r="D417" i="2" a="1"/>
  <c r="D417" i="2" s="1"/>
  <c r="A417" i="2" s="1" a="1"/>
  <c r="A417" i="2" s="1"/>
  <c r="N415" i="2" a="1"/>
  <c r="N415" i="2" s="1"/>
  <c r="K415" i="2" a="1"/>
  <c r="K415" i="2" s="1"/>
  <c r="O415" i="2" a="1"/>
  <c r="O415" i="2" s="1"/>
  <c r="L415" i="2" a="1"/>
  <c r="L415" i="2" s="1"/>
  <c r="P415" i="2" a="1"/>
  <c r="P415" i="2" s="1"/>
  <c r="M415" i="2" a="1"/>
  <c r="M415" i="2" s="1"/>
  <c r="Q415" i="2" a="1"/>
  <c r="Q415" i="2" s="1"/>
  <c r="C415" i="2" a="1"/>
  <c r="C415" i="2" s="1"/>
  <c r="D415" i="2" a="1"/>
  <c r="D415" i="2" s="1"/>
  <c r="A415" i="2" s="1" a="1"/>
  <c r="A415" i="2" s="1"/>
  <c r="L413" i="2" a="1"/>
  <c r="L413" i="2" s="1"/>
  <c r="P413" i="2" a="1"/>
  <c r="P413" i="2" s="1"/>
  <c r="M413" i="2" a="1"/>
  <c r="M413" i="2" s="1"/>
  <c r="Q413" i="2" a="1"/>
  <c r="Q413" i="2" s="1"/>
  <c r="N413" i="2" a="1"/>
  <c r="N413" i="2" s="1"/>
  <c r="K413" i="2" a="1"/>
  <c r="K413" i="2" s="1"/>
  <c r="O413" i="2" a="1"/>
  <c r="O413" i="2" s="1"/>
  <c r="C413" i="2" a="1"/>
  <c r="C413" i="2" s="1"/>
  <c r="D413" i="2" a="1"/>
  <c r="D413" i="2" s="1"/>
  <c r="A413" i="2" s="1" a="1"/>
  <c r="A413" i="2" s="1"/>
  <c r="N411" i="2" a="1"/>
  <c r="N411" i="2" s="1"/>
  <c r="K411" i="2" a="1"/>
  <c r="K411" i="2" s="1"/>
  <c r="O411" i="2" a="1"/>
  <c r="O411" i="2" s="1"/>
  <c r="L411" i="2" a="1"/>
  <c r="L411" i="2" s="1"/>
  <c r="P411" i="2" a="1"/>
  <c r="P411" i="2" s="1"/>
  <c r="M411" i="2" a="1"/>
  <c r="M411" i="2" s="1"/>
  <c r="Q411" i="2" a="1"/>
  <c r="Q411" i="2" s="1"/>
  <c r="C411" i="2" a="1"/>
  <c r="C411" i="2" s="1"/>
  <c r="D411" i="2" a="1"/>
  <c r="D411" i="2" s="1"/>
  <c r="A411" i="2" s="1" a="1"/>
  <c r="A411" i="2" s="1"/>
  <c r="L409" i="2" a="1"/>
  <c r="L409" i="2" s="1"/>
  <c r="P409" i="2" a="1"/>
  <c r="P409" i="2" s="1"/>
  <c r="M409" i="2" a="1"/>
  <c r="M409" i="2" s="1"/>
  <c r="Q409" i="2" a="1"/>
  <c r="Q409" i="2" s="1"/>
  <c r="N409" i="2" a="1"/>
  <c r="N409" i="2" s="1"/>
  <c r="K409" i="2" a="1"/>
  <c r="K409" i="2" s="1"/>
  <c r="O409" i="2" a="1"/>
  <c r="O409" i="2" s="1"/>
  <c r="C409" i="2" a="1"/>
  <c r="C409" i="2" s="1"/>
  <c r="D409" i="2" a="1"/>
  <c r="D409" i="2" s="1"/>
  <c r="A409" i="2" s="1" a="1"/>
  <c r="A409" i="2" s="1"/>
  <c r="N407" i="2" a="1"/>
  <c r="N407" i="2" s="1"/>
  <c r="K407" i="2" a="1"/>
  <c r="K407" i="2" s="1"/>
  <c r="O407" i="2" a="1"/>
  <c r="O407" i="2" s="1"/>
  <c r="L407" i="2" a="1"/>
  <c r="L407" i="2" s="1"/>
  <c r="P407" i="2" a="1"/>
  <c r="P407" i="2" s="1"/>
  <c r="M407" i="2" a="1"/>
  <c r="M407" i="2" s="1"/>
  <c r="Q407" i="2" a="1"/>
  <c r="Q407" i="2" s="1"/>
  <c r="C407" i="2" a="1"/>
  <c r="C407" i="2" s="1"/>
  <c r="D407" i="2" a="1"/>
  <c r="D407" i="2" s="1"/>
  <c r="A407" i="2" s="1" a="1"/>
  <c r="A407" i="2" s="1"/>
  <c r="L405" i="2" a="1"/>
  <c r="L405" i="2" s="1"/>
  <c r="P405" i="2" a="1"/>
  <c r="P405" i="2" s="1"/>
  <c r="M405" i="2" a="1"/>
  <c r="M405" i="2" s="1"/>
  <c r="Q405" i="2" a="1"/>
  <c r="Q405" i="2" s="1"/>
  <c r="N405" i="2" a="1"/>
  <c r="N405" i="2" s="1"/>
  <c r="K405" i="2" a="1"/>
  <c r="K405" i="2" s="1"/>
  <c r="O405" i="2" a="1"/>
  <c r="O405" i="2" s="1"/>
  <c r="C405" i="2" a="1"/>
  <c r="C405" i="2" s="1"/>
  <c r="D405" i="2" a="1"/>
  <c r="D405" i="2" s="1"/>
  <c r="A405" i="2" s="1" a="1"/>
  <c r="A405" i="2" s="1"/>
  <c r="N403" i="2" a="1"/>
  <c r="N403" i="2" s="1"/>
  <c r="K403" i="2" a="1"/>
  <c r="K403" i="2" s="1"/>
  <c r="O403" i="2" a="1"/>
  <c r="O403" i="2" s="1"/>
  <c r="L403" i="2" a="1"/>
  <c r="L403" i="2" s="1"/>
  <c r="P403" i="2" a="1"/>
  <c r="P403" i="2" s="1"/>
  <c r="Q403" i="2" a="1"/>
  <c r="Q403" i="2" s="1"/>
  <c r="M403" i="2" a="1"/>
  <c r="M403" i="2" s="1"/>
  <c r="C403" i="2" a="1"/>
  <c r="C403" i="2" s="1"/>
  <c r="D403" i="2" a="1"/>
  <c r="D403" i="2" s="1"/>
  <c r="A403" i="2" s="1" a="1"/>
  <c r="A403" i="2" s="1"/>
  <c r="L401" i="2" a="1"/>
  <c r="L401" i="2" s="1"/>
  <c r="P401" i="2" a="1"/>
  <c r="P401" i="2" s="1"/>
  <c r="M401" i="2" a="1"/>
  <c r="M401" i="2" s="1"/>
  <c r="Q401" i="2" a="1"/>
  <c r="Q401" i="2" s="1"/>
  <c r="N401" i="2" a="1"/>
  <c r="N401" i="2" s="1"/>
  <c r="O401" i="2" a="1"/>
  <c r="O401" i="2" s="1"/>
  <c r="K401" i="2" a="1"/>
  <c r="K401" i="2" s="1"/>
  <c r="C401" i="2" a="1"/>
  <c r="C401" i="2" s="1"/>
  <c r="D401" i="2" a="1"/>
  <c r="D401" i="2" s="1"/>
  <c r="A401" i="2" s="1" a="1"/>
  <c r="A401" i="2" s="1"/>
  <c r="N399" i="2" a="1"/>
  <c r="N399" i="2" s="1"/>
  <c r="K399" i="2" a="1"/>
  <c r="K399" i="2" s="1"/>
  <c r="O399" i="2" a="1"/>
  <c r="O399" i="2" s="1"/>
  <c r="L399" i="2" a="1"/>
  <c r="L399" i="2" s="1"/>
  <c r="P399" i="2" a="1"/>
  <c r="P399" i="2" s="1"/>
  <c r="M399" i="2" a="1"/>
  <c r="M399" i="2" s="1"/>
  <c r="Q399" i="2" a="1"/>
  <c r="Q399" i="2" s="1"/>
  <c r="C399" i="2" a="1"/>
  <c r="C399" i="2" s="1"/>
  <c r="D399" i="2" a="1"/>
  <c r="D399" i="2" s="1"/>
  <c r="A399" i="2" s="1" a="1"/>
  <c r="A399" i="2" s="1"/>
  <c r="L397" i="2" a="1"/>
  <c r="L397" i="2" s="1"/>
  <c r="P397" i="2" a="1"/>
  <c r="P397" i="2" s="1"/>
  <c r="M397" i="2" a="1"/>
  <c r="M397" i="2" s="1"/>
  <c r="Q397" i="2" a="1"/>
  <c r="Q397" i="2" s="1"/>
  <c r="N397" i="2" a="1"/>
  <c r="N397" i="2" s="1"/>
  <c r="K397" i="2" a="1"/>
  <c r="K397" i="2" s="1"/>
  <c r="O397" i="2" a="1"/>
  <c r="O397" i="2" s="1"/>
  <c r="C397" i="2" a="1"/>
  <c r="C397" i="2" s="1"/>
  <c r="D397" i="2" a="1"/>
  <c r="D397" i="2" s="1"/>
  <c r="A397" i="2" s="1" a="1"/>
  <c r="A397" i="2" s="1"/>
  <c r="N395" i="2" a="1"/>
  <c r="N395" i="2" s="1"/>
  <c r="K395" i="2" a="1"/>
  <c r="K395" i="2" s="1"/>
  <c r="O395" i="2" a="1"/>
  <c r="O395" i="2" s="1"/>
  <c r="L395" i="2" a="1"/>
  <c r="L395" i="2" s="1"/>
  <c r="P395" i="2" a="1"/>
  <c r="P395" i="2" s="1"/>
  <c r="M395" i="2" a="1"/>
  <c r="M395" i="2" s="1"/>
  <c r="Q395" i="2" a="1"/>
  <c r="Q395" i="2" s="1"/>
  <c r="C395" i="2" a="1"/>
  <c r="C395" i="2" s="1"/>
  <c r="D395" i="2" a="1"/>
  <c r="D395" i="2" s="1"/>
  <c r="A395" i="2" s="1" a="1"/>
  <c r="A395" i="2" s="1"/>
  <c r="L393" i="2" a="1"/>
  <c r="L393" i="2" s="1"/>
  <c r="P393" i="2" a="1"/>
  <c r="P393" i="2" s="1"/>
  <c r="M393" i="2" a="1"/>
  <c r="M393" i="2" s="1"/>
  <c r="Q393" i="2" a="1"/>
  <c r="Q393" i="2" s="1"/>
  <c r="N393" i="2" a="1"/>
  <c r="N393" i="2" s="1"/>
  <c r="K393" i="2" a="1"/>
  <c r="K393" i="2" s="1"/>
  <c r="O393" i="2" a="1"/>
  <c r="O393" i="2" s="1"/>
  <c r="C393" i="2" a="1"/>
  <c r="C393" i="2" s="1"/>
  <c r="D393" i="2" a="1"/>
  <c r="D393" i="2" s="1"/>
  <c r="A393" i="2" s="1" a="1"/>
  <c r="A393" i="2" s="1"/>
  <c r="N391" i="2" a="1"/>
  <c r="N391" i="2" s="1"/>
  <c r="K391" i="2" a="1"/>
  <c r="K391" i="2" s="1"/>
  <c r="O391" i="2" a="1"/>
  <c r="O391" i="2" s="1"/>
  <c r="L391" i="2" a="1"/>
  <c r="L391" i="2" s="1"/>
  <c r="P391" i="2" a="1"/>
  <c r="P391" i="2" s="1"/>
  <c r="M391" i="2" a="1"/>
  <c r="M391" i="2" s="1"/>
  <c r="Q391" i="2" a="1"/>
  <c r="Q391" i="2" s="1"/>
  <c r="C391" i="2" a="1"/>
  <c r="C391" i="2" s="1"/>
  <c r="D391" i="2" a="1"/>
  <c r="D391" i="2" s="1"/>
  <c r="A391" i="2" s="1" a="1"/>
  <c r="A391" i="2" s="1"/>
  <c r="L389" i="2" a="1"/>
  <c r="L389" i="2" s="1"/>
  <c r="P389" i="2" a="1"/>
  <c r="P389" i="2" s="1"/>
  <c r="M389" i="2" a="1"/>
  <c r="M389" i="2" s="1"/>
  <c r="Q389" i="2" a="1"/>
  <c r="Q389" i="2" s="1"/>
  <c r="N389" i="2" a="1"/>
  <c r="N389" i="2" s="1"/>
  <c r="K389" i="2" a="1"/>
  <c r="K389" i="2" s="1"/>
  <c r="O389" i="2" a="1"/>
  <c r="O389" i="2" s="1"/>
  <c r="C389" i="2" a="1"/>
  <c r="C389" i="2" s="1"/>
  <c r="D389" i="2" a="1"/>
  <c r="D389" i="2" s="1"/>
  <c r="A389" i="2" s="1" a="1"/>
  <c r="A389" i="2" s="1"/>
  <c r="N387" i="2" a="1"/>
  <c r="N387" i="2" s="1"/>
  <c r="K387" i="2" a="1"/>
  <c r="K387" i="2" s="1"/>
  <c r="O387" i="2" a="1"/>
  <c r="O387" i="2" s="1"/>
  <c r="L387" i="2" a="1"/>
  <c r="L387" i="2" s="1"/>
  <c r="P387" i="2" a="1"/>
  <c r="P387" i="2" s="1"/>
  <c r="Q387" i="2" a="1"/>
  <c r="Q387" i="2" s="1"/>
  <c r="M387" i="2" a="1"/>
  <c r="M387" i="2" s="1"/>
  <c r="C387" i="2" a="1"/>
  <c r="C387" i="2" s="1"/>
  <c r="D387" i="2" a="1"/>
  <c r="D387" i="2" s="1"/>
  <c r="A387" i="2" s="1" a="1"/>
  <c r="A387" i="2" s="1"/>
  <c r="L385" i="2" a="1"/>
  <c r="L385" i="2" s="1"/>
  <c r="P385" i="2" a="1"/>
  <c r="P385" i="2" s="1"/>
  <c r="M385" i="2" a="1"/>
  <c r="M385" i="2" s="1"/>
  <c r="Q385" i="2" a="1"/>
  <c r="Q385" i="2" s="1"/>
  <c r="N385" i="2" a="1"/>
  <c r="N385" i="2" s="1"/>
  <c r="O385" i="2" a="1"/>
  <c r="O385" i="2" s="1"/>
  <c r="K385" i="2" a="1"/>
  <c r="K385" i="2" s="1"/>
  <c r="C385" i="2" a="1"/>
  <c r="C385" i="2" s="1"/>
  <c r="D385" i="2" a="1"/>
  <c r="D385" i="2" s="1"/>
  <c r="A385" i="2" s="1" a="1"/>
  <c r="A385" i="2" s="1"/>
  <c r="N383" i="2" a="1"/>
  <c r="N383" i="2" s="1"/>
  <c r="K383" i="2" a="1"/>
  <c r="K383" i="2" s="1"/>
  <c r="O383" i="2" a="1"/>
  <c r="O383" i="2" s="1"/>
  <c r="L383" i="2" a="1"/>
  <c r="L383" i="2" s="1"/>
  <c r="P383" i="2" a="1"/>
  <c r="P383" i="2" s="1"/>
  <c r="M383" i="2" a="1"/>
  <c r="M383" i="2" s="1"/>
  <c r="Q383" i="2" a="1"/>
  <c r="Q383" i="2" s="1"/>
  <c r="C383" i="2" a="1"/>
  <c r="C383" i="2" s="1"/>
  <c r="D383" i="2" a="1"/>
  <c r="D383" i="2" s="1"/>
  <c r="A383" i="2" s="1" a="1"/>
  <c r="A383" i="2" s="1"/>
  <c r="L381" i="2" a="1"/>
  <c r="L381" i="2" s="1"/>
  <c r="P381" i="2" a="1"/>
  <c r="P381" i="2" s="1"/>
  <c r="M381" i="2" a="1"/>
  <c r="M381" i="2" s="1"/>
  <c r="Q381" i="2" a="1"/>
  <c r="Q381" i="2" s="1"/>
  <c r="N381" i="2" a="1"/>
  <c r="N381" i="2" s="1"/>
  <c r="K381" i="2" a="1"/>
  <c r="K381" i="2" s="1"/>
  <c r="O381" i="2" a="1"/>
  <c r="O381" i="2" s="1"/>
  <c r="C381" i="2" a="1"/>
  <c r="C381" i="2" s="1"/>
  <c r="D381" i="2" a="1"/>
  <c r="D381" i="2" s="1"/>
  <c r="A381" i="2" s="1" a="1"/>
  <c r="A381" i="2" s="1"/>
  <c r="N379" i="2" a="1"/>
  <c r="N379" i="2" s="1"/>
  <c r="K379" i="2" a="1"/>
  <c r="K379" i="2" s="1"/>
  <c r="O379" i="2" a="1"/>
  <c r="O379" i="2" s="1"/>
  <c r="L379" i="2" a="1"/>
  <c r="L379" i="2" s="1"/>
  <c r="P379" i="2" a="1"/>
  <c r="P379" i="2" s="1"/>
  <c r="M379" i="2" a="1"/>
  <c r="M379" i="2" s="1"/>
  <c r="Q379" i="2" a="1"/>
  <c r="Q379" i="2" s="1"/>
  <c r="C379" i="2" a="1"/>
  <c r="C379" i="2" s="1"/>
  <c r="D379" i="2" a="1"/>
  <c r="D379" i="2" s="1"/>
  <c r="A379" i="2" s="1" a="1"/>
  <c r="A379" i="2" s="1"/>
  <c r="L377" i="2" a="1"/>
  <c r="L377" i="2" s="1"/>
  <c r="P377" i="2" a="1"/>
  <c r="P377" i="2" s="1"/>
  <c r="M377" i="2" a="1"/>
  <c r="M377" i="2" s="1"/>
  <c r="Q377" i="2" a="1"/>
  <c r="Q377" i="2" s="1"/>
  <c r="N377" i="2" a="1"/>
  <c r="N377" i="2" s="1"/>
  <c r="K377" i="2" a="1"/>
  <c r="K377" i="2" s="1"/>
  <c r="O377" i="2" a="1"/>
  <c r="O377" i="2" s="1"/>
  <c r="C377" i="2" a="1"/>
  <c r="C377" i="2" s="1"/>
  <c r="D377" i="2" a="1"/>
  <c r="D377" i="2" s="1"/>
  <c r="A377" i="2" s="1" a="1"/>
  <c r="A377" i="2" s="1"/>
  <c r="N375" i="2" a="1"/>
  <c r="N375" i="2" s="1"/>
  <c r="K375" i="2" a="1"/>
  <c r="K375" i="2" s="1"/>
  <c r="O375" i="2" a="1"/>
  <c r="O375" i="2" s="1"/>
  <c r="L375" i="2" a="1"/>
  <c r="L375" i="2" s="1"/>
  <c r="P375" i="2" a="1"/>
  <c r="P375" i="2" s="1"/>
  <c r="M375" i="2" a="1"/>
  <c r="M375" i="2" s="1"/>
  <c r="Q375" i="2" a="1"/>
  <c r="Q375" i="2" s="1"/>
  <c r="C375" i="2" a="1"/>
  <c r="C375" i="2" s="1"/>
  <c r="D375" i="2" a="1"/>
  <c r="D375" i="2" s="1"/>
  <c r="A375" i="2" s="1" a="1"/>
  <c r="A375" i="2" s="1"/>
  <c r="L373" i="2" a="1"/>
  <c r="L373" i="2" s="1"/>
  <c r="P373" i="2" a="1"/>
  <c r="P373" i="2" s="1"/>
  <c r="M373" i="2" a="1"/>
  <c r="M373" i="2" s="1"/>
  <c r="Q373" i="2" a="1"/>
  <c r="Q373" i="2" s="1"/>
  <c r="N373" i="2" a="1"/>
  <c r="N373" i="2" s="1"/>
  <c r="K373" i="2" a="1"/>
  <c r="K373" i="2" s="1"/>
  <c r="O373" i="2" a="1"/>
  <c r="O373" i="2" s="1"/>
  <c r="C373" i="2" a="1"/>
  <c r="C373" i="2" s="1"/>
  <c r="D373" i="2" a="1"/>
  <c r="D373" i="2" s="1"/>
  <c r="A373" i="2" s="1" a="1"/>
  <c r="A373" i="2" s="1"/>
  <c r="N371" i="2" a="1"/>
  <c r="N371" i="2" s="1"/>
  <c r="K371" i="2" a="1"/>
  <c r="K371" i="2" s="1"/>
  <c r="O371" i="2" a="1"/>
  <c r="O371" i="2" s="1"/>
  <c r="L371" i="2" a="1"/>
  <c r="L371" i="2" s="1"/>
  <c r="P371" i="2" a="1"/>
  <c r="P371" i="2" s="1"/>
  <c r="Q371" i="2" a="1"/>
  <c r="Q371" i="2" s="1"/>
  <c r="M371" i="2" a="1"/>
  <c r="M371" i="2" s="1"/>
  <c r="C371" i="2" a="1"/>
  <c r="C371" i="2" s="1"/>
  <c r="D371" i="2" a="1"/>
  <c r="D371" i="2" s="1"/>
  <c r="A371" i="2" s="1" a="1"/>
  <c r="A371" i="2" s="1"/>
  <c r="L369" i="2" a="1"/>
  <c r="L369" i="2" s="1"/>
  <c r="P369" i="2" a="1"/>
  <c r="P369" i="2" s="1"/>
  <c r="M369" i="2" a="1"/>
  <c r="M369" i="2" s="1"/>
  <c r="Q369" i="2" a="1"/>
  <c r="Q369" i="2" s="1"/>
  <c r="N369" i="2" a="1"/>
  <c r="N369" i="2" s="1"/>
  <c r="O369" i="2" a="1"/>
  <c r="O369" i="2" s="1"/>
  <c r="K369" i="2" a="1"/>
  <c r="K369" i="2" s="1"/>
  <c r="C369" i="2" a="1"/>
  <c r="C369" i="2" s="1"/>
  <c r="D369" i="2" a="1"/>
  <c r="D369" i="2" s="1"/>
  <c r="A369" i="2" s="1" a="1"/>
  <c r="A369" i="2" s="1"/>
  <c r="N367" i="2" a="1"/>
  <c r="N367" i="2" s="1"/>
  <c r="K367" i="2" a="1"/>
  <c r="K367" i="2" s="1"/>
  <c r="O367" i="2" a="1"/>
  <c r="O367" i="2" s="1"/>
  <c r="L367" i="2" a="1"/>
  <c r="L367" i="2" s="1"/>
  <c r="P367" i="2" a="1"/>
  <c r="P367" i="2" s="1"/>
  <c r="M367" i="2" a="1"/>
  <c r="M367" i="2" s="1"/>
  <c r="Q367" i="2" a="1"/>
  <c r="Q367" i="2" s="1"/>
  <c r="C367" i="2" a="1"/>
  <c r="C367" i="2" s="1"/>
  <c r="D367" i="2" a="1"/>
  <c r="D367" i="2" s="1"/>
  <c r="A367" i="2" s="1" a="1"/>
  <c r="A367" i="2" s="1"/>
  <c r="L365" i="2" a="1"/>
  <c r="L365" i="2" s="1"/>
  <c r="P365" i="2" a="1"/>
  <c r="P365" i="2" s="1"/>
  <c r="M365" i="2" a="1"/>
  <c r="M365" i="2" s="1"/>
  <c r="Q365" i="2" a="1"/>
  <c r="Q365" i="2" s="1"/>
  <c r="N365" i="2" a="1"/>
  <c r="N365" i="2" s="1"/>
  <c r="K365" i="2" a="1"/>
  <c r="K365" i="2" s="1"/>
  <c r="O365" i="2" a="1"/>
  <c r="O365" i="2" s="1"/>
  <c r="C365" i="2" a="1"/>
  <c r="C365" i="2" s="1"/>
  <c r="D365" i="2" a="1"/>
  <c r="D365" i="2" s="1"/>
  <c r="A365" i="2" s="1" a="1"/>
  <c r="A365" i="2" s="1"/>
  <c r="N363" i="2" a="1"/>
  <c r="N363" i="2" s="1"/>
  <c r="K363" i="2" a="1"/>
  <c r="K363" i="2" s="1"/>
  <c r="O363" i="2" a="1"/>
  <c r="O363" i="2" s="1"/>
  <c r="L363" i="2" a="1"/>
  <c r="L363" i="2" s="1"/>
  <c r="P363" i="2" a="1"/>
  <c r="P363" i="2" s="1"/>
  <c r="M363" i="2" a="1"/>
  <c r="M363" i="2" s="1"/>
  <c r="Q363" i="2" a="1"/>
  <c r="Q363" i="2" s="1"/>
  <c r="C363" i="2" a="1"/>
  <c r="C363" i="2" s="1"/>
  <c r="D363" i="2" a="1"/>
  <c r="D363" i="2" s="1"/>
  <c r="A363" i="2" s="1" a="1"/>
  <c r="A363" i="2" s="1"/>
  <c r="L361" i="2" a="1"/>
  <c r="L361" i="2" s="1"/>
  <c r="P361" i="2" a="1"/>
  <c r="P361" i="2" s="1"/>
  <c r="M361" i="2" a="1"/>
  <c r="M361" i="2" s="1"/>
  <c r="Q361" i="2" a="1"/>
  <c r="Q361" i="2" s="1"/>
  <c r="N361" i="2" a="1"/>
  <c r="N361" i="2" s="1"/>
  <c r="K361" i="2" a="1"/>
  <c r="K361" i="2" s="1"/>
  <c r="O361" i="2" a="1"/>
  <c r="O361" i="2" s="1"/>
  <c r="C361" i="2" a="1"/>
  <c r="C361" i="2" s="1"/>
  <c r="D361" i="2" a="1"/>
  <c r="D361" i="2" s="1"/>
  <c r="A361" i="2" s="1" a="1"/>
  <c r="A361" i="2" s="1"/>
  <c r="N359" i="2" a="1"/>
  <c r="N359" i="2" s="1"/>
  <c r="K359" i="2" a="1"/>
  <c r="K359" i="2" s="1"/>
  <c r="O359" i="2" a="1"/>
  <c r="O359" i="2" s="1"/>
  <c r="L359" i="2" a="1"/>
  <c r="L359" i="2" s="1"/>
  <c r="P359" i="2" a="1"/>
  <c r="P359" i="2" s="1"/>
  <c r="M359" i="2" a="1"/>
  <c r="M359" i="2" s="1"/>
  <c r="Q359" i="2" a="1"/>
  <c r="Q359" i="2" s="1"/>
  <c r="C359" i="2" a="1"/>
  <c r="C359" i="2" s="1"/>
  <c r="D359" i="2" a="1"/>
  <c r="D359" i="2" s="1"/>
  <c r="A359" i="2" s="1" a="1"/>
  <c r="A359" i="2" s="1"/>
  <c r="L357" i="2" a="1"/>
  <c r="L357" i="2" s="1"/>
  <c r="P357" i="2" a="1"/>
  <c r="P357" i="2" s="1"/>
  <c r="M357" i="2" a="1"/>
  <c r="M357" i="2" s="1"/>
  <c r="Q357" i="2" a="1"/>
  <c r="Q357" i="2" s="1"/>
  <c r="N357" i="2" a="1"/>
  <c r="N357" i="2" s="1"/>
  <c r="K357" i="2" a="1"/>
  <c r="K357" i="2" s="1"/>
  <c r="O357" i="2" a="1"/>
  <c r="O357" i="2" s="1"/>
  <c r="C357" i="2" a="1"/>
  <c r="C357" i="2" s="1"/>
  <c r="D357" i="2" a="1"/>
  <c r="D357" i="2" s="1"/>
  <c r="A357" i="2" s="1" a="1"/>
  <c r="A357" i="2" s="1"/>
  <c r="N355" i="2" a="1"/>
  <c r="N355" i="2" s="1"/>
  <c r="K355" i="2" a="1"/>
  <c r="K355" i="2" s="1"/>
  <c r="O355" i="2" a="1"/>
  <c r="O355" i="2" s="1"/>
  <c r="L355" i="2" a="1"/>
  <c r="L355" i="2" s="1"/>
  <c r="P355" i="2" a="1"/>
  <c r="P355" i="2" s="1"/>
  <c r="Q355" i="2" a="1"/>
  <c r="Q355" i="2" s="1"/>
  <c r="M355" i="2" a="1"/>
  <c r="M355" i="2" s="1"/>
  <c r="C355" i="2" a="1"/>
  <c r="C355" i="2" s="1"/>
  <c r="D355" i="2" a="1"/>
  <c r="D355" i="2" s="1"/>
  <c r="A355" i="2" s="1" a="1"/>
  <c r="A355" i="2" s="1"/>
  <c r="L353" i="2" a="1"/>
  <c r="L353" i="2" s="1"/>
  <c r="P353" i="2" a="1"/>
  <c r="P353" i="2" s="1"/>
  <c r="M353" i="2" a="1"/>
  <c r="M353" i="2" s="1"/>
  <c r="Q353" i="2" a="1"/>
  <c r="Q353" i="2" s="1"/>
  <c r="N353" i="2" a="1"/>
  <c r="N353" i="2" s="1"/>
  <c r="O353" i="2" a="1"/>
  <c r="O353" i="2" s="1"/>
  <c r="K353" i="2" a="1"/>
  <c r="K353" i="2" s="1"/>
  <c r="C353" i="2" a="1"/>
  <c r="C353" i="2" s="1"/>
  <c r="D353" i="2" a="1"/>
  <c r="D353" i="2" s="1"/>
  <c r="A353" i="2" s="1" a="1"/>
  <c r="A353" i="2" s="1"/>
  <c r="N351" i="2" a="1"/>
  <c r="N351" i="2" s="1"/>
  <c r="K351" i="2" a="1"/>
  <c r="K351" i="2" s="1"/>
  <c r="O351" i="2" a="1"/>
  <c r="O351" i="2" s="1"/>
  <c r="L351" i="2" a="1"/>
  <c r="L351" i="2" s="1"/>
  <c r="P351" i="2" a="1"/>
  <c r="P351" i="2" s="1"/>
  <c r="M351" i="2" a="1"/>
  <c r="M351" i="2" s="1"/>
  <c r="Q351" i="2" a="1"/>
  <c r="Q351" i="2" s="1"/>
  <c r="C351" i="2" a="1"/>
  <c r="C351" i="2" s="1"/>
  <c r="D351" i="2" a="1"/>
  <c r="D351" i="2" s="1"/>
  <c r="A351" i="2" s="1" a="1"/>
  <c r="A351" i="2" s="1"/>
  <c r="L349" i="2" a="1"/>
  <c r="L349" i="2" s="1"/>
  <c r="P349" i="2" a="1"/>
  <c r="P349" i="2" s="1"/>
  <c r="M349" i="2" a="1"/>
  <c r="M349" i="2" s="1"/>
  <c r="Q349" i="2" a="1"/>
  <c r="Q349" i="2" s="1"/>
  <c r="N349" i="2" a="1"/>
  <c r="N349" i="2" s="1"/>
  <c r="K349" i="2" a="1"/>
  <c r="K349" i="2" s="1"/>
  <c r="O349" i="2" a="1"/>
  <c r="O349" i="2" s="1"/>
  <c r="C349" i="2" a="1"/>
  <c r="C349" i="2" s="1"/>
  <c r="D349" i="2" a="1"/>
  <c r="D349" i="2" s="1"/>
  <c r="A349" i="2" s="1" a="1"/>
  <c r="A349" i="2" s="1"/>
  <c r="N347" i="2" a="1"/>
  <c r="N347" i="2" s="1"/>
  <c r="K347" i="2" a="1"/>
  <c r="K347" i="2" s="1"/>
  <c r="O347" i="2" a="1"/>
  <c r="O347" i="2" s="1"/>
  <c r="L347" i="2" a="1"/>
  <c r="L347" i="2" s="1"/>
  <c r="P347" i="2" a="1"/>
  <c r="P347" i="2" s="1"/>
  <c r="M347" i="2" a="1"/>
  <c r="M347" i="2" s="1"/>
  <c r="Q347" i="2" a="1"/>
  <c r="Q347" i="2" s="1"/>
  <c r="C347" i="2" a="1"/>
  <c r="C347" i="2" s="1"/>
  <c r="D347" i="2" a="1"/>
  <c r="D347" i="2" s="1"/>
  <c r="A347" i="2" s="1" a="1"/>
  <c r="A347" i="2" s="1"/>
  <c r="L345" i="2" a="1"/>
  <c r="L345" i="2" s="1"/>
  <c r="P345" i="2" a="1"/>
  <c r="P345" i="2" s="1"/>
  <c r="M345" i="2" a="1"/>
  <c r="M345" i="2" s="1"/>
  <c r="Q345" i="2" a="1"/>
  <c r="Q345" i="2" s="1"/>
  <c r="N345" i="2" a="1"/>
  <c r="N345" i="2" s="1"/>
  <c r="K345" i="2" a="1"/>
  <c r="K345" i="2" s="1"/>
  <c r="O345" i="2" a="1"/>
  <c r="O345" i="2" s="1"/>
  <c r="C345" i="2" a="1"/>
  <c r="C345" i="2" s="1"/>
  <c r="D345" i="2" a="1"/>
  <c r="D345" i="2" s="1"/>
  <c r="A345" i="2" s="1" a="1"/>
  <c r="A345" i="2" s="1"/>
  <c r="N343" i="2" a="1"/>
  <c r="N343" i="2" s="1"/>
  <c r="K343" i="2" a="1"/>
  <c r="K343" i="2" s="1"/>
  <c r="O343" i="2" a="1"/>
  <c r="O343" i="2" s="1"/>
  <c r="L343" i="2" a="1"/>
  <c r="L343" i="2" s="1"/>
  <c r="P343" i="2" a="1"/>
  <c r="P343" i="2" s="1"/>
  <c r="M343" i="2" a="1"/>
  <c r="M343" i="2" s="1"/>
  <c r="Q343" i="2" a="1"/>
  <c r="Q343" i="2" s="1"/>
  <c r="C343" i="2" a="1"/>
  <c r="C343" i="2" s="1"/>
  <c r="D343" i="2" a="1"/>
  <c r="D343" i="2" s="1"/>
  <c r="A343" i="2" s="1" a="1"/>
  <c r="A343" i="2" s="1"/>
  <c r="L341" i="2" a="1"/>
  <c r="L341" i="2" s="1"/>
  <c r="P341" i="2" a="1"/>
  <c r="P341" i="2" s="1"/>
  <c r="M341" i="2" a="1"/>
  <c r="M341" i="2" s="1"/>
  <c r="Q341" i="2" a="1"/>
  <c r="Q341" i="2" s="1"/>
  <c r="N341" i="2" a="1"/>
  <c r="N341" i="2" s="1"/>
  <c r="K341" i="2" a="1"/>
  <c r="K341" i="2" s="1"/>
  <c r="O341" i="2" a="1"/>
  <c r="O341" i="2" s="1"/>
  <c r="C341" i="2" a="1"/>
  <c r="C341" i="2" s="1"/>
  <c r="D341" i="2" a="1"/>
  <c r="D341" i="2" s="1"/>
  <c r="A341" i="2" s="1" a="1"/>
  <c r="A341" i="2" s="1"/>
  <c r="N339" i="2" a="1"/>
  <c r="N339" i="2" s="1"/>
  <c r="K339" i="2" a="1"/>
  <c r="K339" i="2" s="1"/>
  <c r="O339" i="2" a="1"/>
  <c r="O339" i="2" s="1"/>
  <c r="L339" i="2" a="1"/>
  <c r="L339" i="2" s="1"/>
  <c r="P339" i="2" a="1"/>
  <c r="P339" i="2" s="1"/>
  <c r="Q339" i="2" a="1"/>
  <c r="Q339" i="2" s="1"/>
  <c r="M339" i="2" a="1"/>
  <c r="M339" i="2" s="1"/>
  <c r="C339" i="2" a="1"/>
  <c r="C339" i="2" s="1"/>
  <c r="D339" i="2" a="1"/>
  <c r="D339" i="2" s="1"/>
  <c r="A339" i="2" s="1" a="1"/>
  <c r="A339" i="2" s="1"/>
  <c r="L337" i="2" a="1"/>
  <c r="L337" i="2" s="1"/>
  <c r="P337" i="2" a="1"/>
  <c r="P337" i="2" s="1"/>
  <c r="M337" i="2" a="1"/>
  <c r="M337" i="2" s="1"/>
  <c r="Q337" i="2" a="1"/>
  <c r="Q337" i="2" s="1"/>
  <c r="N337" i="2" a="1"/>
  <c r="N337" i="2" s="1"/>
  <c r="O337" i="2" a="1"/>
  <c r="O337" i="2" s="1"/>
  <c r="K337" i="2" a="1"/>
  <c r="K337" i="2" s="1"/>
  <c r="C337" i="2" a="1"/>
  <c r="C337" i="2" s="1"/>
  <c r="D337" i="2" a="1"/>
  <c r="D337" i="2" s="1"/>
  <c r="A337" i="2" s="1" a="1"/>
  <c r="A337" i="2" s="1"/>
  <c r="N335" i="2" a="1"/>
  <c r="N335" i="2" s="1"/>
  <c r="K335" i="2" a="1"/>
  <c r="K335" i="2" s="1"/>
  <c r="O335" i="2" a="1"/>
  <c r="O335" i="2" s="1"/>
  <c r="L335" i="2" a="1"/>
  <c r="L335" i="2" s="1"/>
  <c r="P335" i="2" a="1"/>
  <c r="P335" i="2" s="1"/>
  <c r="M335" i="2" a="1"/>
  <c r="M335" i="2" s="1"/>
  <c r="Q335" i="2" a="1"/>
  <c r="Q335" i="2" s="1"/>
  <c r="C335" i="2" a="1"/>
  <c r="C335" i="2" s="1"/>
  <c r="D335" i="2" a="1"/>
  <c r="D335" i="2" s="1"/>
  <c r="A335" i="2" s="1" a="1"/>
  <c r="A335" i="2" s="1"/>
  <c r="L333" i="2" a="1"/>
  <c r="L333" i="2" s="1"/>
  <c r="P333" i="2" a="1"/>
  <c r="P333" i="2" s="1"/>
  <c r="M333" i="2" a="1"/>
  <c r="M333" i="2" s="1"/>
  <c r="Q333" i="2" a="1"/>
  <c r="Q333" i="2" s="1"/>
  <c r="N333" i="2" a="1"/>
  <c r="N333" i="2" s="1"/>
  <c r="K333" i="2" a="1"/>
  <c r="K333" i="2" s="1"/>
  <c r="O333" i="2" a="1"/>
  <c r="O333" i="2" s="1"/>
  <c r="C333" i="2" a="1"/>
  <c r="C333" i="2" s="1"/>
  <c r="D333" i="2" a="1"/>
  <c r="D333" i="2" s="1"/>
  <c r="A333" i="2" s="1" a="1"/>
  <c r="A333" i="2" s="1"/>
  <c r="N331" i="2" a="1"/>
  <c r="N331" i="2" s="1"/>
  <c r="K331" i="2" a="1"/>
  <c r="K331" i="2" s="1"/>
  <c r="O331" i="2" a="1"/>
  <c r="O331" i="2" s="1"/>
  <c r="L331" i="2" a="1"/>
  <c r="L331" i="2" s="1"/>
  <c r="P331" i="2" a="1"/>
  <c r="P331" i="2" s="1"/>
  <c r="M331" i="2" a="1"/>
  <c r="M331" i="2" s="1"/>
  <c r="Q331" i="2" a="1"/>
  <c r="Q331" i="2" s="1"/>
  <c r="C331" i="2" a="1"/>
  <c r="C331" i="2" s="1"/>
  <c r="D331" i="2" a="1"/>
  <c r="D331" i="2" s="1"/>
  <c r="A331" i="2" s="1" a="1"/>
  <c r="A331" i="2" s="1"/>
  <c r="L329" i="2" a="1"/>
  <c r="L329" i="2" s="1"/>
  <c r="P329" i="2" a="1"/>
  <c r="P329" i="2" s="1"/>
  <c r="M329" i="2" a="1"/>
  <c r="M329" i="2" s="1"/>
  <c r="Q329" i="2" a="1"/>
  <c r="Q329" i="2" s="1"/>
  <c r="N329" i="2" a="1"/>
  <c r="N329" i="2" s="1"/>
  <c r="K329" i="2" a="1"/>
  <c r="K329" i="2" s="1"/>
  <c r="O329" i="2" a="1"/>
  <c r="O329" i="2" s="1"/>
  <c r="C329" i="2" a="1"/>
  <c r="C329" i="2" s="1"/>
  <c r="D329" i="2" a="1"/>
  <c r="D329" i="2" s="1"/>
  <c r="A329" i="2" s="1" a="1"/>
  <c r="A329" i="2" s="1"/>
  <c r="N327" i="2" a="1"/>
  <c r="N327" i="2" s="1"/>
  <c r="K327" i="2" a="1"/>
  <c r="K327" i="2" s="1"/>
  <c r="O327" i="2" a="1"/>
  <c r="O327" i="2" s="1"/>
  <c r="L327" i="2" a="1"/>
  <c r="L327" i="2" s="1"/>
  <c r="P327" i="2" a="1"/>
  <c r="P327" i="2" s="1"/>
  <c r="M327" i="2" a="1"/>
  <c r="M327" i="2" s="1"/>
  <c r="Q327" i="2" a="1"/>
  <c r="Q327" i="2" s="1"/>
  <c r="C327" i="2" a="1"/>
  <c r="C327" i="2" s="1"/>
  <c r="D327" i="2" a="1"/>
  <c r="D327" i="2" s="1"/>
  <c r="A327" i="2" s="1" a="1"/>
  <c r="A327" i="2" s="1"/>
  <c r="L325" i="2" a="1"/>
  <c r="L325" i="2" s="1"/>
  <c r="P325" i="2" a="1"/>
  <c r="P325" i="2" s="1"/>
  <c r="M325" i="2" a="1"/>
  <c r="M325" i="2" s="1"/>
  <c r="Q325" i="2" a="1"/>
  <c r="Q325" i="2" s="1"/>
  <c r="N325" i="2" a="1"/>
  <c r="N325" i="2" s="1"/>
  <c r="K325" i="2" a="1"/>
  <c r="K325" i="2" s="1"/>
  <c r="O325" i="2" a="1"/>
  <c r="O325" i="2" s="1"/>
  <c r="C325" i="2" a="1"/>
  <c r="C325" i="2" s="1"/>
  <c r="D325" i="2" a="1"/>
  <c r="D325" i="2" s="1"/>
  <c r="A325" i="2" s="1" a="1"/>
  <c r="A325" i="2" s="1"/>
  <c r="N323" i="2" a="1"/>
  <c r="N323" i="2" s="1"/>
  <c r="K323" i="2" a="1"/>
  <c r="K323" i="2" s="1"/>
  <c r="O323" i="2" a="1"/>
  <c r="O323" i="2" s="1"/>
  <c r="L323" i="2" a="1"/>
  <c r="L323" i="2" s="1"/>
  <c r="P323" i="2" a="1"/>
  <c r="P323" i="2" s="1"/>
  <c r="Q323" i="2" a="1"/>
  <c r="Q323" i="2" s="1"/>
  <c r="M323" i="2" a="1"/>
  <c r="M323" i="2" s="1"/>
  <c r="C323" i="2" a="1"/>
  <c r="C323" i="2" s="1"/>
  <c r="D323" i="2" a="1"/>
  <c r="D323" i="2" s="1"/>
  <c r="A323" i="2" s="1" a="1"/>
  <c r="A323" i="2" s="1"/>
  <c r="L321" i="2" a="1"/>
  <c r="L321" i="2" s="1"/>
  <c r="P321" i="2" a="1"/>
  <c r="P321" i="2" s="1"/>
  <c r="M321" i="2" a="1"/>
  <c r="M321" i="2" s="1"/>
  <c r="Q321" i="2" a="1"/>
  <c r="Q321" i="2" s="1"/>
  <c r="N321" i="2" a="1"/>
  <c r="N321" i="2" s="1"/>
  <c r="O321" i="2" a="1"/>
  <c r="O321" i="2" s="1"/>
  <c r="K321" i="2" a="1"/>
  <c r="K321" i="2" s="1"/>
  <c r="C321" i="2" a="1"/>
  <c r="C321" i="2" s="1"/>
  <c r="D321" i="2" a="1"/>
  <c r="D321" i="2" s="1"/>
  <c r="A321" i="2" s="1" a="1"/>
  <c r="A321" i="2" s="1"/>
  <c r="N319" i="2" a="1"/>
  <c r="N319" i="2" s="1"/>
  <c r="K319" i="2" a="1"/>
  <c r="K319" i="2" s="1"/>
  <c r="O319" i="2" a="1"/>
  <c r="O319" i="2" s="1"/>
  <c r="L319" i="2" a="1"/>
  <c r="L319" i="2" s="1"/>
  <c r="P319" i="2" a="1"/>
  <c r="P319" i="2" s="1"/>
  <c r="M319" i="2" a="1"/>
  <c r="M319" i="2" s="1"/>
  <c r="Q319" i="2" a="1"/>
  <c r="Q319" i="2" s="1"/>
  <c r="C319" i="2" a="1"/>
  <c r="C319" i="2" s="1"/>
  <c r="D319" i="2" a="1"/>
  <c r="D319" i="2" s="1"/>
  <c r="A319" i="2" s="1" a="1"/>
  <c r="A319" i="2" s="1"/>
  <c r="L317" i="2" a="1"/>
  <c r="L317" i="2" s="1"/>
  <c r="P317" i="2" a="1"/>
  <c r="P317" i="2" s="1"/>
  <c r="M317" i="2" a="1"/>
  <c r="M317" i="2" s="1"/>
  <c r="Q317" i="2" a="1"/>
  <c r="Q317" i="2" s="1"/>
  <c r="N317" i="2" a="1"/>
  <c r="N317" i="2" s="1"/>
  <c r="K317" i="2" a="1"/>
  <c r="K317" i="2" s="1"/>
  <c r="O317" i="2" a="1"/>
  <c r="O317" i="2" s="1"/>
  <c r="C317" i="2" a="1"/>
  <c r="C317" i="2" s="1"/>
  <c r="D317" i="2" a="1"/>
  <c r="D317" i="2" s="1"/>
  <c r="A317" i="2" s="1" a="1"/>
  <c r="A317" i="2" s="1"/>
  <c r="N315" i="2" a="1"/>
  <c r="N315" i="2" s="1"/>
  <c r="K315" i="2" a="1"/>
  <c r="K315" i="2" s="1"/>
  <c r="O315" i="2" a="1"/>
  <c r="O315" i="2" s="1"/>
  <c r="L315" i="2" a="1"/>
  <c r="L315" i="2" s="1"/>
  <c r="P315" i="2" a="1"/>
  <c r="P315" i="2" s="1"/>
  <c r="M315" i="2" a="1"/>
  <c r="M315" i="2" s="1"/>
  <c r="Q315" i="2" a="1"/>
  <c r="Q315" i="2" s="1"/>
  <c r="C315" i="2" a="1"/>
  <c r="C315" i="2" s="1"/>
  <c r="D315" i="2" a="1"/>
  <c r="D315" i="2" s="1"/>
  <c r="A315" i="2" s="1" a="1"/>
  <c r="A315" i="2" s="1"/>
  <c r="L313" i="2" a="1"/>
  <c r="L313" i="2" s="1"/>
  <c r="P313" i="2" a="1"/>
  <c r="P313" i="2" s="1"/>
  <c r="M313" i="2" a="1"/>
  <c r="M313" i="2" s="1"/>
  <c r="Q313" i="2" a="1"/>
  <c r="Q313" i="2" s="1"/>
  <c r="N313" i="2" a="1"/>
  <c r="N313" i="2" s="1"/>
  <c r="K313" i="2" a="1"/>
  <c r="K313" i="2" s="1"/>
  <c r="O313" i="2" a="1"/>
  <c r="O313" i="2" s="1"/>
  <c r="C313" i="2" a="1"/>
  <c r="C313" i="2" s="1"/>
  <c r="D313" i="2" a="1"/>
  <c r="D313" i="2" s="1"/>
  <c r="A313" i="2" s="1" a="1"/>
  <c r="A313" i="2" s="1"/>
  <c r="N311" i="2" a="1"/>
  <c r="N311" i="2" s="1"/>
  <c r="K311" i="2" a="1"/>
  <c r="K311" i="2" s="1"/>
  <c r="O311" i="2" a="1"/>
  <c r="O311" i="2" s="1"/>
  <c r="L311" i="2" a="1"/>
  <c r="L311" i="2" s="1"/>
  <c r="P311" i="2" a="1"/>
  <c r="P311" i="2" s="1"/>
  <c r="M311" i="2" a="1"/>
  <c r="M311" i="2" s="1"/>
  <c r="Q311" i="2" a="1"/>
  <c r="Q311" i="2" s="1"/>
  <c r="C311" i="2" a="1"/>
  <c r="C311" i="2" s="1"/>
  <c r="D311" i="2" a="1"/>
  <c r="D311" i="2" s="1"/>
  <c r="A311" i="2" s="1" a="1"/>
  <c r="A311" i="2" s="1"/>
  <c r="L309" i="2" a="1"/>
  <c r="L309" i="2" s="1"/>
  <c r="P309" i="2" a="1"/>
  <c r="P309" i="2" s="1"/>
  <c r="M309" i="2" a="1"/>
  <c r="M309" i="2" s="1"/>
  <c r="Q309" i="2" a="1"/>
  <c r="Q309" i="2" s="1"/>
  <c r="N309" i="2" a="1"/>
  <c r="N309" i="2" s="1"/>
  <c r="K309" i="2" a="1"/>
  <c r="K309" i="2" s="1"/>
  <c r="O309" i="2" a="1"/>
  <c r="O309" i="2" s="1"/>
  <c r="C309" i="2" a="1"/>
  <c r="C309" i="2" s="1"/>
  <c r="D309" i="2" a="1"/>
  <c r="D309" i="2" s="1"/>
  <c r="A309" i="2" s="1" a="1"/>
  <c r="A309" i="2" s="1"/>
  <c r="N307" i="2" a="1"/>
  <c r="N307" i="2" s="1"/>
  <c r="K307" i="2" a="1"/>
  <c r="K307" i="2" s="1"/>
  <c r="O307" i="2" a="1"/>
  <c r="O307" i="2" s="1"/>
  <c r="L307" i="2" a="1"/>
  <c r="L307" i="2" s="1"/>
  <c r="P307" i="2" a="1"/>
  <c r="P307" i="2" s="1"/>
  <c r="Q307" i="2" a="1"/>
  <c r="Q307" i="2" s="1"/>
  <c r="M307" i="2" a="1"/>
  <c r="M307" i="2" s="1"/>
  <c r="C307" i="2" a="1"/>
  <c r="C307" i="2" s="1"/>
  <c r="D307" i="2" a="1"/>
  <c r="D307" i="2" s="1"/>
  <c r="A307" i="2" s="1" a="1"/>
  <c r="A307" i="2" s="1"/>
  <c r="L305" i="2" a="1"/>
  <c r="L305" i="2" s="1"/>
  <c r="P305" i="2" a="1"/>
  <c r="P305" i="2" s="1"/>
  <c r="M305" i="2" a="1"/>
  <c r="M305" i="2" s="1"/>
  <c r="Q305" i="2" a="1"/>
  <c r="Q305" i="2" s="1"/>
  <c r="N305" i="2" a="1"/>
  <c r="N305" i="2" s="1"/>
  <c r="O305" i="2" a="1"/>
  <c r="O305" i="2" s="1"/>
  <c r="K305" i="2" a="1"/>
  <c r="K305" i="2" s="1"/>
  <c r="C305" i="2" a="1"/>
  <c r="C305" i="2" s="1"/>
  <c r="D305" i="2" a="1"/>
  <c r="D305" i="2" s="1"/>
  <c r="A305" i="2" s="1" a="1"/>
  <c r="A305" i="2" s="1"/>
  <c r="N303" i="2" a="1"/>
  <c r="N303" i="2" s="1"/>
  <c r="K303" i="2" a="1"/>
  <c r="K303" i="2" s="1"/>
  <c r="O303" i="2" a="1"/>
  <c r="O303" i="2" s="1"/>
  <c r="L303" i="2" a="1"/>
  <c r="L303" i="2" s="1"/>
  <c r="P303" i="2" a="1"/>
  <c r="P303" i="2" s="1"/>
  <c r="M303" i="2" a="1"/>
  <c r="M303" i="2" s="1"/>
  <c r="Q303" i="2" a="1"/>
  <c r="Q303" i="2" s="1"/>
  <c r="C303" i="2" a="1"/>
  <c r="C303" i="2" s="1"/>
  <c r="D303" i="2" a="1"/>
  <c r="D303" i="2" s="1"/>
  <c r="A303" i="2" s="1" a="1"/>
  <c r="A303" i="2" s="1"/>
  <c r="L301" i="2" a="1"/>
  <c r="L301" i="2" s="1"/>
  <c r="P301" i="2" a="1"/>
  <c r="P301" i="2" s="1"/>
  <c r="M301" i="2" a="1"/>
  <c r="M301" i="2" s="1"/>
  <c r="Q301" i="2" a="1"/>
  <c r="Q301" i="2" s="1"/>
  <c r="N301" i="2" a="1"/>
  <c r="N301" i="2" s="1"/>
  <c r="K301" i="2" a="1"/>
  <c r="K301" i="2" s="1"/>
  <c r="O301" i="2" a="1"/>
  <c r="O301" i="2" s="1"/>
  <c r="C301" i="2" a="1"/>
  <c r="C301" i="2" s="1"/>
  <c r="D301" i="2" a="1"/>
  <c r="D301" i="2" s="1"/>
  <c r="A301" i="2" s="1" a="1"/>
  <c r="A301" i="2" s="1"/>
  <c r="N299" i="2" a="1"/>
  <c r="N299" i="2" s="1"/>
  <c r="K299" i="2" a="1"/>
  <c r="K299" i="2" s="1"/>
  <c r="O299" i="2" a="1"/>
  <c r="O299" i="2" s="1"/>
  <c r="L299" i="2" a="1"/>
  <c r="L299" i="2" s="1"/>
  <c r="P299" i="2" a="1"/>
  <c r="P299" i="2" s="1"/>
  <c r="M299" i="2" a="1"/>
  <c r="M299" i="2" s="1"/>
  <c r="Q299" i="2" a="1"/>
  <c r="Q299" i="2" s="1"/>
  <c r="C299" i="2" a="1"/>
  <c r="C299" i="2" s="1"/>
  <c r="D299" i="2" a="1"/>
  <c r="D299" i="2" s="1"/>
  <c r="A299" i="2" s="1" a="1"/>
  <c r="A299" i="2" s="1"/>
  <c r="L297" i="2" a="1"/>
  <c r="L297" i="2" s="1"/>
  <c r="P297" i="2" a="1"/>
  <c r="P297" i="2" s="1"/>
  <c r="M297" i="2" a="1"/>
  <c r="M297" i="2" s="1"/>
  <c r="Q297" i="2" a="1"/>
  <c r="Q297" i="2" s="1"/>
  <c r="N297" i="2" a="1"/>
  <c r="N297" i="2" s="1"/>
  <c r="K297" i="2" a="1"/>
  <c r="K297" i="2" s="1"/>
  <c r="O297" i="2" a="1"/>
  <c r="O297" i="2" s="1"/>
  <c r="C297" i="2" a="1"/>
  <c r="C297" i="2" s="1"/>
  <c r="D297" i="2" a="1"/>
  <c r="D297" i="2" s="1"/>
  <c r="A297" i="2" s="1" a="1"/>
  <c r="A297" i="2" s="1"/>
  <c r="N295" i="2" a="1"/>
  <c r="N295" i="2" s="1"/>
  <c r="K295" i="2" a="1"/>
  <c r="K295" i="2" s="1"/>
  <c r="O295" i="2" a="1"/>
  <c r="O295" i="2" s="1"/>
  <c r="L295" i="2" a="1"/>
  <c r="L295" i="2" s="1"/>
  <c r="P295" i="2" a="1"/>
  <c r="P295" i="2" s="1"/>
  <c r="M295" i="2" a="1"/>
  <c r="M295" i="2" s="1"/>
  <c r="Q295" i="2" a="1"/>
  <c r="Q295" i="2" s="1"/>
  <c r="C295" i="2" a="1"/>
  <c r="C295" i="2" s="1"/>
  <c r="D295" i="2" a="1"/>
  <c r="D295" i="2" s="1"/>
  <c r="A295" i="2" s="1" a="1"/>
  <c r="A295" i="2" s="1"/>
  <c r="L293" i="2" a="1"/>
  <c r="L293" i="2" s="1"/>
  <c r="P293" i="2" a="1"/>
  <c r="P293" i="2" s="1"/>
  <c r="M293" i="2" a="1"/>
  <c r="M293" i="2" s="1"/>
  <c r="Q293" i="2" a="1"/>
  <c r="Q293" i="2" s="1"/>
  <c r="N293" i="2" a="1"/>
  <c r="N293" i="2" s="1"/>
  <c r="K293" i="2" a="1"/>
  <c r="K293" i="2" s="1"/>
  <c r="O293" i="2" a="1"/>
  <c r="O293" i="2" s="1"/>
  <c r="C293" i="2" a="1"/>
  <c r="C293" i="2" s="1"/>
  <c r="D293" i="2" a="1"/>
  <c r="D293" i="2" s="1"/>
  <c r="A293" i="2" s="1" a="1"/>
  <c r="A293" i="2" s="1"/>
  <c r="N291" i="2" a="1"/>
  <c r="N291" i="2" s="1"/>
  <c r="K291" i="2" a="1"/>
  <c r="K291" i="2" s="1"/>
  <c r="O291" i="2" a="1"/>
  <c r="O291" i="2" s="1"/>
  <c r="L291" i="2" a="1"/>
  <c r="L291" i="2" s="1"/>
  <c r="P291" i="2" a="1"/>
  <c r="P291" i="2" s="1"/>
  <c r="Q291" i="2" a="1"/>
  <c r="Q291" i="2" s="1"/>
  <c r="M291" i="2" a="1"/>
  <c r="M291" i="2" s="1"/>
  <c r="C291" i="2" a="1"/>
  <c r="C291" i="2" s="1"/>
  <c r="D291" i="2" a="1"/>
  <c r="D291" i="2" s="1"/>
  <c r="A291" i="2" s="1" a="1"/>
  <c r="A291" i="2" s="1"/>
  <c r="L289" i="2" a="1"/>
  <c r="L289" i="2" s="1"/>
  <c r="P289" i="2" a="1"/>
  <c r="P289" i="2" s="1"/>
  <c r="M289" i="2" a="1"/>
  <c r="M289" i="2" s="1"/>
  <c r="Q289" i="2" a="1"/>
  <c r="Q289" i="2" s="1"/>
  <c r="N289" i="2" a="1"/>
  <c r="N289" i="2" s="1"/>
  <c r="O289" i="2" a="1"/>
  <c r="O289" i="2" s="1"/>
  <c r="K289" i="2" a="1"/>
  <c r="K289" i="2" s="1"/>
  <c r="C289" i="2" a="1"/>
  <c r="C289" i="2" s="1"/>
  <c r="D289" i="2" a="1"/>
  <c r="D289" i="2" s="1"/>
  <c r="A289" i="2" s="1" a="1"/>
  <c r="A289" i="2" s="1"/>
  <c r="N287" i="2" a="1"/>
  <c r="N287" i="2" s="1"/>
  <c r="K287" i="2" a="1"/>
  <c r="K287" i="2" s="1"/>
  <c r="O287" i="2" a="1"/>
  <c r="O287" i="2" s="1"/>
  <c r="L287" i="2" a="1"/>
  <c r="L287" i="2" s="1"/>
  <c r="P287" i="2" a="1"/>
  <c r="P287" i="2" s="1"/>
  <c r="M287" i="2" a="1"/>
  <c r="M287" i="2" s="1"/>
  <c r="Q287" i="2" a="1"/>
  <c r="Q287" i="2" s="1"/>
  <c r="C287" i="2" a="1"/>
  <c r="C287" i="2" s="1"/>
  <c r="D287" i="2" a="1"/>
  <c r="D287" i="2" s="1"/>
  <c r="A287" i="2" s="1" a="1"/>
  <c r="A287" i="2" s="1"/>
  <c r="L285" i="2" a="1"/>
  <c r="L285" i="2" s="1"/>
  <c r="P285" i="2" a="1"/>
  <c r="P285" i="2" s="1"/>
  <c r="M285" i="2" a="1"/>
  <c r="M285" i="2" s="1"/>
  <c r="Q285" i="2" a="1"/>
  <c r="Q285" i="2" s="1"/>
  <c r="N285" i="2" a="1"/>
  <c r="N285" i="2" s="1"/>
  <c r="K285" i="2" a="1"/>
  <c r="K285" i="2" s="1"/>
  <c r="O285" i="2" a="1"/>
  <c r="O285" i="2" s="1"/>
  <c r="C285" i="2" a="1"/>
  <c r="C285" i="2" s="1"/>
  <c r="D285" i="2" a="1"/>
  <c r="D285" i="2" s="1"/>
  <c r="A285" i="2" s="1" a="1"/>
  <c r="A285" i="2" s="1"/>
  <c r="K283" i="2" a="1"/>
  <c r="K283" i="2" s="1"/>
  <c r="O283" i="2" a="1"/>
  <c r="O283" i="2" s="1"/>
  <c r="L283" i="2" a="1"/>
  <c r="L283" i="2" s="1"/>
  <c r="M283" i="2" a="1"/>
  <c r="M283" i="2" s="1"/>
  <c r="N283" i="2" a="1"/>
  <c r="N283" i="2" s="1"/>
  <c r="P283" i="2" a="1"/>
  <c r="P283" i="2" s="1"/>
  <c r="Q283" i="2" a="1"/>
  <c r="Q283" i="2" s="1"/>
  <c r="C283" i="2" a="1"/>
  <c r="C283" i="2" s="1"/>
  <c r="D283" i="2" a="1"/>
  <c r="D283" i="2" s="1"/>
  <c r="A283" i="2" s="1" a="1"/>
  <c r="A283" i="2" s="1"/>
  <c r="M281" i="2" a="1"/>
  <c r="M281" i="2" s="1"/>
  <c r="Q281" i="2" a="1"/>
  <c r="Q281" i="2" s="1"/>
  <c r="N281" i="2" a="1"/>
  <c r="N281" i="2" s="1"/>
  <c r="K281" i="2" a="1"/>
  <c r="K281" i="2" s="1"/>
  <c r="O281" i="2" a="1"/>
  <c r="O281" i="2" s="1"/>
  <c r="L281" i="2" a="1"/>
  <c r="L281" i="2" s="1"/>
  <c r="P281" i="2" a="1"/>
  <c r="P281" i="2" s="1"/>
  <c r="C281" i="2" a="1"/>
  <c r="C281" i="2" s="1"/>
  <c r="D281" i="2" a="1"/>
  <c r="D281" i="2" s="1"/>
  <c r="A281" i="2" s="1" a="1"/>
  <c r="A281" i="2" s="1"/>
  <c r="L279" i="2" a="1"/>
  <c r="L279" i="2" s="1"/>
  <c r="P279" i="2" a="1"/>
  <c r="P279" i="2" s="1"/>
  <c r="M279" i="2" a="1"/>
  <c r="M279" i="2" s="1"/>
  <c r="Q279" i="2" a="1"/>
  <c r="Q279" i="2" s="1"/>
  <c r="N279" i="2" a="1"/>
  <c r="N279" i="2" s="1"/>
  <c r="K279" i="2" a="1"/>
  <c r="K279" i="2" s="1"/>
  <c r="O279" i="2" a="1"/>
  <c r="O279" i="2" s="1"/>
  <c r="C279" i="2" a="1"/>
  <c r="C279" i="2" s="1"/>
  <c r="D279" i="2" a="1"/>
  <c r="D279" i="2" s="1"/>
  <c r="A279" i="2" s="1" a="1"/>
  <c r="A279" i="2" s="1"/>
  <c r="N277" i="2" a="1"/>
  <c r="N277" i="2" s="1"/>
  <c r="K277" i="2" a="1"/>
  <c r="K277" i="2" s="1"/>
  <c r="O277" i="2" a="1"/>
  <c r="O277" i="2" s="1"/>
  <c r="L277" i="2" a="1"/>
  <c r="L277" i="2" s="1"/>
  <c r="P277" i="2" a="1"/>
  <c r="P277" i="2" s="1"/>
  <c r="M277" i="2" a="1"/>
  <c r="M277" i="2" s="1"/>
  <c r="Q277" i="2" a="1"/>
  <c r="Q277" i="2" s="1"/>
  <c r="C277" i="2" a="1"/>
  <c r="C277" i="2" s="1"/>
  <c r="D277" i="2" a="1"/>
  <c r="D277" i="2" s="1"/>
  <c r="A277" i="2" s="1" a="1"/>
  <c r="A277" i="2" s="1"/>
  <c r="L275" i="2" a="1"/>
  <c r="L275" i="2" s="1"/>
  <c r="P275" i="2" a="1"/>
  <c r="P275" i="2" s="1"/>
  <c r="M275" i="2" a="1"/>
  <c r="M275" i="2" s="1"/>
  <c r="Q275" i="2" a="1"/>
  <c r="Q275" i="2" s="1"/>
  <c r="N275" i="2" a="1"/>
  <c r="N275" i="2" s="1"/>
  <c r="K275" i="2" a="1"/>
  <c r="K275" i="2" s="1"/>
  <c r="O275" i="2" a="1"/>
  <c r="O275" i="2" s="1"/>
  <c r="C275" i="2" a="1"/>
  <c r="C275" i="2" s="1"/>
  <c r="D275" i="2" a="1"/>
  <c r="D275" i="2" s="1"/>
  <c r="A275" i="2" s="1" a="1"/>
  <c r="A275" i="2" s="1"/>
  <c r="N273" i="2" a="1"/>
  <c r="N273" i="2" s="1"/>
  <c r="K273" i="2" a="1"/>
  <c r="K273" i="2" s="1"/>
  <c r="O273" i="2" a="1"/>
  <c r="O273" i="2" s="1"/>
  <c r="L273" i="2" a="1"/>
  <c r="L273" i="2" s="1"/>
  <c r="P273" i="2" a="1"/>
  <c r="P273" i="2" s="1"/>
  <c r="Q273" i="2" a="1"/>
  <c r="Q273" i="2" s="1"/>
  <c r="M273" i="2" a="1"/>
  <c r="M273" i="2" s="1"/>
  <c r="C273" i="2" a="1"/>
  <c r="C273" i="2" s="1"/>
  <c r="D273" i="2" a="1"/>
  <c r="D273" i="2" s="1"/>
  <c r="A273" i="2" s="1" a="1"/>
  <c r="A273" i="2" s="1"/>
  <c r="L271" i="2" a="1"/>
  <c r="L271" i="2" s="1"/>
  <c r="P271" i="2" a="1"/>
  <c r="P271" i="2" s="1"/>
  <c r="M271" i="2" a="1"/>
  <c r="M271" i="2" s="1"/>
  <c r="Q271" i="2" a="1"/>
  <c r="Q271" i="2" s="1"/>
  <c r="N271" i="2" a="1"/>
  <c r="N271" i="2" s="1"/>
  <c r="O271" i="2" a="1"/>
  <c r="O271" i="2" s="1"/>
  <c r="K271" i="2" a="1"/>
  <c r="K271" i="2" s="1"/>
  <c r="C271" i="2" a="1"/>
  <c r="C271" i="2" s="1"/>
  <c r="D271" i="2" a="1"/>
  <c r="D271" i="2" s="1"/>
  <c r="A271" i="2" s="1" a="1"/>
  <c r="A271" i="2" s="1"/>
  <c r="N269" i="2" a="1"/>
  <c r="N269" i="2" s="1"/>
  <c r="K269" i="2" a="1"/>
  <c r="K269" i="2" s="1"/>
  <c r="O269" i="2" a="1"/>
  <c r="O269" i="2" s="1"/>
  <c r="L269" i="2" a="1"/>
  <c r="L269" i="2" s="1"/>
  <c r="P269" i="2" a="1"/>
  <c r="P269" i="2" s="1"/>
  <c r="M269" i="2" a="1"/>
  <c r="M269" i="2" s="1"/>
  <c r="Q269" i="2" a="1"/>
  <c r="Q269" i="2" s="1"/>
  <c r="C269" i="2" a="1"/>
  <c r="C269" i="2" s="1"/>
  <c r="D269" i="2" a="1"/>
  <c r="D269" i="2" s="1"/>
  <c r="A269" i="2" s="1" a="1"/>
  <c r="A269" i="2" s="1"/>
  <c r="L267" i="2" a="1"/>
  <c r="L267" i="2" s="1"/>
  <c r="P267" i="2" a="1"/>
  <c r="P267" i="2" s="1"/>
  <c r="M267" i="2" a="1"/>
  <c r="M267" i="2" s="1"/>
  <c r="Q267" i="2" a="1"/>
  <c r="Q267" i="2" s="1"/>
  <c r="N267" i="2" a="1"/>
  <c r="N267" i="2" s="1"/>
  <c r="K267" i="2" a="1"/>
  <c r="K267" i="2" s="1"/>
  <c r="O267" i="2" a="1"/>
  <c r="O267" i="2" s="1"/>
  <c r="C267" i="2" a="1"/>
  <c r="C267" i="2" s="1"/>
  <c r="D267" i="2" a="1"/>
  <c r="D267" i="2" s="1"/>
  <c r="A267" i="2" s="1" a="1"/>
  <c r="A267" i="2" s="1"/>
  <c r="N265" i="2" a="1"/>
  <c r="N265" i="2" s="1"/>
  <c r="K265" i="2" a="1"/>
  <c r="K265" i="2" s="1"/>
  <c r="O265" i="2" a="1"/>
  <c r="O265" i="2" s="1"/>
  <c r="L265" i="2" a="1"/>
  <c r="L265" i="2" s="1"/>
  <c r="P265" i="2" a="1"/>
  <c r="P265" i="2" s="1"/>
  <c r="M265" i="2" a="1"/>
  <c r="M265" i="2" s="1"/>
  <c r="Q265" i="2" a="1"/>
  <c r="Q265" i="2" s="1"/>
  <c r="C265" i="2" a="1"/>
  <c r="C265" i="2" s="1"/>
  <c r="D265" i="2" a="1"/>
  <c r="D265" i="2" s="1"/>
  <c r="A265" i="2" s="1" a="1"/>
  <c r="A265" i="2" s="1"/>
  <c r="L263" i="2" a="1"/>
  <c r="L263" i="2" s="1"/>
  <c r="P263" i="2" a="1"/>
  <c r="P263" i="2" s="1"/>
  <c r="M263" i="2" a="1"/>
  <c r="M263" i="2" s="1"/>
  <c r="Q263" i="2" a="1"/>
  <c r="Q263" i="2" s="1"/>
  <c r="N263" i="2" a="1"/>
  <c r="N263" i="2" s="1"/>
  <c r="K263" i="2" a="1"/>
  <c r="K263" i="2" s="1"/>
  <c r="O263" i="2" a="1"/>
  <c r="O263" i="2" s="1"/>
  <c r="C263" i="2" a="1"/>
  <c r="C263" i="2" s="1"/>
  <c r="D263" i="2" a="1"/>
  <c r="D263" i="2" s="1"/>
  <c r="A263" i="2" s="1" a="1"/>
  <c r="A263" i="2" s="1"/>
  <c r="N261" i="2" a="1"/>
  <c r="N261" i="2" s="1"/>
  <c r="K261" i="2" a="1"/>
  <c r="K261" i="2" s="1"/>
  <c r="O261" i="2" a="1"/>
  <c r="O261" i="2" s="1"/>
  <c r="L261" i="2" a="1"/>
  <c r="L261" i="2" s="1"/>
  <c r="P261" i="2" a="1"/>
  <c r="P261" i="2" s="1"/>
  <c r="M261" i="2" a="1"/>
  <c r="M261" i="2" s="1"/>
  <c r="Q261" i="2" a="1"/>
  <c r="Q261" i="2" s="1"/>
  <c r="C261" i="2" a="1"/>
  <c r="C261" i="2" s="1"/>
  <c r="D261" i="2" a="1"/>
  <c r="D261" i="2" s="1"/>
  <c r="A261" i="2" s="1" a="1"/>
  <c r="A261" i="2" s="1"/>
  <c r="L259" i="2" a="1"/>
  <c r="L259" i="2" s="1"/>
  <c r="P259" i="2" a="1"/>
  <c r="P259" i="2" s="1"/>
  <c r="M259" i="2" a="1"/>
  <c r="M259" i="2" s="1"/>
  <c r="Q259" i="2" a="1"/>
  <c r="Q259" i="2" s="1"/>
  <c r="N259" i="2" a="1"/>
  <c r="N259" i="2" s="1"/>
  <c r="K259" i="2" a="1"/>
  <c r="K259" i="2" s="1"/>
  <c r="O259" i="2" a="1"/>
  <c r="O259" i="2" s="1"/>
  <c r="C259" i="2" a="1"/>
  <c r="C259" i="2" s="1"/>
  <c r="D259" i="2" a="1"/>
  <c r="D259" i="2" s="1"/>
  <c r="A259" i="2" s="1" a="1"/>
  <c r="A259" i="2" s="1"/>
  <c r="N257" i="2" a="1"/>
  <c r="N257" i="2" s="1"/>
  <c r="K257" i="2" a="1"/>
  <c r="K257" i="2" s="1"/>
  <c r="O257" i="2" a="1"/>
  <c r="O257" i="2" s="1"/>
  <c r="L257" i="2" a="1"/>
  <c r="L257" i="2" s="1"/>
  <c r="P257" i="2" a="1"/>
  <c r="P257" i="2" s="1"/>
  <c r="Q257" i="2" a="1"/>
  <c r="Q257" i="2" s="1"/>
  <c r="M257" i="2" a="1"/>
  <c r="M257" i="2" s="1"/>
  <c r="C257" i="2" a="1"/>
  <c r="C257" i="2" s="1"/>
  <c r="D257" i="2" a="1"/>
  <c r="D257" i="2" s="1"/>
  <c r="A257" i="2" s="1" a="1"/>
  <c r="A257" i="2" s="1"/>
  <c r="L255" i="2" a="1"/>
  <c r="L255" i="2" s="1"/>
  <c r="P255" i="2" a="1"/>
  <c r="P255" i="2" s="1"/>
  <c r="M255" i="2" a="1"/>
  <c r="M255" i="2" s="1"/>
  <c r="Q255" i="2" a="1"/>
  <c r="Q255" i="2" s="1"/>
  <c r="N255" i="2" a="1"/>
  <c r="N255" i="2" s="1"/>
  <c r="O255" i="2" a="1"/>
  <c r="O255" i="2" s="1"/>
  <c r="K255" i="2" a="1"/>
  <c r="K255" i="2" s="1"/>
  <c r="C255" i="2" a="1"/>
  <c r="C255" i="2" s="1"/>
  <c r="D255" i="2" a="1"/>
  <c r="D255" i="2" s="1"/>
  <c r="A255" i="2" s="1" a="1"/>
  <c r="A255" i="2" s="1"/>
  <c r="N253" i="2" a="1"/>
  <c r="N253" i="2" s="1"/>
  <c r="K253" i="2" a="1"/>
  <c r="K253" i="2" s="1"/>
  <c r="O253" i="2" a="1"/>
  <c r="O253" i="2" s="1"/>
  <c r="L253" i="2" a="1"/>
  <c r="L253" i="2" s="1"/>
  <c r="P253" i="2" a="1"/>
  <c r="P253" i="2" s="1"/>
  <c r="M253" i="2" a="1"/>
  <c r="M253" i="2" s="1"/>
  <c r="Q253" i="2" a="1"/>
  <c r="Q253" i="2" s="1"/>
  <c r="C253" i="2" a="1"/>
  <c r="C253" i="2" s="1"/>
  <c r="D253" i="2" a="1"/>
  <c r="D253" i="2" s="1"/>
  <c r="A253" i="2" s="1" a="1"/>
  <c r="A253" i="2" s="1"/>
  <c r="L251" i="2" a="1"/>
  <c r="L251" i="2" s="1"/>
  <c r="P251" i="2" a="1"/>
  <c r="P251" i="2" s="1"/>
  <c r="M251" i="2" a="1"/>
  <c r="M251" i="2" s="1"/>
  <c r="Q251" i="2" a="1"/>
  <c r="Q251" i="2" s="1"/>
  <c r="N251" i="2" a="1"/>
  <c r="N251" i="2" s="1"/>
  <c r="K251" i="2" a="1"/>
  <c r="K251" i="2" s="1"/>
  <c r="O251" i="2" a="1"/>
  <c r="O251" i="2" s="1"/>
  <c r="C251" i="2" a="1"/>
  <c r="C251" i="2" s="1"/>
  <c r="D251" i="2" a="1"/>
  <c r="D251" i="2" s="1"/>
  <c r="A251" i="2" s="1" a="1"/>
  <c r="A251" i="2" s="1"/>
  <c r="N249" i="2" a="1"/>
  <c r="N249" i="2" s="1"/>
  <c r="K249" i="2" a="1"/>
  <c r="K249" i="2" s="1"/>
  <c r="O249" i="2" a="1"/>
  <c r="O249" i="2" s="1"/>
  <c r="L249" i="2" a="1"/>
  <c r="L249" i="2" s="1"/>
  <c r="P249" i="2" a="1"/>
  <c r="P249" i="2" s="1"/>
  <c r="M249" i="2" a="1"/>
  <c r="M249" i="2" s="1"/>
  <c r="Q249" i="2" a="1"/>
  <c r="Q249" i="2" s="1"/>
  <c r="C249" i="2" a="1"/>
  <c r="C249" i="2" s="1"/>
  <c r="D249" i="2" a="1"/>
  <c r="D249" i="2" s="1"/>
  <c r="A249" i="2" s="1" a="1"/>
  <c r="A249" i="2" s="1"/>
  <c r="L247" i="2" a="1"/>
  <c r="L247" i="2" s="1"/>
  <c r="P247" i="2" a="1"/>
  <c r="P247" i="2" s="1"/>
  <c r="M247" i="2" a="1"/>
  <c r="M247" i="2" s="1"/>
  <c r="Q247" i="2" a="1"/>
  <c r="Q247" i="2" s="1"/>
  <c r="N247" i="2" a="1"/>
  <c r="N247" i="2" s="1"/>
  <c r="K247" i="2" a="1"/>
  <c r="K247" i="2" s="1"/>
  <c r="O247" i="2" a="1"/>
  <c r="O247" i="2" s="1"/>
  <c r="C247" i="2" a="1"/>
  <c r="C247" i="2" s="1"/>
  <c r="D247" i="2" a="1"/>
  <c r="D247" i="2" s="1"/>
  <c r="A247" i="2" s="1" a="1"/>
  <c r="A247" i="2" s="1"/>
  <c r="N245" i="2" a="1"/>
  <c r="N245" i="2" s="1"/>
  <c r="K245" i="2" a="1"/>
  <c r="K245" i="2" s="1"/>
  <c r="O245" i="2" a="1"/>
  <c r="O245" i="2" s="1"/>
  <c r="L245" i="2" a="1"/>
  <c r="L245" i="2" s="1"/>
  <c r="P245" i="2" a="1"/>
  <c r="P245" i="2" s="1"/>
  <c r="M245" i="2" a="1"/>
  <c r="M245" i="2" s="1"/>
  <c r="Q245" i="2" a="1"/>
  <c r="Q245" i="2" s="1"/>
  <c r="C245" i="2" a="1"/>
  <c r="C245" i="2" s="1"/>
  <c r="D245" i="2" a="1"/>
  <c r="D245" i="2" s="1"/>
  <c r="A245" i="2" s="1" a="1"/>
  <c r="A245" i="2" s="1"/>
  <c r="L243" i="2" a="1"/>
  <c r="L243" i="2" s="1"/>
  <c r="P243" i="2" a="1"/>
  <c r="P243" i="2" s="1"/>
  <c r="M243" i="2" a="1"/>
  <c r="M243" i="2" s="1"/>
  <c r="Q243" i="2" a="1"/>
  <c r="Q243" i="2" s="1"/>
  <c r="N243" i="2" a="1"/>
  <c r="N243" i="2" s="1"/>
  <c r="K243" i="2" a="1"/>
  <c r="K243" i="2" s="1"/>
  <c r="O243" i="2" a="1"/>
  <c r="O243" i="2" s="1"/>
  <c r="C243" i="2" a="1"/>
  <c r="C243" i="2" s="1"/>
  <c r="D243" i="2" a="1"/>
  <c r="D243" i="2" s="1"/>
  <c r="A243" i="2" s="1" a="1"/>
  <c r="A243" i="2" s="1"/>
  <c r="N241" i="2" a="1"/>
  <c r="N241" i="2" s="1"/>
  <c r="K241" i="2" a="1"/>
  <c r="K241" i="2" s="1"/>
  <c r="O241" i="2" a="1"/>
  <c r="O241" i="2" s="1"/>
  <c r="L241" i="2" a="1"/>
  <c r="L241" i="2" s="1"/>
  <c r="P241" i="2" a="1"/>
  <c r="P241" i="2" s="1"/>
  <c r="Q241" i="2" a="1"/>
  <c r="Q241" i="2" s="1"/>
  <c r="M241" i="2" a="1"/>
  <c r="M241" i="2" s="1"/>
  <c r="C241" i="2" a="1"/>
  <c r="C241" i="2" s="1"/>
  <c r="D241" i="2" a="1"/>
  <c r="D241" i="2" s="1"/>
  <c r="A241" i="2" s="1" a="1"/>
  <c r="A241" i="2" s="1"/>
  <c r="L239" i="2" a="1"/>
  <c r="L239" i="2" s="1"/>
  <c r="P239" i="2" a="1"/>
  <c r="P239" i="2" s="1"/>
  <c r="M239" i="2" a="1"/>
  <c r="M239" i="2" s="1"/>
  <c r="Q239" i="2" a="1"/>
  <c r="Q239" i="2" s="1"/>
  <c r="N239" i="2" a="1"/>
  <c r="N239" i="2" s="1"/>
  <c r="O239" i="2" a="1"/>
  <c r="O239" i="2" s="1"/>
  <c r="K239" i="2" a="1"/>
  <c r="K239" i="2" s="1"/>
  <c r="C239" i="2" a="1"/>
  <c r="C239" i="2" s="1"/>
  <c r="D239" i="2" a="1"/>
  <c r="D239" i="2" s="1"/>
  <c r="A239" i="2" s="1" a="1"/>
  <c r="A239" i="2" s="1"/>
  <c r="N237" i="2" a="1"/>
  <c r="N237" i="2" s="1"/>
  <c r="K237" i="2" a="1"/>
  <c r="K237" i="2" s="1"/>
  <c r="O237" i="2" a="1"/>
  <c r="O237" i="2" s="1"/>
  <c r="L237" i="2" a="1"/>
  <c r="L237" i="2" s="1"/>
  <c r="P237" i="2" a="1"/>
  <c r="P237" i="2" s="1"/>
  <c r="M237" i="2" a="1"/>
  <c r="M237" i="2" s="1"/>
  <c r="Q237" i="2" a="1"/>
  <c r="Q237" i="2" s="1"/>
  <c r="C237" i="2" a="1"/>
  <c r="C237" i="2" s="1"/>
  <c r="D237" i="2" a="1"/>
  <c r="D237" i="2" s="1"/>
  <c r="A237" i="2" s="1" a="1"/>
  <c r="A237" i="2" s="1"/>
  <c r="L235" i="2" a="1"/>
  <c r="L235" i="2" s="1"/>
  <c r="P235" i="2" a="1"/>
  <c r="P235" i="2" s="1"/>
  <c r="M235" i="2" a="1"/>
  <c r="M235" i="2" s="1"/>
  <c r="Q235" i="2" a="1"/>
  <c r="Q235" i="2" s="1"/>
  <c r="N235" i="2" a="1"/>
  <c r="N235" i="2" s="1"/>
  <c r="K235" i="2" a="1"/>
  <c r="K235" i="2" s="1"/>
  <c r="O235" i="2" a="1"/>
  <c r="O235" i="2" s="1"/>
  <c r="C235" i="2" a="1"/>
  <c r="C235" i="2" s="1"/>
  <c r="D235" i="2" a="1"/>
  <c r="D235" i="2" s="1"/>
  <c r="A235" i="2" s="1" a="1"/>
  <c r="A235" i="2" s="1"/>
  <c r="N233" i="2" a="1"/>
  <c r="N233" i="2" s="1"/>
  <c r="K233" i="2" a="1"/>
  <c r="K233" i="2" s="1"/>
  <c r="O233" i="2" a="1"/>
  <c r="O233" i="2" s="1"/>
  <c r="L233" i="2" a="1"/>
  <c r="L233" i="2" s="1"/>
  <c r="P233" i="2" a="1"/>
  <c r="P233" i="2" s="1"/>
  <c r="M233" i="2" a="1"/>
  <c r="M233" i="2" s="1"/>
  <c r="Q233" i="2" a="1"/>
  <c r="Q233" i="2" s="1"/>
  <c r="C233" i="2" a="1"/>
  <c r="C233" i="2" s="1"/>
  <c r="D233" i="2" a="1"/>
  <c r="D233" i="2" s="1"/>
  <c r="A233" i="2" s="1" a="1"/>
  <c r="A233" i="2" s="1"/>
  <c r="L231" i="2" a="1"/>
  <c r="L231" i="2" s="1"/>
  <c r="P231" i="2" a="1"/>
  <c r="P231" i="2" s="1"/>
  <c r="M231" i="2" a="1"/>
  <c r="M231" i="2" s="1"/>
  <c r="Q231" i="2" a="1"/>
  <c r="Q231" i="2" s="1"/>
  <c r="N231" i="2" a="1"/>
  <c r="N231" i="2" s="1"/>
  <c r="K231" i="2" a="1"/>
  <c r="K231" i="2" s="1"/>
  <c r="O231" i="2" a="1"/>
  <c r="O231" i="2" s="1"/>
  <c r="C231" i="2" a="1"/>
  <c r="C231" i="2" s="1"/>
  <c r="D231" i="2" a="1"/>
  <c r="D231" i="2" s="1"/>
  <c r="A231" i="2" s="1" a="1"/>
  <c r="A231" i="2" s="1"/>
  <c r="N229" i="2" a="1"/>
  <c r="N229" i="2" s="1"/>
  <c r="K229" i="2" a="1"/>
  <c r="K229" i="2" s="1"/>
  <c r="O229" i="2" a="1"/>
  <c r="O229" i="2" s="1"/>
  <c r="L229" i="2" a="1"/>
  <c r="L229" i="2" s="1"/>
  <c r="P229" i="2" a="1"/>
  <c r="P229" i="2" s="1"/>
  <c r="M229" i="2" a="1"/>
  <c r="M229" i="2" s="1"/>
  <c r="Q229" i="2" a="1"/>
  <c r="Q229" i="2" s="1"/>
  <c r="C229" i="2" a="1"/>
  <c r="C229" i="2" s="1"/>
  <c r="D229" i="2" a="1"/>
  <c r="D229" i="2" s="1"/>
  <c r="A229" i="2" s="1" a="1"/>
  <c r="A229" i="2" s="1"/>
  <c r="L227" i="2" a="1"/>
  <c r="L227" i="2" s="1"/>
  <c r="P227" i="2" a="1"/>
  <c r="P227" i="2" s="1"/>
  <c r="M227" i="2" a="1"/>
  <c r="M227" i="2" s="1"/>
  <c r="Q227" i="2" a="1"/>
  <c r="Q227" i="2" s="1"/>
  <c r="N227" i="2" a="1"/>
  <c r="N227" i="2" s="1"/>
  <c r="K227" i="2" a="1"/>
  <c r="K227" i="2" s="1"/>
  <c r="O227" i="2" a="1"/>
  <c r="O227" i="2" s="1"/>
  <c r="C227" i="2" a="1"/>
  <c r="C227" i="2" s="1"/>
  <c r="D227" i="2" a="1"/>
  <c r="D227" i="2" s="1"/>
  <c r="A227" i="2" s="1" a="1"/>
  <c r="A227" i="2" s="1"/>
  <c r="N225" i="2" a="1"/>
  <c r="N225" i="2" s="1"/>
  <c r="K225" i="2" a="1"/>
  <c r="K225" i="2" s="1"/>
  <c r="O225" i="2" a="1"/>
  <c r="O225" i="2" s="1"/>
  <c r="L225" i="2" a="1"/>
  <c r="L225" i="2" s="1"/>
  <c r="P225" i="2" a="1"/>
  <c r="P225" i="2" s="1"/>
  <c r="Q225" i="2" a="1"/>
  <c r="Q225" i="2" s="1"/>
  <c r="M225" i="2" a="1"/>
  <c r="M225" i="2" s="1"/>
  <c r="C225" i="2" a="1"/>
  <c r="C225" i="2" s="1"/>
  <c r="D225" i="2" a="1"/>
  <c r="D225" i="2" s="1"/>
  <c r="A225" i="2" s="1" a="1"/>
  <c r="A225" i="2" s="1"/>
  <c r="L223" i="2" a="1"/>
  <c r="L223" i="2" s="1"/>
  <c r="P223" i="2" a="1"/>
  <c r="P223" i="2" s="1"/>
  <c r="M223" i="2" a="1"/>
  <c r="M223" i="2" s="1"/>
  <c r="Q223" i="2" a="1"/>
  <c r="Q223" i="2" s="1"/>
  <c r="N223" i="2" a="1"/>
  <c r="N223" i="2" s="1"/>
  <c r="O223" i="2" a="1"/>
  <c r="O223" i="2" s="1"/>
  <c r="K223" i="2" a="1"/>
  <c r="K223" i="2" s="1"/>
  <c r="C223" i="2" a="1"/>
  <c r="C223" i="2" s="1"/>
  <c r="D223" i="2" a="1"/>
  <c r="D223" i="2" s="1"/>
  <c r="A223" i="2" s="1" a="1"/>
  <c r="A223" i="2" s="1"/>
  <c r="N221" i="2" a="1"/>
  <c r="N221" i="2" s="1"/>
  <c r="K221" i="2" a="1"/>
  <c r="K221" i="2" s="1"/>
  <c r="O221" i="2" a="1"/>
  <c r="O221" i="2" s="1"/>
  <c r="L221" i="2" a="1"/>
  <c r="L221" i="2" s="1"/>
  <c r="P221" i="2" a="1"/>
  <c r="P221" i="2" s="1"/>
  <c r="M221" i="2" a="1"/>
  <c r="M221" i="2" s="1"/>
  <c r="Q221" i="2" a="1"/>
  <c r="Q221" i="2" s="1"/>
  <c r="C221" i="2" a="1"/>
  <c r="C221" i="2" s="1"/>
  <c r="D221" i="2" a="1"/>
  <c r="D221" i="2" s="1"/>
  <c r="A221" i="2" s="1" a="1"/>
  <c r="A221" i="2" s="1"/>
  <c r="L219" i="2" a="1"/>
  <c r="L219" i="2" s="1"/>
  <c r="P219" i="2" a="1"/>
  <c r="P219" i="2" s="1"/>
  <c r="M219" i="2" a="1"/>
  <c r="M219" i="2" s="1"/>
  <c r="Q219" i="2" a="1"/>
  <c r="Q219" i="2" s="1"/>
  <c r="N219" i="2" a="1"/>
  <c r="N219" i="2" s="1"/>
  <c r="K219" i="2" a="1"/>
  <c r="K219" i="2" s="1"/>
  <c r="O219" i="2" a="1"/>
  <c r="O219" i="2" s="1"/>
  <c r="C219" i="2" a="1"/>
  <c r="C219" i="2" s="1"/>
  <c r="D219" i="2" a="1"/>
  <c r="D219" i="2" s="1"/>
  <c r="A219" i="2" s="1" a="1"/>
  <c r="A219" i="2" s="1"/>
  <c r="N217" i="2" a="1"/>
  <c r="N217" i="2" s="1"/>
  <c r="K217" i="2" a="1"/>
  <c r="K217" i="2" s="1"/>
  <c r="O217" i="2" a="1"/>
  <c r="O217" i="2" s="1"/>
  <c r="L217" i="2" a="1"/>
  <c r="L217" i="2" s="1"/>
  <c r="P217" i="2" a="1"/>
  <c r="P217" i="2" s="1"/>
  <c r="M217" i="2" a="1"/>
  <c r="M217" i="2" s="1"/>
  <c r="Q217" i="2" a="1"/>
  <c r="Q217" i="2" s="1"/>
  <c r="C217" i="2" a="1"/>
  <c r="C217" i="2" s="1"/>
  <c r="D217" i="2" a="1"/>
  <c r="D217" i="2" s="1"/>
  <c r="A217" i="2" s="1" a="1"/>
  <c r="A217" i="2" s="1"/>
  <c r="L215" i="2" a="1"/>
  <c r="L215" i="2" s="1"/>
  <c r="P215" i="2" a="1"/>
  <c r="P215" i="2" s="1"/>
  <c r="M215" i="2" a="1"/>
  <c r="M215" i="2" s="1"/>
  <c r="Q215" i="2" a="1"/>
  <c r="Q215" i="2" s="1"/>
  <c r="N215" i="2" a="1"/>
  <c r="N215" i="2" s="1"/>
  <c r="K215" i="2" a="1"/>
  <c r="K215" i="2" s="1"/>
  <c r="O215" i="2" a="1"/>
  <c r="O215" i="2" s="1"/>
  <c r="C215" i="2" a="1"/>
  <c r="C215" i="2" s="1"/>
  <c r="D215" i="2" a="1"/>
  <c r="D215" i="2" s="1"/>
  <c r="A215" i="2" s="1" a="1"/>
  <c r="A215" i="2" s="1"/>
  <c r="N213" i="2" a="1"/>
  <c r="N213" i="2" s="1"/>
  <c r="K213" i="2" a="1"/>
  <c r="K213" i="2" s="1"/>
  <c r="O213" i="2" a="1"/>
  <c r="O213" i="2" s="1"/>
  <c r="L213" i="2" a="1"/>
  <c r="L213" i="2" s="1"/>
  <c r="P213" i="2" a="1"/>
  <c r="P213" i="2" s="1"/>
  <c r="M213" i="2" a="1"/>
  <c r="M213" i="2" s="1"/>
  <c r="Q213" i="2" a="1"/>
  <c r="Q213" i="2" s="1"/>
  <c r="C213" i="2" a="1"/>
  <c r="C213" i="2" s="1"/>
  <c r="D213" i="2" a="1"/>
  <c r="D213" i="2" s="1"/>
  <c r="A213" i="2" s="1" a="1"/>
  <c r="A213" i="2" s="1"/>
  <c r="L211" i="2" a="1"/>
  <c r="L211" i="2" s="1"/>
  <c r="P211" i="2" a="1"/>
  <c r="P211" i="2" s="1"/>
  <c r="M211" i="2" a="1"/>
  <c r="M211" i="2" s="1"/>
  <c r="Q211" i="2" a="1"/>
  <c r="Q211" i="2" s="1"/>
  <c r="N211" i="2" a="1"/>
  <c r="N211" i="2" s="1"/>
  <c r="K211" i="2" a="1"/>
  <c r="K211" i="2" s="1"/>
  <c r="O211" i="2" a="1"/>
  <c r="O211" i="2" s="1"/>
  <c r="C211" i="2" a="1"/>
  <c r="C211" i="2" s="1"/>
  <c r="D211" i="2" a="1"/>
  <c r="D211" i="2" s="1"/>
  <c r="A211" i="2" s="1" a="1"/>
  <c r="A211" i="2" s="1"/>
  <c r="L209" i="2" a="1"/>
  <c r="L209" i="2" s="1"/>
  <c r="P209" i="2" a="1"/>
  <c r="P209" i="2" s="1"/>
  <c r="M209" i="2" a="1"/>
  <c r="M209" i="2" s="1"/>
  <c r="Q209" i="2" a="1"/>
  <c r="Q209" i="2" s="1"/>
  <c r="N209" i="2" a="1"/>
  <c r="N209" i="2" s="1"/>
  <c r="K209" i="2" a="1"/>
  <c r="K209" i="2" s="1"/>
  <c r="O209" i="2" a="1"/>
  <c r="O209" i="2" s="1"/>
  <c r="C209" i="2" a="1"/>
  <c r="C209" i="2" s="1"/>
  <c r="D209" i="2" a="1"/>
  <c r="D209" i="2" s="1"/>
  <c r="A209" i="2" s="1" a="1"/>
  <c r="A209" i="2" s="1"/>
  <c r="N207" i="2" a="1"/>
  <c r="N207" i="2" s="1"/>
  <c r="K207" i="2" a="1"/>
  <c r="K207" i="2" s="1"/>
  <c r="O207" i="2" a="1"/>
  <c r="O207" i="2" s="1"/>
  <c r="L207" i="2" a="1"/>
  <c r="L207" i="2" s="1"/>
  <c r="P207" i="2" a="1"/>
  <c r="P207" i="2" s="1"/>
  <c r="Q207" i="2" a="1"/>
  <c r="Q207" i="2" s="1"/>
  <c r="M207" i="2" a="1"/>
  <c r="M207" i="2" s="1"/>
  <c r="C207" i="2" a="1"/>
  <c r="C207" i="2" s="1"/>
  <c r="D207" i="2" a="1"/>
  <c r="D207" i="2" s="1"/>
  <c r="A207" i="2" s="1" a="1"/>
  <c r="A207" i="2" s="1"/>
  <c r="L205" i="2" a="1"/>
  <c r="L205" i="2" s="1"/>
  <c r="P205" i="2" a="1"/>
  <c r="P205" i="2" s="1"/>
  <c r="M205" i="2" a="1"/>
  <c r="M205" i="2" s="1"/>
  <c r="Q205" i="2" a="1"/>
  <c r="Q205" i="2" s="1"/>
  <c r="N205" i="2" a="1"/>
  <c r="N205" i="2" s="1"/>
  <c r="O205" i="2" a="1"/>
  <c r="O205" i="2" s="1"/>
  <c r="K205" i="2" a="1"/>
  <c r="K205" i="2" s="1"/>
  <c r="C205" i="2" a="1"/>
  <c r="C205" i="2" s="1"/>
  <c r="D205" i="2" a="1"/>
  <c r="D205" i="2" s="1"/>
  <c r="A205" i="2" s="1" a="1"/>
  <c r="A205" i="2" s="1"/>
  <c r="N203" i="2" a="1"/>
  <c r="N203" i="2" s="1"/>
  <c r="K203" i="2" a="1"/>
  <c r="K203" i="2" s="1"/>
  <c r="O203" i="2" a="1"/>
  <c r="O203" i="2" s="1"/>
  <c r="L203" i="2" a="1"/>
  <c r="L203" i="2" s="1"/>
  <c r="P203" i="2" a="1"/>
  <c r="P203" i="2" s="1"/>
  <c r="M203" i="2" a="1"/>
  <c r="M203" i="2" s="1"/>
  <c r="Q203" i="2" a="1"/>
  <c r="Q203" i="2" s="1"/>
  <c r="C203" i="2" a="1"/>
  <c r="C203" i="2" s="1"/>
  <c r="D203" i="2" a="1"/>
  <c r="D203" i="2" s="1"/>
  <c r="A203" i="2" s="1" a="1"/>
  <c r="A203" i="2" s="1"/>
  <c r="L201" i="2" a="1"/>
  <c r="L201" i="2" s="1"/>
  <c r="P201" i="2" a="1"/>
  <c r="P201" i="2" s="1"/>
  <c r="M201" i="2" a="1"/>
  <c r="M201" i="2" s="1"/>
  <c r="Q201" i="2" a="1"/>
  <c r="Q201" i="2" s="1"/>
  <c r="N201" i="2" a="1"/>
  <c r="N201" i="2" s="1"/>
  <c r="K201" i="2" a="1"/>
  <c r="K201" i="2" s="1"/>
  <c r="O201" i="2" a="1"/>
  <c r="O201" i="2" s="1"/>
  <c r="C201" i="2" a="1"/>
  <c r="C201" i="2" s="1"/>
  <c r="D201" i="2" a="1"/>
  <c r="D201" i="2" s="1"/>
  <c r="A201" i="2" s="1" a="1"/>
  <c r="A201" i="2" s="1"/>
  <c r="N199" i="2" a="1"/>
  <c r="N199" i="2" s="1"/>
  <c r="K199" i="2" a="1"/>
  <c r="K199" i="2" s="1"/>
  <c r="O199" i="2" a="1"/>
  <c r="O199" i="2" s="1"/>
  <c r="L199" i="2" a="1"/>
  <c r="L199" i="2" s="1"/>
  <c r="P199" i="2" a="1"/>
  <c r="P199" i="2" s="1"/>
  <c r="M199" i="2" a="1"/>
  <c r="M199" i="2" s="1"/>
  <c r="Q199" i="2" a="1"/>
  <c r="Q199" i="2" s="1"/>
  <c r="C199" i="2" a="1"/>
  <c r="C199" i="2" s="1"/>
  <c r="D199" i="2" a="1"/>
  <c r="D199" i="2" s="1"/>
  <c r="A199" i="2" s="1" a="1"/>
  <c r="A199" i="2" s="1"/>
  <c r="L197" i="2" a="1"/>
  <c r="L197" i="2" s="1"/>
  <c r="P197" i="2" a="1"/>
  <c r="P197" i="2" s="1"/>
  <c r="M197" i="2" a="1"/>
  <c r="M197" i="2" s="1"/>
  <c r="Q197" i="2" a="1"/>
  <c r="Q197" i="2" s="1"/>
  <c r="N197" i="2" a="1"/>
  <c r="N197" i="2" s="1"/>
  <c r="K197" i="2" a="1"/>
  <c r="K197" i="2" s="1"/>
  <c r="O197" i="2" a="1"/>
  <c r="O197" i="2" s="1"/>
  <c r="C197" i="2" a="1"/>
  <c r="C197" i="2" s="1"/>
  <c r="D197" i="2" a="1"/>
  <c r="D197" i="2" s="1"/>
  <c r="A197" i="2" s="1" a="1"/>
  <c r="A197" i="2" s="1"/>
  <c r="N195" i="2" a="1"/>
  <c r="N195" i="2" s="1"/>
  <c r="K195" i="2" a="1"/>
  <c r="K195" i="2" s="1"/>
  <c r="O195" i="2" a="1"/>
  <c r="O195" i="2" s="1"/>
  <c r="L195" i="2" a="1"/>
  <c r="L195" i="2" s="1"/>
  <c r="P195" i="2" a="1"/>
  <c r="P195" i="2" s="1"/>
  <c r="M195" i="2" a="1"/>
  <c r="M195" i="2" s="1"/>
  <c r="Q195" i="2" a="1"/>
  <c r="Q195" i="2" s="1"/>
  <c r="C195" i="2" a="1"/>
  <c r="C195" i="2" s="1"/>
  <c r="D195" i="2" a="1"/>
  <c r="D195" i="2" s="1"/>
  <c r="A195" i="2" s="1" a="1"/>
  <c r="A195" i="2" s="1"/>
  <c r="L193" i="2" a="1"/>
  <c r="L193" i="2" s="1"/>
  <c r="P193" i="2" a="1"/>
  <c r="P193" i="2" s="1"/>
  <c r="M193" i="2" a="1"/>
  <c r="M193" i="2" s="1"/>
  <c r="Q193" i="2" a="1"/>
  <c r="Q193" i="2" s="1"/>
  <c r="N193" i="2" a="1"/>
  <c r="N193" i="2" s="1"/>
  <c r="K193" i="2" a="1"/>
  <c r="K193" i="2" s="1"/>
  <c r="O193" i="2" a="1"/>
  <c r="O193" i="2" s="1"/>
  <c r="C193" i="2" a="1"/>
  <c r="C193" i="2" s="1"/>
  <c r="D193" i="2" a="1"/>
  <c r="D193" i="2" s="1"/>
  <c r="A193" i="2" s="1" a="1"/>
  <c r="A193" i="2" s="1"/>
  <c r="N191" i="2" a="1"/>
  <c r="N191" i="2" s="1"/>
  <c r="K191" i="2" a="1"/>
  <c r="K191" i="2" s="1"/>
  <c r="O191" i="2" a="1"/>
  <c r="O191" i="2" s="1"/>
  <c r="L191" i="2" a="1"/>
  <c r="L191" i="2" s="1"/>
  <c r="P191" i="2" a="1"/>
  <c r="P191" i="2" s="1"/>
  <c r="Q191" i="2" a="1"/>
  <c r="Q191" i="2" s="1"/>
  <c r="M191" i="2" a="1"/>
  <c r="M191" i="2" s="1"/>
  <c r="C191" i="2" a="1"/>
  <c r="C191" i="2" s="1"/>
  <c r="D191" i="2" a="1"/>
  <c r="D191" i="2" s="1"/>
  <c r="A191" i="2" s="1" a="1"/>
  <c r="A191" i="2" s="1"/>
  <c r="L189" i="2" a="1"/>
  <c r="L189" i="2" s="1"/>
  <c r="P189" i="2" a="1"/>
  <c r="P189" i="2" s="1"/>
  <c r="M189" i="2" a="1"/>
  <c r="M189" i="2" s="1"/>
  <c r="Q189" i="2" a="1"/>
  <c r="Q189" i="2" s="1"/>
  <c r="N189" i="2" a="1"/>
  <c r="N189" i="2" s="1"/>
  <c r="O189" i="2" a="1"/>
  <c r="O189" i="2" s="1"/>
  <c r="K189" i="2" a="1"/>
  <c r="K189" i="2" s="1"/>
  <c r="C189" i="2" a="1"/>
  <c r="C189" i="2" s="1"/>
  <c r="D189" i="2" a="1"/>
  <c r="D189" i="2" s="1"/>
  <c r="A189" i="2" s="1" a="1"/>
  <c r="A189" i="2" s="1"/>
  <c r="N187" i="2" a="1"/>
  <c r="N187" i="2" s="1"/>
  <c r="K187" i="2" a="1"/>
  <c r="K187" i="2" s="1"/>
  <c r="O187" i="2" a="1"/>
  <c r="O187" i="2" s="1"/>
  <c r="L187" i="2" a="1"/>
  <c r="L187" i="2" s="1"/>
  <c r="P187" i="2" a="1"/>
  <c r="P187" i="2" s="1"/>
  <c r="M187" i="2" a="1"/>
  <c r="M187" i="2" s="1"/>
  <c r="Q187" i="2" a="1"/>
  <c r="Q187" i="2" s="1"/>
  <c r="C187" i="2" a="1"/>
  <c r="C187" i="2" s="1"/>
  <c r="D187" i="2" a="1"/>
  <c r="D187" i="2" s="1"/>
  <c r="A187" i="2" s="1" a="1"/>
  <c r="A187" i="2" s="1"/>
  <c r="L185" i="2" a="1"/>
  <c r="L185" i="2" s="1"/>
  <c r="P185" i="2" a="1"/>
  <c r="P185" i="2" s="1"/>
  <c r="M185" i="2" a="1"/>
  <c r="M185" i="2" s="1"/>
  <c r="Q185" i="2" a="1"/>
  <c r="Q185" i="2" s="1"/>
  <c r="N185" i="2" a="1"/>
  <c r="N185" i="2" s="1"/>
  <c r="K185" i="2" a="1"/>
  <c r="K185" i="2" s="1"/>
  <c r="O185" i="2" a="1"/>
  <c r="O185" i="2" s="1"/>
  <c r="C185" i="2" a="1"/>
  <c r="C185" i="2" s="1"/>
  <c r="D185" i="2" a="1"/>
  <c r="D185" i="2" s="1"/>
  <c r="A185" i="2" s="1" a="1"/>
  <c r="A185" i="2" s="1"/>
  <c r="N183" i="2" a="1"/>
  <c r="N183" i="2" s="1"/>
  <c r="K183" i="2" a="1"/>
  <c r="K183" i="2" s="1"/>
  <c r="O183" i="2" a="1"/>
  <c r="O183" i="2" s="1"/>
  <c r="L183" i="2" a="1"/>
  <c r="L183" i="2" s="1"/>
  <c r="P183" i="2" a="1"/>
  <c r="P183" i="2" s="1"/>
  <c r="M183" i="2" a="1"/>
  <c r="M183" i="2" s="1"/>
  <c r="Q183" i="2" a="1"/>
  <c r="Q183" i="2" s="1"/>
  <c r="C183" i="2" a="1"/>
  <c r="C183" i="2" s="1"/>
  <c r="D183" i="2" a="1"/>
  <c r="D183" i="2" s="1"/>
  <c r="A183" i="2" s="1" a="1"/>
  <c r="A183" i="2" s="1"/>
  <c r="L181" i="2" a="1"/>
  <c r="L181" i="2" s="1"/>
  <c r="P181" i="2" a="1"/>
  <c r="P181" i="2" s="1"/>
  <c r="M181" i="2" a="1"/>
  <c r="M181" i="2" s="1"/>
  <c r="Q181" i="2" a="1"/>
  <c r="Q181" i="2" s="1"/>
  <c r="N181" i="2" a="1"/>
  <c r="N181" i="2" s="1"/>
  <c r="K181" i="2" a="1"/>
  <c r="K181" i="2" s="1"/>
  <c r="O181" i="2" a="1"/>
  <c r="O181" i="2" s="1"/>
  <c r="C181" i="2" a="1"/>
  <c r="C181" i="2" s="1"/>
  <c r="D181" i="2" a="1"/>
  <c r="D181" i="2" s="1"/>
  <c r="A181" i="2" s="1" a="1"/>
  <c r="A181" i="2" s="1"/>
  <c r="N179" i="2" a="1"/>
  <c r="N179" i="2" s="1"/>
  <c r="K179" i="2" a="1"/>
  <c r="K179" i="2" s="1"/>
  <c r="O179" i="2" a="1"/>
  <c r="O179" i="2" s="1"/>
  <c r="L179" i="2" a="1"/>
  <c r="L179" i="2" s="1"/>
  <c r="P179" i="2" a="1"/>
  <c r="P179" i="2" s="1"/>
  <c r="M179" i="2" a="1"/>
  <c r="M179" i="2" s="1"/>
  <c r="Q179" i="2" a="1"/>
  <c r="Q179" i="2" s="1"/>
  <c r="C179" i="2" a="1"/>
  <c r="C179" i="2" s="1"/>
  <c r="D179" i="2" a="1"/>
  <c r="D179" i="2" s="1"/>
  <c r="A179" i="2" s="1" a="1"/>
  <c r="A179" i="2" s="1"/>
  <c r="L177" i="2" a="1"/>
  <c r="L177" i="2" s="1"/>
  <c r="P177" i="2" a="1"/>
  <c r="P177" i="2" s="1"/>
  <c r="M177" i="2" a="1"/>
  <c r="M177" i="2" s="1"/>
  <c r="Q177" i="2" a="1"/>
  <c r="Q177" i="2" s="1"/>
  <c r="N177" i="2" a="1"/>
  <c r="N177" i="2" s="1"/>
  <c r="K177" i="2" a="1"/>
  <c r="K177" i="2" s="1"/>
  <c r="O177" i="2" a="1"/>
  <c r="O177" i="2" s="1"/>
  <c r="C177" i="2" a="1"/>
  <c r="C177" i="2" s="1"/>
  <c r="D177" i="2" a="1"/>
  <c r="D177" i="2" s="1"/>
  <c r="A177" i="2" s="1" a="1"/>
  <c r="A177" i="2" s="1"/>
  <c r="N175" i="2" a="1"/>
  <c r="N175" i="2" s="1"/>
  <c r="K175" i="2" a="1"/>
  <c r="K175" i="2" s="1"/>
  <c r="O175" i="2" a="1"/>
  <c r="O175" i="2" s="1"/>
  <c r="L175" i="2" a="1"/>
  <c r="L175" i="2" s="1"/>
  <c r="P175" i="2" a="1"/>
  <c r="P175" i="2" s="1"/>
  <c r="Q175" i="2" a="1"/>
  <c r="Q175" i="2" s="1"/>
  <c r="M175" i="2" a="1"/>
  <c r="M175" i="2" s="1"/>
  <c r="C175" i="2" a="1"/>
  <c r="C175" i="2" s="1"/>
  <c r="D175" i="2" a="1"/>
  <c r="D175" i="2" s="1"/>
  <c r="A175" i="2" s="1" a="1"/>
  <c r="A175" i="2" s="1"/>
  <c r="L173" i="2" a="1"/>
  <c r="L173" i="2" s="1"/>
  <c r="P173" i="2" a="1"/>
  <c r="P173" i="2" s="1"/>
  <c r="M173" i="2" a="1"/>
  <c r="M173" i="2" s="1"/>
  <c r="Q173" i="2" a="1"/>
  <c r="Q173" i="2" s="1"/>
  <c r="N173" i="2" a="1"/>
  <c r="N173" i="2" s="1"/>
  <c r="O173" i="2" a="1"/>
  <c r="O173" i="2" s="1"/>
  <c r="K173" i="2" a="1"/>
  <c r="K173" i="2" s="1"/>
  <c r="C173" i="2" a="1"/>
  <c r="C173" i="2" s="1"/>
  <c r="D173" i="2" a="1"/>
  <c r="D173" i="2" s="1"/>
  <c r="A173" i="2" s="1" a="1"/>
  <c r="A173" i="2" s="1"/>
  <c r="N171" i="2" a="1"/>
  <c r="N171" i="2" s="1"/>
  <c r="K171" i="2" a="1"/>
  <c r="K171" i="2" s="1"/>
  <c r="O171" i="2" a="1"/>
  <c r="O171" i="2" s="1"/>
  <c r="L171" i="2" a="1"/>
  <c r="L171" i="2" s="1"/>
  <c r="P171" i="2" a="1"/>
  <c r="P171" i="2" s="1"/>
  <c r="M171" i="2" a="1"/>
  <c r="M171" i="2" s="1"/>
  <c r="Q171" i="2" a="1"/>
  <c r="Q171" i="2" s="1"/>
  <c r="C171" i="2" a="1"/>
  <c r="C171" i="2" s="1"/>
  <c r="D171" i="2" a="1"/>
  <c r="D171" i="2" s="1"/>
  <c r="A171" i="2" s="1" a="1"/>
  <c r="A171" i="2" s="1"/>
  <c r="L169" i="2" a="1"/>
  <c r="L169" i="2" s="1"/>
  <c r="P169" i="2" a="1"/>
  <c r="P169" i="2" s="1"/>
  <c r="M169" i="2" a="1"/>
  <c r="M169" i="2" s="1"/>
  <c r="Q169" i="2" a="1"/>
  <c r="Q169" i="2" s="1"/>
  <c r="N169" i="2" a="1"/>
  <c r="N169" i="2" s="1"/>
  <c r="K169" i="2" a="1"/>
  <c r="K169" i="2" s="1"/>
  <c r="O169" i="2" a="1"/>
  <c r="O169" i="2" s="1"/>
  <c r="C169" i="2" a="1"/>
  <c r="C169" i="2" s="1"/>
  <c r="D169" i="2" a="1"/>
  <c r="D169" i="2" s="1"/>
  <c r="A169" i="2" s="1" a="1"/>
  <c r="A169" i="2" s="1"/>
  <c r="N167" i="2" a="1"/>
  <c r="N167" i="2" s="1"/>
  <c r="K167" i="2" a="1"/>
  <c r="K167" i="2" s="1"/>
  <c r="O167" i="2" a="1"/>
  <c r="O167" i="2" s="1"/>
  <c r="L167" i="2" a="1"/>
  <c r="L167" i="2" s="1"/>
  <c r="P167" i="2" a="1"/>
  <c r="P167" i="2" s="1"/>
  <c r="M167" i="2" a="1"/>
  <c r="M167" i="2" s="1"/>
  <c r="Q167" i="2" a="1"/>
  <c r="Q167" i="2" s="1"/>
  <c r="C167" i="2" a="1"/>
  <c r="C167" i="2" s="1"/>
  <c r="D167" i="2" a="1"/>
  <c r="D167" i="2" s="1"/>
  <c r="A167" i="2" s="1" a="1"/>
  <c r="A167" i="2" s="1"/>
  <c r="L165" i="2" a="1"/>
  <c r="L165" i="2" s="1"/>
  <c r="P165" i="2" a="1"/>
  <c r="P165" i="2" s="1"/>
  <c r="M165" i="2" a="1"/>
  <c r="M165" i="2" s="1"/>
  <c r="Q165" i="2" a="1"/>
  <c r="Q165" i="2" s="1"/>
  <c r="N165" i="2" a="1"/>
  <c r="N165" i="2" s="1"/>
  <c r="K165" i="2" a="1"/>
  <c r="K165" i="2" s="1"/>
  <c r="O165" i="2" a="1"/>
  <c r="O165" i="2" s="1"/>
  <c r="C165" i="2" a="1"/>
  <c r="C165" i="2" s="1"/>
  <c r="D165" i="2" a="1"/>
  <c r="D165" i="2" s="1"/>
  <c r="A165" i="2" s="1" a="1"/>
  <c r="A165" i="2" s="1"/>
  <c r="N163" i="2" a="1"/>
  <c r="N163" i="2" s="1"/>
  <c r="K163" i="2" a="1"/>
  <c r="K163" i="2" s="1"/>
  <c r="O163" i="2" a="1"/>
  <c r="O163" i="2" s="1"/>
  <c r="L163" i="2" a="1"/>
  <c r="L163" i="2" s="1"/>
  <c r="P163" i="2" a="1"/>
  <c r="P163" i="2" s="1"/>
  <c r="M163" i="2" a="1"/>
  <c r="M163" i="2" s="1"/>
  <c r="Q163" i="2" a="1"/>
  <c r="Q163" i="2" s="1"/>
  <c r="C163" i="2" a="1"/>
  <c r="C163" i="2" s="1"/>
  <c r="D163" i="2" a="1"/>
  <c r="D163" i="2" s="1"/>
  <c r="A163" i="2" s="1" a="1"/>
  <c r="A163" i="2" s="1"/>
  <c r="L161" i="2" a="1"/>
  <c r="L161" i="2" s="1"/>
  <c r="P161" i="2" a="1"/>
  <c r="P161" i="2" s="1"/>
  <c r="M161" i="2" a="1"/>
  <c r="M161" i="2" s="1"/>
  <c r="Q161" i="2" a="1"/>
  <c r="Q161" i="2" s="1"/>
  <c r="N161" i="2" a="1"/>
  <c r="N161" i="2" s="1"/>
  <c r="K161" i="2" a="1"/>
  <c r="K161" i="2" s="1"/>
  <c r="O161" i="2" a="1"/>
  <c r="O161" i="2" s="1"/>
  <c r="C161" i="2" a="1"/>
  <c r="C161" i="2" s="1"/>
  <c r="D161" i="2" a="1"/>
  <c r="D161" i="2" s="1"/>
  <c r="A161" i="2" s="1" a="1"/>
  <c r="A161" i="2" s="1"/>
  <c r="N159" i="2" a="1"/>
  <c r="N159" i="2" s="1"/>
  <c r="K159" i="2" a="1"/>
  <c r="K159" i="2" s="1"/>
  <c r="O159" i="2" a="1"/>
  <c r="O159" i="2" s="1"/>
  <c r="L159" i="2" a="1"/>
  <c r="L159" i="2" s="1"/>
  <c r="P159" i="2" a="1"/>
  <c r="P159" i="2" s="1"/>
  <c r="Q159" i="2" a="1"/>
  <c r="Q159" i="2" s="1"/>
  <c r="M159" i="2" a="1"/>
  <c r="M159" i="2" s="1"/>
  <c r="C159" i="2" a="1"/>
  <c r="C159" i="2" s="1"/>
  <c r="D159" i="2" a="1"/>
  <c r="D159" i="2" s="1"/>
  <c r="A159" i="2" s="1" a="1"/>
  <c r="A159" i="2" s="1"/>
  <c r="L157" i="2" a="1"/>
  <c r="L157" i="2" s="1"/>
  <c r="P157" i="2" a="1"/>
  <c r="P157" i="2" s="1"/>
  <c r="M157" i="2" a="1"/>
  <c r="M157" i="2" s="1"/>
  <c r="Q157" i="2" a="1"/>
  <c r="Q157" i="2" s="1"/>
  <c r="N157" i="2" a="1"/>
  <c r="N157" i="2" s="1"/>
  <c r="O157" i="2" a="1"/>
  <c r="O157" i="2" s="1"/>
  <c r="K157" i="2" a="1"/>
  <c r="K157" i="2" s="1"/>
  <c r="C157" i="2" a="1"/>
  <c r="C157" i="2" s="1"/>
  <c r="D157" i="2" a="1"/>
  <c r="D157" i="2" s="1"/>
  <c r="A157" i="2" s="1" a="1"/>
  <c r="A157" i="2" s="1"/>
  <c r="N155" i="2" a="1"/>
  <c r="N155" i="2" s="1"/>
  <c r="K155" i="2" a="1"/>
  <c r="K155" i="2" s="1"/>
  <c r="O155" i="2" a="1"/>
  <c r="O155" i="2" s="1"/>
  <c r="L155" i="2" a="1"/>
  <c r="L155" i="2" s="1"/>
  <c r="P155" i="2" a="1"/>
  <c r="P155" i="2" s="1"/>
  <c r="M155" i="2" a="1"/>
  <c r="M155" i="2" s="1"/>
  <c r="Q155" i="2" a="1"/>
  <c r="Q155" i="2" s="1"/>
  <c r="D155" i="2" a="1"/>
  <c r="D155" i="2" s="1"/>
  <c r="A155" i="2" s="1" a="1"/>
  <c r="A155" i="2" s="1"/>
  <c r="C155" i="2" a="1"/>
  <c r="C155" i="2" s="1"/>
  <c r="L153" i="2" a="1"/>
  <c r="L153" i="2" s="1"/>
  <c r="P153" i="2" a="1"/>
  <c r="P153" i="2" s="1"/>
  <c r="M153" i="2" a="1"/>
  <c r="M153" i="2" s="1"/>
  <c r="Q153" i="2" a="1"/>
  <c r="Q153" i="2" s="1"/>
  <c r="N153" i="2" a="1"/>
  <c r="N153" i="2" s="1"/>
  <c r="K153" i="2" a="1"/>
  <c r="K153" i="2" s="1"/>
  <c r="O153" i="2" a="1"/>
  <c r="O153" i="2" s="1"/>
  <c r="D153" i="2" a="1"/>
  <c r="D153" i="2" s="1"/>
  <c r="A153" i="2" s="1" a="1"/>
  <c r="A153" i="2" s="1"/>
  <c r="C153" i="2" a="1"/>
  <c r="C153" i="2" s="1"/>
  <c r="N151" i="2" a="1"/>
  <c r="N151" i="2" s="1"/>
  <c r="K151" i="2" a="1"/>
  <c r="K151" i="2" s="1"/>
  <c r="O151" i="2" a="1"/>
  <c r="O151" i="2" s="1"/>
  <c r="L151" i="2" a="1"/>
  <c r="L151" i="2" s="1"/>
  <c r="P151" i="2" a="1"/>
  <c r="P151" i="2" s="1"/>
  <c r="M151" i="2" a="1"/>
  <c r="M151" i="2" s="1"/>
  <c r="Q151" i="2" a="1"/>
  <c r="Q151" i="2" s="1"/>
  <c r="D151" i="2" a="1"/>
  <c r="D151" i="2" s="1"/>
  <c r="A151" i="2" s="1" a="1"/>
  <c r="A151" i="2" s="1"/>
  <c r="C151" i="2" a="1"/>
  <c r="C151" i="2" s="1"/>
  <c r="K148" i="2" a="1"/>
  <c r="K148" i="2" s="1"/>
  <c r="O148" i="2" a="1"/>
  <c r="O148" i="2" s="1"/>
  <c r="L148" i="2" a="1"/>
  <c r="L148" i="2" s="1"/>
  <c r="P148" i="2" a="1"/>
  <c r="P148" i="2" s="1"/>
  <c r="M148" i="2" a="1"/>
  <c r="M148" i="2" s="1"/>
  <c r="Q148" i="2" a="1"/>
  <c r="Q148" i="2" s="1"/>
  <c r="N148" i="2" a="1"/>
  <c r="N148" i="2" s="1"/>
  <c r="C148" i="2" a="1"/>
  <c r="C148" i="2" s="1"/>
  <c r="D148" i="2" a="1"/>
  <c r="D148" i="2" s="1"/>
  <c r="A148" i="2" s="1" a="1"/>
  <c r="A148" i="2" s="1"/>
  <c r="M146" i="2" a="1"/>
  <c r="M146" i="2" s="1"/>
  <c r="Q146" i="2" a="1"/>
  <c r="Q146" i="2" s="1"/>
  <c r="N146" i="2" a="1"/>
  <c r="N146" i="2" s="1"/>
  <c r="K146" i="2" a="1"/>
  <c r="K146" i="2" s="1"/>
  <c r="O146" i="2" a="1"/>
  <c r="O146" i="2" s="1"/>
  <c r="L146" i="2" a="1"/>
  <c r="L146" i="2" s="1"/>
  <c r="P146" i="2" a="1"/>
  <c r="P146" i="2" s="1"/>
  <c r="C146" i="2" a="1"/>
  <c r="C146" i="2" s="1"/>
  <c r="D146" i="2" a="1"/>
  <c r="D146" i="2" s="1"/>
  <c r="A146" i="2" s="1" a="1"/>
  <c r="A146" i="2" s="1"/>
  <c r="K140" i="2" a="1"/>
  <c r="K140" i="2" s="1"/>
  <c r="O140" i="2" a="1"/>
  <c r="O140" i="2" s="1"/>
  <c r="L140" i="2" a="1"/>
  <c r="L140" i="2" s="1"/>
  <c r="P140" i="2" a="1"/>
  <c r="P140" i="2" s="1"/>
  <c r="M140" i="2" a="1"/>
  <c r="M140" i="2" s="1"/>
  <c r="Q140" i="2" a="1"/>
  <c r="Q140" i="2" s="1"/>
  <c r="N140" i="2" a="1"/>
  <c r="N140" i="2" s="1"/>
  <c r="C140" i="2" a="1"/>
  <c r="C140" i="2" s="1"/>
  <c r="D140" i="2" a="1"/>
  <c r="D140" i="2" s="1"/>
  <c r="A140" i="2" s="1" a="1"/>
  <c r="A140" i="2" s="1"/>
  <c r="L137" i="2" a="1"/>
  <c r="L137" i="2" s="1"/>
  <c r="P137" i="2" a="1"/>
  <c r="P137" i="2" s="1"/>
  <c r="M137" i="2" a="1"/>
  <c r="M137" i="2" s="1"/>
  <c r="Q137" i="2" a="1"/>
  <c r="Q137" i="2" s="1"/>
  <c r="N137" i="2" a="1"/>
  <c r="N137" i="2" s="1"/>
  <c r="K137" i="2" a="1"/>
  <c r="K137" i="2" s="1"/>
  <c r="O137" i="2" a="1"/>
  <c r="O137" i="2" s="1"/>
  <c r="D137" i="2" a="1"/>
  <c r="D137" i="2" s="1"/>
  <c r="A137" i="2" s="1" a="1"/>
  <c r="A137" i="2" s="1"/>
  <c r="C137" i="2" a="1"/>
  <c r="C137" i="2" s="1"/>
  <c r="N135" i="2" a="1"/>
  <c r="N135" i="2" s="1"/>
  <c r="K135" i="2" a="1"/>
  <c r="K135" i="2" s="1"/>
  <c r="O135" i="2" a="1"/>
  <c r="O135" i="2" s="1"/>
  <c r="L135" i="2" a="1"/>
  <c r="L135" i="2" s="1"/>
  <c r="P135" i="2" a="1"/>
  <c r="P135" i="2" s="1"/>
  <c r="M135" i="2" a="1"/>
  <c r="M135" i="2" s="1"/>
  <c r="Q135" i="2" a="1"/>
  <c r="Q135" i="2" s="1"/>
  <c r="D135" i="2" a="1"/>
  <c r="D135" i="2" s="1"/>
  <c r="A135" i="2" s="1" a="1"/>
  <c r="A135" i="2" s="1"/>
  <c r="C135" i="2" a="1"/>
  <c r="C135" i="2" s="1"/>
  <c r="K128" i="2" a="1"/>
  <c r="K128" i="2" s="1"/>
  <c r="O128" i="2" a="1"/>
  <c r="O128" i="2" s="1"/>
  <c r="L128" i="2" a="1"/>
  <c r="L128" i="2" s="1"/>
  <c r="P128" i="2" a="1"/>
  <c r="P128" i="2" s="1"/>
  <c r="M128" i="2" a="1"/>
  <c r="M128" i="2" s="1"/>
  <c r="Q128" i="2" a="1"/>
  <c r="Q128" i="2" s="1"/>
  <c r="N128" i="2" a="1"/>
  <c r="N128" i="2" s="1"/>
  <c r="C128" i="2" a="1"/>
  <c r="C128" i="2" s="1"/>
  <c r="D128" i="2" a="1"/>
  <c r="D128" i="2" s="1"/>
  <c r="A128" i="2" s="1" a="1"/>
  <c r="A128" i="2" s="1"/>
  <c r="M126" i="2" a="1"/>
  <c r="M126" i="2" s="1"/>
  <c r="Q126" i="2" a="1"/>
  <c r="Q126" i="2" s="1"/>
  <c r="N126" i="2" a="1"/>
  <c r="N126" i="2" s="1"/>
  <c r="K126" i="2" a="1"/>
  <c r="K126" i="2" s="1"/>
  <c r="O126" i="2" a="1"/>
  <c r="O126" i="2" s="1"/>
  <c r="L126" i="2" a="1"/>
  <c r="L126" i="2" s="1"/>
  <c r="P126" i="2" a="1"/>
  <c r="P126" i="2" s="1"/>
  <c r="C126" i="2" a="1"/>
  <c r="C126" i="2" s="1"/>
  <c r="D126" i="2" a="1"/>
  <c r="D126" i="2" s="1"/>
  <c r="A126" i="2" s="1" a="1"/>
  <c r="A126" i="2" s="1"/>
  <c r="K121" i="2" a="1"/>
  <c r="K121" i="2" s="1"/>
  <c r="O121" i="2" a="1"/>
  <c r="O121" i="2" s="1"/>
  <c r="L121" i="2" a="1"/>
  <c r="L121" i="2" s="1"/>
  <c r="P121" i="2" a="1"/>
  <c r="P121" i="2" s="1"/>
  <c r="M121" i="2" a="1"/>
  <c r="M121" i="2" s="1"/>
  <c r="Q121" i="2" a="1"/>
  <c r="Q121" i="2" s="1"/>
  <c r="N121" i="2" a="1"/>
  <c r="N121" i="2" s="1"/>
  <c r="D121" i="2" a="1"/>
  <c r="D121" i="2" s="1"/>
  <c r="A121" i="2" s="1" a="1"/>
  <c r="A121" i="2" s="1"/>
  <c r="C121" i="2" a="1"/>
  <c r="C121" i="2" s="1"/>
  <c r="M119" i="2" a="1"/>
  <c r="M119" i="2" s="1"/>
  <c r="Q119" i="2" a="1"/>
  <c r="Q119" i="2" s="1"/>
  <c r="N119" i="2" a="1"/>
  <c r="N119" i="2" s="1"/>
  <c r="K119" i="2" a="1"/>
  <c r="K119" i="2" s="1"/>
  <c r="O119" i="2" a="1"/>
  <c r="O119" i="2" s="1"/>
  <c r="L119" i="2" a="1"/>
  <c r="L119" i="2" s="1"/>
  <c r="P119" i="2" a="1"/>
  <c r="P119" i="2" s="1"/>
  <c r="D119" i="2" a="1"/>
  <c r="D119" i="2" s="1"/>
  <c r="A119" i="2" s="1" a="1"/>
  <c r="A119" i="2" s="1"/>
  <c r="C119" i="2" a="1"/>
  <c r="C119" i="2" s="1"/>
  <c r="K117" i="2" a="1"/>
  <c r="K117" i="2" s="1"/>
  <c r="O117" i="2" a="1"/>
  <c r="O117" i="2" s="1"/>
  <c r="L117" i="2" a="1"/>
  <c r="L117" i="2" s="1"/>
  <c r="P117" i="2" a="1"/>
  <c r="P117" i="2" s="1"/>
  <c r="M117" i="2" a="1"/>
  <c r="M117" i="2" s="1"/>
  <c r="Q117" i="2" a="1"/>
  <c r="Q117" i="2" s="1"/>
  <c r="N117" i="2" a="1"/>
  <c r="N117" i="2" s="1"/>
  <c r="D117" i="2" a="1"/>
  <c r="D117" i="2" s="1"/>
  <c r="A117" i="2" s="1" a="1"/>
  <c r="A117" i="2" s="1"/>
  <c r="C117" i="2" a="1"/>
  <c r="C117" i="2" s="1"/>
  <c r="L114" i="2" a="1"/>
  <c r="L114" i="2" s="1"/>
  <c r="P114" i="2" a="1"/>
  <c r="P114" i="2" s="1"/>
  <c r="M114" i="2" a="1"/>
  <c r="M114" i="2" s="1"/>
  <c r="Q114" i="2" a="1"/>
  <c r="Q114" i="2" s="1"/>
  <c r="N114" i="2" a="1"/>
  <c r="N114" i="2" s="1"/>
  <c r="K114" i="2" a="1"/>
  <c r="K114" i="2" s="1"/>
  <c r="O114" i="2" a="1"/>
  <c r="O114" i="2" s="1"/>
  <c r="C114" i="2" a="1"/>
  <c r="C114" i="2" s="1"/>
  <c r="D114" i="2" a="1"/>
  <c r="D114" i="2" s="1"/>
  <c r="A114" i="2" s="1" a="1"/>
  <c r="A114" i="2" s="1"/>
  <c r="K109" i="2" a="1"/>
  <c r="K109" i="2" s="1"/>
  <c r="O109" i="2" a="1"/>
  <c r="O109" i="2" s="1"/>
  <c r="L109" i="2" a="1"/>
  <c r="L109" i="2" s="1"/>
  <c r="P109" i="2" a="1"/>
  <c r="P109" i="2" s="1"/>
  <c r="M109" i="2" a="1"/>
  <c r="M109" i="2" s="1"/>
  <c r="Q109" i="2" a="1"/>
  <c r="Q109" i="2" s="1"/>
  <c r="N109" i="2" a="1"/>
  <c r="N109" i="2" s="1"/>
  <c r="D109" i="2" a="1"/>
  <c r="D109" i="2" s="1"/>
  <c r="A109" i="2" s="1" a="1"/>
  <c r="A109" i="2" s="1"/>
  <c r="C109" i="2" a="1"/>
  <c r="C109" i="2" s="1"/>
  <c r="M107" i="2" a="1"/>
  <c r="M107" i="2" s="1"/>
  <c r="Q107" i="2" a="1"/>
  <c r="Q107" i="2" s="1"/>
  <c r="N107" i="2" a="1"/>
  <c r="N107" i="2" s="1"/>
  <c r="K107" i="2" a="1"/>
  <c r="K107" i="2" s="1"/>
  <c r="O107" i="2" a="1"/>
  <c r="O107" i="2" s="1"/>
  <c r="L107" i="2" a="1"/>
  <c r="L107" i="2" s="1"/>
  <c r="P107" i="2" a="1"/>
  <c r="P107" i="2" s="1"/>
  <c r="D107" i="2" a="1"/>
  <c r="D107" i="2" s="1"/>
  <c r="A107" i="2" s="1" a="1"/>
  <c r="A107" i="2" s="1"/>
  <c r="C107" i="2" a="1"/>
  <c r="C107" i="2" s="1"/>
  <c r="L102" i="2" a="1"/>
  <c r="L102" i="2" s="1"/>
  <c r="P102" i="2" a="1"/>
  <c r="P102" i="2" s="1"/>
  <c r="M102" i="2" a="1"/>
  <c r="M102" i="2" s="1"/>
  <c r="Q102" i="2" a="1"/>
  <c r="Q102" i="2" s="1"/>
  <c r="N102" i="2" a="1"/>
  <c r="N102" i="2" s="1"/>
  <c r="O102" i="2" a="1"/>
  <c r="O102" i="2" s="1"/>
  <c r="K102" i="2" a="1"/>
  <c r="K102" i="2" s="1"/>
  <c r="C102" i="2" a="1"/>
  <c r="C102" i="2" s="1"/>
  <c r="D102" i="2" a="1"/>
  <c r="D102" i="2" s="1"/>
  <c r="A102" i="2" s="1" a="1"/>
  <c r="A102" i="2" s="1"/>
  <c r="M95" i="2" a="1"/>
  <c r="M95" i="2" s="1"/>
  <c r="Q95" i="2" a="1"/>
  <c r="Q95" i="2" s="1"/>
  <c r="N95" i="2" a="1"/>
  <c r="N95" i="2" s="1"/>
  <c r="K95" i="2" a="1"/>
  <c r="K95" i="2" s="1"/>
  <c r="O95" i="2" a="1"/>
  <c r="O95" i="2" s="1"/>
  <c r="P95" i="2" a="1"/>
  <c r="P95" i="2" s="1"/>
  <c r="L95" i="2" a="1"/>
  <c r="L95" i="2" s="1"/>
  <c r="D95" i="2" a="1"/>
  <c r="D95" i="2" s="1"/>
  <c r="A95" i="2" s="1" a="1"/>
  <c r="A95" i="2" s="1"/>
  <c r="C95" i="2" a="1"/>
  <c r="C95" i="2" s="1"/>
  <c r="L90" i="2" a="1"/>
  <c r="L90" i="2" s="1"/>
  <c r="P90" i="2" a="1"/>
  <c r="P90" i="2" s="1"/>
  <c r="M90" i="2" a="1"/>
  <c r="M90" i="2" s="1"/>
  <c r="Q90" i="2" a="1"/>
  <c r="Q90" i="2" s="1"/>
  <c r="N90" i="2" a="1"/>
  <c r="N90" i="2" s="1"/>
  <c r="K90" i="2" a="1"/>
  <c r="K90" i="2" s="1"/>
  <c r="O90" i="2" a="1"/>
  <c r="O90" i="2" s="1"/>
  <c r="C90" i="2" a="1"/>
  <c r="C90" i="2" s="1"/>
  <c r="D90" i="2" a="1"/>
  <c r="D90" i="2" s="1"/>
  <c r="A90" i="2" s="1" a="1"/>
  <c r="A90" i="2" s="1"/>
  <c r="N88" i="2" a="1"/>
  <c r="N88" i="2" s="1"/>
  <c r="K88" i="2" a="1"/>
  <c r="K88" i="2" s="1"/>
  <c r="O88" i="2" a="1"/>
  <c r="O88" i="2" s="1"/>
  <c r="L88" i="2" a="1"/>
  <c r="L88" i="2" s="1"/>
  <c r="P88" i="2" a="1"/>
  <c r="P88" i="2" s="1"/>
  <c r="Q88" i="2" a="1"/>
  <c r="Q88" i="2" s="1"/>
  <c r="M88" i="2" a="1"/>
  <c r="M88" i="2" s="1"/>
  <c r="C88" i="2" a="1"/>
  <c r="C88" i="2" s="1"/>
  <c r="D88" i="2" a="1"/>
  <c r="D88" i="2" s="1"/>
  <c r="A88" i="2" s="1" a="1"/>
  <c r="A88" i="2" s="1"/>
  <c r="N72" i="2" a="1"/>
  <c r="N72" i="2" s="1"/>
  <c r="K72" i="2" a="1"/>
  <c r="K72" i="2" s="1"/>
  <c r="O72" i="2" a="1"/>
  <c r="O72" i="2" s="1"/>
  <c r="L72" i="2" a="1"/>
  <c r="L72" i="2" s="1"/>
  <c r="P72" i="2" a="1"/>
  <c r="P72" i="2" s="1"/>
  <c r="Q72" i="2" a="1"/>
  <c r="Q72" i="2" s="1"/>
  <c r="M72" i="2" a="1"/>
  <c r="M72" i="2" s="1"/>
  <c r="C72" i="2" a="1"/>
  <c r="C72" i="2" s="1"/>
  <c r="D72" i="2" a="1"/>
  <c r="D72" i="2" s="1"/>
  <c r="A72" i="2" s="1" a="1"/>
  <c r="A72" i="2" s="1"/>
  <c r="L70" i="2" a="1"/>
  <c r="L70" i="2" s="1"/>
  <c r="P70" i="2" a="1"/>
  <c r="P70" i="2" s="1"/>
  <c r="M70" i="2" a="1"/>
  <c r="M70" i="2" s="1"/>
  <c r="Q70" i="2" a="1"/>
  <c r="Q70" i="2" s="1"/>
  <c r="N70" i="2" a="1"/>
  <c r="N70" i="2" s="1"/>
  <c r="O70" i="2" a="1"/>
  <c r="O70" i="2" s="1"/>
  <c r="K70" i="2" a="1"/>
  <c r="K70" i="2" s="1"/>
  <c r="C70" i="2" a="1"/>
  <c r="C70" i="2" s="1"/>
  <c r="D70" i="2" a="1"/>
  <c r="D70" i="2" s="1"/>
  <c r="A70" i="2" s="1" a="1"/>
  <c r="A70" i="2" s="1"/>
  <c r="N68" i="2" a="1"/>
  <c r="N68" i="2" s="1"/>
  <c r="K68" i="2" a="1"/>
  <c r="K68" i="2" s="1"/>
  <c r="O68" i="2" a="1"/>
  <c r="O68" i="2" s="1"/>
  <c r="L68" i="2" a="1"/>
  <c r="L68" i="2" s="1"/>
  <c r="P68" i="2" a="1"/>
  <c r="P68" i="2" s="1"/>
  <c r="M68" i="2" a="1"/>
  <c r="M68" i="2" s="1"/>
  <c r="Q68" i="2" a="1"/>
  <c r="Q68" i="2" s="1"/>
  <c r="C68" i="2" a="1"/>
  <c r="C68" i="2" s="1"/>
  <c r="D68" i="2" a="1"/>
  <c r="D68" i="2" s="1"/>
  <c r="A68" i="2" s="1" a="1"/>
  <c r="A68" i="2" s="1"/>
  <c r="M63" i="2" a="1"/>
  <c r="M63" i="2" s="1"/>
  <c r="Q63" i="2" a="1"/>
  <c r="Q63" i="2" s="1"/>
  <c r="N63" i="2" a="1"/>
  <c r="N63" i="2" s="1"/>
  <c r="K63" i="2" a="1"/>
  <c r="K63" i="2" s="1"/>
  <c r="O63" i="2" a="1"/>
  <c r="O63" i="2" s="1"/>
  <c r="P63" i="2" a="1"/>
  <c r="P63" i="2" s="1"/>
  <c r="L63" i="2" a="1"/>
  <c r="L63" i="2" s="1"/>
  <c r="D63" i="2" a="1"/>
  <c r="D63" i="2" s="1"/>
  <c r="A63" i="2" s="1" a="1"/>
  <c r="A63" i="2" s="1"/>
  <c r="C63" i="2" a="1"/>
  <c r="C63" i="2" s="1"/>
  <c r="K61" i="2" a="1"/>
  <c r="K61" i="2" s="1"/>
  <c r="O61" i="2" a="1"/>
  <c r="O61" i="2" s="1"/>
  <c r="L61" i="2" a="1"/>
  <c r="L61" i="2" s="1"/>
  <c r="P61" i="2" a="1"/>
  <c r="P61" i="2" s="1"/>
  <c r="M61" i="2" a="1"/>
  <c r="M61" i="2" s="1"/>
  <c r="Q61" i="2" a="1"/>
  <c r="Q61" i="2" s="1"/>
  <c r="N61" i="2" a="1"/>
  <c r="N61" i="2" s="1"/>
  <c r="D61" i="2" a="1"/>
  <c r="D61" i="2" s="1"/>
  <c r="A61" i="2" s="1" a="1"/>
  <c r="A61" i="2" s="1"/>
  <c r="C61" i="2" a="1"/>
  <c r="C61" i="2" s="1"/>
  <c r="M59" i="2" a="1"/>
  <c r="M59" i="2" s="1"/>
  <c r="Q59" i="2" a="1"/>
  <c r="Q59" i="2" s="1"/>
  <c r="N59" i="2" a="1"/>
  <c r="N59" i="2" s="1"/>
  <c r="K59" i="2" a="1"/>
  <c r="K59" i="2" s="1"/>
  <c r="O59" i="2" a="1"/>
  <c r="O59" i="2" s="1"/>
  <c r="L59" i="2" a="1"/>
  <c r="L59" i="2" s="1"/>
  <c r="P59" i="2" a="1"/>
  <c r="P59" i="2" s="1"/>
  <c r="D59" i="2" a="1"/>
  <c r="D59" i="2" s="1"/>
  <c r="A59" i="2" s="1" a="1"/>
  <c r="A59" i="2" s="1"/>
  <c r="C59" i="2" a="1"/>
  <c r="C59" i="2" s="1"/>
  <c r="K57" i="2" a="1"/>
  <c r="K57" i="2" s="1"/>
  <c r="O57" i="2" a="1"/>
  <c r="O57" i="2" s="1"/>
  <c r="L57" i="2" a="1"/>
  <c r="L57" i="2" s="1"/>
  <c r="P57" i="2" a="1"/>
  <c r="P57" i="2" s="1"/>
  <c r="M57" i="2" a="1"/>
  <c r="M57" i="2" s="1"/>
  <c r="Q57" i="2" a="1"/>
  <c r="Q57" i="2" s="1"/>
  <c r="N57" i="2" a="1"/>
  <c r="N57" i="2" s="1"/>
  <c r="D57" i="2" a="1"/>
  <c r="D57" i="2" s="1"/>
  <c r="A57" i="2" s="1" a="1"/>
  <c r="A57" i="2" s="1"/>
  <c r="C57" i="2" a="1"/>
  <c r="C57" i="2" s="1"/>
  <c r="M46" i="2" a="1"/>
  <c r="M46" i="2" s="1"/>
  <c r="Q46" i="2" a="1"/>
  <c r="Q46" i="2" s="1"/>
  <c r="N46" i="2" a="1"/>
  <c r="N46" i="2" s="1"/>
  <c r="K46" i="2" a="1"/>
  <c r="K46" i="2" s="1"/>
  <c r="O46" i="2" a="1"/>
  <c r="O46" i="2" s="1"/>
  <c r="L46" i="2" a="1"/>
  <c r="L46" i="2" s="1"/>
  <c r="P46" i="2" a="1"/>
  <c r="P46" i="2" s="1"/>
  <c r="C46" i="2" a="1"/>
  <c r="C46" i="2" s="1"/>
  <c r="D46" i="2" a="1"/>
  <c r="D46" i="2" s="1"/>
  <c r="A46" i="2" s="1" a="1"/>
  <c r="A46" i="2" s="1"/>
  <c r="K44" i="2" a="1"/>
  <c r="K44" i="2" s="1"/>
  <c r="O44" i="2" a="1"/>
  <c r="O44" i="2" s="1"/>
  <c r="L44" i="2" a="1"/>
  <c r="L44" i="2" s="1"/>
  <c r="P44" i="2" a="1"/>
  <c r="P44" i="2" s="1"/>
  <c r="M44" i="2" a="1"/>
  <c r="M44" i="2" s="1"/>
  <c r="Q44" i="2" a="1"/>
  <c r="Q44" i="2" s="1"/>
  <c r="N44" i="2" a="1"/>
  <c r="N44" i="2" s="1"/>
  <c r="C44" i="2" a="1"/>
  <c r="C44" i="2" s="1"/>
  <c r="D44" i="2" a="1"/>
  <c r="D44" i="2" s="1"/>
  <c r="A44" i="2" s="1" a="1"/>
  <c r="A44" i="2" s="1"/>
  <c r="L41" i="2" a="1"/>
  <c r="L41" i="2" s="1"/>
  <c r="P41" i="2" a="1"/>
  <c r="P41" i="2" s="1"/>
  <c r="M41" i="2" a="1"/>
  <c r="M41" i="2" s="1"/>
  <c r="Q41" i="2" a="1"/>
  <c r="Q41" i="2" s="1"/>
  <c r="N41" i="2" a="1"/>
  <c r="N41" i="2" s="1"/>
  <c r="K41" i="2" a="1"/>
  <c r="K41" i="2" s="1"/>
  <c r="O41" i="2" a="1"/>
  <c r="O41" i="2" s="1"/>
  <c r="D41" i="2" a="1"/>
  <c r="D41" i="2" s="1"/>
  <c r="A41" i="2" s="1" a="1"/>
  <c r="A41" i="2" s="1"/>
  <c r="C41" i="2" a="1"/>
  <c r="C41" i="2" s="1"/>
  <c r="M38" i="2" a="1"/>
  <c r="M38" i="2" s="1"/>
  <c r="Q38" i="2" a="1"/>
  <c r="Q38" i="2" s="1"/>
  <c r="N38" i="2" a="1"/>
  <c r="N38" i="2" s="1"/>
  <c r="K38" i="2" a="1"/>
  <c r="K38" i="2" s="1"/>
  <c r="O38" i="2" a="1"/>
  <c r="O38" i="2" s="1"/>
  <c r="P38" i="2" a="1"/>
  <c r="P38" i="2" s="1"/>
  <c r="L38" i="2" a="1"/>
  <c r="L38" i="2" s="1"/>
  <c r="C38" i="2" a="1"/>
  <c r="C38" i="2" s="1"/>
  <c r="D38" i="2" a="1"/>
  <c r="D38" i="2" s="1"/>
  <c r="A38" i="2" s="1" a="1"/>
  <c r="A38" i="2" s="1"/>
  <c r="K36" i="2" a="1"/>
  <c r="K36" i="2" s="1"/>
  <c r="O36" i="2" a="1"/>
  <c r="O36" i="2" s="1"/>
  <c r="L36" i="2" a="1"/>
  <c r="L36" i="2" s="1"/>
  <c r="P36" i="2" a="1"/>
  <c r="P36" i="2" s="1"/>
  <c r="M36" i="2" a="1"/>
  <c r="M36" i="2" s="1"/>
  <c r="Q36" i="2" a="1"/>
  <c r="Q36" i="2" s="1"/>
  <c r="N36" i="2" a="1"/>
  <c r="N36" i="2" s="1"/>
  <c r="C36" i="2" a="1"/>
  <c r="C36" i="2" s="1"/>
  <c r="D36" i="2" a="1"/>
  <c r="D36" i="2" s="1"/>
  <c r="A36" i="2" s="1" a="1"/>
  <c r="A36" i="2" s="1"/>
  <c r="N31" i="2" a="1"/>
  <c r="N31" i="2" s="1"/>
  <c r="K31" i="2" a="1"/>
  <c r="K31" i="2" s="1"/>
  <c r="O31" i="2" a="1"/>
  <c r="O31" i="2" s="1"/>
  <c r="L31" i="2" a="1"/>
  <c r="L31" i="2" s="1"/>
  <c r="P31" i="2" a="1"/>
  <c r="P31" i="2" s="1"/>
  <c r="Q31" i="2" a="1"/>
  <c r="Q31" i="2" s="1"/>
  <c r="M31" i="2" a="1"/>
  <c r="M31" i="2" s="1"/>
  <c r="D31" i="2" a="1"/>
  <c r="D31" i="2" s="1"/>
  <c r="A31" i="2" s="1" a="1"/>
  <c r="A31" i="2" s="1"/>
  <c r="C31" i="2" a="1"/>
  <c r="C31" i="2" s="1"/>
  <c r="L29" i="2" a="1"/>
  <c r="L29" i="2" s="1"/>
  <c r="P29" i="2" a="1"/>
  <c r="P29" i="2" s="1"/>
  <c r="M29" i="2" a="1"/>
  <c r="M29" i="2" s="1"/>
  <c r="Q29" i="2" a="1"/>
  <c r="Q29" i="2" s="1"/>
  <c r="N29" i="2" a="1"/>
  <c r="N29" i="2" s="1"/>
  <c r="O29" i="2" a="1"/>
  <c r="O29" i="2" s="1"/>
  <c r="K29" i="2" a="1"/>
  <c r="K29" i="2" s="1"/>
  <c r="D29" i="2" a="1"/>
  <c r="D29" i="2" s="1"/>
  <c r="A29" i="2" s="1" a="1"/>
  <c r="A29" i="2" s="1"/>
  <c r="C29" i="2" a="1"/>
  <c r="C29" i="2" s="1"/>
  <c r="K24" i="2" a="1"/>
  <c r="K24" i="2" s="1"/>
  <c r="O24" i="2" a="1"/>
  <c r="O24" i="2" s="1"/>
  <c r="L24" i="2" a="1"/>
  <c r="L24" i="2" s="1"/>
  <c r="P24" i="2" a="1"/>
  <c r="P24" i="2" s="1"/>
  <c r="M24" i="2" a="1"/>
  <c r="M24" i="2" s="1"/>
  <c r="Q24" i="2" a="1"/>
  <c r="Q24" i="2" s="1"/>
  <c r="N24" i="2" a="1"/>
  <c r="N24" i="2" s="1"/>
  <c r="C24" i="2" a="1"/>
  <c r="C24" i="2" s="1"/>
  <c r="D24" i="2" a="1"/>
  <c r="D24" i="2" s="1"/>
  <c r="A24" i="2" s="1" a="1"/>
  <c r="A24" i="2" s="1"/>
  <c r="M22" i="2" a="1"/>
  <c r="M22" i="2" s="1"/>
  <c r="Q22" i="2" a="1"/>
  <c r="Q22" i="2" s="1"/>
  <c r="N22" i="2" a="1"/>
  <c r="N22" i="2" s="1"/>
  <c r="K22" i="2" a="1"/>
  <c r="K22" i="2" s="1"/>
  <c r="O22" i="2" a="1"/>
  <c r="O22" i="2" s="1"/>
  <c r="P22" i="2" a="1"/>
  <c r="P22" i="2" s="1"/>
  <c r="L22" i="2" a="1"/>
  <c r="L22" i="2" s="1"/>
  <c r="C22" i="2" a="1"/>
  <c r="C22" i="2" s="1"/>
  <c r="D22" i="2" a="1"/>
  <c r="D22" i="2" s="1"/>
  <c r="A22" i="2" s="1" a="1"/>
  <c r="A22" i="2" s="1"/>
  <c r="K20" i="2" a="1"/>
  <c r="K20" i="2" s="1"/>
  <c r="O20" i="2" a="1"/>
  <c r="O20" i="2" s="1"/>
  <c r="L20" i="2" a="1"/>
  <c r="L20" i="2" s="1"/>
  <c r="P20" i="2" a="1"/>
  <c r="P20" i="2" s="1"/>
  <c r="M20" i="2" a="1"/>
  <c r="M20" i="2" s="1"/>
  <c r="Q20" i="2" a="1"/>
  <c r="Q20" i="2" s="1"/>
  <c r="N20" i="2" a="1"/>
  <c r="N20" i="2" s="1"/>
  <c r="C20" i="2" a="1"/>
  <c r="C20" i="2" s="1"/>
  <c r="D20" i="2" a="1"/>
  <c r="D20" i="2" s="1"/>
  <c r="A20" i="2" s="1" a="1"/>
  <c r="A20" i="2" s="1"/>
  <c r="N15" i="2" a="1"/>
  <c r="N15" i="2" s="1"/>
  <c r="K15" i="2" a="1"/>
  <c r="K15" i="2" s="1"/>
  <c r="O15" i="2" a="1"/>
  <c r="O15" i="2" s="1"/>
  <c r="L15" i="2" a="1"/>
  <c r="L15" i="2" s="1"/>
  <c r="P15" i="2" a="1"/>
  <c r="P15" i="2" s="1"/>
  <c r="Q15" i="2" a="1"/>
  <c r="Q15" i="2" s="1"/>
  <c r="M15" i="2" a="1"/>
  <c r="M15" i="2" s="1"/>
  <c r="D15" i="2" a="1"/>
  <c r="D15" i="2" s="1"/>
  <c r="A15" i="2" s="1" a="1"/>
  <c r="A15" i="2" s="1"/>
  <c r="C15" i="2" a="1"/>
  <c r="C15" i="2" s="1"/>
  <c r="L13" i="2" a="1"/>
  <c r="L13" i="2" s="1"/>
  <c r="P13" i="2" a="1"/>
  <c r="P13" i="2" s="1"/>
  <c r="M13" i="2" a="1"/>
  <c r="M13" i="2" s="1"/>
  <c r="Q13" i="2" a="1"/>
  <c r="Q13" i="2" s="1"/>
  <c r="N13" i="2" a="1"/>
  <c r="N13" i="2" s="1"/>
  <c r="O13" i="2" a="1"/>
  <c r="O13" i="2" s="1"/>
  <c r="K13" i="2" a="1"/>
  <c r="K13" i="2" s="1"/>
  <c r="D13" i="2" a="1"/>
  <c r="D13" i="2" s="1"/>
  <c r="A13" i="2" s="1" a="1"/>
  <c r="A13" i="2" s="1"/>
  <c r="C13" i="2" a="1"/>
  <c r="C13" i="2" s="1"/>
  <c r="N11" i="2" a="1"/>
  <c r="N11" i="2" s="1"/>
  <c r="K11" i="2" a="1"/>
  <c r="K11" i="2" s="1"/>
  <c r="O11" i="2" a="1"/>
  <c r="O11" i="2" s="1"/>
  <c r="L11" i="2" a="1"/>
  <c r="L11" i="2" s="1"/>
  <c r="P11" i="2" a="1"/>
  <c r="P11" i="2" s="1"/>
  <c r="M11" i="2" a="1"/>
  <c r="M11" i="2" s="1"/>
  <c r="Q11" i="2" a="1"/>
  <c r="Q11" i="2" s="1"/>
  <c r="D11" i="2" a="1"/>
  <c r="D11" i="2" s="1"/>
  <c r="A11" i="2" s="1" a="1"/>
  <c r="A11" i="2" s="1"/>
  <c r="C11" i="2" a="1"/>
  <c r="C11" i="2" s="1"/>
  <c r="L9" i="2" a="1"/>
  <c r="L9" i="2" s="1"/>
  <c r="P9" i="2" a="1"/>
  <c r="P9" i="2" s="1"/>
  <c r="M9" i="2" a="1"/>
  <c r="M9" i="2" s="1"/>
  <c r="Q9" i="2" a="1"/>
  <c r="Q9" i="2" s="1"/>
  <c r="N9" i="2" a="1"/>
  <c r="N9" i="2" s="1"/>
  <c r="K9" i="2" a="1"/>
  <c r="K9" i="2" s="1"/>
  <c r="O9" i="2" a="1"/>
  <c r="O9" i="2" s="1"/>
  <c r="D9" i="2" a="1"/>
  <c r="D9" i="2" s="1"/>
  <c r="A9" i="2" s="1" a="1"/>
  <c r="A9" i="2" s="1"/>
  <c r="C9" i="2" a="1"/>
  <c r="C9" i="2" s="1"/>
  <c r="N7" i="2" a="1"/>
  <c r="N7" i="2" s="1"/>
  <c r="K7" i="2" a="1"/>
  <c r="K7" i="2" s="1"/>
  <c r="O7" i="2" a="1"/>
  <c r="O7" i="2" s="1"/>
  <c r="L7" i="2" a="1"/>
  <c r="L7" i="2" s="1"/>
  <c r="P7" i="2" a="1"/>
  <c r="P7" i="2" s="1"/>
  <c r="M7" i="2" a="1"/>
  <c r="M7" i="2" s="1"/>
  <c r="Q7" i="2" a="1"/>
  <c r="Q7" i="2" s="1"/>
  <c r="D7" i="2" a="1"/>
  <c r="D7" i="2" s="1"/>
  <c r="A7" i="2" s="1" a="1"/>
  <c r="A7" i="2" s="1"/>
  <c r="C7" i="2" a="1"/>
  <c r="C7" i="2" s="1"/>
  <c r="L2142" i="2" a="1"/>
  <c r="L2142" i="2" s="1"/>
  <c r="P2142" i="2" a="1"/>
  <c r="P2142" i="2" s="1"/>
  <c r="M2142" i="2" a="1"/>
  <c r="M2142" i="2" s="1"/>
  <c r="Q2142" i="2" a="1"/>
  <c r="Q2142" i="2" s="1"/>
  <c r="N2142" i="2" a="1"/>
  <c r="N2142" i="2" s="1"/>
  <c r="C2142" i="2" a="1"/>
  <c r="C2142" i="2" s="1"/>
  <c r="K2142" i="2" a="1"/>
  <c r="K2142" i="2" s="1"/>
  <c r="D2142" i="2" a="1"/>
  <c r="D2142" i="2" s="1"/>
  <c r="A2142" i="2" s="1" a="1"/>
  <c r="A2142" i="2" s="1"/>
  <c r="O2142" i="2" a="1"/>
  <c r="O2142" i="2" s="1"/>
  <c r="N2140" i="2" a="1"/>
  <c r="N2140" i="2" s="1"/>
  <c r="K2140" i="2" a="1"/>
  <c r="K2140" i="2" s="1"/>
  <c r="O2140" i="2" a="1"/>
  <c r="O2140" i="2" s="1"/>
  <c r="L2140" i="2" a="1"/>
  <c r="L2140" i="2" s="1"/>
  <c r="P2140" i="2" a="1"/>
  <c r="P2140" i="2" s="1"/>
  <c r="Q2140" i="2" a="1"/>
  <c r="Q2140" i="2" s="1"/>
  <c r="C2140" i="2" a="1"/>
  <c r="C2140" i="2" s="1"/>
  <c r="M2140" i="2" a="1"/>
  <c r="M2140" i="2" s="1"/>
  <c r="D2140" i="2" a="1"/>
  <c r="D2140" i="2" s="1"/>
  <c r="A2140" i="2" s="1" a="1"/>
  <c r="A2140" i="2" s="1"/>
  <c r="L2138" i="2" a="1"/>
  <c r="L2138" i="2" s="1"/>
  <c r="P2138" i="2" a="1"/>
  <c r="P2138" i="2" s="1"/>
  <c r="M2138" i="2" a="1"/>
  <c r="M2138" i="2" s="1"/>
  <c r="Q2138" i="2" a="1"/>
  <c r="Q2138" i="2" s="1"/>
  <c r="N2138" i="2" a="1"/>
  <c r="N2138" i="2" s="1"/>
  <c r="O2138" i="2" a="1"/>
  <c r="O2138" i="2" s="1"/>
  <c r="C2138" i="2" a="1"/>
  <c r="C2138" i="2" s="1"/>
  <c r="K2138" i="2" a="1"/>
  <c r="K2138" i="2" s="1"/>
  <c r="D2138" i="2" a="1"/>
  <c r="D2138" i="2" s="1"/>
  <c r="A2138" i="2" s="1" a="1"/>
  <c r="A2138" i="2" s="1"/>
  <c r="N2136" i="2" a="1"/>
  <c r="N2136" i="2" s="1"/>
  <c r="K2136" i="2" a="1"/>
  <c r="K2136" i="2" s="1"/>
  <c r="O2136" i="2" a="1"/>
  <c r="O2136" i="2" s="1"/>
  <c r="L2136" i="2" a="1"/>
  <c r="L2136" i="2" s="1"/>
  <c r="P2136" i="2" a="1"/>
  <c r="P2136" i="2" s="1"/>
  <c r="M2136" i="2" a="1"/>
  <c r="M2136" i="2" s="1"/>
  <c r="C2136" i="2" a="1"/>
  <c r="C2136" i="2" s="1"/>
  <c r="Q2136" i="2" a="1"/>
  <c r="Q2136" i="2" s="1"/>
  <c r="D2136" i="2" a="1"/>
  <c r="D2136" i="2" s="1"/>
  <c r="A2136" i="2" s="1" a="1"/>
  <c r="A2136" i="2" s="1"/>
  <c r="L2134" i="2" a="1"/>
  <c r="L2134" i="2" s="1"/>
  <c r="P2134" i="2" a="1"/>
  <c r="P2134" i="2" s="1"/>
  <c r="M2134" i="2" a="1"/>
  <c r="M2134" i="2" s="1"/>
  <c r="Q2134" i="2" a="1"/>
  <c r="Q2134" i="2" s="1"/>
  <c r="N2134" i="2" a="1"/>
  <c r="N2134" i="2" s="1"/>
  <c r="K2134" i="2" a="1"/>
  <c r="K2134" i="2" s="1"/>
  <c r="O2134" i="2" a="1"/>
  <c r="O2134" i="2" s="1"/>
  <c r="C2134" i="2" a="1"/>
  <c r="C2134" i="2" s="1"/>
  <c r="D2134" i="2" a="1"/>
  <c r="D2134" i="2" s="1"/>
  <c r="A2134" i="2" s="1" a="1"/>
  <c r="A2134" i="2" s="1"/>
  <c r="N2132" i="2" a="1"/>
  <c r="N2132" i="2" s="1"/>
  <c r="K2132" i="2" a="1"/>
  <c r="K2132" i="2" s="1"/>
  <c r="O2132" i="2" a="1"/>
  <c r="O2132" i="2" s="1"/>
  <c r="L2132" i="2" a="1"/>
  <c r="L2132" i="2" s="1"/>
  <c r="P2132" i="2" a="1"/>
  <c r="P2132" i="2" s="1"/>
  <c r="M2132" i="2" a="1"/>
  <c r="M2132" i="2" s="1"/>
  <c r="C2132" i="2" a="1"/>
  <c r="C2132" i="2" s="1"/>
  <c r="Q2132" i="2" a="1"/>
  <c r="Q2132" i="2" s="1"/>
  <c r="D2132" i="2" a="1"/>
  <c r="D2132" i="2" s="1"/>
  <c r="A2132" i="2" s="1" a="1"/>
  <c r="A2132" i="2" s="1"/>
  <c r="L2130" i="2" a="1"/>
  <c r="L2130" i="2" s="1"/>
  <c r="P2130" i="2" a="1"/>
  <c r="P2130" i="2" s="1"/>
  <c r="M2130" i="2" a="1"/>
  <c r="M2130" i="2" s="1"/>
  <c r="Q2130" i="2" a="1"/>
  <c r="Q2130" i="2" s="1"/>
  <c r="N2130" i="2" a="1"/>
  <c r="N2130" i="2" s="1"/>
  <c r="K2130" i="2" a="1"/>
  <c r="K2130" i="2" s="1"/>
  <c r="C2130" i="2" a="1"/>
  <c r="C2130" i="2" s="1"/>
  <c r="O2130" i="2" a="1"/>
  <c r="O2130" i="2" s="1"/>
  <c r="D2130" i="2" a="1"/>
  <c r="D2130" i="2" s="1"/>
  <c r="A2130" i="2" s="1" a="1"/>
  <c r="A2130" i="2" s="1"/>
  <c r="N2128" i="2" a="1"/>
  <c r="N2128" i="2" s="1"/>
  <c r="K2128" i="2" a="1"/>
  <c r="K2128" i="2" s="1"/>
  <c r="O2128" i="2" a="1"/>
  <c r="O2128" i="2" s="1"/>
  <c r="L2128" i="2" a="1"/>
  <c r="L2128" i="2" s="1"/>
  <c r="P2128" i="2" a="1"/>
  <c r="P2128" i="2" s="1"/>
  <c r="C2128" i="2" a="1"/>
  <c r="C2128" i="2" s="1"/>
  <c r="Q2128" i="2" a="1"/>
  <c r="Q2128" i="2" s="1"/>
  <c r="M2128" i="2" a="1"/>
  <c r="M2128" i="2" s="1"/>
  <c r="D2128" i="2" a="1"/>
  <c r="D2128" i="2" s="1"/>
  <c r="A2128" i="2" s="1" a="1"/>
  <c r="A2128" i="2" s="1"/>
  <c r="L2126" i="2" a="1"/>
  <c r="L2126" i="2" s="1"/>
  <c r="P2126" i="2" a="1"/>
  <c r="P2126" i="2" s="1"/>
  <c r="M2126" i="2" a="1"/>
  <c r="M2126" i="2" s="1"/>
  <c r="Q2126" i="2" a="1"/>
  <c r="Q2126" i="2" s="1"/>
  <c r="N2126" i="2" a="1"/>
  <c r="N2126" i="2" s="1"/>
  <c r="O2126" i="2" a="1"/>
  <c r="O2126" i="2" s="1"/>
  <c r="C2126" i="2" a="1"/>
  <c r="C2126" i="2" s="1"/>
  <c r="K2126" i="2" a="1"/>
  <c r="K2126" i="2" s="1"/>
  <c r="D2126" i="2" a="1"/>
  <c r="D2126" i="2" s="1"/>
  <c r="A2126" i="2" s="1" a="1"/>
  <c r="A2126" i="2" s="1"/>
  <c r="N2124" i="2" a="1"/>
  <c r="N2124" i="2" s="1"/>
  <c r="K2124" i="2" a="1"/>
  <c r="K2124" i="2" s="1"/>
  <c r="O2124" i="2" a="1"/>
  <c r="O2124" i="2" s="1"/>
  <c r="L2124" i="2" a="1"/>
  <c r="L2124" i="2" s="1"/>
  <c r="P2124" i="2" a="1"/>
  <c r="P2124" i="2" s="1"/>
  <c r="Q2124" i="2" a="1"/>
  <c r="Q2124" i="2" s="1"/>
  <c r="C2124" i="2" a="1"/>
  <c r="C2124" i="2" s="1"/>
  <c r="D2124" i="2" a="1"/>
  <c r="D2124" i="2" s="1"/>
  <c r="A2124" i="2" s="1" a="1"/>
  <c r="A2124" i="2" s="1"/>
  <c r="M2124" i="2" a="1"/>
  <c r="M2124" i="2" s="1"/>
  <c r="L2122" i="2" a="1"/>
  <c r="L2122" i="2" s="1"/>
  <c r="P2122" i="2" a="1"/>
  <c r="P2122" i="2" s="1"/>
  <c r="M2122" i="2" a="1"/>
  <c r="M2122" i="2" s="1"/>
  <c r="Q2122" i="2" a="1"/>
  <c r="Q2122" i="2" s="1"/>
  <c r="N2122" i="2" a="1"/>
  <c r="N2122" i="2" s="1"/>
  <c r="O2122" i="2" a="1"/>
  <c r="O2122" i="2" s="1"/>
  <c r="C2122" i="2" a="1"/>
  <c r="C2122" i="2" s="1"/>
  <c r="D2122" i="2" a="1"/>
  <c r="D2122" i="2" s="1"/>
  <c r="A2122" i="2" s="1" a="1"/>
  <c r="A2122" i="2" s="1"/>
  <c r="K2122" i="2" a="1"/>
  <c r="K2122" i="2" s="1"/>
  <c r="N2120" i="2" a="1"/>
  <c r="N2120" i="2" s="1"/>
  <c r="K2120" i="2" a="1"/>
  <c r="K2120" i="2" s="1"/>
  <c r="O2120" i="2" a="1"/>
  <c r="O2120" i="2" s="1"/>
  <c r="L2120" i="2" a="1"/>
  <c r="L2120" i="2" s="1"/>
  <c r="P2120" i="2" a="1"/>
  <c r="P2120" i="2" s="1"/>
  <c r="M2120" i="2" a="1"/>
  <c r="M2120" i="2" s="1"/>
  <c r="C2120" i="2" a="1"/>
  <c r="C2120" i="2" s="1"/>
  <c r="Q2120" i="2" a="1"/>
  <c r="Q2120" i="2" s="1"/>
  <c r="D2120" i="2" a="1"/>
  <c r="D2120" i="2" s="1"/>
  <c r="A2120" i="2" s="1" a="1"/>
  <c r="A2120" i="2" s="1"/>
  <c r="L2118" i="2" a="1"/>
  <c r="L2118" i="2" s="1"/>
  <c r="P2118" i="2" a="1"/>
  <c r="P2118" i="2" s="1"/>
  <c r="M2118" i="2" a="1"/>
  <c r="M2118" i="2" s="1"/>
  <c r="Q2118" i="2" a="1"/>
  <c r="Q2118" i="2" s="1"/>
  <c r="N2118" i="2" a="1"/>
  <c r="N2118" i="2" s="1"/>
  <c r="K2118" i="2" a="1"/>
  <c r="K2118" i="2" s="1"/>
  <c r="C2118" i="2" a="1"/>
  <c r="C2118" i="2" s="1"/>
  <c r="O2118" i="2" a="1"/>
  <c r="O2118" i="2" s="1"/>
  <c r="D2118" i="2" a="1"/>
  <c r="D2118" i="2" s="1"/>
  <c r="A2118" i="2" s="1" a="1"/>
  <c r="A2118" i="2" s="1"/>
  <c r="N2116" i="2" a="1"/>
  <c r="N2116" i="2" s="1"/>
  <c r="K2116" i="2" a="1"/>
  <c r="K2116" i="2" s="1"/>
  <c r="O2116" i="2" a="1"/>
  <c r="O2116" i="2" s="1"/>
  <c r="L2116" i="2" a="1"/>
  <c r="L2116" i="2" s="1"/>
  <c r="P2116" i="2" a="1"/>
  <c r="P2116" i="2" s="1"/>
  <c r="C2116" i="2" a="1"/>
  <c r="C2116" i="2" s="1"/>
  <c r="M2116" i="2" a="1"/>
  <c r="M2116" i="2" s="1"/>
  <c r="D2116" i="2" a="1"/>
  <c r="D2116" i="2" s="1"/>
  <c r="A2116" i="2" s="1" a="1"/>
  <c r="A2116" i="2" s="1"/>
  <c r="Q2116" i="2" a="1"/>
  <c r="Q2116" i="2" s="1"/>
  <c r="L2114" i="2" a="1"/>
  <c r="L2114" i="2" s="1"/>
  <c r="P2114" i="2" a="1"/>
  <c r="P2114" i="2" s="1"/>
  <c r="M2114" i="2" a="1"/>
  <c r="M2114" i="2" s="1"/>
  <c r="Q2114" i="2" a="1"/>
  <c r="Q2114" i="2" s="1"/>
  <c r="N2114" i="2" a="1"/>
  <c r="N2114" i="2" s="1"/>
  <c r="C2114" i="2" a="1"/>
  <c r="C2114" i="2" s="1"/>
  <c r="K2114" i="2" a="1"/>
  <c r="K2114" i="2" s="1"/>
  <c r="D2114" i="2" a="1"/>
  <c r="D2114" i="2" s="1"/>
  <c r="A2114" i="2" s="1" a="1"/>
  <c r="A2114" i="2" s="1"/>
  <c r="O2114" i="2" a="1"/>
  <c r="O2114" i="2" s="1"/>
  <c r="N2112" i="2" a="1"/>
  <c r="N2112" i="2" s="1"/>
  <c r="K2112" i="2" a="1"/>
  <c r="K2112" i="2" s="1"/>
  <c r="O2112" i="2" a="1"/>
  <c r="O2112" i="2" s="1"/>
  <c r="L2112" i="2" a="1"/>
  <c r="L2112" i="2" s="1"/>
  <c r="P2112" i="2" a="1"/>
  <c r="P2112" i="2" s="1"/>
  <c r="C2112" i="2" a="1"/>
  <c r="C2112" i="2" s="1"/>
  <c r="Q2112" i="2" a="1"/>
  <c r="Q2112" i="2" s="1"/>
  <c r="D2112" i="2" a="1"/>
  <c r="D2112" i="2" s="1"/>
  <c r="A2112" i="2" s="1" a="1"/>
  <c r="A2112" i="2" s="1"/>
  <c r="M2112" i="2" a="1"/>
  <c r="M2112" i="2" s="1"/>
  <c r="L2110" i="2" a="1"/>
  <c r="L2110" i="2" s="1"/>
  <c r="P2110" i="2" a="1"/>
  <c r="P2110" i="2" s="1"/>
  <c r="M2110" i="2" a="1"/>
  <c r="M2110" i="2" s="1"/>
  <c r="Q2110" i="2" a="1"/>
  <c r="Q2110" i="2" s="1"/>
  <c r="N2110" i="2" a="1"/>
  <c r="N2110" i="2" s="1"/>
  <c r="C2110" i="2" a="1"/>
  <c r="C2110" i="2" s="1"/>
  <c r="D2110" i="2" a="1"/>
  <c r="D2110" i="2" s="1"/>
  <c r="A2110" i="2" s="1" a="1"/>
  <c r="A2110" i="2" s="1"/>
  <c r="K2110" i="2" a="1"/>
  <c r="K2110" i="2" s="1"/>
  <c r="O2110" i="2" a="1"/>
  <c r="O2110" i="2" s="1"/>
  <c r="N2108" i="2" a="1"/>
  <c r="N2108" i="2" s="1"/>
  <c r="K2108" i="2" a="1"/>
  <c r="K2108" i="2" s="1"/>
  <c r="O2108" i="2" a="1"/>
  <c r="O2108" i="2" s="1"/>
  <c r="L2108" i="2" a="1"/>
  <c r="L2108" i="2" s="1"/>
  <c r="P2108" i="2" a="1"/>
  <c r="P2108" i="2" s="1"/>
  <c r="Q2108" i="2" a="1"/>
  <c r="Q2108" i="2" s="1"/>
  <c r="C2108" i="2" a="1"/>
  <c r="C2108" i="2" s="1"/>
  <c r="D2108" i="2" a="1"/>
  <c r="D2108" i="2" s="1"/>
  <c r="A2108" i="2" s="1" a="1"/>
  <c r="A2108" i="2" s="1"/>
  <c r="M2108" i="2" a="1"/>
  <c r="M2108" i="2" s="1"/>
  <c r="L2106" i="2" a="1"/>
  <c r="L2106" i="2" s="1"/>
  <c r="P2106" i="2" a="1"/>
  <c r="P2106" i="2" s="1"/>
  <c r="M2106" i="2" a="1"/>
  <c r="M2106" i="2" s="1"/>
  <c r="Q2106" i="2" a="1"/>
  <c r="Q2106" i="2" s="1"/>
  <c r="N2106" i="2" a="1"/>
  <c r="N2106" i="2" s="1"/>
  <c r="O2106" i="2" a="1"/>
  <c r="O2106" i="2" s="1"/>
  <c r="C2106" i="2" a="1"/>
  <c r="C2106" i="2" s="1"/>
  <c r="K2106" i="2" a="1"/>
  <c r="K2106" i="2" s="1"/>
  <c r="D2106" i="2" a="1"/>
  <c r="D2106" i="2" s="1"/>
  <c r="A2106" i="2" s="1" a="1"/>
  <c r="A2106" i="2" s="1"/>
  <c r="N2104" i="2" a="1"/>
  <c r="N2104" i="2" s="1"/>
  <c r="K2104" i="2" a="1"/>
  <c r="K2104" i="2" s="1"/>
  <c r="O2104" i="2" a="1"/>
  <c r="O2104" i="2" s="1"/>
  <c r="L2104" i="2" a="1"/>
  <c r="L2104" i="2" s="1"/>
  <c r="P2104" i="2" a="1"/>
  <c r="P2104" i="2" s="1"/>
  <c r="M2104" i="2" a="1"/>
  <c r="M2104" i="2" s="1"/>
  <c r="C2104" i="2" a="1"/>
  <c r="C2104" i="2" s="1"/>
  <c r="Q2104" i="2" a="1"/>
  <c r="Q2104" i="2" s="1"/>
  <c r="D2104" i="2" a="1"/>
  <c r="D2104" i="2" s="1"/>
  <c r="A2104" i="2" s="1" a="1"/>
  <c r="A2104" i="2" s="1"/>
  <c r="L2102" i="2" a="1"/>
  <c r="L2102" i="2" s="1"/>
  <c r="P2102" i="2" a="1"/>
  <c r="P2102" i="2" s="1"/>
  <c r="M2102" i="2" a="1"/>
  <c r="M2102" i="2" s="1"/>
  <c r="Q2102" i="2" a="1"/>
  <c r="Q2102" i="2" s="1"/>
  <c r="N2102" i="2" a="1"/>
  <c r="N2102" i="2" s="1"/>
  <c r="K2102" i="2" a="1"/>
  <c r="K2102" i="2" s="1"/>
  <c r="C2102" i="2" a="1"/>
  <c r="C2102" i="2" s="1"/>
  <c r="O2102" i="2" a="1"/>
  <c r="O2102" i="2" s="1"/>
  <c r="D2102" i="2" a="1"/>
  <c r="D2102" i="2" s="1"/>
  <c r="A2102" i="2" s="1" a="1"/>
  <c r="A2102" i="2" s="1"/>
  <c r="N2100" i="2" a="1"/>
  <c r="N2100" i="2" s="1"/>
  <c r="K2100" i="2" a="1"/>
  <c r="K2100" i="2" s="1"/>
  <c r="O2100" i="2" a="1"/>
  <c r="O2100" i="2" s="1"/>
  <c r="L2100" i="2" a="1"/>
  <c r="L2100" i="2" s="1"/>
  <c r="P2100" i="2" a="1"/>
  <c r="P2100" i="2" s="1"/>
  <c r="C2100" i="2" a="1"/>
  <c r="C2100" i="2" s="1"/>
  <c r="M2100" i="2" a="1"/>
  <c r="M2100" i="2" s="1"/>
  <c r="D2100" i="2" a="1"/>
  <c r="D2100" i="2" s="1"/>
  <c r="A2100" i="2" s="1" a="1"/>
  <c r="A2100" i="2" s="1"/>
  <c r="Q2100" i="2" a="1"/>
  <c r="Q2100" i="2" s="1"/>
  <c r="L2098" i="2" a="1"/>
  <c r="L2098" i="2" s="1"/>
  <c r="P2098" i="2" a="1"/>
  <c r="P2098" i="2" s="1"/>
  <c r="M2098" i="2" a="1"/>
  <c r="M2098" i="2" s="1"/>
  <c r="Q2098" i="2" a="1"/>
  <c r="Q2098" i="2" s="1"/>
  <c r="N2098" i="2" a="1"/>
  <c r="N2098" i="2" s="1"/>
  <c r="C2098" i="2" a="1"/>
  <c r="C2098" i="2" s="1"/>
  <c r="K2098" i="2" a="1"/>
  <c r="K2098" i="2" s="1"/>
  <c r="D2098" i="2" a="1"/>
  <c r="D2098" i="2" s="1"/>
  <c r="A2098" i="2" s="1" a="1"/>
  <c r="A2098" i="2" s="1"/>
  <c r="O2098" i="2" a="1"/>
  <c r="O2098" i="2" s="1"/>
  <c r="N2096" i="2" a="1"/>
  <c r="N2096" i="2" s="1"/>
  <c r="K2096" i="2" a="1"/>
  <c r="K2096" i="2" s="1"/>
  <c r="O2096" i="2" a="1"/>
  <c r="O2096" i="2" s="1"/>
  <c r="L2096" i="2" a="1"/>
  <c r="L2096" i="2" s="1"/>
  <c r="P2096" i="2" a="1"/>
  <c r="P2096" i="2" s="1"/>
  <c r="C2096" i="2" a="1"/>
  <c r="C2096" i="2" s="1"/>
  <c r="D2096" i="2" a="1"/>
  <c r="D2096" i="2" s="1"/>
  <c r="A2096" i="2" s="1" a="1"/>
  <c r="A2096" i="2" s="1"/>
  <c r="M2096" i="2" a="1"/>
  <c r="M2096" i="2" s="1"/>
  <c r="Q2096" i="2" a="1"/>
  <c r="Q2096" i="2" s="1"/>
  <c r="L2094" i="2" a="1"/>
  <c r="L2094" i="2" s="1"/>
  <c r="P2094" i="2" a="1"/>
  <c r="P2094" i="2" s="1"/>
  <c r="M2094" i="2" a="1"/>
  <c r="M2094" i="2" s="1"/>
  <c r="Q2094" i="2" a="1"/>
  <c r="Q2094" i="2" s="1"/>
  <c r="N2094" i="2" a="1"/>
  <c r="N2094" i="2" s="1"/>
  <c r="C2094" i="2" a="1"/>
  <c r="C2094" i="2" s="1"/>
  <c r="O2094" i="2" a="1"/>
  <c r="O2094" i="2" s="1"/>
  <c r="D2094" i="2" a="1"/>
  <c r="D2094" i="2" s="1"/>
  <c r="A2094" i="2" s="1" a="1"/>
  <c r="A2094" i="2" s="1"/>
  <c r="K2094" i="2" a="1"/>
  <c r="K2094" i="2" s="1"/>
  <c r="N2092" i="2" a="1"/>
  <c r="N2092" i="2" s="1"/>
  <c r="K2092" i="2" a="1"/>
  <c r="K2092" i="2" s="1"/>
  <c r="O2092" i="2" a="1"/>
  <c r="O2092" i="2" s="1"/>
  <c r="L2092" i="2" a="1"/>
  <c r="L2092" i="2" s="1"/>
  <c r="P2092" i="2" a="1"/>
  <c r="P2092" i="2" s="1"/>
  <c r="Q2092" i="2" a="1"/>
  <c r="Q2092" i="2" s="1"/>
  <c r="C2092" i="2" a="1"/>
  <c r="C2092" i="2" s="1"/>
  <c r="D2092" i="2" a="1"/>
  <c r="D2092" i="2" s="1"/>
  <c r="A2092" i="2" s="1" a="1"/>
  <c r="A2092" i="2" s="1"/>
  <c r="M2092" i="2" a="1"/>
  <c r="M2092" i="2" s="1"/>
  <c r="L2090" i="2" a="1"/>
  <c r="L2090" i="2" s="1"/>
  <c r="P2090" i="2" a="1"/>
  <c r="P2090" i="2" s="1"/>
  <c r="M2090" i="2" a="1"/>
  <c r="M2090" i="2" s="1"/>
  <c r="Q2090" i="2" a="1"/>
  <c r="Q2090" i="2" s="1"/>
  <c r="N2090" i="2" a="1"/>
  <c r="N2090" i="2" s="1"/>
  <c r="O2090" i="2" a="1"/>
  <c r="O2090" i="2" s="1"/>
  <c r="C2090" i="2" a="1"/>
  <c r="C2090" i="2" s="1"/>
  <c r="D2090" i="2" a="1"/>
  <c r="D2090" i="2" s="1"/>
  <c r="A2090" i="2" s="1" a="1"/>
  <c r="A2090" i="2" s="1"/>
  <c r="K2090" i="2" a="1"/>
  <c r="K2090" i="2" s="1"/>
  <c r="N2088" i="2" a="1"/>
  <c r="N2088" i="2" s="1"/>
  <c r="K2088" i="2" a="1"/>
  <c r="K2088" i="2" s="1"/>
  <c r="O2088" i="2" a="1"/>
  <c r="O2088" i="2" s="1"/>
  <c r="L2088" i="2" a="1"/>
  <c r="L2088" i="2" s="1"/>
  <c r="P2088" i="2" a="1"/>
  <c r="P2088" i="2" s="1"/>
  <c r="M2088" i="2" a="1"/>
  <c r="M2088" i="2" s="1"/>
  <c r="C2088" i="2" a="1"/>
  <c r="C2088" i="2" s="1"/>
  <c r="Q2088" i="2" a="1"/>
  <c r="Q2088" i="2" s="1"/>
  <c r="D2088" i="2" a="1"/>
  <c r="D2088" i="2" s="1"/>
  <c r="A2088" i="2" s="1" a="1"/>
  <c r="A2088" i="2" s="1"/>
  <c r="L2086" i="2" a="1"/>
  <c r="L2086" i="2" s="1"/>
  <c r="P2086" i="2" a="1"/>
  <c r="P2086" i="2" s="1"/>
  <c r="M2086" i="2" a="1"/>
  <c r="M2086" i="2" s="1"/>
  <c r="Q2086" i="2" a="1"/>
  <c r="Q2086" i="2" s="1"/>
  <c r="N2086" i="2" a="1"/>
  <c r="N2086" i="2" s="1"/>
  <c r="K2086" i="2" a="1"/>
  <c r="K2086" i="2" s="1"/>
  <c r="C2086" i="2" a="1"/>
  <c r="C2086" i="2" s="1"/>
  <c r="O2086" i="2" a="1"/>
  <c r="O2086" i="2" s="1"/>
  <c r="D2086" i="2" a="1"/>
  <c r="D2086" i="2" s="1"/>
  <c r="A2086" i="2" s="1" a="1"/>
  <c r="A2086" i="2" s="1"/>
  <c r="N2084" i="2" a="1"/>
  <c r="N2084" i="2" s="1"/>
  <c r="K2084" i="2" a="1"/>
  <c r="K2084" i="2" s="1"/>
  <c r="O2084" i="2" a="1"/>
  <c r="O2084" i="2" s="1"/>
  <c r="L2084" i="2" a="1"/>
  <c r="L2084" i="2" s="1"/>
  <c r="P2084" i="2" a="1"/>
  <c r="P2084" i="2" s="1"/>
  <c r="C2084" i="2" a="1"/>
  <c r="C2084" i="2" s="1"/>
  <c r="M2084" i="2" a="1"/>
  <c r="M2084" i="2" s="1"/>
  <c r="D2084" i="2" a="1"/>
  <c r="D2084" i="2" s="1"/>
  <c r="A2084" i="2" s="1" a="1"/>
  <c r="A2084" i="2" s="1"/>
  <c r="Q2084" i="2" a="1"/>
  <c r="Q2084" i="2" s="1"/>
  <c r="L2082" i="2" a="1"/>
  <c r="L2082" i="2" s="1"/>
  <c r="P2082" i="2" a="1"/>
  <c r="P2082" i="2" s="1"/>
  <c r="M2082" i="2" a="1"/>
  <c r="M2082" i="2" s="1"/>
  <c r="Q2082" i="2" a="1"/>
  <c r="Q2082" i="2" s="1"/>
  <c r="N2082" i="2" a="1"/>
  <c r="N2082" i="2" s="1"/>
  <c r="C2082" i="2" a="1"/>
  <c r="C2082" i="2" s="1"/>
  <c r="K2082" i="2" a="1"/>
  <c r="K2082" i="2" s="1"/>
  <c r="D2082" i="2" a="1"/>
  <c r="D2082" i="2" s="1"/>
  <c r="A2082" i="2" s="1" a="1"/>
  <c r="A2082" i="2" s="1"/>
  <c r="O2082" i="2" a="1"/>
  <c r="O2082" i="2" s="1"/>
  <c r="N2080" i="2" a="1"/>
  <c r="N2080" i="2" s="1"/>
  <c r="K2080" i="2" a="1"/>
  <c r="K2080" i="2" s="1"/>
  <c r="O2080" i="2" a="1"/>
  <c r="O2080" i="2" s="1"/>
  <c r="L2080" i="2" a="1"/>
  <c r="L2080" i="2" s="1"/>
  <c r="P2080" i="2" a="1"/>
  <c r="P2080" i="2" s="1"/>
  <c r="C2080" i="2" a="1"/>
  <c r="C2080" i="2" s="1"/>
  <c r="D2080" i="2" a="1"/>
  <c r="D2080" i="2" s="1"/>
  <c r="A2080" i="2" s="1" a="1"/>
  <c r="A2080" i="2" s="1"/>
  <c r="M2080" i="2" a="1"/>
  <c r="M2080" i="2" s="1"/>
  <c r="Q2080" i="2" a="1"/>
  <c r="Q2080" i="2" s="1"/>
  <c r="L2078" i="2" a="1"/>
  <c r="L2078" i="2" s="1"/>
  <c r="P2078" i="2" a="1"/>
  <c r="P2078" i="2" s="1"/>
  <c r="M2078" i="2" a="1"/>
  <c r="M2078" i="2" s="1"/>
  <c r="Q2078" i="2" a="1"/>
  <c r="Q2078" i="2" s="1"/>
  <c r="N2078" i="2" a="1"/>
  <c r="N2078" i="2" s="1"/>
  <c r="C2078" i="2" a="1"/>
  <c r="C2078" i="2" s="1"/>
  <c r="O2078" i="2" a="1"/>
  <c r="O2078" i="2" s="1"/>
  <c r="D2078" i="2" a="1"/>
  <c r="D2078" i="2" s="1"/>
  <c r="A2078" i="2" s="1" a="1"/>
  <c r="A2078" i="2" s="1"/>
  <c r="K2078" i="2" a="1"/>
  <c r="K2078" i="2" s="1"/>
  <c r="N2076" i="2" a="1"/>
  <c r="N2076" i="2" s="1"/>
  <c r="K2076" i="2" a="1"/>
  <c r="K2076" i="2" s="1"/>
  <c r="O2076" i="2" a="1"/>
  <c r="O2076" i="2" s="1"/>
  <c r="L2076" i="2" a="1"/>
  <c r="L2076" i="2" s="1"/>
  <c r="P2076" i="2" a="1"/>
  <c r="P2076" i="2" s="1"/>
  <c r="Q2076" i="2" a="1"/>
  <c r="Q2076" i="2" s="1"/>
  <c r="C2076" i="2" a="1"/>
  <c r="C2076" i="2" s="1"/>
  <c r="D2076" i="2" a="1"/>
  <c r="D2076" i="2" s="1"/>
  <c r="A2076" i="2" s="1" a="1"/>
  <c r="A2076" i="2" s="1"/>
  <c r="M2076" i="2" a="1"/>
  <c r="M2076" i="2" s="1"/>
  <c r="L2074" i="2" a="1"/>
  <c r="L2074" i="2" s="1"/>
  <c r="P2074" i="2" a="1"/>
  <c r="P2074" i="2" s="1"/>
  <c r="M2074" i="2" a="1"/>
  <c r="M2074" i="2" s="1"/>
  <c r="Q2074" i="2" a="1"/>
  <c r="Q2074" i="2" s="1"/>
  <c r="N2074" i="2" a="1"/>
  <c r="N2074" i="2" s="1"/>
  <c r="O2074" i="2" a="1"/>
  <c r="O2074" i="2" s="1"/>
  <c r="C2074" i="2" a="1"/>
  <c r="C2074" i="2" s="1"/>
  <c r="D2074" i="2" a="1"/>
  <c r="D2074" i="2" s="1"/>
  <c r="A2074" i="2" s="1" a="1"/>
  <c r="A2074" i="2" s="1"/>
  <c r="K2074" i="2" a="1"/>
  <c r="K2074" i="2" s="1"/>
  <c r="N2072" i="2" a="1"/>
  <c r="N2072" i="2" s="1"/>
  <c r="K2072" i="2" a="1"/>
  <c r="K2072" i="2" s="1"/>
  <c r="O2072" i="2" a="1"/>
  <c r="O2072" i="2" s="1"/>
  <c r="L2072" i="2" a="1"/>
  <c r="L2072" i="2" s="1"/>
  <c r="P2072" i="2" a="1"/>
  <c r="P2072" i="2" s="1"/>
  <c r="M2072" i="2" a="1"/>
  <c r="M2072" i="2" s="1"/>
  <c r="C2072" i="2" a="1"/>
  <c r="C2072" i="2" s="1"/>
  <c r="Q2072" i="2" a="1"/>
  <c r="Q2072" i="2" s="1"/>
  <c r="D2072" i="2" a="1"/>
  <c r="D2072" i="2" s="1"/>
  <c r="A2072" i="2" s="1" a="1"/>
  <c r="A2072" i="2" s="1"/>
  <c r="L2070" i="2" a="1"/>
  <c r="L2070" i="2" s="1"/>
  <c r="P2070" i="2" a="1"/>
  <c r="P2070" i="2" s="1"/>
  <c r="M2070" i="2" a="1"/>
  <c r="M2070" i="2" s="1"/>
  <c r="Q2070" i="2" a="1"/>
  <c r="Q2070" i="2" s="1"/>
  <c r="N2070" i="2" a="1"/>
  <c r="N2070" i="2" s="1"/>
  <c r="K2070" i="2" a="1"/>
  <c r="K2070" i="2" s="1"/>
  <c r="C2070" i="2" a="1"/>
  <c r="C2070" i="2" s="1"/>
  <c r="O2070" i="2" a="1"/>
  <c r="O2070" i="2" s="1"/>
  <c r="D2070" i="2" a="1"/>
  <c r="D2070" i="2" s="1"/>
  <c r="A2070" i="2" s="1" a="1"/>
  <c r="A2070" i="2" s="1"/>
  <c r="N2068" i="2" a="1"/>
  <c r="N2068" i="2" s="1"/>
  <c r="K2068" i="2" a="1"/>
  <c r="K2068" i="2" s="1"/>
  <c r="O2068" i="2" a="1"/>
  <c r="O2068" i="2" s="1"/>
  <c r="L2068" i="2" a="1"/>
  <c r="L2068" i="2" s="1"/>
  <c r="P2068" i="2" a="1"/>
  <c r="P2068" i="2" s="1"/>
  <c r="C2068" i="2" a="1"/>
  <c r="C2068" i="2" s="1"/>
  <c r="M2068" i="2" a="1"/>
  <c r="M2068" i="2" s="1"/>
  <c r="D2068" i="2" a="1"/>
  <c r="D2068" i="2" s="1"/>
  <c r="A2068" i="2" s="1" a="1"/>
  <c r="A2068" i="2" s="1"/>
  <c r="Q2068" i="2" a="1"/>
  <c r="Q2068" i="2" s="1"/>
  <c r="L2066" i="2" a="1"/>
  <c r="L2066" i="2" s="1"/>
  <c r="P2066" i="2" a="1"/>
  <c r="P2066" i="2" s="1"/>
  <c r="M2066" i="2" a="1"/>
  <c r="M2066" i="2" s="1"/>
  <c r="Q2066" i="2" a="1"/>
  <c r="Q2066" i="2" s="1"/>
  <c r="N2066" i="2" a="1"/>
  <c r="N2066" i="2" s="1"/>
  <c r="C2066" i="2" a="1"/>
  <c r="C2066" i="2" s="1"/>
  <c r="K2066" i="2" a="1"/>
  <c r="K2066" i="2" s="1"/>
  <c r="D2066" i="2" a="1"/>
  <c r="D2066" i="2" s="1"/>
  <c r="A2066" i="2" s="1" a="1"/>
  <c r="A2066" i="2" s="1"/>
  <c r="O2066" i="2" a="1"/>
  <c r="O2066" i="2" s="1"/>
  <c r="N2064" i="2" a="1"/>
  <c r="N2064" i="2" s="1"/>
  <c r="K2064" i="2" a="1"/>
  <c r="K2064" i="2" s="1"/>
  <c r="O2064" i="2" a="1"/>
  <c r="O2064" i="2" s="1"/>
  <c r="L2064" i="2" a="1"/>
  <c r="L2064" i="2" s="1"/>
  <c r="P2064" i="2" a="1"/>
  <c r="P2064" i="2" s="1"/>
  <c r="C2064" i="2" a="1"/>
  <c r="C2064" i="2" s="1"/>
  <c r="Q2064" i="2" a="1"/>
  <c r="Q2064" i="2" s="1"/>
  <c r="D2064" i="2" a="1"/>
  <c r="D2064" i="2" s="1"/>
  <c r="A2064" i="2" s="1" a="1"/>
  <c r="A2064" i="2" s="1"/>
  <c r="M2064" i="2" a="1"/>
  <c r="M2064" i="2" s="1"/>
  <c r="L2062" i="2" a="1"/>
  <c r="L2062" i="2" s="1"/>
  <c r="P2062" i="2" a="1"/>
  <c r="P2062" i="2" s="1"/>
  <c r="M2062" i="2" a="1"/>
  <c r="M2062" i="2" s="1"/>
  <c r="Q2062" i="2" a="1"/>
  <c r="Q2062" i="2" s="1"/>
  <c r="N2062" i="2" a="1"/>
  <c r="N2062" i="2" s="1"/>
  <c r="C2062" i="2" a="1"/>
  <c r="C2062" i="2" s="1"/>
  <c r="D2062" i="2" a="1"/>
  <c r="D2062" i="2" s="1"/>
  <c r="A2062" i="2" s="1" a="1"/>
  <c r="A2062" i="2" s="1"/>
  <c r="O2062" i="2" a="1"/>
  <c r="O2062" i="2" s="1"/>
  <c r="K2062" i="2" a="1"/>
  <c r="K2062" i="2" s="1"/>
  <c r="N2060" i="2" a="1"/>
  <c r="N2060" i="2" s="1"/>
  <c r="K2060" i="2" a="1"/>
  <c r="K2060" i="2" s="1"/>
  <c r="O2060" i="2" a="1"/>
  <c r="O2060" i="2" s="1"/>
  <c r="L2060" i="2" a="1"/>
  <c r="L2060" i="2" s="1"/>
  <c r="P2060" i="2" a="1"/>
  <c r="P2060" i="2" s="1"/>
  <c r="Q2060" i="2" a="1"/>
  <c r="Q2060" i="2" s="1"/>
  <c r="C2060" i="2" a="1"/>
  <c r="C2060" i="2" s="1"/>
  <c r="D2060" i="2" a="1"/>
  <c r="D2060" i="2" s="1"/>
  <c r="A2060" i="2" s="1" a="1"/>
  <c r="A2060" i="2" s="1"/>
  <c r="M2060" i="2" a="1"/>
  <c r="M2060" i="2" s="1"/>
  <c r="L2058" i="2" a="1"/>
  <c r="L2058" i="2" s="1"/>
  <c r="P2058" i="2" a="1"/>
  <c r="P2058" i="2" s="1"/>
  <c r="M2058" i="2" a="1"/>
  <c r="M2058" i="2" s="1"/>
  <c r="Q2058" i="2" a="1"/>
  <c r="Q2058" i="2" s="1"/>
  <c r="N2058" i="2" a="1"/>
  <c r="N2058" i="2" s="1"/>
  <c r="O2058" i="2" a="1"/>
  <c r="O2058" i="2" s="1"/>
  <c r="C2058" i="2" a="1"/>
  <c r="C2058" i="2" s="1"/>
  <c r="K2058" i="2" a="1"/>
  <c r="K2058" i="2" s="1"/>
  <c r="D2058" i="2" a="1"/>
  <c r="D2058" i="2" s="1"/>
  <c r="A2058" i="2" s="1" a="1"/>
  <c r="A2058" i="2" s="1"/>
  <c r="N2056" i="2" a="1"/>
  <c r="N2056" i="2" s="1"/>
  <c r="K2056" i="2" a="1"/>
  <c r="K2056" i="2" s="1"/>
  <c r="O2056" i="2" a="1"/>
  <c r="O2056" i="2" s="1"/>
  <c r="L2056" i="2" a="1"/>
  <c r="L2056" i="2" s="1"/>
  <c r="P2056" i="2" a="1"/>
  <c r="P2056" i="2" s="1"/>
  <c r="M2056" i="2" a="1"/>
  <c r="M2056" i="2" s="1"/>
  <c r="C2056" i="2" a="1"/>
  <c r="C2056" i="2" s="1"/>
  <c r="Q2056" i="2" a="1"/>
  <c r="Q2056" i="2" s="1"/>
  <c r="D2056" i="2" a="1"/>
  <c r="D2056" i="2" s="1"/>
  <c r="A2056" i="2" s="1" a="1"/>
  <c r="A2056" i="2" s="1"/>
  <c r="L2054" i="2" a="1"/>
  <c r="L2054" i="2" s="1"/>
  <c r="P2054" i="2" a="1"/>
  <c r="P2054" i="2" s="1"/>
  <c r="M2054" i="2" a="1"/>
  <c r="M2054" i="2" s="1"/>
  <c r="Q2054" i="2" a="1"/>
  <c r="Q2054" i="2" s="1"/>
  <c r="N2054" i="2" a="1"/>
  <c r="N2054" i="2" s="1"/>
  <c r="K2054" i="2" a="1"/>
  <c r="K2054" i="2" s="1"/>
  <c r="C2054" i="2" a="1"/>
  <c r="C2054" i="2" s="1"/>
  <c r="O2054" i="2" a="1"/>
  <c r="O2054" i="2" s="1"/>
  <c r="D2054" i="2" a="1"/>
  <c r="D2054" i="2" s="1"/>
  <c r="A2054" i="2" s="1" a="1"/>
  <c r="A2054" i="2" s="1"/>
  <c r="N2052" i="2" a="1"/>
  <c r="N2052" i="2" s="1"/>
  <c r="K2052" i="2" a="1"/>
  <c r="K2052" i="2" s="1"/>
  <c r="O2052" i="2" a="1"/>
  <c r="O2052" i="2" s="1"/>
  <c r="L2052" i="2" a="1"/>
  <c r="L2052" i="2" s="1"/>
  <c r="P2052" i="2" a="1"/>
  <c r="P2052" i="2" s="1"/>
  <c r="C2052" i="2" a="1"/>
  <c r="C2052" i="2" s="1"/>
  <c r="M2052" i="2" a="1"/>
  <c r="M2052" i="2" s="1"/>
  <c r="D2052" i="2" a="1"/>
  <c r="D2052" i="2" s="1"/>
  <c r="A2052" i="2" s="1" a="1"/>
  <c r="A2052" i="2" s="1"/>
  <c r="Q2052" i="2" a="1"/>
  <c r="Q2052" i="2" s="1"/>
  <c r="L2050" i="2" a="1"/>
  <c r="L2050" i="2" s="1"/>
  <c r="P2050" i="2" a="1"/>
  <c r="P2050" i="2" s="1"/>
  <c r="M2050" i="2" a="1"/>
  <c r="M2050" i="2" s="1"/>
  <c r="Q2050" i="2" a="1"/>
  <c r="Q2050" i="2" s="1"/>
  <c r="N2050" i="2" a="1"/>
  <c r="N2050" i="2" s="1"/>
  <c r="C2050" i="2" a="1"/>
  <c r="C2050" i="2" s="1"/>
  <c r="K2050" i="2" a="1"/>
  <c r="K2050" i="2" s="1"/>
  <c r="D2050" i="2" a="1"/>
  <c r="D2050" i="2" s="1"/>
  <c r="A2050" i="2" s="1" a="1"/>
  <c r="A2050" i="2" s="1"/>
  <c r="O2050" i="2" a="1"/>
  <c r="O2050" i="2" s="1"/>
  <c r="N2048" i="2" a="1"/>
  <c r="N2048" i="2" s="1"/>
  <c r="K2048" i="2" a="1"/>
  <c r="K2048" i="2" s="1"/>
  <c r="O2048" i="2" a="1"/>
  <c r="O2048" i="2" s="1"/>
  <c r="L2048" i="2" a="1"/>
  <c r="L2048" i="2" s="1"/>
  <c r="P2048" i="2" a="1"/>
  <c r="P2048" i="2" s="1"/>
  <c r="C2048" i="2" a="1"/>
  <c r="C2048" i="2" s="1"/>
  <c r="D2048" i="2" a="1"/>
  <c r="D2048" i="2" s="1"/>
  <c r="A2048" i="2" s="1" a="1"/>
  <c r="A2048" i="2" s="1"/>
  <c r="M2048" i="2" a="1"/>
  <c r="M2048" i="2" s="1"/>
  <c r="Q2048" i="2" a="1"/>
  <c r="Q2048" i="2" s="1"/>
  <c r="L2046" i="2" a="1"/>
  <c r="L2046" i="2" s="1"/>
  <c r="P2046" i="2" a="1"/>
  <c r="P2046" i="2" s="1"/>
  <c r="M2046" i="2" a="1"/>
  <c r="M2046" i="2" s="1"/>
  <c r="Q2046" i="2" a="1"/>
  <c r="Q2046" i="2" s="1"/>
  <c r="N2046" i="2" a="1"/>
  <c r="N2046" i="2" s="1"/>
  <c r="C2046" i="2" a="1"/>
  <c r="C2046" i="2" s="1"/>
  <c r="O2046" i="2" a="1"/>
  <c r="O2046" i="2" s="1"/>
  <c r="D2046" i="2" a="1"/>
  <c r="D2046" i="2" s="1"/>
  <c r="A2046" i="2" s="1" a="1"/>
  <c r="A2046" i="2" s="1"/>
  <c r="K2046" i="2" a="1"/>
  <c r="K2046" i="2" s="1"/>
  <c r="N2044" i="2" a="1"/>
  <c r="N2044" i="2" s="1"/>
  <c r="K2044" i="2" a="1"/>
  <c r="K2044" i="2" s="1"/>
  <c r="O2044" i="2" a="1"/>
  <c r="O2044" i="2" s="1"/>
  <c r="L2044" i="2" a="1"/>
  <c r="L2044" i="2" s="1"/>
  <c r="P2044" i="2" a="1"/>
  <c r="P2044" i="2" s="1"/>
  <c r="Q2044" i="2" a="1"/>
  <c r="Q2044" i="2" s="1"/>
  <c r="C2044" i="2" a="1"/>
  <c r="C2044" i="2" s="1"/>
  <c r="D2044" i="2" a="1"/>
  <c r="D2044" i="2" s="1"/>
  <c r="A2044" i="2" s="1" a="1"/>
  <c r="A2044" i="2" s="1"/>
  <c r="M2044" i="2" a="1"/>
  <c r="M2044" i="2" s="1"/>
  <c r="L2042" i="2" a="1"/>
  <c r="L2042" i="2" s="1"/>
  <c r="P2042" i="2" a="1"/>
  <c r="P2042" i="2" s="1"/>
  <c r="M2042" i="2" a="1"/>
  <c r="M2042" i="2" s="1"/>
  <c r="Q2042" i="2" a="1"/>
  <c r="Q2042" i="2" s="1"/>
  <c r="N2042" i="2" a="1"/>
  <c r="N2042" i="2" s="1"/>
  <c r="O2042" i="2" a="1"/>
  <c r="O2042" i="2" s="1"/>
  <c r="C2042" i="2" a="1"/>
  <c r="C2042" i="2" s="1"/>
  <c r="D2042" i="2" a="1"/>
  <c r="D2042" i="2" s="1"/>
  <c r="A2042" i="2" s="1" a="1"/>
  <c r="A2042" i="2" s="1"/>
  <c r="K2042" i="2" a="1"/>
  <c r="K2042" i="2" s="1"/>
  <c r="N2040" i="2" a="1"/>
  <c r="N2040" i="2" s="1"/>
  <c r="K2040" i="2" a="1"/>
  <c r="K2040" i="2" s="1"/>
  <c r="O2040" i="2" a="1"/>
  <c r="O2040" i="2" s="1"/>
  <c r="L2040" i="2" a="1"/>
  <c r="L2040" i="2" s="1"/>
  <c r="P2040" i="2" a="1"/>
  <c r="P2040" i="2" s="1"/>
  <c r="M2040" i="2" a="1"/>
  <c r="M2040" i="2" s="1"/>
  <c r="C2040" i="2" a="1"/>
  <c r="C2040" i="2" s="1"/>
  <c r="Q2040" i="2" a="1"/>
  <c r="Q2040" i="2" s="1"/>
  <c r="D2040" i="2" a="1"/>
  <c r="D2040" i="2" s="1"/>
  <c r="A2040" i="2" s="1" a="1"/>
  <c r="A2040" i="2" s="1"/>
  <c r="L2038" i="2" a="1"/>
  <c r="L2038" i="2" s="1"/>
  <c r="P2038" i="2" a="1"/>
  <c r="P2038" i="2" s="1"/>
  <c r="M2038" i="2" a="1"/>
  <c r="M2038" i="2" s="1"/>
  <c r="Q2038" i="2" a="1"/>
  <c r="Q2038" i="2" s="1"/>
  <c r="N2038" i="2" a="1"/>
  <c r="N2038" i="2" s="1"/>
  <c r="K2038" i="2" a="1"/>
  <c r="K2038" i="2" s="1"/>
  <c r="C2038" i="2" a="1"/>
  <c r="C2038" i="2" s="1"/>
  <c r="O2038" i="2" a="1"/>
  <c r="O2038" i="2" s="1"/>
  <c r="D2038" i="2" a="1"/>
  <c r="D2038" i="2" s="1"/>
  <c r="A2038" i="2" s="1" a="1"/>
  <c r="A2038" i="2" s="1"/>
  <c r="N2036" i="2" a="1"/>
  <c r="N2036" i="2" s="1"/>
  <c r="K2036" i="2" a="1"/>
  <c r="K2036" i="2" s="1"/>
  <c r="O2036" i="2" a="1"/>
  <c r="O2036" i="2" s="1"/>
  <c r="L2036" i="2" a="1"/>
  <c r="L2036" i="2" s="1"/>
  <c r="P2036" i="2" a="1"/>
  <c r="P2036" i="2" s="1"/>
  <c r="C2036" i="2" a="1"/>
  <c r="C2036" i="2" s="1"/>
  <c r="M2036" i="2" a="1"/>
  <c r="M2036" i="2" s="1"/>
  <c r="D2036" i="2" a="1"/>
  <c r="D2036" i="2" s="1"/>
  <c r="A2036" i="2" s="1" a="1"/>
  <c r="A2036" i="2" s="1"/>
  <c r="Q2036" i="2" a="1"/>
  <c r="Q2036" i="2" s="1"/>
  <c r="L2034" i="2" a="1"/>
  <c r="L2034" i="2" s="1"/>
  <c r="P2034" i="2" a="1"/>
  <c r="P2034" i="2" s="1"/>
  <c r="M2034" i="2" a="1"/>
  <c r="M2034" i="2" s="1"/>
  <c r="Q2034" i="2" a="1"/>
  <c r="Q2034" i="2" s="1"/>
  <c r="N2034" i="2" a="1"/>
  <c r="N2034" i="2" s="1"/>
  <c r="C2034" i="2" a="1"/>
  <c r="C2034" i="2" s="1"/>
  <c r="K2034" i="2" a="1"/>
  <c r="K2034" i="2" s="1"/>
  <c r="D2034" i="2" a="1"/>
  <c r="D2034" i="2" s="1"/>
  <c r="A2034" i="2" s="1" a="1"/>
  <c r="A2034" i="2" s="1"/>
  <c r="O2034" i="2" a="1"/>
  <c r="O2034" i="2" s="1"/>
  <c r="N2032" i="2" a="1"/>
  <c r="N2032" i="2" s="1"/>
  <c r="K2032" i="2" a="1"/>
  <c r="K2032" i="2" s="1"/>
  <c r="O2032" i="2" a="1"/>
  <c r="O2032" i="2" s="1"/>
  <c r="L2032" i="2" a="1"/>
  <c r="L2032" i="2" s="1"/>
  <c r="P2032" i="2" a="1"/>
  <c r="P2032" i="2" s="1"/>
  <c r="C2032" i="2" a="1"/>
  <c r="C2032" i="2" s="1"/>
  <c r="Q2032" i="2" a="1"/>
  <c r="Q2032" i="2" s="1"/>
  <c r="D2032" i="2" a="1"/>
  <c r="D2032" i="2" s="1"/>
  <c r="A2032" i="2" s="1" a="1"/>
  <c r="A2032" i="2" s="1"/>
  <c r="M2032" i="2" a="1"/>
  <c r="M2032" i="2" s="1"/>
  <c r="L2030" i="2" a="1"/>
  <c r="L2030" i="2" s="1"/>
  <c r="P2030" i="2" a="1"/>
  <c r="P2030" i="2" s="1"/>
  <c r="M2030" i="2" a="1"/>
  <c r="M2030" i="2" s="1"/>
  <c r="Q2030" i="2" a="1"/>
  <c r="Q2030" i="2" s="1"/>
  <c r="N2030" i="2" a="1"/>
  <c r="N2030" i="2" s="1"/>
  <c r="C2030" i="2" a="1"/>
  <c r="C2030" i="2" s="1"/>
  <c r="D2030" i="2" a="1"/>
  <c r="D2030" i="2" s="1"/>
  <c r="A2030" i="2" s="1" a="1"/>
  <c r="A2030" i="2" s="1"/>
  <c r="K2030" i="2" a="1"/>
  <c r="K2030" i="2" s="1"/>
  <c r="O2030" i="2" a="1"/>
  <c r="O2030" i="2" s="1"/>
  <c r="N2028" i="2" a="1"/>
  <c r="N2028" i="2" s="1"/>
  <c r="K2028" i="2" a="1"/>
  <c r="K2028" i="2" s="1"/>
  <c r="O2028" i="2" a="1"/>
  <c r="O2028" i="2" s="1"/>
  <c r="L2028" i="2" a="1"/>
  <c r="L2028" i="2" s="1"/>
  <c r="P2028" i="2" a="1"/>
  <c r="P2028" i="2" s="1"/>
  <c r="Q2028" i="2" a="1"/>
  <c r="Q2028" i="2" s="1"/>
  <c r="C2028" i="2" a="1"/>
  <c r="C2028" i="2" s="1"/>
  <c r="D2028" i="2" a="1"/>
  <c r="D2028" i="2" s="1"/>
  <c r="A2028" i="2" s="1" a="1"/>
  <c r="A2028" i="2" s="1"/>
  <c r="M2028" i="2" a="1"/>
  <c r="M2028" i="2" s="1"/>
  <c r="L2026" i="2" a="1"/>
  <c r="L2026" i="2" s="1"/>
  <c r="P2026" i="2" a="1"/>
  <c r="P2026" i="2" s="1"/>
  <c r="M2026" i="2" a="1"/>
  <c r="M2026" i="2" s="1"/>
  <c r="Q2026" i="2" a="1"/>
  <c r="Q2026" i="2" s="1"/>
  <c r="N2026" i="2" a="1"/>
  <c r="N2026" i="2" s="1"/>
  <c r="O2026" i="2" a="1"/>
  <c r="O2026" i="2" s="1"/>
  <c r="C2026" i="2" a="1"/>
  <c r="C2026" i="2" s="1"/>
  <c r="D2026" i="2" a="1"/>
  <c r="D2026" i="2" s="1"/>
  <c r="A2026" i="2" s="1" a="1"/>
  <c r="A2026" i="2" s="1"/>
  <c r="K2026" i="2" a="1"/>
  <c r="K2026" i="2" s="1"/>
  <c r="N2024" i="2" a="1"/>
  <c r="N2024" i="2" s="1"/>
  <c r="K2024" i="2" a="1"/>
  <c r="K2024" i="2" s="1"/>
  <c r="O2024" i="2" a="1"/>
  <c r="O2024" i="2" s="1"/>
  <c r="L2024" i="2" a="1"/>
  <c r="L2024" i="2" s="1"/>
  <c r="P2024" i="2" a="1"/>
  <c r="P2024" i="2" s="1"/>
  <c r="M2024" i="2" a="1"/>
  <c r="M2024" i="2" s="1"/>
  <c r="C2024" i="2" a="1"/>
  <c r="C2024" i="2" s="1"/>
  <c r="Q2024" i="2" a="1"/>
  <c r="Q2024" i="2" s="1"/>
  <c r="D2024" i="2" a="1"/>
  <c r="D2024" i="2" s="1"/>
  <c r="A2024" i="2" s="1" a="1"/>
  <c r="A2024" i="2" s="1"/>
  <c r="L2022" i="2" a="1"/>
  <c r="L2022" i="2" s="1"/>
  <c r="P2022" i="2" a="1"/>
  <c r="P2022" i="2" s="1"/>
  <c r="M2022" i="2" a="1"/>
  <c r="M2022" i="2" s="1"/>
  <c r="Q2022" i="2" a="1"/>
  <c r="Q2022" i="2" s="1"/>
  <c r="N2022" i="2" a="1"/>
  <c r="N2022" i="2" s="1"/>
  <c r="K2022" i="2" a="1"/>
  <c r="K2022" i="2" s="1"/>
  <c r="C2022" i="2" a="1"/>
  <c r="C2022" i="2" s="1"/>
  <c r="O2022" i="2" a="1"/>
  <c r="O2022" i="2" s="1"/>
  <c r="D2022" i="2" a="1"/>
  <c r="D2022" i="2" s="1"/>
  <c r="A2022" i="2" s="1" a="1"/>
  <c r="A2022" i="2" s="1"/>
  <c r="N2020" i="2" a="1"/>
  <c r="N2020" i="2" s="1"/>
  <c r="K2020" i="2" a="1"/>
  <c r="K2020" i="2" s="1"/>
  <c r="O2020" i="2" a="1"/>
  <c r="O2020" i="2" s="1"/>
  <c r="L2020" i="2" a="1"/>
  <c r="L2020" i="2" s="1"/>
  <c r="P2020" i="2" a="1"/>
  <c r="P2020" i="2" s="1"/>
  <c r="C2020" i="2" a="1"/>
  <c r="C2020" i="2" s="1"/>
  <c r="M2020" i="2" a="1"/>
  <c r="M2020" i="2" s="1"/>
  <c r="D2020" i="2" a="1"/>
  <c r="D2020" i="2" s="1"/>
  <c r="A2020" i="2" s="1" a="1"/>
  <c r="A2020" i="2" s="1"/>
  <c r="Q2020" i="2" a="1"/>
  <c r="Q2020" i="2" s="1"/>
  <c r="L2018" i="2" a="1"/>
  <c r="L2018" i="2" s="1"/>
  <c r="P2018" i="2" a="1"/>
  <c r="P2018" i="2" s="1"/>
  <c r="M2018" i="2" a="1"/>
  <c r="M2018" i="2" s="1"/>
  <c r="Q2018" i="2" a="1"/>
  <c r="Q2018" i="2" s="1"/>
  <c r="N2018" i="2" a="1"/>
  <c r="N2018" i="2" s="1"/>
  <c r="C2018" i="2" a="1"/>
  <c r="C2018" i="2" s="1"/>
  <c r="K2018" i="2" a="1"/>
  <c r="K2018" i="2" s="1"/>
  <c r="D2018" i="2" a="1"/>
  <c r="D2018" i="2" s="1"/>
  <c r="A2018" i="2" s="1" a="1"/>
  <c r="A2018" i="2" s="1"/>
  <c r="O2018" i="2" a="1"/>
  <c r="O2018" i="2" s="1"/>
  <c r="N2016" i="2" a="1"/>
  <c r="N2016" i="2" s="1"/>
  <c r="K2016" i="2" a="1"/>
  <c r="K2016" i="2" s="1"/>
  <c r="O2016" i="2" a="1"/>
  <c r="O2016" i="2" s="1"/>
  <c r="L2016" i="2" a="1"/>
  <c r="L2016" i="2" s="1"/>
  <c r="P2016" i="2" a="1"/>
  <c r="P2016" i="2" s="1"/>
  <c r="C2016" i="2" a="1"/>
  <c r="C2016" i="2" s="1"/>
  <c r="Q2016" i="2" a="1"/>
  <c r="Q2016" i="2" s="1"/>
  <c r="D2016" i="2" a="1"/>
  <c r="D2016" i="2" s="1"/>
  <c r="A2016" i="2" s="1" a="1"/>
  <c r="A2016" i="2" s="1"/>
  <c r="M2016" i="2" a="1"/>
  <c r="M2016" i="2" s="1"/>
  <c r="L2014" i="2" a="1"/>
  <c r="L2014" i="2" s="1"/>
  <c r="P2014" i="2" a="1"/>
  <c r="P2014" i="2" s="1"/>
  <c r="M2014" i="2" a="1"/>
  <c r="M2014" i="2" s="1"/>
  <c r="Q2014" i="2" a="1"/>
  <c r="Q2014" i="2" s="1"/>
  <c r="N2014" i="2" a="1"/>
  <c r="N2014" i="2" s="1"/>
  <c r="C2014" i="2" a="1"/>
  <c r="C2014" i="2" s="1"/>
  <c r="D2014" i="2" a="1"/>
  <c r="D2014" i="2" s="1"/>
  <c r="A2014" i="2" s="1" a="1"/>
  <c r="A2014" i="2" s="1"/>
  <c r="O2014" i="2" a="1"/>
  <c r="O2014" i="2" s="1"/>
  <c r="K2014" i="2" a="1"/>
  <c r="K2014" i="2" s="1"/>
  <c r="N2012" i="2" a="1"/>
  <c r="N2012" i="2" s="1"/>
  <c r="K2012" i="2" a="1"/>
  <c r="K2012" i="2" s="1"/>
  <c r="O2012" i="2" a="1"/>
  <c r="O2012" i="2" s="1"/>
  <c r="L2012" i="2" a="1"/>
  <c r="L2012" i="2" s="1"/>
  <c r="P2012" i="2" a="1"/>
  <c r="P2012" i="2" s="1"/>
  <c r="Q2012" i="2" a="1"/>
  <c r="Q2012" i="2" s="1"/>
  <c r="C2012" i="2" a="1"/>
  <c r="C2012" i="2" s="1"/>
  <c r="D2012" i="2" a="1"/>
  <c r="D2012" i="2" s="1"/>
  <c r="A2012" i="2" s="1" a="1"/>
  <c r="A2012" i="2" s="1"/>
  <c r="M2012" i="2" a="1"/>
  <c r="M2012" i="2" s="1"/>
  <c r="L2010" i="2" a="1"/>
  <c r="L2010" i="2" s="1"/>
  <c r="P2010" i="2" a="1"/>
  <c r="P2010" i="2" s="1"/>
  <c r="M2010" i="2" a="1"/>
  <c r="M2010" i="2" s="1"/>
  <c r="Q2010" i="2" a="1"/>
  <c r="Q2010" i="2" s="1"/>
  <c r="N2010" i="2" a="1"/>
  <c r="N2010" i="2" s="1"/>
  <c r="O2010" i="2" a="1"/>
  <c r="O2010" i="2" s="1"/>
  <c r="C2010" i="2" a="1"/>
  <c r="C2010" i="2" s="1"/>
  <c r="K2010" i="2" a="1"/>
  <c r="K2010" i="2" s="1"/>
  <c r="D2010" i="2" a="1"/>
  <c r="D2010" i="2" s="1"/>
  <c r="A2010" i="2" s="1" a="1"/>
  <c r="A2010" i="2" s="1"/>
  <c r="N2008" i="2" a="1"/>
  <c r="N2008" i="2" s="1"/>
  <c r="K2008" i="2" a="1"/>
  <c r="K2008" i="2" s="1"/>
  <c r="O2008" i="2" a="1"/>
  <c r="O2008" i="2" s="1"/>
  <c r="L2008" i="2" a="1"/>
  <c r="L2008" i="2" s="1"/>
  <c r="P2008" i="2" a="1"/>
  <c r="P2008" i="2" s="1"/>
  <c r="M2008" i="2" a="1"/>
  <c r="M2008" i="2" s="1"/>
  <c r="C2008" i="2" a="1"/>
  <c r="C2008" i="2" s="1"/>
  <c r="Q2008" i="2" a="1"/>
  <c r="Q2008" i="2" s="1"/>
  <c r="D2008" i="2" a="1"/>
  <c r="D2008" i="2" s="1"/>
  <c r="A2008" i="2" s="1" a="1"/>
  <c r="A2008" i="2" s="1"/>
  <c r="L2006" i="2" a="1"/>
  <c r="L2006" i="2" s="1"/>
  <c r="P2006" i="2" a="1"/>
  <c r="P2006" i="2" s="1"/>
  <c r="M2006" i="2" a="1"/>
  <c r="M2006" i="2" s="1"/>
  <c r="Q2006" i="2" a="1"/>
  <c r="Q2006" i="2" s="1"/>
  <c r="N2006" i="2" a="1"/>
  <c r="N2006" i="2" s="1"/>
  <c r="K2006" i="2" a="1"/>
  <c r="K2006" i="2" s="1"/>
  <c r="C2006" i="2" a="1"/>
  <c r="C2006" i="2" s="1"/>
  <c r="O2006" i="2" a="1"/>
  <c r="O2006" i="2" s="1"/>
  <c r="D2006" i="2" a="1"/>
  <c r="D2006" i="2" s="1"/>
  <c r="A2006" i="2" s="1" a="1"/>
  <c r="A2006" i="2" s="1"/>
  <c r="N2004" i="2" a="1"/>
  <c r="N2004" i="2" s="1"/>
  <c r="K2004" i="2" a="1"/>
  <c r="K2004" i="2" s="1"/>
  <c r="O2004" i="2" a="1"/>
  <c r="O2004" i="2" s="1"/>
  <c r="L2004" i="2" a="1"/>
  <c r="L2004" i="2" s="1"/>
  <c r="P2004" i="2" a="1"/>
  <c r="P2004" i="2" s="1"/>
  <c r="C2004" i="2" a="1"/>
  <c r="C2004" i="2" s="1"/>
  <c r="M2004" i="2" a="1"/>
  <c r="M2004" i="2" s="1"/>
  <c r="D2004" i="2" a="1"/>
  <c r="D2004" i="2" s="1"/>
  <c r="A2004" i="2" s="1" a="1"/>
  <c r="A2004" i="2" s="1"/>
  <c r="Q2004" i="2" a="1"/>
  <c r="Q2004" i="2" s="1"/>
  <c r="L2002" i="2" a="1"/>
  <c r="L2002" i="2" s="1"/>
  <c r="P2002" i="2" a="1"/>
  <c r="P2002" i="2" s="1"/>
  <c r="M2002" i="2" a="1"/>
  <c r="M2002" i="2" s="1"/>
  <c r="Q2002" i="2" a="1"/>
  <c r="Q2002" i="2" s="1"/>
  <c r="N2002" i="2" a="1"/>
  <c r="N2002" i="2" s="1"/>
  <c r="C2002" i="2" a="1"/>
  <c r="C2002" i="2" s="1"/>
  <c r="K2002" i="2" a="1"/>
  <c r="K2002" i="2" s="1"/>
  <c r="D2002" i="2" a="1"/>
  <c r="D2002" i="2" s="1"/>
  <c r="A2002" i="2" s="1" a="1"/>
  <c r="A2002" i="2" s="1"/>
  <c r="O2002" i="2" a="1"/>
  <c r="O2002" i="2" s="1"/>
  <c r="N2000" i="2" a="1"/>
  <c r="N2000" i="2" s="1"/>
  <c r="K2000" i="2" a="1"/>
  <c r="K2000" i="2" s="1"/>
  <c r="O2000" i="2" a="1"/>
  <c r="O2000" i="2" s="1"/>
  <c r="L2000" i="2" a="1"/>
  <c r="L2000" i="2" s="1"/>
  <c r="P2000" i="2" a="1"/>
  <c r="P2000" i="2" s="1"/>
  <c r="C2000" i="2" a="1"/>
  <c r="C2000" i="2" s="1"/>
  <c r="Q2000" i="2" a="1"/>
  <c r="Q2000" i="2" s="1"/>
  <c r="D2000" i="2" a="1"/>
  <c r="D2000" i="2" s="1"/>
  <c r="A2000" i="2" s="1" a="1"/>
  <c r="A2000" i="2" s="1"/>
  <c r="M2000" i="2" a="1"/>
  <c r="M2000" i="2" s="1"/>
  <c r="L1998" i="2" a="1"/>
  <c r="L1998" i="2" s="1"/>
  <c r="P1998" i="2" a="1"/>
  <c r="P1998" i="2" s="1"/>
  <c r="M1998" i="2" a="1"/>
  <c r="M1998" i="2" s="1"/>
  <c r="Q1998" i="2" a="1"/>
  <c r="Q1998" i="2" s="1"/>
  <c r="N1998" i="2" a="1"/>
  <c r="N1998" i="2" s="1"/>
  <c r="C1998" i="2" a="1"/>
  <c r="C1998" i="2" s="1"/>
  <c r="D1998" i="2" a="1"/>
  <c r="D1998" i="2" s="1"/>
  <c r="A1998" i="2" s="1" a="1"/>
  <c r="A1998" i="2" s="1"/>
  <c r="O1998" i="2" a="1"/>
  <c r="O1998" i="2" s="1"/>
  <c r="K1998" i="2" a="1"/>
  <c r="K1998" i="2" s="1"/>
  <c r="N1996" i="2" a="1"/>
  <c r="N1996" i="2" s="1"/>
  <c r="K1996" i="2" a="1"/>
  <c r="K1996" i="2" s="1"/>
  <c r="O1996" i="2" a="1"/>
  <c r="O1996" i="2" s="1"/>
  <c r="L1996" i="2" a="1"/>
  <c r="L1996" i="2" s="1"/>
  <c r="P1996" i="2" a="1"/>
  <c r="P1996" i="2" s="1"/>
  <c r="Q1996" i="2" a="1"/>
  <c r="Q1996" i="2" s="1"/>
  <c r="C1996" i="2" a="1"/>
  <c r="C1996" i="2" s="1"/>
  <c r="D1996" i="2" a="1"/>
  <c r="D1996" i="2" s="1"/>
  <c r="A1996" i="2" s="1" a="1"/>
  <c r="A1996" i="2" s="1"/>
  <c r="M1996" i="2" a="1"/>
  <c r="M1996" i="2" s="1"/>
  <c r="L1994" i="2" a="1"/>
  <c r="L1994" i="2" s="1"/>
  <c r="P1994" i="2" a="1"/>
  <c r="P1994" i="2" s="1"/>
  <c r="M1994" i="2" a="1"/>
  <c r="M1994" i="2" s="1"/>
  <c r="Q1994" i="2" a="1"/>
  <c r="Q1994" i="2" s="1"/>
  <c r="N1994" i="2" a="1"/>
  <c r="N1994" i="2" s="1"/>
  <c r="O1994" i="2" a="1"/>
  <c r="O1994" i="2" s="1"/>
  <c r="C1994" i="2" a="1"/>
  <c r="C1994" i="2" s="1"/>
  <c r="D1994" i="2" a="1"/>
  <c r="D1994" i="2" s="1"/>
  <c r="A1994" i="2" s="1" a="1"/>
  <c r="A1994" i="2" s="1"/>
  <c r="K1994" i="2" a="1"/>
  <c r="K1994" i="2" s="1"/>
  <c r="N1992" i="2" a="1"/>
  <c r="N1992" i="2" s="1"/>
  <c r="K1992" i="2" a="1"/>
  <c r="K1992" i="2" s="1"/>
  <c r="O1992" i="2" a="1"/>
  <c r="O1992" i="2" s="1"/>
  <c r="L1992" i="2" a="1"/>
  <c r="L1992" i="2" s="1"/>
  <c r="P1992" i="2" a="1"/>
  <c r="P1992" i="2" s="1"/>
  <c r="M1992" i="2" a="1"/>
  <c r="M1992" i="2" s="1"/>
  <c r="C1992" i="2" a="1"/>
  <c r="C1992" i="2" s="1"/>
  <c r="Q1992" i="2" a="1"/>
  <c r="Q1992" i="2" s="1"/>
  <c r="D1992" i="2" a="1"/>
  <c r="D1992" i="2" s="1"/>
  <c r="A1992" i="2" s="1" a="1"/>
  <c r="A1992" i="2" s="1"/>
  <c r="L1990" i="2" a="1"/>
  <c r="L1990" i="2" s="1"/>
  <c r="P1990" i="2" a="1"/>
  <c r="P1990" i="2" s="1"/>
  <c r="M1990" i="2" a="1"/>
  <c r="M1990" i="2" s="1"/>
  <c r="Q1990" i="2" a="1"/>
  <c r="Q1990" i="2" s="1"/>
  <c r="N1990" i="2" a="1"/>
  <c r="N1990" i="2" s="1"/>
  <c r="K1990" i="2" a="1"/>
  <c r="K1990" i="2" s="1"/>
  <c r="C1990" i="2" a="1"/>
  <c r="C1990" i="2" s="1"/>
  <c r="O1990" i="2" a="1"/>
  <c r="O1990" i="2" s="1"/>
  <c r="D1990" i="2" a="1"/>
  <c r="D1990" i="2" s="1"/>
  <c r="A1990" i="2" s="1" a="1"/>
  <c r="A1990" i="2" s="1"/>
  <c r="N1988" i="2" a="1"/>
  <c r="N1988" i="2" s="1"/>
  <c r="K1988" i="2" a="1"/>
  <c r="K1988" i="2" s="1"/>
  <c r="O1988" i="2" a="1"/>
  <c r="O1988" i="2" s="1"/>
  <c r="L1988" i="2" a="1"/>
  <c r="L1988" i="2" s="1"/>
  <c r="P1988" i="2" a="1"/>
  <c r="P1988" i="2" s="1"/>
  <c r="C1988" i="2" a="1"/>
  <c r="C1988" i="2" s="1"/>
  <c r="M1988" i="2" a="1"/>
  <c r="M1988" i="2" s="1"/>
  <c r="D1988" i="2" a="1"/>
  <c r="D1988" i="2" s="1"/>
  <c r="A1988" i="2" s="1" a="1"/>
  <c r="A1988" i="2" s="1"/>
  <c r="Q1988" i="2" a="1"/>
  <c r="Q1988" i="2" s="1"/>
  <c r="L1986" i="2" a="1"/>
  <c r="L1986" i="2" s="1"/>
  <c r="P1986" i="2" a="1"/>
  <c r="P1986" i="2" s="1"/>
  <c r="M1986" i="2" a="1"/>
  <c r="M1986" i="2" s="1"/>
  <c r="Q1986" i="2" a="1"/>
  <c r="Q1986" i="2" s="1"/>
  <c r="N1986" i="2" a="1"/>
  <c r="N1986" i="2" s="1"/>
  <c r="C1986" i="2" a="1"/>
  <c r="C1986" i="2" s="1"/>
  <c r="K1986" i="2" a="1"/>
  <c r="K1986" i="2" s="1"/>
  <c r="D1986" i="2" a="1"/>
  <c r="D1986" i="2" s="1"/>
  <c r="A1986" i="2" s="1" a="1"/>
  <c r="A1986" i="2" s="1"/>
  <c r="O1986" i="2" a="1"/>
  <c r="O1986" i="2" s="1"/>
  <c r="N1984" i="2" a="1"/>
  <c r="N1984" i="2" s="1"/>
  <c r="K1984" i="2" a="1"/>
  <c r="K1984" i="2" s="1"/>
  <c r="O1984" i="2" a="1"/>
  <c r="O1984" i="2" s="1"/>
  <c r="L1984" i="2" a="1"/>
  <c r="L1984" i="2" s="1"/>
  <c r="P1984" i="2" a="1"/>
  <c r="P1984" i="2" s="1"/>
  <c r="C1984" i="2" a="1"/>
  <c r="C1984" i="2" s="1"/>
  <c r="Q1984" i="2" a="1"/>
  <c r="Q1984" i="2" s="1"/>
  <c r="D1984" i="2" a="1"/>
  <c r="D1984" i="2" s="1"/>
  <c r="A1984" i="2" s="1" a="1"/>
  <c r="A1984" i="2" s="1"/>
  <c r="M1984" i="2" a="1"/>
  <c r="M1984" i="2" s="1"/>
  <c r="L1982" i="2" a="1"/>
  <c r="L1982" i="2" s="1"/>
  <c r="P1982" i="2" a="1"/>
  <c r="P1982" i="2" s="1"/>
  <c r="M1982" i="2" a="1"/>
  <c r="M1982" i="2" s="1"/>
  <c r="Q1982" i="2" a="1"/>
  <c r="Q1982" i="2" s="1"/>
  <c r="N1982" i="2" a="1"/>
  <c r="N1982" i="2" s="1"/>
  <c r="C1982" i="2" a="1"/>
  <c r="C1982" i="2" s="1"/>
  <c r="D1982" i="2" a="1"/>
  <c r="D1982" i="2" s="1"/>
  <c r="A1982" i="2" s="1" a="1"/>
  <c r="A1982" i="2" s="1"/>
  <c r="O1982" i="2" a="1"/>
  <c r="O1982" i="2" s="1"/>
  <c r="K1982" i="2" a="1"/>
  <c r="K1982" i="2" s="1"/>
  <c r="N1980" i="2" a="1"/>
  <c r="N1980" i="2" s="1"/>
  <c r="K1980" i="2" a="1"/>
  <c r="K1980" i="2" s="1"/>
  <c r="O1980" i="2" a="1"/>
  <c r="O1980" i="2" s="1"/>
  <c r="L1980" i="2" a="1"/>
  <c r="L1980" i="2" s="1"/>
  <c r="P1980" i="2" a="1"/>
  <c r="P1980" i="2" s="1"/>
  <c r="Q1980" i="2" a="1"/>
  <c r="Q1980" i="2" s="1"/>
  <c r="C1980" i="2" a="1"/>
  <c r="C1980" i="2" s="1"/>
  <c r="M1980" i="2" a="1"/>
  <c r="M1980" i="2" s="1"/>
  <c r="D1980" i="2" a="1"/>
  <c r="D1980" i="2" s="1"/>
  <c r="A1980" i="2" s="1" a="1"/>
  <c r="A1980" i="2" s="1"/>
  <c r="L1978" i="2" a="1"/>
  <c r="L1978" i="2" s="1"/>
  <c r="P1978" i="2" a="1"/>
  <c r="P1978" i="2" s="1"/>
  <c r="M1978" i="2" a="1"/>
  <c r="M1978" i="2" s="1"/>
  <c r="Q1978" i="2" a="1"/>
  <c r="Q1978" i="2" s="1"/>
  <c r="N1978" i="2" a="1"/>
  <c r="N1978" i="2" s="1"/>
  <c r="O1978" i="2" a="1"/>
  <c r="O1978" i="2" s="1"/>
  <c r="C1978" i="2" a="1"/>
  <c r="C1978" i="2" s="1"/>
  <c r="D1978" i="2" a="1"/>
  <c r="D1978" i="2" s="1"/>
  <c r="A1978" i="2" s="1" a="1"/>
  <c r="A1978" i="2" s="1"/>
  <c r="K1978" i="2" a="1"/>
  <c r="K1978" i="2" s="1"/>
  <c r="N1976" i="2" a="1"/>
  <c r="N1976" i="2" s="1"/>
  <c r="K1976" i="2" a="1"/>
  <c r="K1976" i="2" s="1"/>
  <c r="O1976" i="2" a="1"/>
  <c r="O1976" i="2" s="1"/>
  <c r="L1976" i="2" a="1"/>
  <c r="L1976" i="2" s="1"/>
  <c r="P1976" i="2" a="1"/>
  <c r="P1976" i="2" s="1"/>
  <c r="M1976" i="2" a="1"/>
  <c r="M1976" i="2" s="1"/>
  <c r="C1976" i="2" a="1"/>
  <c r="C1976" i="2" s="1"/>
  <c r="Q1976" i="2" a="1"/>
  <c r="Q1976" i="2" s="1"/>
  <c r="D1976" i="2" a="1"/>
  <c r="D1976" i="2" s="1"/>
  <c r="A1976" i="2" s="1" a="1"/>
  <c r="A1976" i="2" s="1"/>
  <c r="L1974" i="2" a="1"/>
  <c r="L1974" i="2" s="1"/>
  <c r="P1974" i="2" a="1"/>
  <c r="P1974" i="2" s="1"/>
  <c r="M1974" i="2" a="1"/>
  <c r="M1974" i="2" s="1"/>
  <c r="Q1974" i="2" a="1"/>
  <c r="Q1974" i="2" s="1"/>
  <c r="N1974" i="2" a="1"/>
  <c r="N1974" i="2" s="1"/>
  <c r="K1974" i="2" a="1"/>
  <c r="K1974" i="2" s="1"/>
  <c r="C1974" i="2" a="1"/>
  <c r="C1974" i="2" s="1"/>
  <c r="O1974" i="2" a="1"/>
  <c r="O1974" i="2" s="1"/>
  <c r="D1974" i="2" a="1"/>
  <c r="D1974" i="2" s="1"/>
  <c r="A1974" i="2" s="1" a="1"/>
  <c r="A1974" i="2" s="1"/>
  <c r="N1972" i="2" a="1"/>
  <c r="N1972" i="2" s="1"/>
  <c r="K1972" i="2" a="1"/>
  <c r="K1972" i="2" s="1"/>
  <c r="O1972" i="2" a="1"/>
  <c r="O1972" i="2" s="1"/>
  <c r="L1972" i="2" a="1"/>
  <c r="L1972" i="2" s="1"/>
  <c r="P1972" i="2" a="1"/>
  <c r="P1972" i="2" s="1"/>
  <c r="C1972" i="2" a="1"/>
  <c r="C1972" i="2" s="1"/>
  <c r="M1972" i="2" a="1"/>
  <c r="M1972" i="2" s="1"/>
  <c r="D1972" i="2" a="1"/>
  <c r="D1972" i="2" s="1"/>
  <c r="A1972" i="2" s="1" a="1"/>
  <c r="A1972" i="2" s="1"/>
  <c r="Q1972" i="2" a="1"/>
  <c r="Q1972" i="2" s="1"/>
  <c r="L1970" i="2" a="1"/>
  <c r="L1970" i="2" s="1"/>
  <c r="P1970" i="2" a="1"/>
  <c r="P1970" i="2" s="1"/>
  <c r="M1970" i="2" a="1"/>
  <c r="M1970" i="2" s="1"/>
  <c r="Q1970" i="2" a="1"/>
  <c r="Q1970" i="2" s="1"/>
  <c r="N1970" i="2" a="1"/>
  <c r="N1970" i="2" s="1"/>
  <c r="C1970" i="2" a="1"/>
  <c r="C1970" i="2" s="1"/>
  <c r="K1970" i="2" a="1"/>
  <c r="K1970" i="2" s="1"/>
  <c r="D1970" i="2" a="1"/>
  <c r="D1970" i="2" s="1"/>
  <c r="A1970" i="2" s="1" a="1"/>
  <c r="A1970" i="2" s="1"/>
  <c r="O1970" i="2" a="1"/>
  <c r="O1970" i="2" s="1"/>
  <c r="N1968" i="2" a="1"/>
  <c r="N1968" i="2" s="1"/>
  <c r="K1968" i="2" a="1"/>
  <c r="K1968" i="2" s="1"/>
  <c r="O1968" i="2" a="1"/>
  <c r="O1968" i="2" s="1"/>
  <c r="L1968" i="2" a="1"/>
  <c r="L1968" i="2" s="1"/>
  <c r="P1968" i="2" a="1"/>
  <c r="P1968" i="2" s="1"/>
  <c r="C1968" i="2" a="1"/>
  <c r="C1968" i="2" s="1"/>
  <c r="D1968" i="2" a="1"/>
  <c r="D1968" i="2" s="1"/>
  <c r="A1968" i="2" s="1" a="1"/>
  <c r="A1968" i="2" s="1"/>
  <c r="Q1968" i="2" a="1"/>
  <c r="Q1968" i="2" s="1"/>
  <c r="M1968" i="2" a="1"/>
  <c r="M1968" i="2" s="1"/>
  <c r="L1966" i="2" a="1"/>
  <c r="L1966" i="2" s="1"/>
  <c r="P1966" i="2" a="1"/>
  <c r="P1966" i="2" s="1"/>
  <c r="M1966" i="2" a="1"/>
  <c r="M1966" i="2" s="1"/>
  <c r="Q1966" i="2" a="1"/>
  <c r="Q1966" i="2" s="1"/>
  <c r="N1966" i="2" a="1"/>
  <c r="N1966" i="2" s="1"/>
  <c r="C1966" i="2" a="1"/>
  <c r="C1966" i="2" s="1"/>
  <c r="O1966" i="2" a="1"/>
  <c r="O1966" i="2" s="1"/>
  <c r="D1966" i="2" a="1"/>
  <c r="D1966" i="2" s="1"/>
  <c r="A1966" i="2" s="1" a="1"/>
  <c r="A1966" i="2" s="1"/>
  <c r="K1966" i="2" a="1"/>
  <c r="K1966" i="2" s="1"/>
  <c r="N1964" i="2" a="1"/>
  <c r="N1964" i="2" s="1"/>
  <c r="K1964" i="2" a="1"/>
  <c r="K1964" i="2" s="1"/>
  <c r="O1964" i="2" a="1"/>
  <c r="O1964" i="2" s="1"/>
  <c r="L1964" i="2" a="1"/>
  <c r="L1964" i="2" s="1"/>
  <c r="P1964" i="2" a="1"/>
  <c r="P1964" i="2" s="1"/>
  <c r="Q1964" i="2" a="1"/>
  <c r="Q1964" i="2" s="1"/>
  <c r="C1964" i="2" a="1"/>
  <c r="C1964" i="2" s="1"/>
  <c r="D1964" i="2" a="1"/>
  <c r="D1964" i="2" s="1"/>
  <c r="A1964" i="2" s="1" a="1"/>
  <c r="A1964" i="2" s="1"/>
  <c r="M1964" i="2" a="1"/>
  <c r="M1964" i="2" s="1"/>
  <c r="L1962" i="2" a="1"/>
  <c r="L1962" i="2" s="1"/>
  <c r="P1962" i="2" a="1"/>
  <c r="P1962" i="2" s="1"/>
  <c r="M1962" i="2" a="1"/>
  <c r="M1962" i="2" s="1"/>
  <c r="Q1962" i="2" a="1"/>
  <c r="Q1962" i="2" s="1"/>
  <c r="N1962" i="2" a="1"/>
  <c r="N1962" i="2" s="1"/>
  <c r="O1962" i="2" a="1"/>
  <c r="O1962" i="2" s="1"/>
  <c r="C1962" i="2" a="1"/>
  <c r="C1962" i="2" s="1"/>
  <c r="D1962" i="2" a="1"/>
  <c r="D1962" i="2" s="1"/>
  <c r="A1962" i="2" s="1" a="1"/>
  <c r="A1962" i="2" s="1"/>
  <c r="K1962" i="2" a="1"/>
  <c r="K1962" i="2" s="1"/>
  <c r="N1960" i="2" a="1"/>
  <c r="N1960" i="2" s="1"/>
  <c r="K1960" i="2" a="1"/>
  <c r="K1960" i="2" s="1"/>
  <c r="O1960" i="2" a="1"/>
  <c r="O1960" i="2" s="1"/>
  <c r="L1960" i="2" a="1"/>
  <c r="L1960" i="2" s="1"/>
  <c r="P1960" i="2" a="1"/>
  <c r="P1960" i="2" s="1"/>
  <c r="M1960" i="2" a="1"/>
  <c r="M1960" i="2" s="1"/>
  <c r="C1960" i="2" a="1"/>
  <c r="C1960" i="2" s="1"/>
  <c r="Q1960" i="2" a="1"/>
  <c r="Q1960" i="2" s="1"/>
  <c r="D1960" i="2" a="1"/>
  <c r="D1960" i="2" s="1"/>
  <c r="A1960" i="2" s="1" a="1"/>
  <c r="A1960" i="2" s="1"/>
  <c r="L1958" i="2" a="1"/>
  <c r="L1958" i="2" s="1"/>
  <c r="P1958" i="2" a="1"/>
  <c r="P1958" i="2" s="1"/>
  <c r="M1958" i="2" a="1"/>
  <c r="M1958" i="2" s="1"/>
  <c r="Q1958" i="2" a="1"/>
  <c r="Q1958" i="2" s="1"/>
  <c r="N1958" i="2" a="1"/>
  <c r="N1958" i="2" s="1"/>
  <c r="K1958" i="2" a="1"/>
  <c r="K1958" i="2" s="1"/>
  <c r="C1958" i="2" a="1"/>
  <c r="C1958" i="2" s="1"/>
  <c r="O1958" i="2" a="1"/>
  <c r="O1958" i="2" s="1"/>
  <c r="D1958" i="2" a="1"/>
  <c r="D1958" i="2" s="1"/>
  <c r="A1958" i="2" s="1" a="1"/>
  <c r="A1958" i="2" s="1"/>
  <c r="N1956" i="2" a="1"/>
  <c r="N1956" i="2" s="1"/>
  <c r="K1956" i="2" a="1"/>
  <c r="K1956" i="2" s="1"/>
  <c r="O1956" i="2" a="1"/>
  <c r="O1956" i="2" s="1"/>
  <c r="L1956" i="2" a="1"/>
  <c r="L1956" i="2" s="1"/>
  <c r="P1956" i="2" a="1"/>
  <c r="P1956" i="2" s="1"/>
  <c r="C1956" i="2" a="1"/>
  <c r="C1956" i="2" s="1"/>
  <c r="M1956" i="2" a="1"/>
  <c r="M1956" i="2" s="1"/>
  <c r="D1956" i="2" a="1"/>
  <c r="D1956" i="2" s="1"/>
  <c r="A1956" i="2" s="1" a="1"/>
  <c r="A1956" i="2" s="1"/>
  <c r="Q1956" i="2" a="1"/>
  <c r="Q1956" i="2" s="1"/>
  <c r="L1954" i="2" a="1"/>
  <c r="L1954" i="2" s="1"/>
  <c r="P1954" i="2" a="1"/>
  <c r="P1954" i="2" s="1"/>
  <c r="M1954" i="2" a="1"/>
  <c r="M1954" i="2" s="1"/>
  <c r="Q1954" i="2" a="1"/>
  <c r="Q1954" i="2" s="1"/>
  <c r="N1954" i="2" a="1"/>
  <c r="N1954" i="2" s="1"/>
  <c r="C1954" i="2" a="1"/>
  <c r="C1954" i="2" s="1"/>
  <c r="K1954" i="2" a="1"/>
  <c r="K1954" i="2" s="1"/>
  <c r="D1954" i="2" a="1"/>
  <c r="D1954" i="2" s="1"/>
  <c r="A1954" i="2" s="1" a="1"/>
  <c r="A1954" i="2" s="1"/>
  <c r="O1954" i="2" a="1"/>
  <c r="O1954" i="2" s="1"/>
  <c r="N1952" i="2" a="1"/>
  <c r="N1952" i="2" s="1"/>
  <c r="K1952" i="2" a="1"/>
  <c r="K1952" i="2" s="1"/>
  <c r="O1952" i="2" a="1"/>
  <c r="O1952" i="2" s="1"/>
  <c r="L1952" i="2" a="1"/>
  <c r="L1952" i="2" s="1"/>
  <c r="P1952" i="2" a="1"/>
  <c r="P1952" i="2" s="1"/>
  <c r="C1952" i="2" a="1"/>
  <c r="C1952" i="2" s="1"/>
  <c r="Q1952" i="2" a="1"/>
  <c r="Q1952" i="2" s="1"/>
  <c r="D1952" i="2" a="1"/>
  <c r="D1952" i="2" s="1"/>
  <c r="A1952" i="2" s="1" a="1"/>
  <c r="A1952" i="2" s="1"/>
  <c r="M1952" i="2" a="1"/>
  <c r="M1952" i="2" s="1"/>
  <c r="L1950" i="2" a="1"/>
  <c r="L1950" i="2" s="1"/>
  <c r="P1950" i="2" a="1"/>
  <c r="P1950" i="2" s="1"/>
  <c r="M1950" i="2" a="1"/>
  <c r="M1950" i="2" s="1"/>
  <c r="Q1950" i="2" a="1"/>
  <c r="Q1950" i="2" s="1"/>
  <c r="N1950" i="2" a="1"/>
  <c r="N1950" i="2" s="1"/>
  <c r="C1950" i="2" a="1"/>
  <c r="C1950" i="2" s="1"/>
  <c r="D1950" i="2" a="1"/>
  <c r="D1950" i="2" s="1"/>
  <c r="A1950" i="2" s="1" a="1"/>
  <c r="A1950" i="2" s="1"/>
  <c r="O1950" i="2" a="1"/>
  <c r="O1950" i="2" s="1"/>
  <c r="K1950" i="2" a="1"/>
  <c r="K1950" i="2" s="1"/>
  <c r="N1948" i="2" a="1"/>
  <c r="N1948" i="2" s="1"/>
  <c r="K1948" i="2" a="1"/>
  <c r="K1948" i="2" s="1"/>
  <c r="O1948" i="2" a="1"/>
  <c r="O1948" i="2" s="1"/>
  <c r="L1948" i="2" a="1"/>
  <c r="L1948" i="2" s="1"/>
  <c r="P1948" i="2" a="1"/>
  <c r="P1948" i="2" s="1"/>
  <c r="Q1948" i="2" a="1"/>
  <c r="Q1948" i="2" s="1"/>
  <c r="C1948" i="2" a="1"/>
  <c r="C1948" i="2" s="1"/>
  <c r="D1948" i="2" a="1"/>
  <c r="D1948" i="2" s="1"/>
  <c r="A1948" i="2" s="1" a="1"/>
  <c r="A1948" i="2" s="1"/>
  <c r="M1948" i="2" a="1"/>
  <c r="M1948" i="2" s="1"/>
  <c r="L1946" i="2" a="1"/>
  <c r="L1946" i="2" s="1"/>
  <c r="P1946" i="2" a="1"/>
  <c r="P1946" i="2" s="1"/>
  <c r="M1946" i="2" a="1"/>
  <c r="M1946" i="2" s="1"/>
  <c r="Q1946" i="2" a="1"/>
  <c r="Q1946" i="2" s="1"/>
  <c r="N1946" i="2" a="1"/>
  <c r="N1946" i="2" s="1"/>
  <c r="O1946" i="2" a="1"/>
  <c r="O1946" i="2" s="1"/>
  <c r="C1946" i="2" a="1"/>
  <c r="C1946" i="2" s="1"/>
  <c r="K1946" i="2" a="1"/>
  <c r="K1946" i="2" s="1"/>
  <c r="D1946" i="2" a="1"/>
  <c r="D1946" i="2" s="1"/>
  <c r="A1946" i="2" s="1" a="1"/>
  <c r="A1946" i="2" s="1"/>
  <c r="N1944" i="2" a="1"/>
  <c r="N1944" i="2" s="1"/>
  <c r="K1944" i="2" a="1"/>
  <c r="K1944" i="2" s="1"/>
  <c r="O1944" i="2" a="1"/>
  <c r="O1944" i="2" s="1"/>
  <c r="L1944" i="2" a="1"/>
  <c r="L1944" i="2" s="1"/>
  <c r="P1944" i="2" a="1"/>
  <c r="P1944" i="2" s="1"/>
  <c r="M1944" i="2" a="1"/>
  <c r="M1944" i="2" s="1"/>
  <c r="C1944" i="2" a="1"/>
  <c r="C1944" i="2" s="1"/>
  <c r="Q1944" i="2" a="1"/>
  <c r="Q1944" i="2" s="1"/>
  <c r="D1944" i="2" a="1"/>
  <c r="D1944" i="2" s="1"/>
  <c r="A1944" i="2" s="1" a="1"/>
  <c r="A1944" i="2" s="1"/>
  <c r="L1942" i="2" a="1"/>
  <c r="L1942" i="2" s="1"/>
  <c r="P1942" i="2" a="1"/>
  <c r="P1942" i="2" s="1"/>
  <c r="M1942" i="2" a="1"/>
  <c r="M1942" i="2" s="1"/>
  <c r="Q1942" i="2" a="1"/>
  <c r="Q1942" i="2" s="1"/>
  <c r="N1942" i="2" a="1"/>
  <c r="N1942" i="2" s="1"/>
  <c r="K1942" i="2" a="1"/>
  <c r="K1942" i="2" s="1"/>
  <c r="C1942" i="2" a="1"/>
  <c r="C1942" i="2" s="1"/>
  <c r="O1942" i="2" a="1"/>
  <c r="O1942" i="2" s="1"/>
  <c r="D1942" i="2" a="1"/>
  <c r="D1942" i="2" s="1"/>
  <c r="A1942" i="2" s="1" a="1"/>
  <c r="A1942" i="2" s="1"/>
  <c r="N1940" i="2" a="1"/>
  <c r="N1940" i="2" s="1"/>
  <c r="K1940" i="2" a="1"/>
  <c r="K1940" i="2" s="1"/>
  <c r="O1940" i="2" a="1"/>
  <c r="O1940" i="2" s="1"/>
  <c r="L1940" i="2" a="1"/>
  <c r="L1940" i="2" s="1"/>
  <c r="P1940" i="2" a="1"/>
  <c r="P1940" i="2" s="1"/>
  <c r="C1940" i="2" a="1"/>
  <c r="C1940" i="2" s="1"/>
  <c r="M1940" i="2" a="1"/>
  <c r="M1940" i="2" s="1"/>
  <c r="D1940" i="2" a="1"/>
  <c r="D1940" i="2" s="1"/>
  <c r="A1940" i="2" s="1" a="1"/>
  <c r="A1940" i="2" s="1"/>
  <c r="Q1940" i="2" a="1"/>
  <c r="Q1940" i="2" s="1"/>
  <c r="L1938" i="2" a="1"/>
  <c r="L1938" i="2" s="1"/>
  <c r="P1938" i="2" a="1"/>
  <c r="P1938" i="2" s="1"/>
  <c r="M1938" i="2" a="1"/>
  <c r="M1938" i="2" s="1"/>
  <c r="Q1938" i="2" a="1"/>
  <c r="Q1938" i="2" s="1"/>
  <c r="N1938" i="2" a="1"/>
  <c r="N1938" i="2" s="1"/>
  <c r="C1938" i="2" a="1"/>
  <c r="C1938" i="2" s="1"/>
  <c r="K1938" i="2" a="1"/>
  <c r="K1938" i="2" s="1"/>
  <c r="D1938" i="2" a="1"/>
  <c r="D1938" i="2" s="1"/>
  <c r="A1938" i="2" s="1" a="1"/>
  <c r="A1938" i="2" s="1"/>
  <c r="O1938" i="2" a="1"/>
  <c r="O1938" i="2" s="1"/>
  <c r="N1936" i="2" a="1"/>
  <c r="N1936" i="2" s="1"/>
  <c r="K1936" i="2" a="1"/>
  <c r="K1936" i="2" s="1"/>
  <c r="O1936" i="2" a="1"/>
  <c r="O1936" i="2" s="1"/>
  <c r="L1936" i="2" a="1"/>
  <c r="L1936" i="2" s="1"/>
  <c r="P1936" i="2" a="1"/>
  <c r="P1936" i="2" s="1"/>
  <c r="C1936" i="2" a="1"/>
  <c r="C1936" i="2" s="1"/>
  <c r="D1936" i="2" a="1"/>
  <c r="D1936" i="2" s="1"/>
  <c r="A1936" i="2" s="1" a="1"/>
  <c r="A1936" i="2" s="1"/>
  <c r="M1936" i="2" a="1"/>
  <c r="M1936" i="2" s="1"/>
  <c r="Q1936" i="2" a="1"/>
  <c r="Q1936" i="2" s="1"/>
  <c r="L1934" i="2" a="1"/>
  <c r="L1934" i="2" s="1"/>
  <c r="P1934" i="2" a="1"/>
  <c r="P1934" i="2" s="1"/>
  <c r="M1934" i="2" a="1"/>
  <c r="M1934" i="2" s="1"/>
  <c r="Q1934" i="2" a="1"/>
  <c r="Q1934" i="2" s="1"/>
  <c r="N1934" i="2" a="1"/>
  <c r="N1934" i="2" s="1"/>
  <c r="C1934" i="2" a="1"/>
  <c r="C1934" i="2" s="1"/>
  <c r="D1934" i="2" a="1"/>
  <c r="D1934" i="2" s="1"/>
  <c r="A1934" i="2" s="1" a="1"/>
  <c r="A1934" i="2" s="1"/>
  <c r="O1934" i="2" a="1"/>
  <c r="O1934" i="2" s="1"/>
  <c r="K1934" i="2" a="1"/>
  <c r="K1934" i="2" s="1"/>
  <c r="K1932" i="2" a="1"/>
  <c r="K1932" i="2" s="1"/>
  <c r="O1932" i="2" a="1"/>
  <c r="O1932" i="2" s="1"/>
  <c r="L1932" i="2" a="1"/>
  <c r="L1932" i="2" s="1"/>
  <c r="P1932" i="2" a="1"/>
  <c r="P1932" i="2" s="1"/>
  <c r="M1932" i="2" a="1"/>
  <c r="M1932" i="2" s="1"/>
  <c r="Q1932" i="2" a="1"/>
  <c r="Q1932" i="2" s="1"/>
  <c r="C1932" i="2" a="1"/>
  <c r="C1932" i="2" s="1"/>
  <c r="D1932" i="2" a="1"/>
  <c r="D1932" i="2" s="1"/>
  <c r="A1932" i="2" s="1" a="1"/>
  <c r="A1932" i="2" s="1"/>
  <c r="N1932" i="2" a="1"/>
  <c r="N1932" i="2" s="1"/>
  <c r="M1930" i="2" a="1"/>
  <c r="M1930" i="2" s="1"/>
  <c r="Q1930" i="2" a="1"/>
  <c r="Q1930" i="2" s="1"/>
  <c r="N1930" i="2" a="1"/>
  <c r="N1930" i="2" s="1"/>
  <c r="K1930" i="2" a="1"/>
  <c r="K1930" i="2" s="1"/>
  <c r="O1930" i="2" a="1"/>
  <c r="O1930" i="2" s="1"/>
  <c r="P1930" i="2" a="1"/>
  <c r="P1930" i="2" s="1"/>
  <c r="C1930" i="2" a="1"/>
  <c r="C1930" i="2" s="1"/>
  <c r="L1930" i="2" a="1"/>
  <c r="L1930" i="2" s="1"/>
  <c r="D1930" i="2" a="1"/>
  <c r="D1930" i="2" s="1"/>
  <c r="A1930" i="2" s="1" a="1"/>
  <c r="A1930" i="2" s="1"/>
  <c r="K1928" i="2" a="1"/>
  <c r="K1928" i="2" s="1"/>
  <c r="O1928" i="2" a="1"/>
  <c r="O1928" i="2" s="1"/>
  <c r="L1928" i="2" a="1"/>
  <c r="L1928" i="2" s="1"/>
  <c r="P1928" i="2" a="1"/>
  <c r="P1928" i="2" s="1"/>
  <c r="M1928" i="2" a="1"/>
  <c r="M1928" i="2" s="1"/>
  <c r="Q1928" i="2" a="1"/>
  <c r="Q1928" i="2" s="1"/>
  <c r="N1928" i="2" a="1"/>
  <c r="N1928" i="2" s="1"/>
  <c r="C1928" i="2" a="1"/>
  <c r="C1928" i="2" s="1"/>
  <c r="D1928" i="2" a="1"/>
  <c r="D1928" i="2" s="1"/>
  <c r="A1928" i="2" s="1" a="1"/>
  <c r="A1928" i="2" s="1"/>
  <c r="M1926" i="2" a="1"/>
  <c r="M1926" i="2" s="1"/>
  <c r="Q1926" i="2" a="1"/>
  <c r="Q1926" i="2" s="1"/>
  <c r="N1926" i="2" a="1"/>
  <c r="N1926" i="2" s="1"/>
  <c r="K1926" i="2" a="1"/>
  <c r="K1926" i="2" s="1"/>
  <c r="O1926" i="2" a="1"/>
  <c r="O1926" i="2" s="1"/>
  <c r="L1926" i="2" a="1"/>
  <c r="L1926" i="2" s="1"/>
  <c r="C1926" i="2" a="1"/>
  <c r="C1926" i="2" s="1"/>
  <c r="P1926" i="2" a="1"/>
  <c r="P1926" i="2" s="1"/>
  <c r="D1926" i="2" a="1"/>
  <c r="D1926" i="2" s="1"/>
  <c r="A1926" i="2" s="1" a="1"/>
  <c r="A1926" i="2" s="1"/>
  <c r="K1924" i="2" a="1"/>
  <c r="K1924" i="2" s="1"/>
  <c r="O1924" i="2" a="1"/>
  <c r="O1924" i="2" s="1"/>
  <c r="L1924" i="2" a="1"/>
  <c r="L1924" i="2" s="1"/>
  <c r="P1924" i="2" a="1"/>
  <c r="P1924" i="2" s="1"/>
  <c r="M1924" i="2" a="1"/>
  <c r="M1924" i="2" s="1"/>
  <c r="Q1924" i="2" a="1"/>
  <c r="Q1924" i="2" s="1"/>
  <c r="C1924" i="2" a="1"/>
  <c r="C1924" i="2" s="1"/>
  <c r="N1924" i="2" a="1"/>
  <c r="N1924" i="2" s="1"/>
  <c r="D1924" i="2" a="1"/>
  <c r="D1924" i="2" s="1"/>
  <c r="A1924" i="2" s="1" a="1"/>
  <c r="A1924" i="2" s="1"/>
  <c r="M1922" i="2" a="1"/>
  <c r="M1922" i="2" s="1"/>
  <c r="Q1922" i="2" a="1"/>
  <c r="Q1922" i="2" s="1"/>
  <c r="N1922" i="2" a="1"/>
  <c r="N1922" i="2" s="1"/>
  <c r="K1922" i="2" a="1"/>
  <c r="K1922" i="2" s="1"/>
  <c r="O1922" i="2" a="1"/>
  <c r="O1922" i="2" s="1"/>
  <c r="C1922" i="2" a="1"/>
  <c r="C1922" i="2" s="1"/>
  <c r="L1922" i="2" a="1"/>
  <c r="L1922" i="2" s="1"/>
  <c r="D1922" i="2" a="1"/>
  <c r="D1922" i="2" s="1"/>
  <c r="A1922" i="2" s="1" a="1"/>
  <c r="A1922" i="2" s="1"/>
  <c r="P1922" i="2" a="1"/>
  <c r="P1922" i="2" s="1"/>
  <c r="K1920" i="2" a="1"/>
  <c r="K1920" i="2" s="1"/>
  <c r="O1920" i="2" a="1"/>
  <c r="O1920" i="2" s="1"/>
  <c r="L1920" i="2" a="1"/>
  <c r="L1920" i="2" s="1"/>
  <c r="P1920" i="2" a="1"/>
  <c r="P1920" i="2" s="1"/>
  <c r="M1920" i="2" a="1"/>
  <c r="M1920" i="2" s="1"/>
  <c r="Q1920" i="2" a="1"/>
  <c r="Q1920" i="2" s="1"/>
  <c r="C1920" i="2" a="1"/>
  <c r="C1920" i="2" s="1"/>
  <c r="D1920" i="2" a="1"/>
  <c r="D1920" i="2" s="1"/>
  <c r="A1920" i="2" s="1" a="1"/>
  <c r="A1920" i="2" s="1"/>
  <c r="N1920" i="2" a="1"/>
  <c r="N1920" i="2" s="1"/>
  <c r="M1918" i="2" a="1"/>
  <c r="M1918" i="2" s="1"/>
  <c r="Q1918" i="2" a="1"/>
  <c r="Q1918" i="2" s="1"/>
  <c r="N1918" i="2" a="1"/>
  <c r="N1918" i="2" s="1"/>
  <c r="K1918" i="2" a="1"/>
  <c r="K1918" i="2" s="1"/>
  <c r="O1918" i="2" a="1"/>
  <c r="O1918" i="2" s="1"/>
  <c r="C1918" i="2" a="1"/>
  <c r="C1918" i="2" s="1"/>
  <c r="P1918" i="2" a="1"/>
  <c r="P1918" i="2" s="1"/>
  <c r="D1918" i="2" a="1"/>
  <c r="D1918" i="2" s="1"/>
  <c r="A1918" i="2" s="1" a="1"/>
  <c r="A1918" i="2" s="1"/>
  <c r="L1918" i="2" a="1"/>
  <c r="L1918" i="2" s="1"/>
  <c r="K1916" i="2" a="1"/>
  <c r="K1916" i="2" s="1"/>
  <c r="O1916" i="2" a="1"/>
  <c r="O1916" i="2" s="1"/>
  <c r="L1916" i="2" a="1"/>
  <c r="L1916" i="2" s="1"/>
  <c r="P1916" i="2" a="1"/>
  <c r="P1916" i="2" s="1"/>
  <c r="M1916" i="2" a="1"/>
  <c r="M1916" i="2" s="1"/>
  <c r="Q1916" i="2" a="1"/>
  <c r="Q1916" i="2" s="1"/>
  <c r="C1916" i="2" a="1"/>
  <c r="C1916" i="2" s="1"/>
  <c r="D1916" i="2" a="1"/>
  <c r="D1916" i="2" s="1"/>
  <c r="A1916" i="2" s="1" a="1"/>
  <c r="A1916" i="2" s="1"/>
  <c r="N1916" i="2" a="1"/>
  <c r="N1916" i="2" s="1"/>
  <c r="M1914" i="2" a="1"/>
  <c r="M1914" i="2" s="1"/>
  <c r="Q1914" i="2" a="1"/>
  <c r="Q1914" i="2" s="1"/>
  <c r="N1914" i="2" a="1"/>
  <c r="N1914" i="2" s="1"/>
  <c r="K1914" i="2" a="1"/>
  <c r="K1914" i="2" s="1"/>
  <c r="O1914" i="2" a="1"/>
  <c r="O1914" i="2" s="1"/>
  <c r="P1914" i="2" a="1"/>
  <c r="P1914" i="2" s="1"/>
  <c r="C1914" i="2" a="1"/>
  <c r="C1914" i="2" s="1"/>
  <c r="L1914" i="2" a="1"/>
  <c r="L1914" i="2" s="1"/>
  <c r="D1914" i="2" a="1"/>
  <c r="D1914" i="2" s="1"/>
  <c r="A1914" i="2" s="1" a="1"/>
  <c r="A1914" i="2" s="1"/>
  <c r="K1912" i="2" a="1"/>
  <c r="K1912" i="2" s="1"/>
  <c r="O1912" i="2" a="1"/>
  <c r="O1912" i="2" s="1"/>
  <c r="L1912" i="2" a="1"/>
  <c r="L1912" i="2" s="1"/>
  <c r="P1912" i="2" a="1"/>
  <c r="P1912" i="2" s="1"/>
  <c r="M1912" i="2" a="1"/>
  <c r="M1912" i="2" s="1"/>
  <c r="Q1912" i="2" a="1"/>
  <c r="Q1912" i="2" s="1"/>
  <c r="N1912" i="2" a="1"/>
  <c r="N1912" i="2" s="1"/>
  <c r="C1912" i="2" a="1"/>
  <c r="C1912" i="2" s="1"/>
  <c r="D1912" i="2" a="1"/>
  <c r="D1912" i="2" s="1"/>
  <c r="A1912" i="2" s="1" a="1"/>
  <c r="A1912" i="2" s="1"/>
  <c r="M1910" i="2" a="1"/>
  <c r="M1910" i="2" s="1"/>
  <c r="Q1910" i="2" a="1"/>
  <c r="Q1910" i="2" s="1"/>
  <c r="N1910" i="2" a="1"/>
  <c r="N1910" i="2" s="1"/>
  <c r="K1910" i="2" a="1"/>
  <c r="K1910" i="2" s="1"/>
  <c r="O1910" i="2" a="1"/>
  <c r="O1910" i="2" s="1"/>
  <c r="L1910" i="2" a="1"/>
  <c r="L1910" i="2" s="1"/>
  <c r="C1910" i="2" a="1"/>
  <c r="C1910" i="2" s="1"/>
  <c r="P1910" i="2" a="1"/>
  <c r="P1910" i="2" s="1"/>
  <c r="D1910" i="2" a="1"/>
  <c r="D1910" i="2" s="1"/>
  <c r="A1910" i="2" s="1" a="1"/>
  <c r="A1910" i="2" s="1"/>
  <c r="K1908" i="2" a="1"/>
  <c r="K1908" i="2" s="1"/>
  <c r="O1908" i="2" a="1"/>
  <c r="O1908" i="2" s="1"/>
  <c r="L1908" i="2" a="1"/>
  <c r="L1908" i="2" s="1"/>
  <c r="P1908" i="2" a="1"/>
  <c r="P1908" i="2" s="1"/>
  <c r="M1908" i="2" a="1"/>
  <c r="M1908" i="2" s="1"/>
  <c r="Q1908" i="2" a="1"/>
  <c r="Q1908" i="2" s="1"/>
  <c r="C1908" i="2" a="1"/>
  <c r="C1908" i="2" s="1"/>
  <c r="N1908" i="2" a="1"/>
  <c r="N1908" i="2" s="1"/>
  <c r="D1908" i="2" a="1"/>
  <c r="D1908" i="2" s="1"/>
  <c r="A1908" i="2" s="1" a="1"/>
  <c r="A1908" i="2" s="1"/>
  <c r="M1906" i="2" a="1"/>
  <c r="M1906" i="2" s="1"/>
  <c r="Q1906" i="2" a="1"/>
  <c r="Q1906" i="2" s="1"/>
  <c r="N1906" i="2" a="1"/>
  <c r="N1906" i="2" s="1"/>
  <c r="K1906" i="2" a="1"/>
  <c r="K1906" i="2" s="1"/>
  <c r="O1906" i="2" a="1"/>
  <c r="O1906" i="2" s="1"/>
  <c r="C1906" i="2" a="1"/>
  <c r="C1906" i="2" s="1"/>
  <c r="L1906" i="2" a="1"/>
  <c r="L1906" i="2" s="1"/>
  <c r="D1906" i="2" a="1"/>
  <c r="D1906" i="2" s="1"/>
  <c r="A1906" i="2" s="1" a="1"/>
  <c r="A1906" i="2" s="1"/>
  <c r="P1906" i="2" a="1"/>
  <c r="P1906" i="2" s="1"/>
  <c r="K1904" i="2" a="1"/>
  <c r="K1904" i="2" s="1"/>
  <c r="O1904" i="2" a="1"/>
  <c r="O1904" i="2" s="1"/>
  <c r="L1904" i="2" a="1"/>
  <c r="L1904" i="2" s="1"/>
  <c r="P1904" i="2" a="1"/>
  <c r="P1904" i="2" s="1"/>
  <c r="M1904" i="2" a="1"/>
  <c r="M1904" i="2" s="1"/>
  <c r="Q1904" i="2" a="1"/>
  <c r="Q1904" i="2" s="1"/>
  <c r="C1904" i="2" a="1"/>
  <c r="C1904" i="2" s="1"/>
  <c r="D1904" i="2" a="1"/>
  <c r="D1904" i="2" s="1"/>
  <c r="A1904" i="2" s="1" a="1"/>
  <c r="A1904" i="2" s="1"/>
  <c r="N1904" i="2" a="1"/>
  <c r="N1904" i="2" s="1"/>
  <c r="M1902" i="2" a="1"/>
  <c r="M1902" i="2" s="1"/>
  <c r="Q1902" i="2" a="1"/>
  <c r="Q1902" i="2" s="1"/>
  <c r="N1902" i="2" a="1"/>
  <c r="N1902" i="2" s="1"/>
  <c r="K1902" i="2" a="1"/>
  <c r="K1902" i="2" s="1"/>
  <c r="O1902" i="2" a="1"/>
  <c r="O1902" i="2" s="1"/>
  <c r="C1902" i="2" a="1"/>
  <c r="C1902" i="2" s="1"/>
  <c r="D1902" i="2" a="1"/>
  <c r="D1902" i="2" s="1"/>
  <c r="A1902" i="2" s="1" a="1"/>
  <c r="A1902" i="2" s="1"/>
  <c r="P1902" i="2" a="1"/>
  <c r="P1902" i="2" s="1"/>
  <c r="L1902" i="2" a="1"/>
  <c r="L1902" i="2" s="1"/>
  <c r="K1900" i="2" a="1"/>
  <c r="K1900" i="2" s="1"/>
  <c r="O1900" i="2" a="1"/>
  <c r="O1900" i="2" s="1"/>
  <c r="L1900" i="2" a="1"/>
  <c r="L1900" i="2" s="1"/>
  <c r="P1900" i="2" a="1"/>
  <c r="P1900" i="2" s="1"/>
  <c r="M1900" i="2" a="1"/>
  <c r="M1900" i="2" s="1"/>
  <c r="Q1900" i="2" a="1"/>
  <c r="Q1900" i="2" s="1"/>
  <c r="C1900" i="2" a="1"/>
  <c r="C1900" i="2" s="1"/>
  <c r="N1900" i="2" a="1"/>
  <c r="N1900" i="2" s="1"/>
  <c r="D1900" i="2" a="1"/>
  <c r="D1900" i="2" s="1"/>
  <c r="A1900" i="2" s="1" a="1"/>
  <c r="A1900" i="2" s="1"/>
  <c r="M1898" i="2" a="1"/>
  <c r="M1898" i="2" s="1"/>
  <c r="Q1898" i="2" a="1"/>
  <c r="Q1898" i="2" s="1"/>
  <c r="N1898" i="2" a="1"/>
  <c r="N1898" i="2" s="1"/>
  <c r="K1898" i="2" a="1"/>
  <c r="K1898" i="2" s="1"/>
  <c r="O1898" i="2" a="1"/>
  <c r="O1898" i="2" s="1"/>
  <c r="P1898" i="2" a="1"/>
  <c r="P1898" i="2" s="1"/>
  <c r="C1898" i="2" a="1"/>
  <c r="C1898" i="2" s="1"/>
  <c r="D1898" i="2" a="1"/>
  <c r="D1898" i="2" s="1"/>
  <c r="A1898" i="2" s="1" a="1"/>
  <c r="A1898" i="2" s="1"/>
  <c r="L1898" i="2" a="1"/>
  <c r="L1898" i="2" s="1"/>
  <c r="L1896" i="2" a="1"/>
  <c r="L1896" i="2" s="1"/>
  <c r="P1896" i="2" a="1"/>
  <c r="P1896" i="2" s="1"/>
  <c r="M1896" i="2" a="1"/>
  <c r="M1896" i="2" s="1"/>
  <c r="Q1896" i="2" a="1"/>
  <c r="Q1896" i="2" s="1"/>
  <c r="N1896" i="2" a="1"/>
  <c r="N1896" i="2" s="1"/>
  <c r="O1896" i="2" a="1"/>
  <c r="O1896" i="2" s="1"/>
  <c r="C1896" i="2" a="1"/>
  <c r="C1896" i="2" s="1"/>
  <c r="K1896" i="2" a="1"/>
  <c r="K1896" i="2" s="1"/>
  <c r="D1896" i="2" a="1"/>
  <c r="D1896" i="2" s="1"/>
  <c r="A1896" i="2" s="1" a="1"/>
  <c r="A1896" i="2" s="1"/>
  <c r="N1894" i="2" a="1"/>
  <c r="N1894" i="2" s="1"/>
  <c r="K1894" i="2" a="1"/>
  <c r="K1894" i="2" s="1"/>
  <c r="O1894" i="2" a="1"/>
  <c r="O1894" i="2" s="1"/>
  <c r="L1894" i="2" a="1"/>
  <c r="L1894" i="2" s="1"/>
  <c r="P1894" i="2" a="1"/>
  <c r="P1894" i="2" s="1"/>
  <c r="M1894" i="2" a="1"/>
  <c r="M1894" i="2" s="1"/>
  <c r="C1894" i="2" a="1"/>
  <c r="C1894" i="2" s="1"/>
  <c r="Q1894" i="2" a="1"/>
  <c r="Q1894" i="2" s="1"/>
  <c r="D1894" i="2" a="1"/>
  <c r="D1894" i="2" s="1"/>
  <c r="A1894" i="2" s="1" a="1"/>
  <c r="A1894" i="2" s="1"/>
  <c r="L1892" i="2" a="1"/>
  <c r="L1892" i="2" s="1"/>
  <c r="P1892" i="2" a="1"/>
  <c r="P1892" i="2" s="1"/>
  <c r="M1892" i="2" a="1"/>
  <c r="M1892" i="2" s="1"/>
  <c r="Q1892" i="2" a="1"/>
  <c r="Q1892" i="2" s="1"/>
  <c r="N1892" i="2" a="1"/>
  <c r="N1892" i="2" s="1"/>
  <c r="K1892" i="2" a="1"/>
  <c r="K1892" i="2" s="1"/>
  <c r="C1892" i="2" a="1"/>
  <c r="C1892" i="2" s="1"/>
  <c r="O1892" i="2" a="1"/>
  <c r="O1892" i="2" s="1"/>
  <c r="D1892" i="2" a="1"/>
  <c r="D1892" i="2" s="1"/>
  <c r="A1892" i="2" s="1" a="1"/>
  <c r="A1892" i="2" s="1"/>
  <c r="N1890" i="2" a="1"/>
  <c r="N1890" i="2" s="1"/>
  <c r="K1890" i="2" a="1"/>
  <c r="K1890" i="2" s="1"/>
  <c r="O1890" i="2" a="1"/>
  <c r="O1890" i="2" s="1"/>
  <c r="L1890" i="2" a="1"/>
  <c r="L1890" i="2" s="1"/>
  <c r="P1890" i="2" a="1"/>
  <c r="P1890" i="2" s="1"/>
  <c r="C1890" i="2" a="1"/>
  <c r="C1890" i="2" s="1"/>
  <c r="M1890" i="2" a="1"/>
  <c r="M1890" i="2" s="1"/>
  <c r="D1890" i="2" a="1"/>
  <c r="D1890" i="2" s="1"/>
  <c r="A1890" i="2" s="1" a="1"/>
  <c r="A1890" i="2" s="1"/>
  <c r="Q1890" i="2" a="1"/>
  <c r="Q1890" i="2" s="1"/>
  <c r="L1888" i="2" a="1"/>
  <c r="L1888" i="2" s="1"/>
  <c r="P1888" i="2" a="1"/>
  <c r="P1888" i="2" s="1"/>
  <c r="M1888" i="2" a="1"/>
  <c r="M1888" i="2" s="1"/>
  <c r="Q1888" i="2" a="1"/>
  <c r="Q1888" i="2" s="1"/>
  <c r="N1888" i="2" a="1"/>
  <c r="N1888" i="2" s="1"/>
  <c r="C1888" i="2" a="1"/>
  <c r="C1888" i="2" s="1"/>
  <c r="K1888" i="2" a="1"/>
  <c r="K1888" i="2" s="1"/>
  <c r="D1888" i="2" a="1"/>
  <c r="D1888" i="2" s="1"/>
  <c r="A1888" i="2" s="1" a="1"/>
  <c r="A1888" i="2" s="1"/>
  <c r="O1888" i="2" a="1"/>
  <c r="O1888" i="2" s="1"/>
  <c r="N1886" i="2" a="1"/>
  <c r="N1886" i="2" s="1"/>
  <c r="K1886" i="2" a="1"/>
  <c r="K1886" i="2" s="1"/>
  <c r="O1886" i="2" a="1"/>
  <c r="O1886" i="2" s="1"/>
  <c r="L1886" i="2" a="1"/>
  <c r="L1886" i="2" s="1"/>
  <c r="P1886" i="2" a="1"/>
  <c r="P1886" i="2" s="1"/>
  <c r="C1886" i="2" a="1"/>
  <c r="C1886" i="2" s="1"/>
  <c r="D1886" i="2" a="1"/>
  <c r="D1886" i="2" s="1"/>
  <c r="A1886" i="2" s="1" a="1"/>
  <c r="A1886" i="2" s="1"/>
  <c r="Q1886" i="2" a="1"/>
  <c r="Q1886" i="2" s="1"/>
  <c r="M1886" i="2" a="1"/>
  <c r="M1886" i="2" s="1"/>
  <c r="L1884" i="2" a="1"/>
  <c r="L1884" i="2" s="1"/>
  <c r="P1884" i="2" a="1"/>
  <c r="P1884" i="2" s="1"/>
  <c r="M1884" i="2" a="1"/>
  <c r="M1884" i="2" s="1"/>
  <c r="Q1884" i="2" a="1"/>
  <c r="Q1884" i="2" s="1"/>
  <c r="N1884" i="2" a="1"/>
  <c r="N1884" i="2" s="1"/>
  <c r="C1884" i="2" a="1"/>
  <c r="C1884" i="2" s="1"/>
  <c r="D1884" i="2" a="1"/>
  <c r="D1884" i="2" s="1"/>
  <c r="A1884" i="2" s="1" a="1"/>
  <c r="A1884" i="2" s="1"/>
  <c r="K1884" i="2" a="1"/>
  <c r="K1884" i="2" s="1"/>
  <c r="O1884" i="2" a="1"/>
  <c r="O1884" i="2" s="1"/>
  <c r="N1882" i="2" a="1"/>
  <c r="N1882" i="2" s="1"/>
  <c r="K1882" i="2" a="1"/>
  <c r="K1882" i="2" s="1"/>
  <c r="O1882" i="2" a="1"/>
  <c r="O1882" i="2" s="1"/>
  <c r="L1882" i="2" a="1"/>
  <c r="L1882" i="2" s="1"/>
  <c r="P1882" i="2" a="1"/>
  <c r="P1882" i="2" s="1"/>
  <c r="Q1882" i="2" a="1"/>
  <c r="Q1882" i="2" s="1"/>
  <c r="C1882" i="2" a="1"/>
  <c r="C1882" i="2" s="1"/>
  <c r="D1882" i="2" a="1"/>
  <c r="D1882" i="2" s="1"/>
  <c r="A1882" i="2" s="1" a="1"/>
  <c r="A1882" i="2" s="1"/>
  <c r="M1882" i="2" a="1"/>
  <c r="M1882" i="2" s="1"/>
  <c r="L1880" i="2" a="1"/>
  <c r="L1880" i="2" s="1"/>
  <c r="P1880" i="2" a="1"/>
  <c r="P1880" i="2" s="1"/>
  <c r="M1880" i="2" a="1"/>
  <c r="M1880" i="2" s="1"/>
  <c r="Q1880" i="2" a="1"/>
  <c r="Q1880" i="2" s="1"/>
  <c r="N1880" i="2" a="1"/>
  <c r="N1880" i="2" s="1"/>
  <c r="O1880" i="2" a="1"/>
  <c r="O1880" i="2" s="1"/>
  <c r="C1880" i="2" a="1"/>
  <c r="C1880" i="2" s="1"/>
  <c r="K1880" i="2" a="1"/>
  <c r="K1880" i="2" s="1"/>
  <c r="D1880" i="2" a="1"/>
  <c r="D1880" i="2" s="1"/>
  <c r="A1880" i="2" s="1" a="1"/>
  <c r="A1880" i="2" s="1"/>
  <c r="N1878" i="2" a="1"/>
  <c r="N1878" i="2" s="1"/>
  <c r="K1878" i="2" a="1"/>
  <c r="K1878" i="2" s="1"/>
  <c r="O1878" i="2" a="1"/>
  <c r="O1878" i="2" s="1"/>
  <c r="L1878" i="2" a="1"/>
  <c r="L1878" i="2" s="1"/>
  <c r="P1878" i="2" a="1"/>
  <c r="P1878" i="2" s="1"/>
  <c r="M1878" i="2" a="1"/>
  <c r="M1878" i="2" s="1"/>
  <c r="C1878" i="2" a="1"/>
  <c r="C1878" i="2" s="1"/>
  <c r="Q1878" i="2" a="1"/>
  <c r="Q1878" i="2" s="1"/>
  <c r="D1878" i="2" a="1"/>
  <c r="D1878" i="2" s="1"/>
  <c r="A1878" i="2" s="1" a="1"/>
  <c r="A1878" i="2" s="1"/>
  <c r="L1876" i="2" a="1"/>
  <c r="L1876" i="2" s="1"/>
  <c r="P1876" i="2" a="1"/>
  <c r="P1876" i="2" s="1"/>
  <c r="M1876" i="2" a="1"/>
  <c r="M1876" i="2" s="1"/>
  <c r="Q1876" i="2" a="1"/>
  <c r="Q1876" i="2" s="1"/>
  <c r="N1876" i="2" a="1"/>
  <c r="N1876" i="2" s="1"/>
  <c r="K1876" i="2" a="1"/>
  <c r="K1876" i="2" s="1"/>
  <c r="C1876" i="2" a="1"/>
  <c r="C1876" i="2" s="1"/>
  <c r="O1876" i="2" a="1"/>
  <c r="O1876" i="2" s="1"/>
  <c r="D1876" i="2" a="1"/>
  <c r="D1876" i="2" s="1"/>
  <c r="A1876" i="2" s="1" a="1"/>
  <c r="A1876" i="2" s="1"/>
  <c r="N1874" i="2" a="1"/>
  <c r="N1874" i="2" s="1"/>
  <c r="K1874" i="2" a="1"/>
  <c r="K1874" i="2" s="1"/>
  <c r="O1874" i="2" a="1"/>
  <c r="O1874" i="2" s="1"/>
  <c r="L1874" i="2" a="1"/>
  <c r="L1874" i="2" s="1"/>
  <c r="P1874" i="2" a="1"/>
  <c r="P1874" i="2" s="1"/>
  <c r="C1874" i="2" a="1"/>
  <c r="C1874" i="2" s="1"/>
  <c r="M1874" i="2" a="1"/>
  <c r="M1874" i="2" s="1"/>
  <c r="D1874" i="2" a="1"/>
  <c r="D1874" i="2" s="1"/>
  <c r="A1874" i="2" s="1" a="1"/>
  <c r="A1874" i="2" s="1"/>
  <c r="Q1874" i="2" a="1"/>
  <c r="Q1874" i="2" s="1"/>
  <c r="L1872" i="2" a="1"/>
  <c r="L1872" i="2" s="1"/>
  <c r="P1872" i="2" a="1"/>
  <c r="P1872" i="2" s="1"/>
  <c r="M1872" i="2" a="1"/>
  <c r="M1872" i="2" s="1"/>
  <c r="Q1872" i="2" a="1"/>
  <c r="Q1872" i="2" s="1"/>
  <c r="N1872" i="2" a="1"/>
  <c r="N1872" i="2" s="1"/>
  <c r="C1872" i="2" a="1"/>
  <c r="C1872" i="2" s="1"/>
  <c r="K1872" i="2" a="1"/>
  <c r="K1872" i="2" s="1"/>
  <c r="D1872" i="2" a="1"/>
  <c r="D1872" i="2" s="1"/>
  <c r="A1872" i="2" s="1" a="1"/>
  <c r="A1872" i="2" s="1"/>
  <c r="O1872" i="2" a="1"/>
  <c r="O1872" i="2" s="1"/>
  <c r="N1870" i="2" a="1"/>
  <c r="N1870" i="2" s="1"/>
  <c r="K1870" i="2" a="1"/>
  <c r="K1870" i="2" s="1"/>
  <c r="O1870" i="2" a="1"/>
  <c r="O1870" i="2" s="1"/>
  <c r="L1870" i="2" a="1"/>
  <c r="L1870" i="2" s="1"/>
  <c r="P1870" i="2" a="1"/>
  <c r="P1870" i="2" s="1"/>
  <c r="C1870" i="2" a="1"/>
  <c r="C1870" i="2" s="1"/>
  <c r="D1870" i="2" a="1"/>
  <c r="D1870" i="2" s="1"/>
  <c r="A1870" i="2" s="1" a="1"/>
  <c r="A1870" i="2" s="1"/>
  <c r="Q1870" i="2" a="1"/>
  <c r="Q1870" i="2" s="1"/>
  <c r="M1870" i="2" a="1"/>
  <c r="M1870" i="2" s="1"/>
  <c r="L1868" i="2" a="1"/>
  <c r="L1868" i="2" s="1"/>
  <c r="P1868" i="2" a="1"/>
  <c r="P1868" i="2" s="1"/>
  <c r="M1868" i="2" a="1"/>
  <c r="M1868" i="2" s="1"/>
  <c r="Q1868" i="2" a="1"/>
  <c r="Q1868" i="2" s="1"/>
  <c r="N1868" i="2" a="1"/>
  <c r="N1868" i="2" s="1"/>
  <c r="C1868" i="2" a="1"/>
  <c r="C1868" i="2" s="1"/>
  <c r="O1868" i="2" a="1"/>
  <c r="O1868" i="2" s="1"/>
  <c r="D1868" i="2" a="1"/>
  <c r="D1868" i="2" s="1"/>
  <c r="A1868" i="2" s="1" a="1"/>
  <c r="A1868" i="2" s="1"/>
  <c r="K1868" i="2" a="1"/>
  <c r="K1868" i="2" s="1"/>
  <c r="N1866" i="2" a="1"/>
  <c r="N1866" i="2" s="1"/>
  <c r="K1866" i="2" a="1"/>
  <c r="K1866" i="2" s="1"/>
  <c r="O1866" i="2" a="1"/>
  <c r="O1866" i="2" s="1"/>
  <c r="L1866" i="2" a="1"/>
  <c r="L1866" i="2" s="1"/>
  <c r="P1866" i="2" a="1"/>
  <c r="P1866" i="2" s="1"/>
  <c r="Q1866" i="2" a="1"/>
  <c r="Q1866" i="2" s="1"/>
  <c r="C1866" i="2" a="1"/>
  <c r="C1866" i="2" s="1"/>
  <c r="D1866" i="2" a="1"/>
  <c r="D1866" i="2" s="1"/>
  <c r="A1866" i="2" s="1" a="1"/>
  <c r="A1866" i="2" s="1"/>
  <c r="M1866" i="2" a="1"/>
  <c r="M1866" i="2" s="1"/>
  <c r="L1864" i="2" a="1"/>
  <c r="L1864" i="2" s="1"/>
  <c r="P1864" i="2" a="1"/>
  <c r="P1864" i="2" s="1"/>
  <c r="M1864" i="2" a="1"/>
  <c r="M1864" i="2" s="1"/>
  <c r="Q1864" i="2" a="1"/>
  <c r="Q1864" i="2" s="1"/>
  <c r="N1864" i="2" a="1"/>
  <c r="N1864" i="2" s="1"/>
  <c r="O1864" i="2" a="1"/>
  <c r="O1864" i="2" s="1"/>
  <c r="C1864" i="2" a="1"/>
  <c r="C1864" i="2" s="1"/>
  <c r="K1864" i="2" a="1"/>
  <c r="K1864" i="2" s="1"/>
  <c r="D1864" i="2" a="1"/>
  <c r="D1864" i="2" s="1"/>
  <c r="A1864" i="2" s="1" a="1"/>
  <c r="A1864" i="2" s="1"/>
  <c r="N1862" i="2" a="1"/>
  <c r="N1862" i="2" s="1"/>
  <c r="K1862" i="2" a="1"/>
  <c r="K1862" i="2" s="1"/>
  <c r="O1862" i="2" a="1"/>
  <c r="O1862" i="2" s="1"/>
  <c r="L1862" i="2" a="1"/>
  <c r="L1862" i="2" s="1"/>
  <c r="P1862" i="2" a="1"/>
  <c r="P1862" i="2" s="1"/>
  <c r="M1862" i="2" a="1"/>
  <c r="M1862" i="2" s="1"/>
  <c r="C1862" i="2" a="1"/>
  <c r="C1862" i="2" s="1"/>
  <c r="Q1862" i="2" a="1"/>
  <c r="Q1862" i="2" s="1"/>
  <c r="D1862" i="2" a="1"/>
  <c r="D1862" i="2" s="1"/>
  <c r="A1862" i="2" s="1" a="1"/>
  <c r="A1862" i="2" s="1"/>
  <c r="L1860" i="2" a="1"/>
  <c r="L1860" i="2" s="1"/>
  <c r="P1860" i="2" a="1"/>
  <c r="P1860" i="2" s="1"/>
  <c r="M1860" i="2" a="1"/>
  <c r="M1860" i="2" s="1"/>
  <c r="Q1860" i="2" a="1"/>
  <c r="Q1860" i="2" s="1"/>
  <c r="N1860" i="2" a="1"/>
  <c r="N1860" i="2" s="1"/>
  <c r="K1860" i="2" a="1"/>
  <c r="K1860" i="2" s="1"/>
  <c r="C1860" i="2" a="1"/>
  <c r="C1860" i="2" s="1"/>
  <c r="O1860" i="2" a="1"/>
  <c r="O1860" i="2" s="1"/>
  <c r="D1860" i="2" a="1"/>
  <c r="D1860" i="2" s="1"/>
  <c r="A1860" i="2" s="1" a="1"/>
  <c r="A1860" i="2" s="1"/>
  <c r="N1858" i="2" a="1"/>
  <c r="N1858" i="2" s="1"/>
  <c r="K1858" i="2" a="1"/>
  <c r="K1858" i="2" s="1"/>
  <c r="O1858" i="2" a="1"/>
  <c r="O1858" i="2" s="1"/>
  <c r="L1858" i="2" a="1"/>
  <c r="L1858" i="2" s="1"/>
  <c r="P1858" i="2" a="1"/>
  <c r="P1858" i="2" s="1"/>
  <c r="C1858" i="2" a="1"/>
  <c r="C1858" i="2" s="1"/>
  <c r="M1858" i="2" a="1"/>
  <c r="M1858" i="2" s="1"/>
  <c r="D1858" i="2" a="1"/>
  <c r="D1858" i="2" s="1"/>
  <c r="A1858" i="2" s="1" a="1"/>
  <c r="A1858" i="2" s="1"/>
  <c r="Q1858" i="2" a="1"/>
  <c r="Q1858" i="2" s="1"/>
  <c r="L1856" i="2" a="1"/>
  <c r="L1856" i="2" s="1"/>
  <c r="P1856" i="2" a="1"/>
  <c r="P1856" i="2" s="1"/>
  <c r="M1856" i="2" a="1"/>
  <c r="M1856" i="2" s="1"/>
  <c r="Q1856" i="2" a="1"/>
  <c r="Q1856" i="2" s="1"/>
  <c r="N1856" i="2" a="1"/>
  <c r="N1856" i="2" s="1"/>
  <c r="C1856" i="2" a="1"/>
  <c r="C1856" i="2" s="1"/>
  <c r="K1856" i="2" a="1"/>
  <c r="K1856" i="2" s="1"/>
  <c r="D1856" i="2" a="1"/>
  <c r="D1856" i="2" s="1"/>
  <c r="A1856" i="2" s="1" a="1"/>
  <c r="A1856" i="2" s="1"/>
  <c r="O1856" i="2" a="1"/>
  <c r="O1856" i="2" s="1"/>
  <c r="N1854" i="2" a="1"/>
  <c r="N1854" i="2" s="1"/>
  <c r="K1854" i="2" a="1"/>
  <c r="K1854" i="2" s="1"/>
  <c r="O1854" i="2" a="1"/>
  <c r="O1854" i="2" s="1"/>
  <c r="L1854" i="2" a="1"/>
  <c r="L1854" i="2" s="1"/>
  <c r="P1854" i="2" a="1"/>
  <c r="P1854" i="2" s="1"/>
  <c r="C1854" i="2" a="1"/>
  <c r="C1854" i="2" s="1"/>
  <c r="D1854" i="2" a="1"/>
  <c r="D1854" i="2" s="1"/>
  <c r="A1854" i="2" s="1" a="1"/>
  <c r="A1854" i="2" s="1"/>
  <c r="M1854" i="2" a="1"/>
  <c r="M1854" i="2" s="1"/>
  <c r="Q1854" i="2" a="1"/>
  <c r="Q1854" i="2" s="1"/>
  <c r="L1852" i="2" a="1"/>
  <c r="L1852" i="2" s="1"/>
  <c r="P1852" i="2" a="1"/>
  <c r="P1852" i="2" s="1"/>
  <c r="M1852" i="2" a="1"/>
  <c r="M1852" i="2" s="1"/>
  <c r="Q1852" i="2" a="1"/>
  <c r="Q1852" i="2" s="1"/>
  <c r="N1852" i="2" a="1"/>
  <c r="N1852" i="2" s="1"/>
  <c r="C1852" i="2" a="1"/>
  <c r="C1852" i="2" s="1"/>
  <c r="D1852" i="2" a="1"/>
  <c r="D1852" i="2" s="1"/>
  <c r="A1852" i="2" s="1" a="1"/>
  <c r="A1852" i="2" s="1"/>
  <c r="O1852" i="2" a="1"/>
  <c r="O1852" i="2" s="1"/>
  <c r="K1852" i="2" a="1"/>
  <c r="K1852" i="2" s="1"/>
  <c r="N1850" i="2" a="1"/>
  <c r="N1850" i="2" s="1"/>
  <c r="K1850" i="2" a="1"/>
  <c r="K1850" i="2" s="1"/>
  <c r="O1850" i="2" a="1"/>
  <c r="O1850" i="2" s="1"/>
  <c r="L1850" i="2" a="1"/>
  <c r="L1850" i="2" s="1"/>
  <c r="P1850" i="2" a="1"/>
  <c r="P1850" i="2" s="1"/>
  <c r="Q1850" i="2" a="1"/>
  <c r="Q1850" i="2" s="1"/>
  <c r="C1850" i="2" a="1"/>
  <c r="C1850" i="2" s="1"/>
  <c r="M1850" i="2" a="1"/>
  <c r="M1850" i="2" s="1"/>
  <c r="D1850" i="2" a="1"/>
  <c r="D1850" i="2" s="1"/>
  <c r="A1850" i="2" s="1" a="1"/>
  <c r="A1850" i="2" s="1"/>
  <c r="L1848" i="2" a="1"/>
  <c r="L1848" i="2" s="1"/>
  <c r="P1848" i="2" a="1"/>
  <c r="P1848" i="2" s="1"/>
  <c r="M1848" i="2" a="1"/>
  <c r="M1848" i="2" s="1"/>
  <c r="Q1848" i="2" a="1"/>
  <c r="Q1848" i="2" s="1"/>
  <c r="N1848" i="2" a="1"/>
  <c r="N1848" i="2" s="1"/>
  <c r="O1848" i="2" a="1"/>
  <c r="O1848" i="2" s="1"/>
  <c r="C1848" i="2" a="1"/>
  <c r="C1848" i="2" s="1"/>
  <c r="D1848" i="2" a="1"/>
  <c r="D1848" i="2" s="1"/>
  <c r="A1848" i="2" s="1" a="1"/>
  <c r="A1848" i="2" s="1"/>
  <c r="K1848" i="2" a="1"/>
  <c r="K1848" i="2" s="1"/>
  <c r="N1846" i="2" a="1"/>
  <c r="N1846" i="2" s="1"/>
  <c r="K1846" i="2" a="1"/>
  <c r="K1846" i="2" s="1"/>
  <c r="O1846" i="2" a="1"/>
  <c r="O1846" i="2" s="1"/>
  <c r="L1846" i="2" a="1"/>
  <c r="L1846" i="2" s="1"/>
  <c r="P1846" i="2" a="1"/>
  <c r="P1846" i="2" s="1"/>
  <c r="M1846" i="2" a="1"/>
  <c r="M1846" i="2" s="1"/>
  <c r="C1846" i="2" a="1"/>
  <c r="C1846" i="2" s="1"/>
  <c r="Q1846" i="2" a="1"/>
  <c r="Q1846" i="2" s="1"/>
  <c r="D1846" i="2" a="1"/>
  <c r="D1846" i="2" s="1"/>
  <c r="A1846" i="2" s="1" a="1"/>
  <c r="A1846" i="2" s="1"/>
  <c r="L1844" i="2" a="1"/>
  <c r="L1844" i="2" s="1"/>
  <c r="P1844" i="2" a="1"/>
  <c r="P1844" i="2" s="1"/>
  <c r="M1844" i="2" a="1"/>
  <c r="M1844" i="2" s="1"/>
  <c r="Q1844" i="2" a="1"/>
  <c r="Q1844" i="2" s="1"/>
  <c r="N1844" i="2" a="1"/>
  <c r="N1844" i="2" s="1"/>
  <c r="K1844" i="2" a="1"/>
  <c r="K1844" i="2" s="1"/>
  <c r="C1844" i="2" a="1"/>
  <c r="C1844" i="2" s="1"/>
  <c r="O1844" i="2" a="1"/>
  <c r="O1844" i="2" s="1"/>
  <c r="D1844" i="2" a="1"/>
  <c r="D1844" i="2" s="1"/>
  <c r="A1844" i="2" s="1" a="1"/>
  <c r="A1844" i="2" s="1"/>
  <c r="N1842" i="2" a="1"/>
  <c r="N1842" i="2" s="1"/>
  <c r="K1842" i="2" a="1"/>
  <c r="K1842" i="2" s="1"/>
  <c r="O1842" i="2" a="1"/>
  <c r="O1842" i="2" s="1"/>
  <c r="L1842" i="2" a="1"/>
  <c r="L1842" i="2" s="1"/>
  <c r="P1842" i="2" a="1"/>
  <c r="P1842" i="2" s="1"/>
  <c r="C1842" i="2" a="1"/>
  <c r="C1842" i="2" s="1"/>
  <c r="M1842" i="2" a="1"/>
  <c r="M1842" i="2" s="1"/>
  <c r="D1842" i="2" a="1"/>
  <c r="D1842" i="2" s="1"/>
  <c r="A1842" i="2" s="1" a="1"/>
  <c r="A1842" i="2" s="1"/>
  <c r="Q1842" i="2" a="1"/>
  <c r="Q1842" i="2" s="1"/>
  <c r="L1840" i="2" a="1"/>
  <c r="L1840" i="2" s="1"/>
  <c r="P1840" i="2" a="1"/>
  <c r="P1840" i="2" s="1"/>
  <c r="M1840" i="2" a="1"/>
  <c r="M1840" i="2" s="1"/>
  <c r="Q1840" i="2" a="1"/>
  <c r="Q1840" i="2" s="1"/>
  <c r="N1840" i="2" a="1"/>
  <c r="N1840" i="2" s="1"/>
  <c r="C1840" i="2" a="1"/>
  <c r="C1840" i="2" s="1"/>
  <c r="K1840" i="2" a="1"/>
  <c r="K1840" i="2" s="1"/>
  <c r="D1840" i="2" a="1"/>
  <c r="D1840" i="2" s="1"/>
  <c r="A1840" i="2" s="1" a="1"/>
  <c r="A1840" i="2" s="1"/>
  <c r="O1840" i="2" a="1"/>
  <c r="O1840" i="2" s="1"/>
  <c r="N1838" i="2" a="1"/>
  <c r="N1838" i="2" s="1"/>
  <c r="K1838" i="2" a="1"/>
  <c r="K1838" i="2" s="1"/>
  <c r="O1838" i="2" a="1"/>
  <c r="O1838" i="2" s="1"/>
  <c r="L1838" i="2" a="1"/>
  <c r="L1838" i="2" s="1"/>
  <c r="P1838" i="2" a="1"/>
  <c r="P1838" i="2" s="1"/>
  <c r="C1838" i="2" a="1"/>
  <c r="C1838" i="2" s="1"/>
  <c r="Q1838" i="2" a="1"/>
  <c r="Q1838" i="2" s="1"/>
  <c r="D1838" i="2" a="1"/>
  <c r="D1838" i="2" s="1"/>
  <c r="A1838" i="2" s="1" a="1"/>
  <c r="A1838" i="2" s="1"/>
  <c r="M1838" i="2" a="1"/>
  <c r="M1838" i="2" s="1"/>
  <c r="L1836" i="2" a="1"/>
  <c r="L1836" i="2" s="1"/>
  <c r="P1836" i="2" a="1"/>
  <c r="P1836" i="2" s="1"/>
  <c r="M1836" i="2" a="1"/>
  <c r="M1836" i="2" s="1"/>
  <c r="Q1836" i="2" a="1"/>
  <c r="Q1836" i="2" s="1"/>
  <c r="N1836" i="2" a="1"/>
  <c r="N1836" i="2" s="1"/>
  <c r="C1836" i="2" a="1"/>
  <c r="C1836" i="2" s="1"/>
  <c r="D1836" i="2" a="1"/>
  <c r="D1836" i="2" s="1"/>
  <c r="A1836" i="2" s="1" a="1"/>
  <c r="A1836" i="2" s="1"/>
  <c r="K1836" i="2" a="1"/>
  <c r="K1836" i="2" s="1"/>
  <c r="O1836" i="2" a="1"/>
  <c r="O1836" i="2" s="1"/>
  <c r="N1834" i="2" a="1"/>
  <c r="N1834" i="2" s="1"/>
  <c r="K1834" i="2" a="1"/>
  <c r="K1834" i="2" s="1"/>
  <c r="O1834" i="2" a="1"/>
  <c r="O1834" i="2" s="1"/>
  <c r="L1834" i="2" a="1"/>
  <c r="L1834" i="2" s="1"/>
  <c r="P1834" i="2" a="1"/>
  <c r="P1834" i="2" s="1"/>
  <c r="Q1834" i="2" a="1"/>
  <c r="Q1834" i="2" s="1"/>
  <c r="C1834" i="2" a="1"/>
  <c r="C1834" i="2" s="1"/>
  <c r="D1834" i="2" a="1"/>
  <c r="D1834" i="2" s="1"/>
  <c r="A1834" i="2" s="1" a="1"/>
  <c r="A1834" i="2" s="1"/>
  <c r="M1834" i="2" a="1"/>
  <c r="M1834" i="2" s="1"/>
  <c r="L1832" i="2" a="1"/>
  <c r="L1832" i="2" s="1"/>
  <c r="P1832" i="2" a="1"/>
  <c r="P1832" i="2" s="1"/>
  <c r="M1832" i="2" a="1"/>
  <c r="M1832" i="2" s="1"/>
  <c r="Q1832" i="2" a="1"/>
  <c r="Q1832" i="2" s="1"/>
  <c r="N1832" i="2" a="1"/>
  <c r="N1832" i="2" s="1"/>
  <c r="O1832" i="2" a="1"/>
  <c r="O1832" i="2" s="1"/>
  <c r="C1832" i="2" a="1"/>
  <c r="C1832" i="2" s="1"/>
  <c r="D1832" i="2" a="1"/>
  <c r="D1832" i="2" s="1"/>
  <c r="A1832" i="2" s="1" a="1"/>
  <c r="A1832" i="2" s="1"/>
  <c r="K1832" i="2" a="1"/>
  <c r="K1832" i="2" s="1"/>
  <c r="N1830" i="2" a="1"/>
  <c r="N1830" i="2" s="1"/>
  <c r="K1830" i="2" a="1"/>
  <c r="K1830" i="2" s="1"/>
  <c r="O1830" i="2" a="1"/>
  <c r="O1830" i="2" s="1"/>
  <c r="L1830" i="2" a="1"/>
  <c r="L1830" i="2" s="1"/>
  <c r="P1830" i="2" a="1"/>
  <c r="P1830" i="2" s="1"/>
  <c r="M1830" i="2" a="1"/>
  <c r="M1830" i="2" s="1"/>
  <c r="C1830" i="2" a="1"/>
  <c r="C1830" i="2" s="1"/>
  <c r="Q1830" i="2" a="1"/>
  <c r="Q1830" i="2" s="1"/>
  <c r="D1830" i="2" a="1"/>
  <c r="D1830" i="2" s="1"/>
  <c r="A1830" i="2" s="1" a="1"/>
  <c r="A1830" i="2" s="1"/>
  <c r="L1828" i="2" a="1"/>
  <c r="L1828" i="2" s="1"/>
  <c r="P1828" i="2" a="1"/>
  <c r="P1828" i="2" s="1"/>
  <c r="M1828" i="2" a="1"/>
  <c r="M1828" i="2" s="1"/>
  <c r="Q1828" i="2" a="1"/>
  <c r="Q1828" i="2" s="1"/>
  <c r="N1828" i="2" a="1"/>
  <c r="N1828" i="2" s="1"/>
  <c r="K1828" i="2" a="1"/>
  <c r="K1828" i="2" s="1"/>
  <c r="C1828" i="2" a="1"/>
  <c r="C1828" i="2" s="1"/>
  <c r="O1828" i="2" a="1"/>
  <c r="O1828" i="2" s="1"/>
  <c r="D1828" i="2" a="1"/>
  <c r="D1828" i="2" s="1"/>
  <c r="A1828" i="2" s="1" a="1"/>
  <c r="A1828" i="2" s="1"/>
  <c r="N1826" i="2" a="1"/>
  <c r="N1826" i="2" s="1"/>
  <c r="K1826" i="2" a="1"/>
  <c r="K1826" i="2" s="1"/>
  <c r="O1826" i="2" a="1"/>
  <c r="O1826" i="2" s="1"/>
  <c r="L1826" i="2" a="1"/>
  <c r="L1826" i="2" s="1"/>
  <c r="P1826" i="2" a="1"/>
  <c r="P1826" i="2" s="1"/>
  <c r="C1826" i="2" a="1"/>
  <c r="C1826" i="2" s="1"/>
  <c r="M1826" i="2" a="1"/>
  <c r="M1826" i="2" s="1"/>
  <c r="D1826" i="2" a="1"/>
  <c r="D1826" i="2" s="1"/>
  <c r="A1826" i="2" s="1" a="1"/>
  <c r="A1826" i="2" s="1"/>
  <c r="Q1826" i="2" a="1"/>
  <c r="Q1826" i="2" s="1"/>
  <c r="L1824" i="2" a="1"/>
  <c r="L1824" i="2" s="1"/>
  <c r="P1824" i="2" a="1"/>
  <c r="P1824" i="2" s="1"/>
  <c r="M1824" i="2" a="1"/>
  <c r="M1824" i="2" s="1"/>
  <c r="Q1824" i="2" a="1"/>
  <c r="Q1824" i="2" s="1"/>
  <c r="N1824" i="2" a="1"/>
  <c r="N1824" i="2" s="1"/>
  <c r="C1824" i="2" a="1"/>
  <c r="C1824" i="2" s="1"/>
  <c r="K1824" i="2" a="1"/>
  <c r="K1824" i="2" s="1"/>
  <c r="D1824" i="2" a="1"/>
  <c r="D1824" i="2" s="1"/>
  <c r="A1824" i="2" s="1" a="1"/>
  <c r="A1824" i="2" s="1"/>
  <c r="O1824" i="2" a="1"/>
  <c r="O1824" i="2" s="1"/>
  <c r="N1822" i="2" a="1"/>
  <c r="N1822" i="2" s="1"/>
  <c r="K1822" i="2" a="1"/>
  <c r="K1822" i="2" s="1"/>
  <c r="O1822" i="2" a="1"/>
  <c r="O1822" i="2" s="1"/>
  <c r="L1822" i="2" a="1"/>
  <c r="L1822" i="2" s="1"/>
  <c r="P1822" i="2" a="1"/>
  <c r="P1822" i="2" s="1"/>
  <c r="C1822" i="2" a="1"/>
  <c r="C1822" i="2" s="1"/>
  <c r="Q1822" i="2" a="1"/>
  <c r="Q1822" i="2" s="1"/>
  <c r="D1822" i="2" a="1"/>
  <c r="D1822" i="2" s="1"/>
  <c r="A1822" i="2" s="1" a="1"/>
  <c r="A1822" i="2" s="1"/>
  <c r="M1822" i="2" a="1"/>
  <c r="M1822" i="2" s="1"/>
  <c r="L1820" i="2" a="1"/>
  <c r="L1820" i="2" s="1"/>
  <c r="P1820" i="2" a="1"/>
  <c r="P1820" i="2" s="1"/>
  <c r="M1820" i="2" a="1"/>
  <c r="M1820" i="2" s="1"/>
  <c r="Q1820" i="2" a="1"/>
  <c r="Q1820" i="2" s="1"/>
  <c r="N1820" i="2" a="1"/>
  <c r="N1820" i="2" s="1"/>
  <c r="C1820" i="2" a="1"/>
  <c r="C1820" i="2" s="1"/>
  <c r="D1820" i="2" a="1"/>
  <c r="D1820" i="2" s="1"/>
  <c r="A1820" i="2" s="1" a="1"/>
  <c r="A1820" i="2" s="1"/>
  <c r="K1820" i="2" a="1"/>
  <c r="K1820" i="2" s="1"/>
  <c r="O1820" i="2" a="1"/>
  <c r="O1820" i="2" s="1"/>
  <c r="N1818" i="2" a="1"/>
  <c r="N1818" i="2" s="1"/>
  <c r="K1818" i="2" a="1"/>
  <c r="K1818" i="2" s="1"/>
  <c r="O1818" i="2" a="1"/>
  <c r="O1818" i="2" s="1"/>
  <c r="L1818" i="2" a="1"/>
  <c r="L1818" i="2" s="1"/>
  <c r="P1818" i="2" a="1"/>
  <c r="P1818" i="2" s="1"/>
  <c r="Q1818" i="2" a="1"/>
  <c r="Q1818" i="2" s="1"/>
  <c r="C1818" i="2" a="1"/>
  <c r="C1818" i="2" s="1"/>
  <c r="M1818" i="2" a="1"/>
  <c r="M1818" i="2" s="1"/>
  <c r="D1818" i="2" a="1"/>
  <c r="D1818" i="2" s="1"/>
  <c r="A1818" i="2" s="1" a="1"/>
  <c r="A1818" i="2" s="1"/>
  <c r="L1816" i="2" a="1"/>
  <c r="L1816" i="2" s="1"/>
  <c r="P1816" i="2" a="1"/>
  <c r="P1816" i="2" s="1"/>
  <c r="M1816" i="2" a="1"/>
  <c r="M1816" i="2" s="1"/>
  <c r="Q1816" i="2" a="1"/>
  <c r="Q1816" i="2" s="1"/>
  <c r="N1816" i="2" a="1"/>
  <c r="N1816" i="2" s="1"/>
  <c r="O1816" i="2" a="1"/>
  <c r="O1816" i="2" s="1"/>
  <c r="C1816" i="2" a="1"/>
  <c r="C1816" i="2" s="1"/>
  <c r="D1816" i="2" a="1"/>
  <c r="D1816" i="2" s="1"/>
  <c r="A1816" i="2" s="1" a="1"/>
  <c r="A1816" i="2" s="1"/>
  <c r="K1816" i="2" a="1"/>
  <c r="K1816" i="2" s="1"/>
  <c r="N1814" i="2" a="1"/>
  <c r="N1814" i="2" s="1"/>
  <c r="K1814" i="2" a="1"/>
  <c r="K1814" i="2" s="1"/>
  <c r="O1814" i="2" a="1"/>
  <c r="O1814" i="2" s="1"/>
  <c r="L1814" i="2" a="1"/>
  <c r="L1814" i="2" s="1"/>
  <c r="P1814" i="2" a="1"/>
  <c r="P1814" i="2" s="1"/>
  <c r="M1814" i="2" a="1"/>
  <c r="M1814" i="2" s="1"/>
  <c r="C1814" i="2" a="1"/>
  <c r="C1814" i="2" s="1"/>
  <c r="Q1814" i="2" a="1"/>
  <c r="Q1814" i="2" s="1"/>
  <c r="D1814" i="2" a="1"/>
  <c r="D1814" i="2" s="1"/>
  <c r="A1814" i="2" s="1" a="1"/>
  <c r="A1814" i="2" s="1"/>
  <c r="L1812" i="2" a="1"/>
  <c r="L1812" i="2" s="1"/>
  <c r="P1812" i="2" a="1"/>
  <c r="P1812" i="2" s="1"/>
  <c r="M1812" i="2" a="1"/>
  <c r="M1812" i="2" s="1"/>
  <c r="Q1812" i="2" a="1"/>
  <c r="Q1812" i="2" s="1"/>
  <c r="N1812" i="2" a="1"/>
  <c r="N1812" i="2" s="1"/>
  <c r="K1812" i="2" a="1"/>
  <c r="K1812" i="2" s="1"/>
  <c r="C1812" i="2" a="1"/>
  <c r="C1812" i="2" s="1"/>
  <c r="O1812" i="2" a="1"/>
  <c r="O1812" i="2" s="1"/>
  <c r="D1812" i="2" a="1"/>
  <c r="D1812" i="2" s="1"/>
  <c r="A1812" i="2" s="1" a="1"/>
  <c r="A1812" i="2" s="1"/>
  <c r="N1810" i="2" a="1"/>
  <c r="N1810" i="2" s="1"/>
  <c r="K1810" i="2" a="1"/>
  <c r="K1810" i="2" s="1"/>
  <c r="O1810" i="2" a="1"/>
  <c r="O1810" i="2" s="1"/>
  <c r="L1810" i="2" a="1"/>
  <c r="L1810" i="2" s="1"/>
  <c r="P1810" i="2" a="1"/>
  <c r="P1810" i="2" s="1"/>
  <c r="C1810" i="2" a="1"/>
  <c r="C1810" i="2" s="1"/>
  <c r="M1810" i="2" a="1"/>
  <c r="M1810" i="2" s="1"/>
  <c r="D1810" i="2" a="1"/>
  <c r="D1810" i="2" s="1"/>
  <c r="A1810" i="2" s="1" a="1"/>
  <c r="A1810" i="2" s="1"/>
  <c r="Q1810" i="2" a="1"/>
  <c r="Q1810" i="2" s="1"/>
  <c r="L1808" i="2" a="1"/>
  <c r="L1808" i="2" s="1"/>
  <c r="P1808" i="2" a="1"/>
  <c r="P1808" i="2" s="1"/>
  <c r="M1808" i="2" a="1"/>
  <c r="M1808" i="2" s="1"/>
  <c r="Q1808" i="2" a="1"/>
  <c r="Q1808" i="2" s="1"/>
  <c r="N1808" i="2" a="1"/>
  <c r="N1808" i="2" s="1"/>
  <c r="C1808" i="2" a="1"/>
  <c r="C1808" i="2" s="1"/>
  <c r="K1808" i="2" a="1"/>
  <c r="K1808" i="2" s="1"/>
  <c r="D1808" i="2" a="1"/>
  <c r="D1808" i="2" s="1"/>
  <c r="A1808" i="2" s="1" a="1"/>
  <c r="A1808" i="2" s="1"/>
  <c r="O1808" i="2" a="1"/>
  <c r="O1808" i="2" s="1"/>
  <c r="N1806" i="2" a="1"/>
  <c r="N1806" i="2" s="1"/>
  <c r="K1806" i="2" a="1"/>
  <c r="K1806" i="2" s="1"/>
  <c r="O1806" i="2" a="1"/>
  <c r="O1806" i="2" s="1"/>
  <c r="L1806" i="2" a="1"/>
  <c r="L1806" i="2" s="1"/>
  <c r="P1806" i="2" a="1"/>
  <c r="P1806" i="2" s="1"/>
  <c r="C1806" i="2" a="1"/>
  <c r="C1806" i="2" s="1"/>
  <c r="D1806" i="2" a="1"/>
  <c r="D1806" i="2" s="1"/>
  <c r="A1806" i="2" s="1" a="1"/>
  <c r="A1806" i="2" s="1"/>
  <c r="M1806" i="2" a="1"/>
  <c r="M1806" i="2" s="1"/>
  <c r="Q1806" i="2" a="1"/>
  <c r="Q1806" i="2" s="1"/>
  <c r="L1804" i="2" a="1"/>
  <c r="L1804" i="2" s="1"/>
  <c r="P1804" i="2" a="1"/>
  <c r="P1804" i="2" s="1"/>
  <c r="M1804" i="2" a="1"/>
  <c r="M1804" i="2" s="1"/>
  <c r="Q1804" i="2" a="1"/>
  <c r="Q1804" i="2" s="1"/>
  <c r="N1804" i="2" a="1"/>
  <c r="N1804" i="2" s="1"/>
  <c r="C1804" i="2" a="1"/>
  <c r="C1804" i="2" s="1"/>
  <c r="O1804" i="2" a="1"/>
  <c r="O1804" i="2" s="1"/>
  <c r="D1804" i="2" a="1"/>
  <c r="D1804" i="2" s="1"/>
  <c r="A1804" i="2" s="1" a="1"/>
  <c r="A1804" i="2" s="1"/>
  <c r="K1804" i="2" a="1"/>
  <c r="K1804" i="2" s="1"/>
  <c r="N1802" i="2" a="1"/>
  <c r="N1802" i="2" s="1"/>
  <c r="K1802" i="2" a="1"/>
  <c r="K1802" i="2" s="1"/>
  <c r="O1802" i="2" a="1"/>
  <c r="O1802" i="2" s="1"/>
  <c r="L1802" i="2" a="1"/>
  <c r="L1802" i="2" s="1"/>
  <c r="P1802" i="2" a="1"/>
  <c r="P1802" i="2" s="1"/>
  <c r="Q1802" i="2" a="1"/>
  <c r="Q1802" i="2" s="1"/>
  <c r="C1802" i="2" a="1"/>
  <c r="C1802" i="2" s="1"/>
  <c r="D1802" i="2" a="1"/>
  <c r="D1802" i="2" s="1"/>
  <c r="A1802" i="2" s="1" a="1"/>
  <c r="A1802" i="2" s="1"/>
  <c r="M1802" i="2" a="1"/>
  <c r="M1802" i="2" s="1"/>
  <c r="L1800" i="2" a="1"/>
  <c r="L1800" i="2" s="1"/>
  <c r="P1800" i="2" a="1"/>
  <c r="P1800" i="2" s="1"/>
  <c r="M1800" i="2" a="1"/>
  <c r="M1800" i="2" s="1"/>
  <c r="Q1800" i="2" a="1"/>
  <c r="Q1800" i="2" s="1"/>
  <c r="N1800" i="2" a="1"/>
  <c r="N1800" i="2" s="1"/>
  <c r="O1800" i="2" a="1"/>
  <c r="O1800" i="2" s="1"/>
  <c r="C1800" i="2" a="1"/>
  <c r="C1800" i="2" s="1"/>
  <c r="D1800" i="2" a="1"/>
  <c r="D1800" i="2" s="1"/>
  <c r="A1800" i="2" s="1" a="1"/>
  <c r="A1800" i="2" s="1"/>
  <c r="K1800" i="2" a="1"/>
  <c r="K1800" i="2" s="1"/>
  <c r="N1798" i="2" a="1"/>
  <c r="N1798" i="2" s="1"/>
  <c r="K1798" i="2" a="1"/>
  <c r="K1798" i="2" s="1"/>
  <c r="O1798" i="2" a="1"/>
  <c r="O1798" i="2" s="1"/>
  <c r="L1798" i="2" a="1"/>
  <c r="L1798" i="2" s="1"/>
  <c r="P1798" i="2" a="1"/>
  <c r="P1798" i="2" s="1"/>
  <c r="M1798" i="2" a="1"/>
  <c r="M1798" i="2" s="1"/>
  <c r="C1798" i="2" a="1"/>
  <c r="C1798" i="2" s="1"/>
  <c r="Q1798" i="2" a="1"/>
  <c r="Q1798" i="2" s="1"/>
  <c r="D1798" i="2" a="1"/>
  <c r="D1798" i="2" s="1"/>
  <c r="A1798" i="2" s="1" a="1"/>
  <c r="A1798" i="2" s="1"/>
  <c r="L1796" i="2" a="1"/>
  <c r="L1796" i="2" s="1"/>
  <c r="P1796" i="2" a="1"/>
  <c r="P1796" i="2" s="1"/>
  <c r="M1796" i="2" a="1"/>
  <c r="M1796" i="2" s="1"/>
  <c r="Q1796" i="2" a="1"/>
  <c r="Q1796" i="2" s="1"/>
  <c r="N1796" i="2" a="1"/>
  <c r="N1796" i="2" s="1"/>
  <c r="K1796" i="2" a="1"/>
  <c r="K1796" i="2" s="1"/>
  <c r="C1796" i="2" a="1"/>
  <c r="C1796" i="2" s="1"/>
  <c r="O1796" i="2" a="1"/>
  <c r="O1796" i="2" s="1"/>
  <c r="D1796" i="2" a="1"/>
  <c r="D1796" i="2" s="1"/>
  <c r="A1796" i="2" s="1" a="1"/>
  <c r="A1796" i="2" s="1"/>
  <c r="N1794" i="2" a="1"/>
  <c r="N1794" i="2" s="1"/>
  <c r="K1794" i="2" a="1"/>
  <c r="K1794" i="2" s="1"/>
  <c r="O1794" i="2" a="1"/>
  <c r="O1794" i="2" s="1"/>
  <c r="L1794" i="2" a="1"/>
  <c r="L1794" i="2" s="1"/>
  <c r="P1794" i="2" a="1"/>
  <c r="P1794" i="2" s="1"/>
  <c r="C1794" i="2" a="1"/>
  <c r="C1794" i="2" s="1"/>
  <c r="M1794" i="2" a="1"/>
  <c r="M1794" i="2" s="1"/>
  <c r="D1794" i="2" a="1"/>
  <c r="D1794" i="2" s="1"/>
  <c r="A1794" i="2" s="1" a="1"/>
  <c r="A1794" i="2" s="1"/>
  <c r="Q1794" i="2" a="1"/>
  <c r="Q1794" i="2" s="1"/>
  <c r="L1792" i="2" a="1"/>
  <c r="L1792" i="2" s="1"/>
  <c r="P1792" i="2" a="1"/>
  <c r="P1792" i="2" s="1"/>
  <c r="M1792" i="2" a="1"/>
  <c r="M1792" i="2" s="1"/>
  <c r="Q1792" i="2" a="1"/>
  <c r="Q1792" i="2" s="1"/>
  <c r="N1792" i="2" a="1"/>
  <c r="N1792" i="2" s="1"/>
  <c r="C1792" i="2" a="1"/>
  <c r="C1792" i="2" s="1"/>
  <c r="K1792" i="2" a="1"/>
  <c r="K1792" i="2" s="1"/>
  <c r="D1792" i="2" a="1"/>
  <c r="D1792" i="2" s="1"/>
  <c r="A1792" i="2" s="1" a="1"/>
  <c r="A1792" i="2" s="1"/>
  <c r="O1792" i="2" a="1"/>
  <c r="O1792" i="2" s="1"/>
  <c r="N1790" i="2" a="1"/>
  <c r="N1790" i="2" s="1"/>
  <c r="K1790" i="2" a="1"/>
  <c r="K1790" i="2" s="1"/>
  <c r="O1790" i="2" a="1"/>
  <c r="O1790" i="2" s="1"/>
  <c r="L1790" i="2" a="1"/>
  <c r="L1790" i="2" s="1"/>
  <c r="P1790" i="2" a="1"/>
  <c r="P1790" i="2" s="1"/>
  <c r="C1790" i="2" a="1"/>
  <c r="C1790" i="2" s="1"/>
  <c r="D1790" i="2" a="1"/>
  <c r="D1790" i="2" s="1"/>
  <c r="A1790" i="2" s="1" a="1"/>
  <c r="A1790" i="2" s="1"/>
  <c r="M1790" i="2" a="1"/>
  <c r="M1790" i="2" s="1"/>
  <c r="Q1790" i="2" a="1"/>
  <c r="Q1790" i="2" s="1"/>
  <c r="L1788" i="2" a="1"/>
  <c r="L1788" i="2" s="1"/>
  <c r="P1788" i="2" a="1"/>
  <c r="P1788" i="2" s="1"/>
  <c r="M1788" i="2" a="1"/>
  <c r="M1788" i="2" s="1"/>
  <c r="Q1788" i="2" a="1"/>
  <c r="Q1788" i="2" s="1"/>
  <c r="N1788" i="2" a="1"/>
  <c r="N1788" i="2" s="1"/>
  <c r="C1788" i="2" a="1"/>
  <c r="C1788" i="2" s="1"/>
  <c r="O1788" i="2" a="1"/>
  <c r="O1788" i="2" s="1"/>
  <c r="D1788" i="2" a="1"/>
  <c r="D1788" i="2" s="1"/>
  <c r="A1788" i="2" s="1" a="1"/>
  <c r="A1788" i="2" s="1"/>
  <c r="K1788" i="2" a="1"/>
  <c r="K1788" i="2" s="1"/>
  <c r="N1786" i="2" a="1"/>
  <c r="N1786" i="2" s="1"/>
  <c r="K1786" i="2" a="1"/>
  <c r="K1786" i="2" s="1"/>
  <c r="O1786" i="2" a="1"/>
  <c r="O1786" i="2" s="1"/>
  <c r="L1786" i="2" a="1"/>
  <c r="L1786" i="2" s="1"/>
  <c r="P1786" i="2" a="1"/>
  <c r="P1786" i="2" s="1"/>
  <c r="Q1786" i="2" a="1"/>
  <c r="Q1786" i="2" s="1"/>
  <c r="C1786" i="2" a="1"/>
  <c r="C1786" i="2" s="1"/>
  <c r="D1786" i="2" a="1"/>
  <c r="D1786" i="2" s="1"/>
  <c r="A1786" i="2" s="1" a="1"/>
  <c r="A1786" i="2" s="1"/>
  <c r="M1786" i="2" a="1"/>
  <c r="M1786" i="2" s="1"/>
  <c r="L1784" i="2" a="1"/>
  <c r="L1784" i="2" s="1"/>
  <c r="P1784" i="2" a="1"/>
  <c r="P1784" i="2" s="1"/>
  <c r="M1784" i="2" a="1"/>
  <c r="M1784" i="2" s="1"/>
  <c r="Q1784" i="2" a="1"/>
  <c r="Q1784" i="2" s="1"/>
  <c r="N1784" i="2" a="1"/>
  <c r="N1784" i="2" s="1"/>
  <c r="O1784" i="2" a="1"/>
  <c r="O1784" i="2" s="1"/>
  <c r="C1784" i="2" a="1"/>
  <c r="C1784" i="2" s="1"/>
  <c r="K1784" i="2" a="1"/>
  <c r="K1784" i="2" s="1"/>
  <c r="D1784" i="2" a="1"/>
  <c r="D1784" i="2" s="1"/>
  <c r="A1784" i="2" s="1" a="1"/>
  <c r="A1784" i="2" s="1"/>
  <c r="K1782" i="2" a="1"/>
  <c r="K1782" i="2" s="1"/>
  <c r="O1782" i="2" a="1"/>
  <c r="O1782" i="2" s="1"/>
  <c r="L1782" i="2" a="1"/>
  <c r="L1782" i="2" s="1"/>
  <c r="P1782" i="2" a="1"/>
  <c r="P1782" i="2" s="1"/>
  <c r="M1782" i="2" a="1"/>
  <c r="M1782" i="2" s="1"/>
  <c r="Q1782" i="2" a="1"/>
  <c r="Q1782" i="2" s="1"/>
  <c r="N1782" i="2" a="1"/>
  <c r="N1782" i="2" s="1"/>
  <c r="C1782" i="2" a="1"/>
  <c r="C1782" i="2" s="1"/>
  <c r="D1782" i="2" a="1"/>
  <c r="D1782" i="2" s="1"/>
  <c r="A1782" i="2" s="1" a="1"/>
  <c r="A1782" i="2" s="1"/>
  <c r="M1780" i="2" a="1"/>
  <c r="M1780" i="2" s="1"/>
  <c r="Q1780" i="2" a="1"/>
  <c r="Q1780" i="2" s="1"/>
  <c r="N1780" i="2" a="1"/>
  <c r="N1780" i="2" s="1"/>
  <c r="K1780" i="2" a="1"/>
  <c r="K1780" i="2" s="1"/>
  <c r="O1780" i="2" a="1"/>
  <c r="O1780" i="2" s="1"/>
  <c r="L1780" i="2" a="1"/>
  <c r="L1780" i="2" s="1"/>
  <c r="C1780" i="2" a="1"/>
  <c r="C1780" i="2" s="1"/>
  <c r="P1780" i="2" a="1"/>
  <c r="P1780" i="2" s="1"/>
  <c r="D1780" i="2" a="1"/>
  <c r="D1780" i="2" s="1"/>
  <c r="A1780" i="2" s="1" a="1"/>
  <c r="A1780" i="2" s="1"/>
  <c r="K1778" i="2" a="1"/>
  <c r="K1778" i="2" s="1"/>
  <c r="O1778" i="2" a="1"/>
  <c r="O1778" i="2" s="1"/>
  <c r="L1778" i="2" a="1"/>
  <c r="L1778" i="2" s="1"/>
  <c r="P1778" i="2" a="1"/>
  <c r="P1778" i="2" s="1"/>
  <c r="M1778" i="2" a="1"/>
  <c r="M1778" i="2" s="1"/>
  <c r="Q1778" i="2" a="1"/>
  <c r="Q1778" i="2" s="1"/>
  <c r="C1778" i="2" a="1"/>
  <c r="C1778" i="2" s="1"/>
  <c r="N1778" i="2" a="1"/>
  <c r="N1778" i="2" s="1"/>
  <c r="D1778" i="2" a="1"/>
  <c r="D1778" i="2" s="1"/>
  <c r="A1778" i="2" s="1" a="1"/>
  <c r="A1778" i="2" s="1"/>
  <c r="M1776" i="2" a="1"/>
  <c r="M1776" i="2" s="1"/>
  <c r="Q1776" i="2" a="1"/>
  <c r="Q1776" i="2" s="1"/>
  <c r="N1776" i="2" a="1"/>
  <c r="N1776" i="2" s="1"/>
  <c r="K1776" i="2" a="1"/>
  <c r="K1776" i="2" s="1"/>
  <c r="O1776" i="2" a="1"/>
  <c r="O1776" i="2" s="1"/>
  <c r="C1776" i="2" a="1"/>
  <c r="C1776" i="2" s="1"/>
  <c r="L1776" i="2" a="1"/>
  <c r="L1776" i="2" s="1"/>
  <c r="D1776" i="2" a="1"/>
  <c r="D1776" i="2" s="1"/>
  <c r="A1776" i="2" s="1" a="1"/>
  <c r="A1776" i="2" s="1"/>
  <c r="P1776" i="2" a="1"/>
  <c r="P1776" i="2" s="1"/>
  <c r="K1774" i="2" a="1"/>
  <c r="K1774" i="2" s="1"/>
  <c r="O1774" i="2" a="1"/>
  <c r="O1774" i="2" s="1"/>
  <c r="L1774" i="2" a="1"/>
  <c r="L1774" i="2" s="1"/>
  <c r="P1774" i="2" a="1"/>
  <c r="P1774" i="2" s="1"/>
  <c r="M1774" i="2" a="1"/>
  <c r="M1774" i="2" s="1"/>
  <c r="Q1774" i="2" a="1"/>
  <c r="Q1774" i="2" s="1"/>
  <c r="C1774" i="2" a="1"/>
  <c r="C1774" i="2" s="1"/>
  <c r="D1774" i="2" a="1"/>
  <c r="D1774" i="2" s="1"/>
  <c r="A1774" i="2" s="1" a="1"/>
  <c r="A1774" i="2" s="1"/>
  <c r="N1774" i="2" a="1"/>
  <c r="N1774" i="2" s="1"/>
  <c r="M1772" i="2" a="1"/>
  <c r="M1772" i="2" s="1"/>
  <c r="Q1772" i="2" a="1"/>
  <c r="Q1772" i="2" s="1"/>
  <c r="N1772" i="2" a="1"/>
  <c r="N1772" i="2" s="1"/>
  <c r="K1772" i="2" a="1"/>
  <c r="K1772" i="2" s="1"/>
  <c r="O1772" i="2" a="1"/>
  <c r="O1772" i="2" s="1"/>
  <c r="C1772" i="2" a="1"/>
  <c r="C1772" i="2" s="1"/>
  <c r="D1772" i="2" a="1"/>
  <c r="D1772" i="2" s="1"/>
  <c r="A1772" i="2" s="1" a="1"/>
  <c r="A1772" i="2" s="1"/>
  <c r="P1772" i="2" a="1"/>
  <c r="P1772" i="2" s="1"/>
  <c r="L1772" i="2" a="1"/>
  <c r="L1772" i="2" s="1"/>
  <c r="K1770" i="2" a="1"/>
  <c r="K1770" i="2" s="1"/>
  <c r="O1770" i="2" a="1"/>
  <c r="O1770" i="2" s="1"/>
  <c r="L1770" i="2" a="1"/>
  <c r="L1770" i="2" s="1"/>
  <c r="P1770" i="2" a="1"/>
  <c r="P1770" i="2" s="1"/>
  <c r="M1770" i="2" a="1"/>
  <c r="M1770" i="2" s="1"/>
  <c r="Q1770" i="2" a="1"/>
  <c r="Q1770" i="2" s="1"/>
  <c r="C1770" i="2" a="1"/>
  <c r="C1770" i="2" s="1"/>
  <c r="N1770" i="2" a="1"/>
  <c r="N1770" i="2" s="1"/>
  <c r="D1770" i="2" a="1"/>
  <c r="D1770" i="2" s="1"/>
  <c r="A1770" i="2" s="1" a="1"/>
  <c r="A1770" i="2" s="1"/>
  <c r="M1768" i="2" a="1"/>
  <c r="M1768" i="2" s="1"/>
  <c r="Q1768" i="2" a="1"/>
  <c r="Q1768" i="2" s="1"/>
  <c r="N1768" i="2" a="1"/>
  <c r="N1768" i="2" s="1"/>
  <c r="K1768" i="2" a="1"/>
  <c r="K1768" i="2" s="1"/>
  <c r="O1768" i="2" a="1"/>
  <c r="O1768" i="2" s="1"/>
  <c r="P1768" i="2" a="1"/>
  <c r="P1768" i="2" s="1"/>
  <c r="C1768" i="2" a="1"/>
  <c r="C1768" i="2" s="1"/>
  <c r="D1768" i="2" a="1"/>
  <c r="D1768" i="2" s="1"/>
  <c r="A1768" i="2" s="1" a="1"/>
  <c r="A1768" i="2" s="1"/>
  <c r="L1768" i="2" a="1"/>
  <c r="L1768" i="2" s="1"/>
  <c r="K1766" i="2" a="1"/>
  <c r="K1766" i="2" s="1"/>
  <c r="O1766" i="2" a="1"/>
  <c r="O1766" i="2" s="1"/>
  <c r="L1766" i="2" a="1"/>
  <c r="L1766" i="2" s="1"/>
  <c r="P1766" i="2" a="1"/>
  <c r="P1766" i="2" s="1"/>
  <c r="M1766" i="2" a="1"/>
  <c r="M1766" i="2" s="1"/>
  <c r="Q1766" i="2" a="1"/>
  <c r="Q1766" i="2" s="1"/>
  <c r="N1766" i="2" a="1"/>
  <c r="N1766" i="2" s="1"/>
  <c r="C1766" i="2" a="1"/>
  <c r="C1766" i="2" s="1"/>
  <c r="D1766" i="2" a="1"/>
  <c r="D1766" i="2" s="1"/>
  <c r="A1766" i="2" s="1" a="1"/>
  <c r="A1766" i="2" s="1"/>
  <c r="M1764" i="2" a="1"/>
  <c r="M1764" i="2" s="1"/>
  <c r="Q1764" i="2" a="1"/>
  <c r="Q1764" i="2" s="1"/>
  <c r="N1764" i="2" a="1"/>
  <c r="N1764" i="2" s="1"/>
  <c r="K1764" i="2" a="1"/>
  <c r="K1764" i="2" s="1"/>
  <c r="O1764" i="2" a="1"/>
  <c r="O1764" i="2" s="1"/>
  <c r="L1764" i="2" a="1"/>
  <c r="L1764" i="2" s="1"/>
  <c r="C1764" i="2" a="1"/>
  <c r="C1764" i="2" s="1"/>
  <c r="P1764" i="2" a="1"/>
  <c r="P1764" i="2" s="1"/>
  <c r="D1764" i="2" a="1"/>
  <c r="D1764" i="2" s="1"/>
  <c r="A1764" i="2" s="1" a="1"/>
  <c r="A1764" i="2" s="1"/>
  <c r="K1762" i="2" a="1"/>
  <c r="K1762" i="2" s="1"/>
  <c r="O1762" i="2" a="1"/>
  <c r="O1762" i="2" s="1"/>
  <c r="L1762" i="2" a="1"/>
  <c r="L1762" i="2" s="1"/>
  <c r="P1762" i="2" a="1"/>
  <c r="P1762" i="2" s="1"/>
  <c r="M1762" i="2" a="1"/>
  <c r="M1762" i="2" s="1"/>
  <c r="Q1762" i="2" a="1"/>
  <c r="Q1762" i="2" s="1"/>
  <c r="C1762" i="2" a="1"/>
  <c r="C1762" i="2" s="1"/>
  <c r="N1762" i="2" a="1"/>
  <c r="N1762" i="2" s="1"/>
  <c r="D1762" i="2" a="1"/>
  <c r="D1762" i="2" s="1"/>
  <c r="A1762" i="2" s="1" a="1"/>
  <c r="A1762" i="2" s="1"/>
  <c r="M1760" i="2" a="1"/>
  <c r="M1760" i="2" s="1"/>
  <c r="Q1760" i="2" a="1"/>
  <c r="Q1760" i="2" s="1"/>
  <c r="N1760" i="2" a="1"/>
  <c r="N1760" i="2" s="1"/>
  <c r="K1760" i="2" a="1"/>
  <c r="K1760" i="2" s="1"/>
  <c r="O1760" i="2" a="1"/>
  <c r="O1760" i="2" s="1"/>
  <c r="C1760" i="2" a="1"/>
  <c r="C1760" i="2" s="1"/>
  <c r="L1760" i="2" a="1"/>
  <c r="L1760" i="2" s="1"/>
  <c r="D1760" i="2" a="1"/>
  <c r="D1760" i="2" s="1"/>
  <c r="A1760" i="2" s="1" a="1"/>
  <c r="A1760" i="2" s="1"/>
  <c r="P1760" i="2" a="1"/>
  <c r="P1760" i="2" s="1"/>
  <c r="K1758" i="2" a="1"/>
  <c r="K1758" i="2" s="1"/>
  <c r="O1758" i="2" a="1"/>
  <c r="O1758" i="2" s="1"/>
  <c r="L1758" i="2" a="1"/>
  <c r="L1758" i="2" s="1"/>
  <c r="P1758" i="2" a="1"/>
  <c r="P1758" i="2" s="1"/>
  <c r="M1758" i="2" a="1"/>
  <c r="M1758" i="2" s="1"/>
  <c r="Q1758" i="2" a="1"/>
  <c r="Q1758" i="2" s="1"/>
  <c r="C1758" i="2" a="1"/>
  <c r="C1758" i="2" s="1"/>
  <c r="D1758" i="2" a="1"/>
  <c r="D1758" i="2" s="1"/>
  <c r="A1758" i="2" s="1" a="1"/>
  <c r="A1758" i="2" s="1"/>
  <c r="N1758" i="2" a="1"/>
  <c r="N1758" i="2" s="1"/>
  <c r="M1756" i="2" a="1"/>
  <c r="M1756" i="2" s="1"/>
  <c r="Q1756" i="2" a="1"/>
  <c r="Q1756" i="2" s="1"/>
  <c r="N1756" i="2" a="1"/>
  <c r="N1756" i="2" s="1"/>
  <c r="K1756" i="2" a="1"/>
  <c r="K1756" i="2" s="1"/>
  <c r="O1756" i="2" a="1"/>
  <c r="O1756" i="2" s="1"/>
  <c r="C1756" i="2" a="1"/>
  <c r="C1756" i="2" s="1"/>
  <c r="P1756" i="2" a="1"/>
  <c r="P1756" i="2" s="1"/>
  <c r="D1756" i="2" a="1"/>
  <c r="D1756" i="2" s="1"/>
  <c r="A1756" i="2" s="1" a="1"/>
  <c r="A1756" i="2" s="1"/>
  <c r="L1756" i="2" a="1"/>
  <c r="L1756" i="2" s="1"/>
  <c r="K1754" i="2" a="1"/>
  <c r="K1754" i="2" s="1"/>
  <c r="O1754" i="2" a="1"/>
  <c r="O1754" i="2" s="1"/>
  <c r="L1754" i="2" a="1"/>
  <c r="L1754" i="2" s="1"/>
  <c r="P1754" i="2" a="1"/>
  <c r="P1754" i="2" s="1"/>
  <c r="M1754" i="2" a="1"/>
  <c r="M1754" i="2" s="1"/>
  <c r="Q1754" i="2" a="1"/>
  <c r="Q1754" i="2" s="1"/>
  <c r="C1754" i="2" a="1"/>
  <c r="C1754" i="2" s="1"/>
  <c r="D1754" i="2" a="1"/>
  <c r="D1754" i="2" s="1"/>
  <c r="A1754" i="2" s="1" a="1"/>
  <c r="A1754" i="2" s="1"/>
  <c r="N1754" i="2" a="1"/>
  <c r="N1754" i="2" s="1"/>
  <c r="M1752" i="2" a="1"/>
  <c r="M1752" i="2" s="1"/>
  <c r="Q1752" i="2" a="1"/>
  <c r="Q1752" i="2" s="1"/>
  <c r="N1752" i="2" a="1"/>
  <c r="N1752" i="2" s="1"/>
  <c r="K1752" i="2" a="1"/>
  <c r="K1752" i="2" s="1"/>
  <c r="O1752" i="2" a="1"/>
  <c r="O1752" i="2" s="1"/>
  <c r="P1752" i="2" a="1"/>
  <c r="P1752" i="2" s="1"/>
  <c r="C1752" i="2" a="1"/>
  <c r="C1752" i="2" s="1"/>
  <c r="L1752" i="2" a="1"/>
  <c r="L1752" i="2" s="1"/>
  <c r="D1752" i="2" a="1"/>
  <c r="D1752" i="2" s="1"/>
  <c r="A1752" i="2" s="1" a="1"/>
  <c r="A1752" i="2" s="1"/>
  <c r="K1750" i="2" a="1"/>
  <c r="K1750" i="2" s="1"/>
  <c r="O1750" i="2" a="1"/>
  <c r="O1750" i="2" s="1"/>
  <c r="L1750" i="2" a="1"/>
  <c r="L1750" i="2" s="1"/>
  <c r="P1750" i="2" a="1"/>
  <c r="P1750" i="2" s="1"/>
  <c r="M1750" i="2" a="1"/>
  <c r="M1750" i="2" s="1"/>
  <c r="Q1750" i="2" a="1"/>
  <c r="Q1750" i="2" s="1"/>
  <c r="N1750" i="2" a="1"/>
  <c r="N1750" i="2" s="1"/>
  <c r="C1750" i="2" a="1"/>
  <c r="C1750" i="2" s="1"/>
  <c r="D1750" i="2" a="1"/>
  <c r="D1750" i="2" s="1"/>
  <c r="A1750" i="2" s="1" a="1"/>
  <c r="A1750" i="2" s="1"/>
  <c r="M1748" i="2" a="1"/>
  <c r="M1748" i="2" s="1"/>
  <c r="Q1748" i="2" a="1"/>
  <c r="Q1748" i="2" s="1"/>
  <c r="N1748" i="2" a="1"/>
  <c r="N1748" i="2" s="1"/>
  <c r="K1748" i="2" a="1"/>
  <c r="K1748" i="2" s="1"/>
  <c r="O1748" i="2" a="1"/>
  <c r="O1748" i="2" s="1"/>
  <c r="L1748" i="2" a="1"/>
  <c r="L1748" i="2" s="1"/>
  <c r="C1748" i="2" a="1"/>
  <c r="C1748" i="2" s="1"/>
  <c r="P1748" i="2" a="1"/>
  <c r="P1748" i="2" s="1"/>
  <c r="D1748" i="2" a="1"/>
  <c r="D1748" i="2" s="1"/>
  <c r="A1748" i="2" s="1" a="1"/>
  <c r="A1748" i="2" s="1"/>
  <c r="K1746" i="2" a="1"/>
  <c r="K1746" i="2" s="1"/>
  <c r="O1746" i="2" a="1"/>
  <c r="O1746" i="2" s="1"/>
  <c r="L1746" i="2" a="1"/>
  <c r="L1746" i="2" s="1"/>
  <c r="P1746" i="2" a="1"/>
  <c r="P1746" i="2" s="1"/>
  <c r="M1746" i="2" a="1"/>
  <c r="M1746" i="2" s="1"/>
  <c r="Q1746" i="2" a="1"/>
  <c r="Q1746" i="2" s="1"/>
  <c r="C1746" i="2" a="1"/>
  <c r="C1746" i="2" s="1"/>
  <c r="N1746" i="2" a="1"/>
  <c r="N1746" i="2" s="1"/>
  <c r="D1746" i="2" a="1"/>
  <c r="D1746" i="2" s="1"/>
  <c r="A1746" i="2" s="1" a="1"/>
  <c r="A1746" i="2" s="1"/>
  <c r="M1744" i="2" a="1"/>
  <c r="M1744" i="2" s="1"/>
  <c r="Q1744" i="2" a="1"/>
  <c r="Q1744" i="2" s="1"/>
  <c r="N1744" i="2" a="1"/>
  <c r="N1744" i="2" s="1"/>
  <c r="K1744" i="2" a="1"/>
  <c r="K1744" i="2" s="1"/>
  <c r="O1744" i="2" a="1"/>
  <c r="O1744" i="2" s="1"/>
  <c r="C1744" i="2" a="1"/>
  <c r="C1744" i="2" s="1"/>
  <c r="L1744" i="2" a="1"/>
  <c r="L1744" i="2" s="1"/>
  <c r="D1744" i="2" a="1"/>
  <c r="D1744" i="2" s="1"/>
  <c r="A1744" i="2" s="1" a="1"/>
  <c r="A1744" i="2" s="1"/>
  <c r="P1744" i="2" a="1"/>
  <c r="P1744" i="2" s="1"/>
  <c r="K1742" i="2" a="1"/>
  <c r="K1742" i="2" s="1"/>
  <c r="O1742" i="2" a="1"/>
  <c r="O1742" i="2" s="1"/>
  <c r="L1742" i="2" a="1"/>
  <c r="L1742" i="2" s="1"/>
  <c r="P1742" i="2" a="1"/>
  <c r="P1742" i="2" s="1"/>
  <c r="M1742" i="2" a="1"/>
  <c r="M1742" i="2" s="1"/>
  <c r="Q1742" i="2" a="1"/>
  <c r="Q1742" i="2" s="1"/>
  <c r="C1742" i="2" a="1"/>
  <c r="C1742" i="2" s="1"/>
  <c r="D1742" i="2" a="1"/>
  <c r="D1742" i="2" s="1"/>
  <c r="A1742" i="2" s="1" a="1"/>
  <c r="A1742" i="2" s="1"/>
  <c r="N1742" i="2" a="1"/>
  <c r="N1742" i="2" s="1"/>
  <c r="M1740" i="2" a="1"/>
  <c r="M1740" i="2" s="1"/>
  <c r="Q1740" i="2" a="1"/>
  <c r="Q1740" i="2" s="1"/>
  <c r="N1740" i="2" a="1"/>
  <c r="N1740" i="2" s="1"/>
  <c r="K1740" i="2" a="1"/>
  <c r="K1740" i="2" s="1"/>
  <c r="O1740" i="2" a="1"/>
  <c r="O1740" i="2" s="1"/>
  <c r="C1740" i="2" a="1"/>
  <c r="C1740" i="2" s="1"/>
  <c r="P1740" i="2" a="1"/>
  <c r="P1740" i="2" s="1"/>
  <c r="D1740" i="2" a="1"/>
  <c r="D1740" i="2" s="1"/>
  <c r="A1740" i="2" s="1" a="1"/>
  <c r="A1740" i="2" s="1"/>
  <c r="L1740" i="2" a="1"/>
  <c r="L1740" i="2" s="1"/>
  <c r="K1738" i="2" a="1"/>
  <c r="K1738" i="2" s="1"/>
  <c r="O1738" i="2" a="1"/>
  <c r="O1738" i="2" s="1"/>
  <c r="L1738" i="2" a="1"/>
  <c r="L1738" i="2" s="1"/>
  <c r="P1738" i="2" a="1"/>
  <c r="P1738" i="2" s="1"/>
  <c r="M1738" i="2" a="1"/>
  <c r="M1738" i="2" s="1"/>
  <c r="Q1738" i="2" a="1"/>
  <c r="Q1738" i="2" s="1"/>
  <c r="C1738" i="2" a="1"/>
  <c r="C1738" i="2" s="1"/>
  <c r="D1738" i="2" a="1"/>
  <c r="D1738" i="2" s="1"/>
  <c r="A1738" i="2" s="1" a="1"/>
  <c r="A1738" i="2" s="1"/>
  <c r="N1738" i="2" a="1"/>
  <c r="N1738" i="2" s="1"/>
  <c r="M1736" i="2" a="1"/>
  <c r="M1736" i="2" s="1"/>
  <c r="Q1736" i="2" a="1"/>
  <c r="Q1736" i="2" s="1"/>
  <c r="N1736" i="2" a="1"/>
  <c r="N1736" i="2" s="1"/>
  <c r="K1736" i="2" a="1"/>
  <c r="K1736" i="2" s="1"/>
  <c r="O1736" i="2" a="1"/>
  <c r="O1736" i="2" s="1"/>
  <c r="P1736" i="2" a="1"/>
  <c r="P1736" i="2" s="1"/>
  <c r="C1736" i="2" a="1"/>
  <c r="C1736" i="2" s="1"/>
  <c r="D1736" i="2" a="1"/>
  <c r="D1736" i="2" s="1"/>
  <c r="A1736" i="2" s="1" a="1"/>
  <c r="A1736" i="2" s="1"/>
  <c r="L1736" i="2" a="1"/>
  <c r="L1736" i="2" s="1"/>
  <c r="K1734" i="2" a="1"/>
  <c r="K1734" i="2" s="1"/>
  <c r="O1734" i="2" a="1"/>
  <c r="O1734" i="2" s="1"/>
  <c r="L1734" i="2" a="1"/>
  <c r="L1734" i="2" s="1"/>
  <c r="P1734" i="2" a="1"/>
  <c r="P1734" i="2" s="1"/>
  <c r="M1734" i="2" a="1"/>
  <c r="M1734" i="2" s="1"/>
  <c r="Q1734" i="2" a="1"/>
  <c r="Q1734" i="2" s="1"/>
  <c r="N1734" i="2" a="1"/>
  <c r="N1734" i="2" s="1"/>
  <c r="C1734" i="2" a="1"/>
  <c r="C1734" i="2" s="1"/>
  <c r="D1734" i="2" a="1"/>
  <c r="D1734" i="2" s="1"/>
  <c r="A1734" i="2" s="1" a="1"/>
  <c r="A1734" i="2" s="1"/>
  <c r="M1732" i="2" a="1"/>
  <c r="M1732" i="2" s="1"/>
  <c r="Q1732" i="2" a="1"/>
  <c r="Q1732" i="2" s="1"/>
  <c r="N1732" i="2" a="1"/>
  <c r="N1732" i="2" s="1"/>
  <c r="K1732" i="2" a="1"/>
  <c r="K1732" i="2" s="1"/>
  <c r="O1732" i="2" a="1"/>
  <c r="O1732" i="2" s="1"/>
  <c r="L1732" i="2" a="1"/>
  <c r="L1732" i="2" s="1"/>
  <c r="C1732" i="2" a="1"/>
  <c r="C1732" i="2" s="1"/>
  <c r="P1732" i="2" a="1"/>
  <c r="P1732" i="2" s="1"/>
  <c r="D1732" i="2" a="1"/>
  <c r="D1732" i="2" s="1"/>
  <c r="A1732" i="2" s="1" a="1"/>
  <c r="A1732" i="2" s="1"/>
  <c r="K1730" i="2" a="1"/>
  <c r="K1730" i="2" s="1"/>
  <c r="O1730" i="2" a="1"/>
  <c r="O1730" i="2" s="1"/>
  <c r="L1730" i="2" a="1"/>
  <c r="L1730" i="2" s="1"/>
  <c r="P1730" i="2" a="1"/>
  <c r="P1730" i="2" s="1"/>
  <c r="M1730" i="2" a="1"/>
  <c r="M1730" i="2" s="1"/>
  <c r="Q1730" i="2" a="1"/>
  <c r="Q1730" i="2" s="1"/>
  <c r="C1730" i="2" a="1"/>
  <c r="C1730" i="2" s="1"/>
  <c r="N1730" i="2" a="1"/>
  <c r="N1730" i="2" s="1"/>
  <c r="D1730" i="2" a="1"/>
  <c r="D1730" i="2" s="1"/>
  <c r="A1730" i="2" s="1" a="1"/>
  <c r="A1730" i="2" s="1"/>
  <c r="M1728" i="2" a="1"/>
  <c r="M1728" i="2" s="1"/>
  <c r="Q1728" i="2" a="1"/>
  <c r="Q1728" i="2" s="1"/>
  <c r="N1728" i="2" a="1"/>
  <c r="N1728" i="2" s="1"/>
  <c r="K1728" i="2" a="1"/>
  <c r="K1728" i="2" s="1"/>
  <c r="O1728" i="2" a="1"/>
  <c r="O1728" i="2" s="1"/>
  <c r="C1728" i="2" a="1"/>
  <c r="C1728" i="2" s="1"/>
  <c r="L1728" i="2" a="1"/>
  <c r="L1728" i="2" s="1"/>
  <c r="D1728" i="2" a="1"/>
  <c r="D1728" i="2" s="1"/>
  <c r="A1728" i="2" s="1" a="1"/>
  <c r="A1728" i="2" s="1"/>
  <c r="P1728" i="2" a="1"/>
  <c r="P1728" i="2" s="1"/>
  <c r="K1726" i="2" a="1"/>
  <c r="K1726" i="2" s="1"/>
  <c r="O1726" i="2" a="1"/>
  <c r="O1726" i="2" s="1"/>
  <c r="L1726" i="2" a="1"/>
  <c r="L1726" i="2" s="1"/>
  <c r="P1726" i="2" a="1"/>
  <c r="P1726" i="2" s="1"/>
  <c r="M1726" i="2" a="1"/>
  <c r="M1726" i="2" s="1"/>
  <c r="Q1726" i="2" a="1"/>
  <c r="Q1726" i="2" s="1"/>
  <c r="C1726" i="2" a="1"/>
  <c r="C1726" i="2" s="1"/>
  <c r="D1726" i="2" a="1"/>
  <c r="D1726" i="2" s="1"/>
  <c r="A1726" i="2" s="1" a="1"/>
  <c r="A1726" i="2" s="1"/>
  <c r="N1726" i="2" a="1"/>
  <c r="N1726" i="2" s="1"/>
  <c r="M1724" i="2" a="1"/>
  <c r="M1724" i="2" s="1"/>
  <c r="Q1724" i="2" a="1"/>
  <c r="Q1724" i="2" s="1"/>
  <c r="N1724" i="2" a="1"/>
  <c r="N1724" i="2" s="1"/>
  <c r="K1724" i="2" a="1"/>
  <c r="K1724" i="2" s="1"/>
  <c r="O1724" i="2" a="1"/>
  <c r="O1724" i="2" s="1"/>
  <c r="C1724" i="2" a="1"/>
  <c r="C1724" i="2" s="1"/>
  <c r="D1724" i="2" a="1"/>
  <c r="D1724" i="2" s="1"/>
  <c r="A1724" i="2" s="1" a="1"/>
  <c r="A1724" i="2" s="1"/>
  <c r="L1724" i="2" a="1"/>
  <c r="L1724" i="2" s="1"/>
  <c r="P1724" i="2" a="1"/>
  <c r="P1724" i="2" s="1"/>
  <c r="K1722" i="2" a="1"/>
  <c r="K1722" i="2" s="1"/>
  <c r="O1722" i="2" a="1"/>
  <c r="O1722" i="2" s="1"/>
  <c r="L1722" i="2" a="1"/>
  <c r="L1722" i="2" s="1"/>
  <c r="P1722" i="2" a="1"/>
  <c r="P1722" i="2" s="1"/>
  <c r="M1722" i="2" a="1"/>
  <c r="M1722" i="2" s="1"/>
  <c r="Q1722" i="2" a="1"/>
  <c r="Q1722" i="2" s="1"/>
  <c r="C1722" i="2" a="1"/>
  <c r="C1722" i="2" s="1"/>
  <c r="D1722" i="2" a="1"/>
  <c r="D1722" i="2" s="1"/>
  <c r="A1722" i="2" s="1" a="1"/>
  <c r="A1722" i="2" s="1"/>
  <c r="N1722" i="2" a="1"/>
  <c r="N1722" i="2" s="1"/>
  <c r="M1720" i="2" a="1"/>
  <c r="M1720" i="2" s="1"/>
  <c r="Q1720" i="2" a="1"/>
  <c r="Q1720" i="2" s="1"/>
  <c r="N1720" i="2" a="1"/>
  <c r="N1720" i="2" s="1"/>
  <c r="K1720" i="2" a="1"/>
  <c r="K1720" i="2" s="1"/>
  <c r="O1720" i="2" a="1"/>
  <c r="O1720" i="2" s="1"/>
  <c r="P1720" i="2" a="1"/>
  <c r="P1720" i="2" s="1"/>
  <c r="C1720" i="2" a="1"/>
  <c r="C1720" i="2" s="1"/>
  <c r="D1720" i="2" a="1"/>
  <c r="D1720" i="2" s="1"/>
  <c r="A1720" i="2" s="1" a="1"/>
  <c r="A1720" i="2" s="1"/>
  <c r="L1720" i="2" a="1"/>
  <c r="L1720" i="2" s="1"/>
  <c r="K1718" i="2" a="1"/>
  <c r="K1718" i="2" s="1"/>
  <c r="O1718" i="2" a="1"/>
  <c r="O1718" i="2" s="1"/>
  <c r="L1718" i="2" a="1"/>
  <c r="L1718" i="2" s="1"/>
  <c r="P1718" i="2" a="1"/>
  <c r="P1718" i="2" s="1"/>
  <c r="M1718" i="2" a="1"/>
  <c r="M1718" i="2" s="1"/>
  <c r="Q1718" i="2" a="1"/>
  <c r="Q1718" i="2" s="1"/>
  <c r="N1718" i="2" a="1"/>
  <c r="N1718" i="2" s="1"/>
  <c r="C1718" i="2" a="1"/>
  <c r="C1718" i="2" s="1"/>
  <c r="D1718" i="2" a="1"/>
  <c r="D1718" i="2" s="1"/>
  <c r="A1718" i="2" s="1" a="1"/>
  <c r="A1718" i="2" s="1"/>
  <c r="M1716" i="2" a="1"/>
  <c r="M1716" i="2" s="1"/>
  <c r="Q1716" i="2" a="1"/>
  <c r="Q1716" i="2" s="1"/>
  <c r="N1716" i="2" a="1"/>
  <c r="N1716" i="2" s="1"/>
  <c r="K1716" i="2" a="1"/>
  <c r="K1716" i="2" s="1"/>
  <c r="O1716" i="2" a="1"/>
  <c r="O1716" i="2" s="1"/>
  <c r="L1716" i="2" a="1"/>
  <c r="L1716" i="2" s="1"/>
  <c r="C1716" i="2" a="1"/>
  <c r="C1716" i="2" s="1"/>
  <c r="P1716" i="2" a="1"/>
  <c r="P1716" i="2" s="1"/>
  <c r="D1716" i="2" a="1"/>
  <c r="D1716" i="2" s="1"/>
  <c r="A1716" i="2" s="1" a="1"/>
  <c r="A1716" i="2" s="1"/>
  <c r="K1714" i="2" a="1"/>
  <c r="K1714" i="2" s="1"/>
  <c r="O1714" i="2" a="1"/>
  <c r="O1714" i="2" s="1"/>
  <c r="L1714" i="2" a="1"/>
  <c r="L1714" i="2" s="1"/>
  <c r="P1714" i="2" a="1"/>
  <c r="P1714" i="2" s="1"/>
  <c r="M1714" i="2" a="1"/>
  <c r="M1714" i="2" s="1"/>
  <c r="Q1714" i="2" a="1"/>
  <c r="Q1714" i="2" s="1"/>
  <c r="C1714" i="2" a="1"/>
  <c r="C1714" i="2" s="1"/>
  <c r="N1714" i="2" a="1"/>
  <c r="N1714" i="2" s="1"/>
  <c r="D1714" i="2" a="1"/>
  <c r="D1714" i="2" s="1"/>
  <c r="A1714" i="2" s="1" a="1"/>
  <c r="A1714" i="2" s="1"/>
  <c r="M1712" i="2" a="1"/>
  <c r="M1712" i="2" s="1"/>
  <c r="Q1712" i="2" a="1"/>
  <c r="Q1712" i="2" s="1"/>
  <c r="N1712" i="2" a="1"/>
  <c r="N1712" i="2" s="1"/>
  <c r="K1712" i="2" a="1"/>
  <c r="K1712" i="2" s="1"/>
  <c r="O1712" i="2" a="1"/>
  <c r="O1712" i="2" s="1"/>
  <c r="C1712" i="2" a="1"/>
  <c r="C1712" i="2" s="1"/>
  <c r="L1712" i="2" a="1"/>
  <c r="L1712" i="2" s="1"/>
  <c r="D1712" i="2" a="1"/>
  <c r="D1712" i="2" s="1"/>
  <c r="A1712" i="2" s="1" a="1"/>
  <c r="A1712" i="2" s="1"/>
  <c r="P1712" i="2" a="1"/>
  <c r="P1712" i="2" s="1"/>
  <c r="K1710" i="2" a="1"/>
  <c r="K1710" i="2" s="1"/>
  <c r="O1710" i="2" a="1"/>
  <c r="O1710" i="2" s="1"/>
  <c r="L1710" i="2" a="1"/>
  <c r="L1710" i="2" s="1"/>
  <c r="P1710" i="2" a="1"/>
  <c r="P1710" i="2" s="1"/>
  <c r="M1710" i="2" a="1"/>
  <c r="M1710" i="2" s="1"/>
  <c r="Q1710" i="2" a="1"/>
  <c r="Q1710" i="2" s="1"/>
  <c r="C1710" i="2" a="1"/>
  <c r="C1710" i="2" s="1"/>
  <c r="D1710" i="2" a="1"/>
  <c r="D1710" i="2" s="1"/>
  <c r="A1710" i="2" s="1" a="1"/>
  <c r="A1710" i="2" s="1"/>
  <c r="N1710" i="2" a="1"/>
  <c r="N1710" i="2" s="1"/>
  <c r="M1708" i="2" a="1"/>
  <c r="M1708" i="2" s="1"/>
  <c r="Q1708" i="2" a="1"/>
  <c r="Q1708" i="2" s="1"/>
  <c r="N1708" i="2" a="1"/>
  <c r="N1708" i="2" s="1"/>
  <c r="K1708" i="2" a="1"/>
  <c r="K1708" i="2" s="1"/>
  <c r="O1708" i="2" a="1"/>
  <c r="O1708" i="2" s="1"/>
  <c r="C1708" i="2" a="1"/>
  <c r="C1708" i="2" s="1"/>
  <c r="D1708" i="2" a="1"/>
  <c r="D1708" i="2" s="1"/>
  <c r="A1708" i="2" s="1" a="1"/>
  <c r="A1708" i="2" s="1"/>
  <c r="P1708" i="2" a="1"/>
  <c r="P1708" i="2" s="1"/>
  <c r="L1708" i="2" a="1"/>
  <c r="L1708" i="2" s="1"/>
  <c r="K1706" i="2" a="1"/>
  <c r="K1706" i="2" s="1"/>
  <c r="O1706" i="2" a="1"/>
  <c r="O1706" i="2" s="1"/>
  <c r="L1706" i="2" a="1"/>
  <c r="L1706" i="2" s="1"/>
  <c r="P1706" i="2" a="1"/>
  <c r="P1706" i="2" s="1"/>
  <c r="M1706" i="2" a="1"/>
  <c r="M1706" i="2" s="1"/>
  <c r="Q1706" i="2" a="1"/>
  <c r="Q1706" i="2" s="1"/>
  <c r="C1706" i="2" a="1"/>
  <c r="C1706" i="2" s="1"/>
  <c r="N1706" i="2" a="1"/>
  <c r="N1706" i="2" s="1"/>
  <c r="D1706" i="2" a="1"/>
  <c r="D1706" i="2" s="1"/>
  <c r="A1706" i="2" s="1" a="1"/>
  <c r="A1706" i="2" s="1"/>
  <c r="M1704" i="2" a="1"/>
  <c r="M1704" i="2" s="1"/>
  <c r="Q1704" i="2" a="1"/>
  <c r="Q1704" i="2" s="1"/>
  <c r="N1704" i="2" a="1"/>
  <c r="N1704" i="2" s="1"/>
  <c r="K1704" i="2" a="1"/>
  <c r="K1704" i="2" s="1"/>
  <c r="O1704" i="2" a="1"/>
  <c r="O1704" i="2" s="1"/>
  <c r="P1704" i="2" a="1"/>
  <c r="P1704" i="2" s="1"/>
  <c r="C1704" i="2" a="1"/>
  <c r="C1704" i="2" s="1"/>
  <c r="D1704" i="2" a="1"/>
  <c r="D1704" i="2" s="1"/>
  <c r="A1704" i="2" s="1" a="1"/>
  <c r="A1704" i="2" s="1"/>
  <c r="L1704" i="2" a="1"/>
  <c r="L1704" i="2" s="1"/>
  <c r="K1702" i="2" a="1"/>
  <c r="K1702" i="2" s="1"/>
  <c r="O1702" i="2" a="1"/>
  <c r="O1702" i="2" s="1"/>
  <c r="L1702" i="2" a="1"/>
  <c r="L1702" i="2" s="1"/>
  <c r="P1702" i="2" a="1"/>
  <c r="P1702" i="2" s="1"/>
  <c r="M1702" i="2" a="1"/>
  <c r="M1702" i="2" s="1"/>
  <c r="Q1702" i="2" a="1"/>
  <c r="Q1702" i="2" s="1"/>
  <c r="N1702" i="2" a="1"/>
  <c r="N1702" i="2" s="1"/>
  <c r="C1702" i="2" a="1"/>
  <c r="C1702" i="2" s="1"/>
  <c r="D1702" i="2" a="1"/>
  <c r="D1702" i="2" s="1"/>
  <c r="A1702" i="2" s="1" a="1"/>
  <c r="A1702" i="2" s="1"/>
  <c r="M1700" i="2" a="1"/>
  <c r="M1700" i="2" s="1"/>
  <c r="Q1700" i="2" a="1"/>
  <c r="Q1700" i="2" s="1"/>
  <c r="N1700" i="2" a="1"/>
  <c r="N1700" i="2" s="1"/>
  <c r="K1700" i="2" a="1"/>
  <c r="K1700" i="2" s="1"/>
  <c r="O1700" i="2" a="1"/>
  <c r="O1700" i="2" s="1"/>
  <c r="L1700" i="2" a="1"/>
  <c r="L1700" i="2" s="1"/>
  <c r="C1700" i="2" a="1"/>
  <c r="C1700" i="2" s="1"/>
  <c r="P1700" i="2" a="1"/>
  <c r="P1700" i="2" s="1"/>
  <c r="D1700" i="2" a="1"/>
  <c r="D1700" i="2" s="1"/>
  <c r="A1700" i="2" s="1" a="1"/>
  <c r="A1700" i="2" s="1"/>
  <c r="K1698" i="2" a="1"/>
  <c r="K1698" i="2" s="1"/>
  <c r="O1698" i="2" a="1"/>
  <c r="O1698" i="2" s="1"/>
  <c r="L1698" i="2" a="1"/>
  <c r="L1698" i="2" s="1"/>
  <c r="P1698" i="2" a="1"/>
  <c r="P1698" i="2" s="1"/>
  <c r="M1698" i="2" a="1"/>
  <c r="M1698" i="2" s="1"/>
  <c r="Q1698" i="2" a="1"/>
  <c r="Q1698" i="2" s="1"/>
  <c r="C1698" i="2" a="1"/>
  <c r="C1698" i="2" s="1"/>
  <c r="N1698" i="2" a="1"/>
  <c r="N1698" i="2" s="1"/>
  <c r="D1698" i="2" a="1"/>
  <c r="D1698" i="2" s="1"/>
  <c r="A1698" i="2" s="1" a="1"/>
  <c r="A1698" i="2" s="1"/>
  <c r="M1696" i="2" a="1"/>
  <c r="M1696" i="2" s="1"/>
  <c r="Q1696" i="2" a="1"/>
  <c r="Q1696" i="2" s="1"/>
  <c r="N1696" i="2" a="1"/>
  <c r="N1696" i="2" s="1"/>
  <c r="K1696" i="2" a="1"/>
  <c r="K1696" i="2" s="1"/>
  <c r="O1696" i="2" a="1"/>
  <c r="O1696" i="2" s="1"/>
  <c r="C1696" i="2" a="1"/>
  <c r="C1696" i="2" s="1"/>
  <c r="L1696" i="2" a="1"/>
  <c r="L1696" i="2" s="1"/>
  <c r="D1696" i="2" a="1"/>
  <c r="D1696" i="2" s="1"/>
  <c r="A1696" i="2" s="1" a="1"/>
  <c r="A1696" i="2" s="1"/>
  <c r="P1696" i="2" a="1"/>
  <c r="P1696" i="2" s="1"/>
  <c r="K1694" i="2" a="1"/>
  <c r="K1694" i="2" s="1"/>
  <c r="O1694" i="2" a="1"/>
  <c r="O1694" i="2" s="1"/>
  <c r="L1694" i="2" a="1"/>
  <c r="L1694" i="2" s="1"/>
  <c r="P1694" i="2" a="1"/>
  <c r="P1694" i="2" s="1"/>
  <c r="M1694" i="2" a="1"/>
  <c r="M1694" i="2" s="1"/>
  <c r="Q1694" i="2" a="1"/>
  <c r="Q1694" i="2" s="1"/>
  <c r="C1694" i="2" a="1"/>
  <c r="C1694" i="2" s="1"/>
  <c r="D1694" i="2" a="1"/>
  <c r="D1694" i="2" s="1"/>
  <c r="A1694" i="2" s="1" a="1"/>
  <c r="A1694" i="2" s="1"/>
  <c r="N1694" i="2" a="1"/>
  <c r="N1694" i="2" s="1"/>
  <c r="M1692" i="2" a="1"/>
  <c r="M1692" i="2" s="1"/>
  <c r="Q1692" i="2" a="1"/>
  <c r="Q1692" i="2" s="1"/>
  <c r="N1692" i="2" a="1"/>
  <c r="N1692" i="2" s="1"/>
  <c r="K1692" i="2" a="1"/>
  <c r="K1692" i="2" s="1"/>
  <c r="O1692" i="2" a="1"/>
  <c r="O1692" i="2" s="1"/>
  <c r="C1692" i="2" a="1"/>
  <c r="C1692" i="2" s="1"/>
  <c r="D1692" i="2" a="1"/>
  <c r="D1692" i="2" s="1"/>
  <c r="A1692" i="2" s="1" a="1"/>
  <c r="A1692" i="2" s="1"/>
  <c r="L1692" i="2" a="1"/>
  <c r="L1692" i="2" s="1"/>
  <c r="P1692" i="2" a="1"/>
  <c r="P1692" i="2" s="1"/>
  <c r="L1690" i="2" a="1"/>
  <c r="L1690" i="2" s="1"/>
  <c r="P1690" i="2" a="1"/>
  <c r="P1690" i="2" s="1"/>
  <c r="M1690" i="2" a="1"/>
  <c r="M1690" i="2" s="1"/>
  <c r="Q1690" i="2" a="1"/>
  <c r="Q1690" i="2" s="1"/>
  <c r="N1690" i="2" a="1"/>
  <c r="N1690" i="2" s="1"/>
  <c r="C1690" i="2" a="1"/>
  <c r="C1690" i="2" s="1"/>
  <c r="D1690" i="2" a="1"/>
  <c r="D1690" i="2" s="1"/>
  <c r="A1690" i="2" s="1" a="1"/>
  <c r="A1690" i="2" s="1"/>
  <c r="O1690" i="2" a="1"/>
  <c r="O1690" i="2" s="1"/>
  <c r="K1690" i="2" a="1"/>
  <c r="K1690" i="2" s="1"/>
  <c r="N1688" i="2" a="1"/>
  <c r="N1688" i="2" s="1"/>
  <c r="K1688" i="2" a="1"/>
  <c r="K1688" i="2" s="1"/>
  <c r="O1688" i="2" a="1"/>
  <c r="O1688" i="2" s="1"/>
  <c r="L1688" i="2" a="1"/>
  <c r="L1688" i="2" s="1"/>
  <c r="P1688" i="2" a="1"/>
  <c r="P1688" i="2" s="1"/>
  <c r="Q1688" i="2" a="1"/>
  <c r="Q1688" i="2" s="1"/>
  <c r="C1688" i="2" a="1"/>
  <c r="C1688" i="2" s="1"/>
  <c r="M1688" i="2" a="1"/>
  <c r="M1688" i="2" s="1"/>
  <c r="D1688" i="2" a="1"/>
  <c r="D1688" i="2" s="1"/>
  <c r="A1688" i="2" s="1" a="1"/>
  <c r="A1688" i="2" s="1"/>
  <c r="L1686" i="2" a="1"/>
  <c r="L1686" i="2" s="1"/>
  <c r="P1686" i="2" a="1"/>
  <c r="P1686" i="2" s="1"/>
  <c r="M1686" i="2" a="1"/>
  <c r="M1686" i="2" s="1"/>
  <c r="Q1686" i="2" a="1"/>
  <c r="Q1686" i="2" s="1"/>
  <c r="N1686" i="2" a="1"/>
  <c r="N1686" i="2" s="1"/>
  <c r="O1686" i="2" a="1"/>
  <c r="O1686" i="2" s="1"/>
  <c r="C1686" i="2" a="1"/>
  <c r="C1686" i="2" s="1"/>
  <c r="D1686" i="2" a="1"/>
  <c r="D1686" i="2" s="1"/>
  <c r="A1686" i="2" s="1" a="1"/>
  <c r="A1686" i="2" s="1"/>
  <c r="K1686" i="2" a="1"/>
  <c r="K1686" i="2" s="1"/>
  <c r="N1684" i="2" a="1"/>
  <c r="N1684" i="2" s="1"/>
  <c r="K1684" i="2" a="1"/>
  <c r="K1684" i="2" s="1"/>
  <c r="O1684" i="2" a="1"/>
  <c r="O1684" i="2" s="1"/>
  <c r="L1684" i="2" a="1"/>
  <c r="L1684" i="2" s="1"/>
  <c r="P1684" i="2" a="1"/>
  <c r="P1684" i="2" s="1"/>
  <c r="M1684" i="2" a="1"/>
  <c r="M1684" i="2" s="1"/>
  <c r="C1684" i="2" a="1"/>
  <c r="C1684" i="2" s="1"/>
  <c r="Q1684" i="2" a="1"/>
  <c r="Q1684" i="2" s="1"/>
  <c r="D1684" i="2" a="1"/>
  <c r="D1684" i="2" s="1"/>
  <c r="A1684" i="2" s="1" a="1"/>
  <c r="A1684" i="2" s="1"/>
  <c r="L1682" i="2" a="1"/>
  <c r="L1682" i="2" s="1"/>
  <c r="P1682" i="2" a="1"/>
  <c r="P1682" i="2" s="1"/>
  <c r="M1682" i="2" a="1"/>
  <c r="M1682" i="2" s="1"/>
  <c r="Q1682" i="2" a="1"/>
  <c r="Q1682" i="2" s="1"/>
  <c r="N1682" i="2" a="1"/>
  <c r="N1682" i="2" s="1"/>
  <c r="K1682" i="2" a="1"/>
  <c r="K1682" i="2" s="1"/>
  <c r="C1682" i="2" a="1"/>
  <c r="C1682" i="2" s="1"/>
  <c r="O1682" i="2" a="1"/>
  <c r="O1682" i="2" s="1"/>
  <c r="D1682" i="2" a="1"/>
  <c r="D1682" i="2" s="1"/>
  <c r="A1682" i="2" s="1" a="1"/>
  <c r="A1682" i="2" s="1"/>
  <c r="N1680" i="2" a="1"/>
  <c r="N1680" i="2" s="1"/>
  <c r="K1680" i="2" a="1"/>
  <c r="K1680" i="2" s="1"/>
  <c r="O1680" i="2" a="1"/>
  <c r="O1680" i="2" s="1"/>
  <c r="L1680" i="2" a="1"/>
  <c r="L1680" i="2" s="1"/>
  <c r="P1680" i="2" a="1"/>
  <c r="P1680" i="2" s="1"/>
  <c r="C1680" i="2" a="1"/>
  <c r="C1680" i="2" s="1"/>
  <c r="M1680" i="2" a="1"/>
  <c r="M1680" i="2" s="1"/>
  <c r="D1680" i="2" a="1"/>
  <c r="D1680" i="2" s="1"/>
  <c r="A1680" i="2" s="1" a="1"/>
  <c r="A1680" i="2" s="1"/>
  <c r="Q1680" i="2" a="1"/>
  <c r="Q1680" i="2" s="1"/>
  <c r="L1678" i="2" a="1"/>
  <c r="L1678" i="2" s="1"/>
  <c r="P1678" i="2" a="1"/>
  <c r="P1678" i="2" s="1"/>
  <c r="M1678" i="2" a="1"/>
  <c r="M1678" i="2" s="1"/>
  <c r="Q1678" i="2" a="1"/>
  <c r="Q1678" i="2" s="1"/>
  <c r="N1678" i="2" a="1"/>
  <c r="N1678" i="2" s="1"/>
  <c r="C1678" i="2" a="1"/>
  <c r="C1678" i="2" s="1"/>
  <c r="K1678" i="2" a="1"/>
  <c r="K1678" i="2" s="1"/>
  <c r="D1678" i="2" a="1"/>
  <c r="D1678" i="2" s="1"/>
  <c r="A1678" i="2" s="1" a="1"/>
  <c r="A1678" i="2" s="1"/>
  <c r="O1678" i="2" a="1"/>
  <c r="O1678" i="2" s="1"/>
  <c r="N1676" i="2" a="1"/>
  <c r="N1676" i="2" s="1"/>
  <c r="K1676" i="2" a="1"/>
  <c r="K1676" i="2" s="1"/>
  <c r="O1676" i="2" a="1"/>
  <c r="O1676" i="2" s="1"/>
  <c r="L1676" i="2" a="1"/>
  <c r="L1676" i="2" s="1"/>
  <c r="P1676" i="2" a="1"/>
  <c r="P1676" i="2" s="1"/>
  <c r="C1676" i="2" a="1"/>
  <c r="C1676" i="2" s="1"/>
  <c r="D1676" i="2" a="1"/>
  <c r="D1676" i="2" s="1"/>
  <c r="A1676" i="2" s="1" a="1"/>
  <c r="A1676" i="2" s="1"/>
  <c r="Q1676" i="2" a="1"/>
  <c r="Q1676" i="2" s="1"/>
  <c r="M1676" i="2" a="1"/>
  <c r="M1676" i="2" s="1"/>
  <c r="L1674" i="2" a="1"/>
  <c r="L1674" i="2" s="1"/>
  <c r="P1674" i="2" a="1"/>
  <c r="P1674" i="2" s="1"/>
  <c r="M1674" i="2" a="1"/>
  <c r="M1674" i="2" s="1"/>
  <c r="Q1674" i="2" a="1"/>
  <c r="Q1674" i="2" s="1"/>
  <c r="N1674" i="2" a="1"/>
  <c r="N1674" i="2" s="1"/>
  <c r="C1674" i="2" a="1"/>
  <c r="C1674" i="2" s="1"/>
  <c r="O1674" i="2" a="1"/>
  <c r="O1674" i="2" s="1"/>
  <c r="D1674" i="2" a="1"/>
  <c r="D1674" i="2" s="1"/>
  <c r="A1674" i="2" s="1" a="1"/>
  <c r="A1674" i="2" s="1"/>
  <c r="K1674" i="2" a="1"/>
  <c r="K1674" i="2" s="1"/>
  <c r="N1672" i="2" a="1"/>
  <c r="N1672" i="2" s="1"/>
  <c r="K1672" i="2" a="1"/>
  <c r="K1672" i="2" s="1"/>
  <c r="O1672" i="2" a="1"/>
  <c r="O1672" i="2" s="1"/>
  <c r="L1672" i="2" a="1"/>
  <c r="L1672" i="2" s="1"/>
  <c r="P1672" i="2" a="1"/>
  <c r="P1672" i="2" s="1"/>
  <c r="Q1672" i="2" a="1"/>
  <c r="Q1672" i="2" s="1"/>
  <c r="C1672" i="2" a="1"/>
  <c r="C1672" i="2" s="1"/>
  <c r="D1672" i="2" a="1"/>
  <c r="D1672" i="2" s="1"/>
  <c r="A1672" i="2" s="1" a="1"/>
  <c r="A1672" i="2" s="1"/>
  <c r="M1672" i="2" a="1"/>
  <c r="M1672" i="2" s="1"/>
  <c r="L1670" i="2" a="1"/>
  <c r="L1670" i="2" s="1"/>
  <c r="P1670" i="2" a="1"/>
  <c r="P1670" i="2" s="1"/>
  <c r="M1670" i="2" a="1"/>
  <c r="M1670" i="2" s="1"/>
  <c r="Q1670" i="2" a="1"/>
  <c r="Q1670" i="2" s="1"/>
  <c r="N1670" i="2" a="1"/>
  <c r="N1670" i="2" s="1"/>
  <c r="O1670" i="2" a="1"/>
  <c r="O1670" i="2" s="1"/>
  <c r="C1670" i="2" a="1"/>
  <c r="C1670" i="2" s="1"/>
  <c r="D1670" i="2" a="1"/>
  <c r="D1670" i="2" s="1"/>
  <c r="A1670" i="2" s="1" a="1"/>
  <c r="A1670" i="2" s="1"/>
  <c r="K1670" i="2" a="1"/>
  <c r="K1670" i="2" s="1"/>
  <c r="N1668" i="2" a="1"/>
  <c r="N1668" i="2" s="1"/>
  <c r="K1668" i="2" a="1"/>
  <c r="K1668" i="2" s="1"/>
  <c r="O1668" i="2" a="1"/>
  <c r="O1668" i="2" s="1"/>
  <c r="L1668" i="2" a="1"/>
  <c r="L1668" i="2" s="1"/>
  <c r="P1668" i="2" a="1"/>
  <c r="P1668" i="2" s="1"/>
  <c r="M1668" i="2" a="1"/>
  <c r="M1668" i="2" s="1"/>
  <c r="C1668" i="2" a="1"/>
  <c r="C1668" i="2" s="1"/>
  <c r="Q1668" i="2" a="1"/>
  <c r="Q1668" i="2" s="1"/>
  <c r="D1668" i="2" a="1"/>
  <c r="D1668" i="2" s="1"/>
  <c r="A1668" i="2" s="1" a="1"/>
  <c r="A1668" i="2" s="1"/>
  <c r="L1666" i="2" a="1"/>
  <c r="L1666" i="2" s="1"/>
  <c r="P1666" i="2" a="1"/>
  <c r="P1666" i="2" s="1"/>
  <c r="M1666" i="2" a="1"/>
  <c r="M1666" i="2" s="1"/>
  <c r="Q1666" i="2" a="1"/>
  <c r="Q1666" i="2" s="1"/>
  <c r="N1666" i="2" a="1"/>
  <c r="N1666" i="2" s="1"/>
  <c r="K1666" i="2" a="1"/>
  <c r="K1666" i="2" s="1"/>
  <c r="C1666" i="2" a="1"/>
  <c r="C1666" i="2" s="1"/>
  <c r="O1666" i="2" a="1"/>
  <c r="O1666" i="2" s="1"/>
  <c r="D1666" i="2" a="1"/>
  <c r="D1666" i="2" s="1"/>
  <c r="A1666" i="2" s="1" a="1"/>
  <c r="A1666" i="2" s="1"/>
  <c r="N1664" i="2" a="1"/>
  <c r="N1664" i="2" s="1"/>
  <c r="K1664" i="2" a="1"/>
  <c r="K1664" i="2" s="1"/>
  <c r="O1664" i="2" a="1"/>
  <c r="O1664" i="2" s="1"/>
  <c r="L1664" i="2" a="1"/>
  <c r="L1664" i="2" s="1"/>
  <c r="P1664" i="2" a="1"/>
  <c r="P1664" i="2" s="1"/>
  <c r="C1664" i="2" a="1"/>
  <c r="C1664" i="2" s="1"/>
  <c r="M1664" i="2" a="1"/>
  <c r="M1664" i="2" s="1"/>
  <c r="D1664" i="2" a="1"/>
  <c r="D1664" i="2" s="1"/>
  <c r="A1664" i="2" s="1" a="1"/>
  <c r="A1664" i="2" s="1"/>
  <c r="Q1664" i="2" a="1"/>
  <c r="Q1664" i="2" s="1"/>
  <c r="L1662" i="2" a="1"/>
  <c r="L1662" i="2" s="1"/>
  <c r="P1662" i="2" a="1"/>
  <c r="P1662" i="2" s="1"/>
  <c r="M1662" i="2" a="1"/>
  <c r="M1662" i="2" s="1"/>
  <c r="Q1662" i="2" a="1"/>
  <c r="Q1662" i="2" s="1"/>
  <c r="N1662" i="2" a="1"/>
  <c r="N1662" i="2" s="1"/>
  <c r="C1662" i="2" a="1"/>
  <c r="C1662" i="2" s="1"/>
  <c r="K1662" i="2" a="1"/>
  <c r="K1662" i="2" s="1"/>
  <c r="D1662" i="2" a="1"/>
  <c r="D1662" i="2" s="1"/>
  <c r="A1662" i="2" s="1" a="1"/>
  <c r="A1662" i="2" s="1"/>
  <c r="O1662" i="2" a="1"/>
  <c r="O1662" i="2" s="1"/>
  <c r="N1660" i="2" a="1"/>
  <c r="N1660" i="2" s="1"/>
  <c r="K1660" i="2" a="1"/>
  <c r="K1660" i="2" s="1"/>
  <c r="O1660" i="2" a="1"/>
  <c r="O1660" i="2" s="1"/>
  <c r="L1660" i="2" a="1"/>
  <c r="L1660" i="2" s="1"/>
  <c r="P1660" i="2" a="1"/>
  <c r="P1660" i="2" s="1"/>
  <c r="C1660" i="2" a="1"/>
  <c r="C1660" i="2" s="1"/>
  <c r="Q1660" i="2" a="1"/>
  <c r="Q1660" i="2" s="1"/>
  <c r="D1660" i="2" a="1"/>
  <c r="D1660" i="2" s="1"/>
  <c r="A1660" i="2" s="1" a="1"/>
  <c r="A1660" i="2" s="1"/>
  <c r="M1660" i="2" a="1"/>
  <c r="M1660" i="2" s="1"/>
  <c r="L1658" i="2" a="1"/>
  <c r="L1658" i="2" s="1"/>
  <c r="P1658" i="2" a="1"/>
  <c r="P1658" i="2" s="1"/>
  <c r="M1658" i="2" a="1"/>
  <c r="M1658" i="2" s="1"/>
  <c r="Q1658" i="2" a="1"/>
  <c r="Q1658" i="2" s="1"/>
  <c r="N1658" i="2" a="1"/>
  <c r="N1658" i="2" s="1"/>
  <c r="C1658" i="2" a="1"/>
  <c r="C1658" i="2" s="1"/>
  <c r="D1658" i="2" a="1"/>
  <c r="D1658" i="2" s="1"/>
  <c r="A1658" i="2" s="1" a="1"/>
  <c r="A1658" i="2" s="1"/>
  <c r="K1658" i="2" a="1"/>
  <c r="K1658" i="2" s="1"/>
  <c r="O1658" i="2" a="1"/>
  <c r="O1658" i="2" s="1"/>
  <c r="N1656" i="2" a="1"/>
  <c r="N1656" i="2" s="1"/>
  <c r="K1656" i="2" a="1"/>
  <c r="K1656" i="2" s="1"/>
  <c r="O1656" i="2" a="1"/>
  <c r="O1656" i="2" s="1"/>
  <c r="L1656" i="2" a="1"/>
  <c r="L1656" i="2" s="1"/>
  <c r="P1656" i="2" a="1"/>
  <c r="P1656" i="2" s="1"/>
  <c r="Q1656" i="2" a="1"/>
  <c r="Q1656" i="2" s="1"/>
  <c r="C1656" i="2" a="1"/>
  <c r="C1656" i="2" s="1"/>
  <c r="D1656" i="2" a="1"/>
  <c r="D1656" i="2" s="1"/>
  <c r="A1656" i="2" s="1" a="1"/>
  <c r="A1656" i="2" s="1"/>
  <c r="M1656" i="2" a="1"/>
  <c r="M1656" i="2" s="1"/>
  <c r="L1654" i="2" a="1"/>
  <c r="L1654" i="2" s="1"/>
  <c r="P1654" i="2" a="1"/>
  <c r="P1654" i="2" s="1"/>
  <c r="M1654" i="2" a="1"/>
  <c r="M1654" i="2" s="1"/>
  <c r="Q1654" i="2" a="1"/>
  <c r="Q1654" i="2" s="1"/>
  <c r="N1654" i="2" a="1"/>
  <c r="N1654" i="2" s="1"/>
  <c r="O1654" i="2" a="1"/>
  <c r="O1654" i="2" s="1"/>
  <c r="C1654" i="2" a="1"/>
  <c r="C1654" i="2" s="1"/>
  <c r="K1654" i="2" a="1"/>
  <c r="K1654" i="2" s="1"/>
  <c r="D1654" i="2" a="1"/>
  <c r="D1654" i="2" s="1"/>
  <c r="A1654" i="2" s="1" a="1"/>
  <c r="A1654" i="2" s="1"/>
  <c r="N1652" i="2" a="1"/>
  <c r="N1652" i="2" s="1"/>
  <c r="K1652" i="2" a="1"/>
  <c r="K1652" i="2" s="1"/>
  <c r="O1652" i="2" a="1"/>
  <c r="O1652" i="2" s="1"/>
  <c r="L1652" i="2" a="1"/>
  <c r="L1652" i="2" s="1"/>
  <c r="P1652" i="2" a="1"/>
  <c r="P1652" i="2" s="1"/>
  <c r="M1652" i="2" a="1"/>
  <c r="M1652" i="2" s="1"/>
  <c r="C1652" i="2" a="1"/>
  <c r="C1652" i="2" s="1"/>
  <c r="Q1652" i="2" a="1"/>
  <c r="Q1652" i="2" s="1"/>
  <c r="D1652" i="2" a="1"/>
  <c r="D1652" i="2" s="1"/>
  <c r="A1652" i="2" s="1" a="1"/>
  <c r="A1652" i="2" s="1"/>
  <c r="L1650" i="2" a="1"/>
  <c r="L1650" i="2" s="1"/>
  <c r="P1650" i="2" a="1"/>
  <c r="P1650" i="2" s="1"/>
  <c r="M1650" i="2" a="1"/>
  <c r="M1650" i="2" s="1"/>
  <c r="Q1650" i="2" a="1"/>
  <c r="Q1650" i="2" s="1"/>
  <c r="N1650" i="2" a="1"/>
  <c r="N1650" i="2" s="1"/>
  <c r="K1650" i="2" a="1"/>
  <c r="K1650" i="2" s="1"/>
  <c r="C1650" i="2" a="1"/>
  <c r="C1650" i="2" s="1"/>
  <c r="O1650" i="2" a="1"/>
  <c r="O1650" i="2" s="1"/>
  <c r="D1650" i="2" a="1"/>
  <c r="D1650" i="2" s="1"/>
  <c r="A1650" i="2" s="1" a="1"/>
  <c r="A1650" i="2" s="1"/>
  <c r="N1648" i="2" a="1"/>
  <c r="N1648" i="2" s="1"/>
  <c r="K1648" i="2" a="1"/>
  <c r="K1648" i="2" s="1"/>
  <c r="O1648" i="2" a="1"/>
  <c r="O1648" i="2" s="1"/>
  <c r="L1648" i="2" a="1"/>
  <c r="L1648" i="2" s="1"/>
  <c r="P1648" i="2" a="1"/>
  <c r="P1648" i="2" s="1"/>
  <c r="C1648" i="2" a="1"/>
  <c r="C1648" i="2" s="1"/>
  <c r="M1648" i="2" a="1"/>
  <c r="M1648" i="2" s="1"/>
  <c r="D1648" i="2" a="1"/>
  <c r="D1648" i="2" s="1"/>
  <c r="A1648" i="2" s="1" a="1"/>
  <c r="A1648" i="2" s="1"/>
  <c r="Q1648" i="2" a="1"/>
  <c r="Q1648" i="2" s="1"/>
  <c r="L1646" i="2" a="1"/>
  <c r="L1646" i="2" s="1"/>
  <c r="P1646" i="2" a="1"/>
  <c r="P1646" i="2" s="1"/>
  <c r="M1646" i="2" a="1"/>
  <c r="M1646" i="2" s="1"/>
  <c r="Q1646" i="2" a="1"/>
  <c r="Q1646" i="2" s="1"/>
  <c r="N1646" i="2" a="1"/>
  <c r="N1646" i="2" s="1"/>
  <c r="C1646" i="2" a="1"/>
  <c r="C1646" i="2" s="1"/>
  <c r="K1646" i="2" a="1"/>
  <c r="K1646" i="2" s="1"/>
  <c r="D1646" i="2" a="1"/>
  <c r="D1646" i="2" s="1"/>
  <c r="A1646" i="2" s="1" a="1"/>
  <c r="A1646" i="2" s="1"/>
  <c r="O1646" i="2" a="1"/>
  <c r="O1646" i="2" s="1"/>
  <c r="N1644" i="2" a="1"/>
  <c r="N1644" i="2" s="1"/>
  <c r="K1644" i="2" a="1"/>
  <c r="K1644" i="2" s="1"/>
  <c r="O1644" i="2" a="1"/>
  <c r="O1644" i="2" s="1"/>
  <c r="L1644" i="2" a="1"/>
  <c r="L1644" i="2" s="1"/>
  <c r="P1644" i="2" a="1"/>
  <c r="P1644" i="2" s="1"/>
  <c r="C1644" i="2" a="1"/>
  <c r="C1644" i="2" s="1"/>
  <c r="Q1644" i="2" a="1"/>
  <c r="Q1644" i="2" s="1"/>
  <c r="D1644" i="2" a="1"/>
  <c r="D1644" i="2" s="1"/>
  <c r="A1644" i="2" s="1" a="1"/>
  <c r="A1644" i="2" s="1"/>
  <c r="M1644" i="2" a="1"/>
  <c r="M1644" i="2" s="1"/>
  <c r="L1642" i="2" a="1"/>
  <c r="L1642" i="2" s="1"/>
  <c r="P1642" i="2" a="1"/>
  <c r="P1642" i="2" s="1"/>
  <c r="M1642" i="2" a="1"/>
  <c r="M1642" i="2" s="1"/>
  <c r="Q1642" i="2" a="1"/>
  <c r="Q1642" i="2" s="1"/>
  <c r="N1642" i="2" a="1"/>
  <c r="N1642" i="2" s="1"/>
  <c r="C1642" i="2" a="1"/>
  <c r="C1642" i="2" s="1"/>
  <c r="D1642" i="2" a="1"/>
  <c r="D1642" i="2" s="1"/>
  <c r="A1642" i="2" s="1" a="1"/>
  <c r="A1642" i="2" s="1"/>
  <c r="O1642" i="2" a="1"/>
  <c r="O1642" i="2" s="1"/>
  <c r="K1642" i="2" a="1"/>
  <c r="K1642" i="2" s="1"/>
  <c r="N1640" i="2" a="1"/>
  <c r="N1640" i="2" s="1"/>
  <c r="K1640" i="2" a="1"/>
  <c r="K1640" i="2" s="1"/>
  <c r="O1640" i="2" a="1"/>
  <c r="O1640" i="2" s="1"/>
  <c r="L1640" i="2" a="1"/>
  <c r="L1640" i="2" s="1"/>
  <c r="P1640" i="2" a="1"/>
  <c r="P1640" i="2" s="1"/>
  <c r="Q1640" i="2" a="1"/>
  <c r="Q1640" i="2" s="1"/>
  <c r="C1640" i="2" a="1"/>
  <c r="C1640" i="2" s="1"/>
  <c r="D1640" i="2" a="1"/>
  <c r="D1640" i="2" s="1"/>
  <c r="A1640" i="2" s="1" a="1"/>
  <c r="A1640" i="2" s="1"/>
  <c r="M1640" i="2" a="1"/>
  <c r="M1640" i="2" s="1"/>
  <c r="L1638" i="2" a="1"/>
  <c r="L1638" i="2" s="1"/>
  <c r="P1638" i="2" a="1"/>
  <c r="P1638" i="2" s="1"/>
  <c r="M1638" i="2" a="1"/>
  <c r="M1638" i="2" s="1"/>
  <c r="Q1638" i="2" a="1"/>
  <c r="Q1638" i="2" s="1"/>
  <c r="N1638" i="2" a="1"/>
  <c r="N1638" i="2" s="1"/>
  <c r="O1638" i="2" a="1"/>
  <c r="O1638" i="2" s="1"/>
  <c r="C1638" i="2" a="1"/>
  <c r="C1638" i="2" s="1"/>
  <c r="K1638" i="2" a="1"/>
  <c r="K1638" i="2" s="1"/>
  <c r="D1638" i="2" a="1"/>
  <c r="D1638" i="2" s="1"/>
  <c r="A1638" i="2" s="1" a="1"/>
  <c r="A1638" i="2" s="1"/>
  <c r="N1636" i="2" a="1"/>
  <c r="N1636" i="2" s="1"/>
  <c r="K1636" i="2" a="1"/>
  <c r="K1636" i="2" s="1"/>
  <c r="O1636" i="2" a="1"/>
  <c r="O1636" i="2" s="1"/>
  <c r="L1636" i="2" a="1"/>
  <c r="L1636" i="2" s="1"/>
  <c r="P1636" i="2" a="1"/>
  <c r="P1636" i="2" s="1"/>
  <c r="M1636" i="2" a="1"/>
  <c r="M1636" i="2" s="1"/>
  <c r="C1636" i="2" a="1"/>
  <c r="C1636" i="2" s="1"/>
  <c r="Q1636" i="2" a="1"/>
  <c r="Q1636" i="2" s="1"/>
  <c r="D1636" i="2" a="1"/>
  <c r="D1636" i="2" s="1"/>
  <c r="A1636" i="2" s="1" a="1"/>
  <c r="A1636" i="2" s="1"/>
  <c r="L1634" i="2" a="1"/>
  <c r="L1634" i="2" s="1"/>
  <c r="P1634" i="2" a="1"/>
  <c r="P1634" i="2" s="1"/>
  <c r="M1634" i="2" a="1"/>
  <c r="M1634" i="2" s="1"/>
  <c r="Q1634" i="2" a="1"/>
  <c r="Q1634" i="2" s="1"/>
  <c r="N1634" i="2" a="1"/>
  <c r="N1634" i="2" s="1"/>
  <c r="K1634" i="2" a="1"/>
  <c r="K1634" i="2" s="1"/>
  <c r="C1634" i="2" a="1"/>
  <c r="C1634" i="2" s="1"/>
  <c r="O1634" i="2" a="1"/>
  <c r="O1634" i="2" s="1"/>
  <c r="D1634" i="2" a="1"/>
  <c r="D1634" i="2" s="1"/>
  <c r="A1634" i="2" s="1" a="1"/>
  <c r="A1634" i="2" s="1"/>
  <c r="N1632" i="2" a="1"/>
  <c r="N1632" i="2" s="1"/>
  <c r="K1632" i="2" a="1"/>
  <c r="K1632" i="2" s="1"/>
  <c r="O1632" i="2" a="1"/>
  <c r="O1632" i="2" s="1"/>
  <c r="L1632" i="2" a="1"/>
  <c r="L1632" i="2" s="1"/>
  <c r="P1632" i="2" a="1"/>
  <c r="P1632" i="2" s="1"/>
  <c r="C1632" i="2" a="1"/>
  <c r="C1632" i="2" s="1"/>
  <c r="M1632" i="2" a="1"/>
  <c r="M1632" i="2" s="1"/>
  <c r="D1632" i="2" a="1"/>
  <c r="D1632" i="2" s="1"/>
  <c r="A1632" i="2" s="1" a="1"/>
  <c r="A1632" i="2" s="1"/>
  <c r="Q1632" i="2" a="1"/>
  <c r="Q1632" i="2" s="1"/>
  <c r="L1630" i="2" a="1"/>
  <c r="L1630" i="2" s="1"/>
  <c r="P1630" i="2" a="1"/>
  <c r="P1630" i="2" s="1"/>
  <c r="M1630" i="2" a="1"/>
  <c r="M1630" i="2" s="1"/>
  <c r="Q1630" i="2" a="1"/>
  <c r="Q1630" i="2" s="1"/>
  <c r="N1630" i="2" a="1"/>
  <c r="N1630" i="2" s="1"/>
  <c r="C1630" i="2" a="1"/>
  <c r="C1630" i="2" s="1"/>
  <c r="K1630" i="2" a="1"/>
  <c r="K1630" i="2" s="1"/>
  <c r="D1630" i="2" a="1"/>
  <c r="D1630" i="2" s="1"/>
  <c r="A1630" i="2" s="1" a="1"/>
  <c r="A1630" i="2" s="1"/>
  <c r="O1630" i="2" a="1"/>
  <c r="O1630" i="2" s="1"/>
  <c r="N1628" i="2" a="1"/>
  <c r="N1628" i="2" s="1"/>
  <c r="K1628" i="2" a="1"/>
  <c r="K1628" i="2" s="1"/>
  <c r="O1628" i="2" a="1"/>
  <c r="O1628" i="2" s="1"/>
  <c r="L1628" i="2" a="1"/>
  <c r="L1628" i="2" s="1"/>
  <c r="P1628" i="2" a="1"/>
  <c r="P1628" i="2" s="1"/>
  <c r="C1628" i="2" a="1"/>
  <c r="C1628" i="2" s="1"/>
  <c r="D1628" i="2" a="1"/>
  <c r="D1628" i="2" s="1"/>
  <c r="A1628" i="2" s="1" a="1"/>
  <c r="A1628" i="2" s="1"/>
  <c r="Q1628" i="2" a="1"/>
  <c r="Q1628" i="2" s="1"/>
  <c r="M1628" i="2" a="1"/>
  <c r="M1628" i="2" s="1"/>
  <c r="L1626" i="2" a="1"/>
  <c r="L1626" i="2" s="1"/>
  <c r="P1626" i="2" a="1"/>
  <c r="P1626" i="2" s="1"/>
  <c r="M1626" i="2" a="1"/>
  <c r="M1626" i="2" s="1"/>
  <c r="Q1626" i="2" a="1"/>
  <c r="Q1626" i="2" s="1"/>
  <c r="N1626" i="2" a="1"/>
  <c r="N1626" i="2" s="1"/>
  <c r="C1626" i="2" a="1"/>
  <c r="C1626" i="2" s="1"/>
  <c r="O1626" i="2" a="1"/>
  <c r="O1626" i="2" s="1"/>
  <c r="D1626" i="2" a="1"/>
  <c r="D1626" i="2" s="1"/>
  <c r="A1626" i="2" s="1" a="1"/>
  <c r="A1626" i="2" s="1"/>
  <c r="K1626" i="2" a="1"/>
  <c r="K1626" i="2" s="1"/>
  <c r="N1624" i="2" a="1"/>
  <c r="N1624" i="2" s="1"/>
  <c r="K1624" i="2" a="1"/>
  <c r="K1624" i="2" s="1"/>
  <c r="O1624" i="2" a="1"/>
  <c r="O1624" i="2" s="1"/>
  <c r="L1624" i="2" a="1"/>
  <c r="L1624" i="2" s="1"/>
  <c r="P1624" i="2" a="1"/>
  <c r="P1624" i="2" s="1"/>
  <c r="Q1624" i="2" a="1"/>
  <c r="Q1624" i="2" s="1"/>
  <c r="C1624" i="2" a="1"/>
  <c r="C1624" i="2" s="1"/>
  <c r="D1624" i="2" a="1"/>
  <c r="D1624" i="2" s="1"/>
  <c r="A1624" i="2" s="1" a="1"/>
  <c r="A1624" i="2" s="1"/>
  <c r="M1624" i="2" a="1"/>
  <c r="M1624" i="2" s="1"/>
  <c r="L1622" i="2" a="1"/>
  <c r="L1622" i="2" s="1"/>
  <c r="P1622" i="2" a="1"/>
  <c r="P1622" i="2" s="1"/>
  <c r="M1622" i="2" a="1"/>
  <c r="M1622" i="2" s="1"/>
  <c r="Q1622" i="2" a="1"/>
  <c r="Q1622" i="2" s="1"/>
  <c r="N1622" i="2" a="1"/>
  <c r="N1622" i="2" s="1"/>
  <c r="O1622" i="2" a="1"/>
  <c r="O1622" i="2" s="1"/>
  <c r="C1622" i="2" a="1"/>
  <c r="C1622" i="2" s="1"/>
  <c r="D1622" i="2" a="1"/>
  <c r="D1622" i="2" s="1"/>
  <c r="A1622" i="2" s="1" a="1"/>
  <c r="A1622" i="2" s="1"/>
  <c r="K1622" i="2" a="1"/>
  <c r="K1622" i="2" s="1"/>
  <c r="N1620" i="2" a="1"/>
  <c r="N1620" i="2" s="1"/>
  <c r="K1620" i="2" a="1"/>
  <c r="K1620" i="2" s="1"/>
  <c r="O1620" i="2" a="1"/>
  <c r="O1620" i="2" s="1"/>
  <c r="L1620" i="2" a="1"/>
  <c r="L1620" i="2" s="1"/>
  <c r="P1620" i="2" a="1"/>
  <c r="P1620" i="2" s="1"/>
  <c r="M1620" i="2" a="1"/>
  <c r="M1620" i="2" s="1"/>
  <c r="C1620" i="2" a="1"/>
  <c r="C1620" i="2" s="1"/>
  <c r="Q1620" i="2" a="1"/>
  <c r="Q1620" i="2" s="1"/>
  <c r="D1620" i="2" a="1"/>
  <c r="D1620" i="2" s="1"/>
  <c r="A1620" i="2" s="1" a="1"/>
  <c r="A1620" i="2" s="1"/>
  <c r="L1618" i="2" a="1"/>
  <c r="L1618" i="2" s="1"/>
  <c r="P1618" i="2" a="1"/>
  <c r="P1618" i="2" s="1"/>
  <c r="M1618" i="2" a="1"/>
  <c r="M1618" i="2" s="1"/>
  <c r="Q1618" i="2" a="1"/>
  <c r="Q1618" i="2" s="1"/>
  <c r="N1618" i="2" a="1"/>
  <c r="N1618" i="2" s="1"/>
  <c r="K1618" i="2" a="1"/>
  <c r="K1618" i="2" s="1"/>
  <c r="C1618" i="2" a="1"/>
  <c r="C1618" i="2" s="1"/>
  <c r="O1618" i="2" a="1"/>
  <c r="O1618" i="2" s="1"/>
  <c r="D1618" i="2" a="1"/>
  <c r="D1618" i="2" s="1"/>
  <c r="A1618" i="2" s="1" a="1"/>
  <c r="A1618" i="2" s="1"/>
  <c r="N1616" i="2" a="1"/>
  <c r="N1616" i="2" s="1"/>
  <c r="K1616" i="2" a="1"/>
  <c r="K1616" i="2" s="1"/>
  <c r="O1616" i="2" a="1"/>
  <c r="O1616" i="2" s="1"/>
  <c r="L1616" i="2" a="1"/>
  <c r="L1616" i="2" s="1"/>
  <c r="P1616" i="2" a="1"/>
  <c r="P1616" i="2" s="1"/>
  <c r="C1616" i="2" a="1"/>
  <c r="C1616" i="2" s="1"/>
  <c r="M1616" i="2" a="1"/>
  <c r="M1616" i="2" s="1"/>
  <c r="D1616" i="2" a="1"/>
  <c r="D1616" i="2" s="1"/>
  <c r="A1616" i="2" s="1" a="1"/>
  <c r="A1616" i="2" s="1"/>
  <c r="Q1616" i="2" a="1"/>
  <c r="Q1616" i="2" s="1"/>
  <c r="L1614" i="2" a="1"/>
  <c r="L1614" i="2" s="1"/>
  <c r="P1614" i="2" a="1"/>
  <c r="P1614" i="2" s="1"/>
  <c r="M1614" i="2" a="1"/>
  <c r="M1614" i="2" s="1"/>
  <c r="Q1614" i="2" a="1"/>
  <c r="Q1614" i="2" s="1"/>
  <c r="N1614" i="2" a="1"/>
  <c r="N1614" i="2" s="1"/>
  <c r="C1614" i="2" a="1"/>
  <c r="C1614" i="2" s="1"/>
  <c r="K1614" i="2" a="1"/>
  <c r="K1614" i="2" s="1"/>
  <c r="D1614" i="2" a="1"/>
  <c r="D1614" i="2" s="1"/>
  <c r="A1614" i="2" s="1" a="1"/>
  <c r="A1614" i="2" s="1"/>
  <c r="O1614" i="2" a="1"/>
  <c r="O1614" i="2" s="1"/>
  <c r="N1612" i="2" a="1"/>
  <c r="N1612" i="2" s="1"/>
  <c r="K1612" i="2" a="1"/>
  <c r="K1612" i="2" s="1"/>
  <c r="O1612" i="2" a="1"/>
  <c r="O1612" i="2" s="1"/>
  <c r="L1612" i="2" a="1"/>
  <c r="L1612" i="2" s="1"/>
  <c r="P1612" i="2" a="1"/>
  <c r="P1612" i="2" s="1"/>
  <c r="C1612" i="2" a="1"/>
  <c r="C1612" i="2" s="1"/>
  <c r="Q1612" i="2" a="1"/>
  <c r="Q1612" i="2" s="1"/>
  <c r="D1612" i="2" a="1"/>
  <c r="D1612" i="2" s="1"/>
  <c r="A1612" i="2" s="1" a="1"/>
  <c r="A1612" i="2" s="1"/>
  <c r="M1612" i="2" a="1"/>
  <c r="M1612" i="2" s="1"/>
  <c r="L1610" i="2" a="1"/>
  <c r="L1610" i="2" s="1"/>
  <c r="P1610" i="2" a="1"/>
  <c r="P1610" i="2" s="1"/>
  <c r="M1610" i="2" a="1"/>
  <c r="M1610" i="2" s="1"/>
  <c r="Q1610" i="2" a="1"/>
  <c r="Q1610" i="2" s="1"/>
  <c r="N1610" i="2" a="1"/>
  <c r="N1610" i="2" s="1"/>
  <c r="C1610" i="2" a="1"/>
  <c r="C1610" i="2" s="1"/>
  <c r="D1610" i="2" a="1"/>
  <c r="D1610" i="2" s="1"/>
  <c r="A1610" i="2" s="1" a="1"/>
  <c r="A1610" i="2" s="1"/>
  <c r="O1610" i="2" a="1"/>
  <c r="O1610" i="2" s="1"/>
  <c r="K1610" i="2" a="1"/>
  <c r="K1610" i="2" s="1"/>
  <c r="N1608" i="2" a="1"/>
  <c r="N1608" i="2" s="1"/>
  <c r="K1608" i="2" a="1"/>
  <c r="K1608" i="2" s="1"/>
  <c r="O1608" i="2" a="1"/>
  <c r="O1608" i="2" s="1"/>
  <c r="L1608" i="2" a="1"/>
  <c r="L1608" i="2" s="1"/>
  <c r="P1608" i="2" a="1"/>
  <c r="P1608" i="2" s="1"/>
  <c r="Q1608" i="2" a="1"/>
  <c r="Q1608" i="2" s="1"/>
  <c r="C1608" i="2" a="1"/>
  <c r="C1608" i="2" s="1"/>
  <c r="D1608" i="2" a="1"/>
  <c r="D1608" i="2" s="1"/>
  <c r="A1608" i="2" s="1" a="1"/>
  <c r="A1608" i="2" s="1"/>
  <c r="M1608" i="2" a="1"/>
  <c r="M1608" i="2" s="1"/>
  <c r="L1606" i="2" a="1"/>
  <c r="L1606" i="2" s="1"/>
  <c r="P1606" i="2" a="1"/>
  <c r="P1606" i="2" s="1"/>
  <c r="M1606" i="2" a="1"/>
  <c r="M1606" i="2" s="1"/>
  <c r="Q1606" i="2" a="1"/>
  <c r="Q1606" i="2" s="1"/>
  <c r="N1606" i="2" a="1"/>
  <c r="N1606" i="2" s="1"/>
  <c r="O1606" i="2" a="1"/>
  <c r="O1606" i="2" s="1"/>
  <c r="C1606" i="2" a="1"/>
  <c r="C1606" i="2" s="1"/>
  <c r="K1606" i="2" a="1"/>
  <c r="K1606" i="2" s="1"/>
  <c r="D1606" i="2" a="1"/>
  <c r="D1606" i="2" s="1"/>
  <c r="A1606" i="2" s="1" a="1"/>
  <c r="A1606" i="2" s="1"/>
  <c r="N1604" i="2" a="1"/>
  <c r="N1604" i="2" s="1"/>
  <c r="K1604" i="2" a="1"/>
  <c r="K1604" i="2" s="1"/>
  <c r="O1604" i="2" a="1"/>
  <c r="O1604" i="2" s="1"/>
  <c r="L1604" i="2" a="1"/>
  <c r="L1604" i="2" s="1"/>
  <c r="P1604" i="2" a="1"/>
  <c r="P1604" i="2" s="1"/>
  <c r="M1604" i="2" a="1"/>
  <c r="M1604" i="2" s="1"/>
  <c r="C1604" i="2" a="1"/>
  <c r="C1604" i="2" s="1"/>
  <c r="Q1604" i="2" a="1"/>
  <c r="Q1604" i="2" s="1"/>
  <c r="D1604" i="2" a="1"/>
  <c r="D1604" i="2" s="1"/>
  <c r="A1604" i="2" s="1" a="1"/>
  <c r="A1604" i="2" s="1"/>
  <c r="L1602" i="2" a="1"/>
  <c r="L1602" i="2" s="1"/>
  <c r="P1602" i="2" a="1"/>
  <c r="P1602" i="2" s="1"/>
  <c r="M1602" i="2" a="1"/>
  <c r="M1602" i="2" s="1"/>
  <c r="Q1602" i="2" a="1"/>
  <c r="Q1602" i="2" s="1"/>
  <c r="N1602" i="2" a="1"/>
  <c r="N1602" i="2" s="1"/>
  <c r="K1602" i="2" a="1"/>
  <c r="K1602" i="2" s="1"/>
  <c r="C1602" i="2" a="1"/>
  <c r="C1602" i="2" s="1"/>
  <c r="O1602" i="2" a="1"/>
  <c r="O1602" i="2" s="1"/>
  <c r="D1602" i="2" a="1"/>
  <c r="D1602" i="2" s="1"/>
  <c r="A1602" i="2" s="1" a="1"/>
  <c r="A1602" i="2" s="1"/>
  <c r="N1600" i="2" a="1"/>
  <c r="N1600" i="2" s="1"/>
  <c r="K1600" i="2" a="1"/>
  <c r="K1600" i="2" s="1"/>
  <c r="O1600" i="2" a="1"/>
  <c r="O1600" i="2" s="1"/>
  <c r="L1600" i="2" a="1"/>
  <c r="L1600" i="2" s="1"/>
  <c r="P1600" i="2" a="1"/>
  <c r="P1600" i="2" s="1"/>
  <c r="C1600" i="2" a="1"/>
  <c r="C1600" i="2" s="1"/>
  <c r="M1600" i="2" a="1"/>
  <c r="M1600" i="2" s="1"/>
  <c r="D1600" i="2" a="1"/>
  <c r="D1600" i="2" s="1"/>
  <c r="A1600" i="2" s="1" a="1"/>
  <c r="A1600" i="2" s="1"/>
  <c r="Q1600" i="2" a="1"/>
  <c r="Q1600" i="2" s="1"/>
  <c r="M1598" i="2" a="1"/>
  <c r="M1598" i="2" s="1"/>
  <c r="K1598" i="2" a="1"/>
  <c r="K1598" i="2" s="1"/>
  <c r="P1598" i="2" a="1"/>
  <c r="P1598" i="2" s="1"/>
  <c r="L1598" i="2" a="1"/>
  <c r="L1598" i="2" s="1"/>
  <c r="Q1598" i="2" a="1"/>
  <c r="Q1598" i="2" s="1"/>
  <c r="N1598" i="2" a="1"/>
  <c r="N1598" i="2" s="1"/>
  <c r="C1598" i="2" a="1"/>
  <c r="C1598" i="2" s="1"/>
  <c r="D1598" i="2" a="1"/>
  <c r="D1598" i="2" s="1"/>
  <c r="A1598" i="2" s="1" a="1"/>
  <c r="A1598" i="2" s="1"/>
  <c r="O1598" i="2" a="1"/>
  <c r="O1598" i="2" s="1"/>
  <c r="K1596" i="2" a="1"/>
  <c r="K1596" i="2" s="1"/>
  <c r="O1596" i="2" a="1"/>
  <c r="O1596" i="2" s="1"/>
  <c r="L1596" i="2" a="1"/>
  <c r="L1596" i="2" s="1"/>
  <c r="P1596" i="2" a="1"/>
  <c r="P1596" i="2" s="1"/>
  <c r="M1596" i="2" a="1"/>
  <c r="M1596" i="2" s="1"/>
  <c r="Q1596" i="2" a="1"/>
  <c r="Q1596" i="2" s="1"/>
  <c r="N1596" i="2" a="1"/>
  <c r="N1596" i="2" s="1"/>
  <c r="C1596" i="2" a="1"/>
  <c r="C1596" i="2" s="1"/>
  <c r="D1596" i="2" a="1"/>
  <c r="D1596" i="2" s="1"/>
  <c r="A1596" i="2" s="1" a="1"/>
  <c r="A1596" i="2" s="1"/>
  <c r="M1594" i="2" a="1"/>
  <c r="M1594" i="2" s="1"/>
  <c r="Q1594" i="2" a="1"/>
  <c r="Q1594" i="2" s="1"/>
  <c r="N1594" i="2" a="1"/>
  <c r="N1594" i="2" s="1"/>
  <c r="K1594" i="2" a="1"/>
  <c r="K1594" i="2" s="1"/>
  <c r="O1594" i="2" a="1"/>
  <c r="O1594" i="2" s="1"/>
  <c r="L1594" i="2" a="1"/>
  <c r="L1594" i="2" s="1"/>
  <c r="P1594" i="2" a="1"/>
  <c r="P1594" i="2" s="1"/>
  <c r="C1594" i="2" a="1"/>
  <c r="C1594" i="2" s="1"/>
  <c r="D1594" i="2" a="1"/>
  <c r="D1594" i="2" s="1"/>
  <c r="A1594" i="2" s="1" a="1"/>
  <c r="A1594" i="2" s="1"/>
  <c r="K1592" i="2" a="1"/>
  <c r="K1592" i="2" s="1"/>
  <c r="O1592" i="2" a="1"/>
  <c r="O1592" i="2" s="1"/>
  <c r="L1592" i="2" a="1"/>
  <c r="L1592" i="2" s="1"/>
  <c r="P1592" i="2" a="1"/>
  <c r="P1592" i="2" s="1"/>
  <c r="M1592" i="2" a="1"/>
  <c r="M1592" i="2" s="1"/>
  <c r="Q1592" i="2" a="1"/>
  <c r="Q1592" i="2" s="1"/>
  <c r="C1592" i="2" a="1"/>
  <c r="C1592" i="2" s="1"/>
  <c r="D1592" i="2" a="1"/>
  <c r="D1592" i="2" s="1"/>
  <c r="A1592" i="2" s="1" a="1"/>
  <c r="A1592" i="2" s="1"/>
  <c r="N1592" i="2" a="1"/>
  <c r="N1592" i="2" s="1"/>
  <c r="M1590" i="2" a="1"/>
  <c r="M1590" i="2" s="1"/>
  <c r="Q1590" i="2" a="1"/>
  <c r="Q1590" i="2" s="1"/>
  <c r="N1590" i="2" a="1"/>
  <c r="N1590" i="2" s="1"/>
  <c r="K1590" i="2" a="1"/>
  <c r="K1590" i="2" s="1"/>
  <c r="O1590" i="2" a="1"/>
  <c r="O1590" i="2" s="1"/>
  <c r="P1590" i="2" a="1"/>
  <c r="P1590" i="2" s="1"/>
  <c r="C1590" i="2" a="1"/>
  <c r="C1590" i="2" s="1"/>
  <c r="D1590" i="2" a="1"/>
  <c r="D1590" i="2" s="1"/>
  <c r="A1590" i="2" s="1" a="1"/>
  <c r="A1590" i="2" s="1"/>
  <c r="L1590" i="2" a="1"/>
  <c r="L1590" i="2" s="1"/>
  <c r="K1588" i="2" a="1"/>
  <c r="K1588" i="2" s="1"/>
  <c r="O1588" i="2" a="1"/>
  <c r="O1588" i="2" s="1"/>
  <c r="L1588" i="2" a="1"/>
  <c r="L1588" i="2" s="1"/>
  <c r="P1588" i="2" a="1"/>
  <c r="P1588" i="2" s="1"/>
  <c r="M1588" i="2" a="1"/>
  <c r="M1588" i="2" s="1"/>
  <c r="Q1588" i="2" a="1"/>
  <c r="Q1588" i="2" s="1"/>
  <c r="N1588" i="2" a="1"/>
  <c r="N1588" i="2" s="1"/>
  <c r="C1588" i="2" a="1"/>
  <c r="C1588" i="2" s="1"/>
  <c r="D1588" i="2" a="1"/>
  <c r="D1588" i="2" s="1"/>
  <c r="A1588" i="2" s="1" a="1"/>
  <c r="A1588" i="2" s="1"/>
  <c r="M1586" i="2" a="1"/>
  <c r="M1586" i="2" s="1"/>
  <c r="Q1586" i="2" a="1"/>
  <c r="Q1586" i="2" s="1"/>
  <c r="N1586" i="2" a="1"/>
  <c r="N1586" i="2" s="1"/>
  <c r="K1586" i="2" a="1"/>
  <c r="K1586" i="2" s="1"/>
  <c r="O1586" i="2" a="1"/>
  <c r="O1586" i="2" s="1"/>
  <c r="L1586" i="2" a="1"/>
  <c r="L1586" i="2" s="1"/>
  <c r="P1586" i="2" a="1"/>
  <c r="P1586" i="2" s="1"/>
  <c r="C1586" i="2" a="1"/>
  <c r="C1586" i="2" s="1"/>
  <c r="D1586" i="2" a="1"/>
  <c r="D1586" i="2" s="1"/>
  <c r="A1586" i="2" s="1" a="1"/>
  <c r="A1586" i="2" s="1"/>
  <c r="K1584" i="2" a="1"/>
  <c r="K1584" i="2" s="1"/>
  <c r="O1584" i="2" a="1"/>
  <c r="O1584" i="2" s="1"/>
  <c r="L1584" i="2" a="1"/>
  <c r="L1584" i="2" s="1"/>
  <c r="P1584" i="2" a="1"/>
  <c r="P1584" i="2" s="1"/>
  <c r="M1584" i="2" a="1"/>
  <c r="M1584" i="2" s="1"/>
  <c r="Q1584" i="2" a="1"/>
  <c r="Q1584" i="2" s="1"/>
  <c r="N1584" i="2" a="1"/>
  <c r="N1584" i="2" s="1"/>
  <c r="C1584" i="2" a="1"/>
  <c r="C1584" i="2" s="1"/>
  <c r="D1584" i="2" a="1"/>
  <c r="D1584" i="2" s="1"/>
  <c r="A1584" i="2" s="1" a="1"/>
  <c r="A1584" i="2" s="1"/>
  <c r="M1582" i="2" a="1"/>
  <c r="M1582" i="2" s="1"/>
  <c r="Q1582" i="2" a="1"/>
  <c r="Q1582" i="2" s="1"/>
  <c r="N1582" i="2" a="1"/>
  <c r="N1582" i="2" s="1"/>
  <c r="K1582" i="2" a="1"/>
  <c r="K1582" i="2" s="1"/>
  <c r="O1582" i="2" a="1"/>
  <c r="O1582" i="2" s="1"/>
  <c r="L1582" i="2" a="1"/>
  <c r="L1582" i="2" s="1"/>
  <c r="P1582" i="2" a="1"/>
  <c r="P1582" i="2" s="1"/>
  <c r="C1582" i="2" a="1"/>
  <c r="C1582" i="2" s="1"/>
  <c r="D1582" i="2" a="1"/>
  <c r="D1582" i="2" s="1"/>
  <c r="A1582" i="2" s="1" a="1"/>
  <c r="A1582" i="2" s="1"/>
  <c r="K1580" i="2" a="1"/>
  <c r="K1580" i="2" s="1"/>
  <c r="O1580" i="2" a="1"/>
  <c r="O1580" i="2" s="1"/>
  <c r="L1580" i="2" a="1"/>
  <c r="L1580" i="2" s="1"/>
  <c r="P1580" i="2" a="1"/>
  <c r="P1580" i="2" s="1"/>
  <c r="M1580" i="2" a="1"/>
  <c r="M1580" i="2" s="1"/>
  <c r="Q1580" i="2" a="1"/>
  <c r="Q1580" i="2" s="1"/>
  <c r="N1580" i="2" a="1"/>
  <c r="N1580" i="2" s="1"/>
  <c r="C1580" i="2" a="1"/>
  <c r="C1580" i="2" s="1"/>
  <c r="D1580" i="2" a="1"/>
  <c r="D1580" i="2" s="1"/>
  <c r="A1580" i="2" s="1" a="1"/>
  <c r="A1580" i="2" s="1"/>
  <c r="L1577" i="2" a="1"/>
  <c r="L1577" i="2" s="1"/>
  <c r="P1577" i="2" a="1"/>
  <c r="P1577" i="2" s="1"/>
  <c r="M1577" i="2" a="1"/>
  <c r="M1577" i="2" s="1"/>
  <c r="Q1577" i="2" a="1"/>
  <c r="Q1577" i="2" s="1"/>
  <c r="N1577" i="2" a="1"/>
  <c r="N1577" i="2" s="1"/>
  <c r="K1577" i="2" a="1"/>
  <c r="K1577" i="2" s="1"/>
  <c r="O1577" i="2" a="1"/>
  <c r="O1577" i="2" s="1"/>
  <c r="C1577" i="2" a="1"/>
  <c r="C1577" i="2" s="1"/>
  <c r="D1577" i="2" a="1"/>
  <c r="D1577" i="2" s="1"/>
  <c r="A1577" i="2" s="1" a="1"/>
  <c r="A1577" i="2" s="1"/>
  <c r="K1568" i="2" a="1"/>
  <c r="K1568" i="2" s="1"/>
  <c r="O1568" i="2" a="1"/>
  <c r="O1568" i="2" s="1"/>
  <c r="L1568" i="2" a="1"/>
  <c r="L1568" i="2" s="1"/>
  <c r="P1568" i="2" a="1"/>
  <c r="P1568" i="2" s="1"/>
  <c r="M1568" i="2" a="1"/>
  <c r="M1568" i="2" s="1"/>
  <c r="Q1568" i="2" a="1"/>
  <c r="Q1568" i="2" s="1"/>
  <c r="N1568" i="2" a="1"/>
  <c r="N1568" i="2" s="1"/>
  <c r="C1568" i="2" a="1"/>
  <c r="C1568" i="2" s="1"/>
  <c r="D1568" i="2" a="1"/>
  <c r="D1568" i="2" s="1"/>
  <c r="A1568" i="2" s="1" a="1"/>
  <c r="A1568" i="2" s="1"/>
  <c r="N1563" i="2" a="1"/>
  <c r="N1563" i="2" s="1"/>
  <c r="K1563" i="2" a="1"/>
  <c r="K1563" i="2" s="1"/>
  <c r="O1563" i="2" a="1"/>
  <c r="O1563" i="2" s="1"/>
  <c r="L1563" i="2" a="1"/>
  <c r="L1563" i="2" s="1"/>
  <c r="P1563" i="2" a="1"/>
  <c r="P1563" i="2" s="1"/>
  <c r="M1563" i="2" a="1"/>
  <c r="M1563" i="2" s="1"/>
  <c r="Q1563" i="2" a="1"/>
  <c r="Q1563" i="2" s="1"/>
  <c r="C1563" i="2" a="1"/>
  <c r="C1563" i="2" s="1"/>
  <c r="D1563" i="2" a="1"/>
  <c r="D1563" i="2" s="1"/>
  <c r="A1563" i="2" s="1" a="1"/>
  <c r="A1563" i="2" s="1"/>
  <c r="L1561" i="2" a="1"/>
  <c r="L1561" i="2" s="1"/>
  <c r="P1561" i="2" a="1"/>
  <c r="P1561" i="2" s="1"/>
  <c r="M1561" i="2" a="1"/>
  <c r="M1561" i="2" s="1"/>
  <c r="Q1561" i="2" a="1"/>
  <c r="Q1561" i="2" s="1"/>
  <c r="N1561" i="2" a="1"/>
  <c r="N1561" i="2" s="1"/>
  <c r="K1561" i="2" a="1"/>
  <c r="K1561" i="2" s="1"/>
  <c r="O1561" i="2" a="1"/>
  <c r="O1561" i="2" s="1"/>
  <c r="C1561" i="2" a="1"/>
  <c r="C1561" i="2" s="1"/>
  <c r="D1561" i="2" a="1"/>
  <c r="D1561" i="2" s="1"/>
  <c r="A1561" i="2" s="1" a="1"/>
  <c r="A1561" i="2" s="1"/>
  <c r="N1559" i="2" a="1"/>
  <c r="N1559" i="2" s="1"/>
  <c r="K1559" i="2" a="1"/>
  <c r="K1559" i="2" s="1"/>
  <c r="O1559" i="2" a="1"/>
  <c r="O1559" i="2" s="1"/>
  <c r="L1559" i="2" a="1"/>
  <c r="L1559" i="2" s="1"/>
  <c r="P1559" i="2" a="1"/>
  <c r="P1559" i="2" s="1"/>
  <c r="M1559" i="2" a="1"/>
  <c r="M1559" i="2" s="1"/>
  <c r="Q1559" i="2" a="1"/>
  <c r="Q1559" i="2" s="1"/>
  <c r="C1559" i="2" a="1"/>
  <c r="C1559" i="2" s="1"/>
  <c r="D1559" i="2" a="1"/>
  <c r="D1559" i="2" s="1"/>
  <c r="A1559" i="2" s="1" a="1"/>
  <c r="A1559" i="2" s="1"/>
  <c r="L1557" i="2" a="1"/>
  <c r="L1557" i="2" s="1"/>
  <c r="P1557" i="2" a="1"/>
  <c r="P1557" i="2" s="1"/>
  <c r="M1557" i="2" a="1"/>
  <c r="M1557" i="2" s="1"/>
  <c r="Q1557" i="2" a="1"/>
  <c r="Q1557" i="2" s="1"/>
  <c r="N1557" i="2" a="1"/>
  <c r="N1557" i="2" s="1"/>
  <c r="K1557" i="2" a="1"/>
  <c r="K1557" i="2" s="1"/>
  <c r="O1557" i="2" a="1"/>
  <c r="O1557" i="2" s="1"/>
  <c r="C1557" i="2" a="1"/>
  <c r="C1557" i="2" s="1"/>
  <c r="D1557" i="2" a="1"/>
  <c r="D1557" i="2" s="1"/>
  <c r="A1557" i="2" s="1" a="1"/>
  <c r="A1557" i="2" s="1"/>
  <c r="N1555" i="2" a="1"/>
  <c r="N1555" i="2" s="1"/>
  <c r="K1555" i="2" a="1"/>
  <c r="K1555" i="2" s="1"/>
  <c r="O1555" i="2" a="1"/>
  <c r="O1555" i="2" s="1"/>
  <c r="L1555" i="2" a="1"/>
  <c r="L1555" i="2" s="1"/>
  <c r="P1555" i="2" a="1"/>
  <c r="P1555" i="2" s="1"/>
  <c r="M1555" i="2" a="1"/>
  <c r="M1555" i="2" s="1"/>
  <c r="Q1555" i="2" a="1"/>
  <c r="Q1555" i="2" s="1"/>
  <c r="C1555" i="2" a="1"/>
  <c r="C1555" i="2" s="1"/>
  <c r="D1555" i="2" a="1"/>
  <c r="D1555" i="2" s="1"/>
  <c r="A1555" i="2" s="1" a="1"/>
  <c r="A1555" i="2" s="1"/>
  <c r="M1550" i="2" a="1"/>
  <c r="M1550" i="2" s="1"/>
  <c r="Q1550" i="2" a="1"/>
  <c r="Q1550" i="2" s="1"/>
  <c r="N1550" i="2" a="1"/>
  <c r="N1550" i="2" s="1"/>
  <c r="K1550" i="2" a="1"/>
  <c r="K1550" i="2" s="1"/>
  <c r="O1550" i="2" a="1"/>
  <c r="O1550" i="2" s="1"/>
  <c r="L1550" i="2" a="1"/>
  <c r="L1550" i="2" s="1"/>
  <c r="P1550" i="2" a="1"/>
  <c r="P1550" i="2" s="1"/>
  <c r="C1550" i="2" a="1"/>
  <c r="C1550" i="2" s="1"/>
  <c r="D1550" i="2" a="1"/>
  <c r="D1550" i="2" s="1"/>
  <c r="A1550" i="2" s="1" a="1"/>
  <c r="A1550" i="2" s="1"/>
  <c r="N1547" i="2" a="1"/>
  <c r="N1547" i="2" s="1"/>
  <c r="K1547" i="2" a="1"/>
  <c r="K1547" i="2" s="1"/>
  <c r="O1547" i="2" a="1"/>
  <c r="O1547" i="2" s="1"/>
  <c r="L1547" i="2" a="1"/>
  <c r="L1547" i="2" s="1"/>
  <c r="P1547" i="2" a="1"/>
  <c r="P1547" i="2" s="1"/>
  <c r="M1547" i="2" a="1"/>
  <c r="M1547" i="2" s="1"/>
  <c r="Q1547" i="2" a="1"/>
  <c r="Q1547" i="2" s="1"/>
  <c r="C1547" i="2" a="1"/>
  <c r="C1547" i="2" s="1"/>
  <c r="D1547" i="2" a="1"/>
  <c r="D1547" i="2" s="1"/>
  <c r="A1547" i="2" s="1" a="1"/>
  <c r="A1547" i="2" s="1"/>
  <c r="M1542" i="2" a="1"/>
  <c r="M1542" i="2" s="1"/>
  <c r="Q1542" i="2" a="1"/>
  <c r="Q1542" i="2" s="1"/>
  <c r="N1542" i="2" a="1"/>
  <c r="N1542" i="2" s="1"/>
  <c r="K1542" i="2" a="1"/>
  <c r="K1542" i="2" s="1"/>
  <c r="O1542" i="2" a="1"/>
  <c r="O1542" i="2" s="1"/>
  <c r="P1542" i="2" a="1"/>
  <c r="P1542" i="2" s="1"/>
  <c r="C1542" i="2" a="1"/>
  <c r="C1542" i="2" s="1"/>
  <c r="L1542" i="2" a="1"/>
  <c r="L1542" i="2" s="1"/>
  <c r="D1542" i="2" a="1"/>
  <c r="D1542" i="2" s="1"/>
  <c r="A1542" i="2" s="1" a="1"/>
  <c r="A1542" i="2" s="1"/>
  <c r="K1540" i="2" a="1"/>
  <c r="K1540" i="2" s="1"/>
  <c r="O1540" i="2" a="1"/>
  <c r="O1540" i="2" s="1"/>
  <c r="L1540" i="2" a="1"/>
  <c r="L1540" i="2" s="1"/>
  <c r="P1540" i="2" a="1"/>
  <c r="P1540" i="2" s="1"/>
  <c r="M1540" i="2" a="1"/>
  <c r="M1540" i="2" s="1"/>
  <c r="Q1540" i="2" a="1"/>
  <c r="Q1540" i="2" s="1"/>
  <c r="N1540" i="2" a="1"/>
  <c r="N1540" i="2" s="1"/>
  <c r="C1540" i="2" a="1"/>
  <c r="C1540" i="2" s="1"/>
  <c r="D1540" i="2" a="1"/>
  <c r="D1540" i="2" s="1"/>
  <c r="A1540" i="2" s="1" a="1"/>
  <c r="A1540" i="2" s="1"/>
  <c r="M1538" i="2" a="1"/>
  <c r="M1538" i="2" s="1"/>
  <c r="Q1538" i="2" a="1"/>
  <c r="Q1538" i="2" s="1"/>
  <c r="N1538" i="2" a="1"/>
  <c r="N1538" i="2" s="1"/>
  <c r="K1538" i="2" a="1"/>
  <c r="K1538" i="2" s="1"/>
  <c r="O1538" i="2" a="1"/>
  <c r="O1538" i="2" s="1"/>
  <c r="L1538" i="2" a="1"/>
  <c r="L1538" i="2" s="1"/>
  <c r="P1538" i="2" a="1"/>
  <c r="P1538" i="2" s="1"/>
  <c r="C1538" i="2" a="1"/>
  <c r="C1538" i="2" s="1"/>
  <c r="D1538" i="2" a="1"/>
  <c r="D1538" i="2" s="1"/>
  <c r="A1538" i="2" s="1" a="1"/>
  <c r="A1538" i="2" s="1"/>
  <c r="M1533" i="2" a="1"/>
  <c r="M1533" i="2" s="1"/>
  <c r="Q1533" i="2" a="1"/>
  <c r="Q1533" i="2" s="1"/>
  <c r="N1533" i="2" a="1"/>
  <c r="N1533" i="2" s="1"/>
  <c r="K1533" i="2" a="1"/>
  <c r="K1533" i="2" s="1"/>
  <c r="O1533" i="2" a="1"/>
  <c r="O1533" i="2" s="1"/>
  <c r="P1533" i="2" a="1"/>
  <c r="P1533" i="2" s="1"/>
  <c r="L1533" i="2" a="1"/>
  <c r="L1533" i="2" s="1"/>
  <c r="C1533" i="2" a="1"/>
  <c r="C1533" i="2" s="1"/>
  <c r="D1533" i="2" a="1"/>
  <c r="D1533" i="2" s="1"/>
  <c r="A1533" i="2" s="1" a="1"/>
  <c r="A1533" i="2" s="1"/>
  <c r="L1520" i="2" a="1"/>
  <c r="L1520" i="2" s="1"/>
  <c r="P1520" i="2" a="1"/>
  <c r="P1520" i="2" s="1"/>
  <c r="M1520" i="2" a="1"/>
  <c r="M1520" i="2" s="1"/>
  <c r="Q1520" i="2" a="1"/>
  <c r="Q1520" i="2" s="1"/>
  <c r="N1520" i="2" a="1"/>
  <c r="N1520" i="2" s="1"/>
  <c r="K1520" i="2" a="1"/>
  <c r="K1520" i="2" s="1"/>
  <c r="O1520" i="2" a="1"/>
  <c r="O1520" i="2" s="1"/>
  <c r="C1520" i="2" a="1"/>
  <c r="C1520" i="2" s="1"/>
  <c r="D1520" i="2" a="1"/>
  <c r="D1520" i="2" s="1"/>
  <c r="A1520" i="2" s="1" a="1"/>
  <c r="A1520" i="2" s="1"/>
  <c r="M1517" i="2" a="1"/>
  <c r="M1517" i="2" s="1"/>
  <c r="Q1517" i="2" a="1"/>
  <c r="Q1517" i="2" s="1"/>
  <c r="N1517" i="2" a="1"/>
  <c r="N1517" i="2" s="1"/>
  <c r="K1517" i="2" a="1"/>
  <c r="K1517" i="2" s="1"/>
  <c r="O1517" i="2" a="1"/>
  <c r="O1517" i="2" s="1"/>
  <c r="P1517" i="2" a="1"/>
  <c r="P1517" i="2" s="1"/>
  <c r="L1517" i="2" a="1"/>
  <c r="L1517" i="2" s="1"/>
  <c r="C1517" i="2" a="1"/>
  <c r="C1517" i="2" s="1"/>
  <c r="D1517" i="2" a="1"/>
  <c r="D1517" i="2" s="1"/>
  <c r="A1517" i="2" s="1" a="1"/>
  <c r="A1517" i="2" s="1"/>
  <c r="N1514" i="2" a="1"/>
  <c r="N1514" i="2" s="1"/>
  <c r="K1514" i="2" a="1"/>
  <c r="K1514" i="2" s="1"/>
  <c r="O1514" i="2" a="1"/>
  <c r="O1514" i="2" s="1"/>
  <c r="L1514" i="2" a="1"/>
  <c r="L1514" i="2" s="1"/>
  <c r="P1514" i="2" a="1"/>
  <c r="P1514" i="2" s="1"/>
  <c r="M1514" i="2" a="1"/>
  <c r="M1514" i="2" s="1"/>
  <c r="C1514" i="2" a="1"/>
  <c r="C1514" i="2" s="1"/>
  <c r="Q1514" i="2" a="1"/>
  <c r="Q1514" i="2" s="1"/>
  <c r="D1514" i="2" a="1"/>
  <c r="D1514" i="2" s="1"/>
  <c r="A1514" i="2" s="1" a="1"/>
  <c r="A1514" i="2" s="1"/>
  <c r="L1512" i="2" a="1"/>
  <c r="L1512" i="2" s="1"/>
  <c r="P1512" i="2" a="1"/>
  <c r="P1512" i="2" s="1"/>
  <c r="M1512" i="2" a="1"/>
  <c r="M1512" i="2" s="1"/>
  <c r="Q1512" i="2" a="1"/>
  <c r="Q1512" i="2" s="1"/>
  <c r="N1512" i="2" a="1"/>
  <c r="N1512" i="2" s="1"/>
  <c r="K1512" i="2" a="1"/>
  <c r="K1512" i="2" s="1"/>
  <c r="O1512" i="2" a="1"/>
  <c r="O1512" i="2" s="1"/>
  <c r="C1512" i="2" a="1"/>
  <c r="C1512" i="2" s="1"/>
  <c r="D1512" i="2" a="1"/>
  <c r="D1512" i="2" s="1"/>
  <c r="A1512" i="2" s="1" a="1"/>
  <c r="A1512" i="2" s="1"/>
  <c r="M1505" i="2" a="1"/>
  <c r="M1505" i="2" s="1"/>
  <c r="Q1505" i="2" a="1"/>
  <c r="Q1505" i="2" s="1"/>
  <c r="N1505" i="2" a="1"/>
  <c r="N1505" i="2" s="1"/>
  <c r="K1505" i="2" a="1"/>
  <c r="K1505" i="2" s="1"/>
  <c r="O1505" i="2" a="1"/>
  <c r="O1505" i="2" s="1"/>
  <c r="L1505" i="2" a="1"/>
  <c r="L1505" i="2" s="1"/>
  <c r="P1505" i="2" a="1"/>
  <c r="P1505" i="2" s="1"/>
  <c r="C1505" i="2" a="1"/>
  <c r="C1505" i="2" s="1"/>
  <c r="D1505" i="2" a="1"/>
  <c r="D1505" i="2" s="1"/>
  <c r="A1505" i="2" s="1" a="1"/>
  <c r="A1505" i="2" s="1"/>
  <c r="K1503" i="2" a="1"/>
  <c r="K1503" i="2" s="1"/>
  <c r="O1503" i="2" a="1"/>
  <c r="O1503" i="2" s="1"/>
  <c r="L1503" i="2" a="1"/>
  <c r="L1503" i="2" s="1"/>
  <c r="P1503" i="2" a="1"/>
  <c r="P1503" i="2" s="1"/>
  <c r="M1503" i="2" a="1"/>
  <c r="M1503" i="2" s="1"/>
  <c r="Q1503" i="2" a="1"/>
  <c r="Q1503" i="2" s="1"/>
  <c r="N1503" i="2" a="1"/>
  <c r="N1503" i="2" s="1"/>
  <c r="C1503" i="2" a="1"/>
  <c r="C1503" i="2" s="1"/>
  <c r="D1503" i="2" a="1"/>
  <c r="D1503" i="2" s="1"/>
  <c r="A1503" i="2" s="1" a="1"/>
  <c r="A1503" i="2" s="1"/>
  <c r="N1498" i="2" a="1"/>
  <c r="N1498" i="2" s="1"/>
  <c r="K1498" i="2" a="1"/>
  <c r="K1498" i="2" s="1"/>
  <c r="O1498" i="2" a="1"/>
  <c r="O1498" i="2" s="1"/>
  <c r="L1498" i="2" a="1"/>
  <c r="L1498" i="2" s="1"/>
  <c r="P1498" i="2" a="1"/>
  <c r="P1498" i="2" s="1"/>
  <c r="M1498" i="2" a="1"/>
  <c r="M1498" i="2" s="1"/>
  <c r="C1498" i="2" a="1"/>
  <c r="C1498" i="2" s="1"/>
  <c r="D1498" i="2" a="1"/>
  <c r="D1498" i="2" s="1"/>
  <c r="A1498" i="2" s="1" a="1"/>
  <c r="A1498" i="2" s="1"/>
  <c r="Q1498" i="2" a="1"/>
  <c r="Q1498" i="2" s="1"/>
  <c r="L1496" i="2" a="1"/>
  <c r="L1496" i="2" s="1"/>
  <c r="P1496" i="2" a="1"/>
  <c r="P1496" i="2" s="1"/>
  <c r="M1496" i="2" a="1"/>
  <c r="M1496" i="2" s="1"/>
  <c r="Q1496" i="2" a="1"/>
  <c r="Q1496" i="2" s="1"/>
  <c r="N1496" i="2" a="1"/>
  <c r="N1496" i="2" s="1"/>
  <c r="K1496" i="2" a="1"/>
  <c r="K1496" i="2" s="1"/>
  <c r="C1496" i="2" a="1"/>
  <c r="C1496" i="2" s="1"/>
  <c r="O1496" i="2" a="1"/>
  <c r="O1496" i="2" s="1"/>
  <c r="D1496" i="2" a="1"/>
  <c r="D1496" i="2" s="1"/>
  <c r="A1496" i="2" s="1" a="1"/>
  <c r="A1496" i="2" s="1"/>
  <c r="M1489" i="2" a="1"/>
  <c r="M1489" i="2" s="1"/>
  <c r="Q1489" i="2" a="1"/>
  <c r="Q1489" i="2" s="1"/>
  <c r="N1489" i="2" a="1"/>
  <c r="N1489" i="2" s="1"/>
  <c r="K1489" i="2" a="1"/>
  <c r="K1489" i="2" s="1"/>
  <c r="O1489" i="2" a="1"/>
  <c r="O1489" i="2" s="1"/>
  <c r="L1489" i="2" a="1"/>
  <c r="L1489" i="2" s="1"/>
  <c r="P1489" i="2" a="1"/>
  <c r="P1489" i="2" s="1"/>
  <c r="C1489" i="2" a="1"/>
  <c r="C1489" i="2" s="1"/>
  <c r="D1489" i="2" a="1"/>
  <c r="D1489" i="2" s="1"/>
  <c r="A1489" i="2" s="1" a="1"/>
  <c r="A1489" i="2" s="1"/>
  <c r="K1487" i="2" a="1"/>
  <c r="K1487" i="2" s="1"/>
  <c r="O1487" i="2" a="1"/>
  <c r="O1487" i="2" s="1"/>
  <c r="L1487" i="2" a="1"/>
  <c r="L1487" i="2" s="1"/>
  <c r="P1487" i="2" a="1"/>
  <c r="P1487" i="2" s="1"/>
  <c r="M1487" i="2" a="1"/>
  <c r="M1487" i="2" s="1"/>
  <c r="Q1487" i="2" a="1"/>
  <c r="Q1487" i="2" s="1"/>
  <c r="N1487" i="2" a="1"/>
  <c r="N1487" i="2" s="1"/>
  <c r="C1487" i="2" a="1"/>
  <c r="C1487" i="2" s="1"/>
  <c r="D1487" i="2" a="1"/>
  <c r="D1487" i="2" s="1"/>
  <c r="A1487" i="2" s="1" a="1"/>
  <c r="A1487" i="2" s="1"/>
  <c r="L1484" i="2" a="1"/>
  <c r="L1484" i="2" s="1"/>
  <c r="P1484" i="2" a="1"/>
  <c r="P1484" i="2" s="1"/>
  <c r="M1484" i="2" a="1"/>
  <c r="M1484" i="2" s="1"/>
  <c r="Q1484" i="2" a="1"/>
  <c r="Q1484" i="2" s="1"/>
  <c r="N1484" i="2" a="1"/>
  <c r="N1484" i="2" s="1"/>
  <c r="K1484" i="2" a="1"/>
  <c r="K1484" i="2" s="1"/>
  <c r="O1484" i="2" a="1"/>
  <c r="O1484" i="2" s="1"/>
  <c r="C1484" i="2" a="1"/>
  <c r="C1484" i="2" s="1"/>
  <c r="D1484" i="2" a="1"/>
  <c r="D1484" i="2" s="1"/>
  <c r="A1484" i="2" s="1" a="1"/>
  <c r="A1484" i="2" s="1"/>
  <c r="M1481" i="2" a="1"/>
  <c r="M1481" i="2" s="1"/>
  <c r="Q1481" i="2" a="1"/>
  <c r="Q1481" i="2" s="1"/>
  <c r="N1481" i="2" a="1"/>
  <c r="N1481" i="2" s="1"/>
  <c r="K1481" i="2" a="1"/>
  <c r="K1481" i="2" s="1"/>
  <c r="O1481" i="2" a="1"/>
  <c r="O1481" i="2" s="1"/>
  <c r="L1481" i="2" a="1"/>
  <c r="L1481" i="2" s="1"/>
  <c r="P1481" i="2" a="1"/>
  <c r="P1481" i="2" s="1"/>
  <c r="C1481" i="2" a="1"/>
  <c r="C1481" i="2" s="1"/>
  <c r="D1481" i="2" a="1"/>
  <c r="D1481" i="2" s="1"/>
  <c r="A1481" i="2" s="1" a="1"/>
  <c r="A1481" i="2" s="1"/>
  <c r="L1472" i="2" a="1"/>
  <c r="L1472" i="2" s="1"/>
  <c r="P1472" i="2" a="1"/>
  <c r="P1472" i="2" s="1"/>
  <c r="M1472" i="2" a="1"/>
  <c r="M1472" i="2" s="1"/>
  <c r="Q1472" i="2" a="1"/>
  <c r="Q1472" i="2" s="1"/>
  <c r="N1472" i="2" a="1"/>
  <c r="N1472" i="2" s="1"/>
  <c r="K1472" i="2" a="1"/>
  <c r="K1472" i="2" s="1"/>
  <c r="O1472" i="2" a="1"/>
  <c r="O1472" i="2" s="1"/>
  <c r="C1472" i="2" a="1"/>
  <c r="C1472" i="2" s="1"/>
  <c r="D1472" i="2" a="1"/>
  <c r="D1472" i="2" s="1"/>
  <c r="A1472" i="2" s="1" a="1"/>
  <c r="A1472" i="2" s="1"/>
  <c r="K1467" i="2" a="1"/>
  <c r="K1467" i="2" s="1"/>
  <c r="O1467" i="2" a="1"/>
  <c r="O1467" i="2" s="1"/>
  <c r="L1467" i="2" a="1"/>
  <c r="L1467" i="2" s="1"/>
  <c r="P1467" i="2" a="1"/>
  <c r="P1467" i="2" s="1"/>
  <c r="M1467" i="2" a="1"/>
  <c r="M1467" i="2" s="1"/>
  <c r="Q1467" i="2" a="1"/>
  <c r="Q1467" i="2" s="1"/>
  <c r="N1467" i="2" a="1"/>
  <c r="N1467" i="2" s="1"/>
  <c r="C1467" i="2" a="1"/>
  <c r="C1467" i="2" s="1"/>
  <c r="D1467" i="2" a="1"/>
  <c r="D1467" i="2" s="1"/>
  <c r="A1467" i="2" s="1" a="1"/>
  <c r="A1467" i="2" s="1"/>
  <c r="M1465" i="2" a="1"/>
  <c r="M1465" i="2" s="1"/>
  <c r="Q1465" i="2" a="1"/>
  <c r="Q1465" i="2" s="1"/>
  <c r="N1465" i="2" a="1"/>
  <c r="N1465" i="2" s="1"/>
  <c r="K1465" i="2" a="1"/>
  <c r="K1465" i="2" s="1"/>
  <c r="O1465" i="2" a="1"/>
  <c r="O1465" i="2" s="1"/>
  <c r="L1465" i="2" a="1"/>
  <c r="L1465" i="2" s="1"/>
  <c r="P1465" i="2" a="1"/>
  <c r="P1465" i="2" s="1"/>
  <c r="C1465" i="2" a="1"/>
  <c r="C1465" i="2" s="1"/>
  <c r="D1465" i="2" a="1"/>
  <c r="D1465" i="2" s="1"/>
  <c r="A1465" i="2" s="1" a="1"/>
  <c r="A1465" i="2" s="1"/>
  <c r="L1456" i="2" a="1"/>
  <c r="L1456" i="2" s="1"/>
  <c r="P1456" i="2" a="1"/>
  <c r="P1456" i="2" s="1"/>
  <c r="M1456" i="2" a="1"/>
  <c r="M1456" i="2" s="1"/>
  <c r="Q1456" i="2" a="1"/>
  <c r="Q1456" i="2" s="1"/>
  <c r="N1456" i="2" a="1"/>
  <c r="N1456" i="2" s="1"/>
  <c r="K1456" i="2" a="1"/>
  <c r="K1456" i="2" s="1"/>
  <c r="O1456" i="2" a="1"/>
  <c r="O1456" i="2" s="1"/>
  <c r="C1456" i="2" a="1"/>
  <c r="C1456" i="2" s="1"/>
  <c r="D1456" i="2" a="1"/>
  <c r="D1456" i="2" s="1"/>
  <c r="A1456" i="2" s="1" a="1"/>
  <c r="A1456" i="2" s="1"/>
  <c r="M1453" i="2" a="1"/>
  <c r="M1453" i="2" s="1"/>
  <c r="Q1453" i="2" a="1"/>
  <c r="Q1453" i="2" s="1"/>
  <c r="N1453" i="2" a="1"/>
  <c r="N1453" i="2" s="1"/>
  <c r="K1453" i="2" a="1"/>
  <c r="K1453" i="2" s="1"/>
  <c r="O1453" i="2" a="1"/>
  <c r="O1453" i="2" s="1"/>
  <c r="P1453" i="2" a="1"/>
  <c r="P1453" i="2" s="1"/>
  <c r="L1453" i="2" a="1"/>
  <c r="L1453" i="2" s="1"/>
  <c r="C1453" i="2" a="1"/>
  <c r="C1453" i="2" s="1"/>
  <c r="D1453" i="2" a="1"/>
  <c r="D1453" i="2" s="1"/>
  <c r="A1453" i="2" s="1" a="1"/>
  <c r="A1453" i="2" s="1"/>
  <c r="N1450" i="2" a="1"/>
  <c r="N1450" i="2" s="1"/>
  <c r="K1450" i="2" a="1"/>
  <c r="K1450" i="2" s="1"/>
  <c r="O1450" i="2" a="1"/>
  <c r="O1450" i="2" s="1"/>
  <c r="L1450" i="2" a="1"/>
  <c r="L1450" i="2" s="1"/>
  <c r="P1450" i="2" a="1"/>
  <c r="P1450" i="2" s="1"/>
  <c r="M1450" i="2" a="1"/>
  <c r="M1450" i="2" s="1"/>
  <c r="C1450" i="2" a="1"/>
  <c r="C1450" i="2" s="1"/>
  <c r="Q1450" i="2" a="1"/>
  <c r="Q1450" i="2" s="1"/>
  <c r="D1450" i="2" a="1"/>
  <c r="D1450" i="2" s="1"/>
  <c r="A1450" i="2" s="1" a="1"/>
  <c r="A1450" i="2" s="1"/>
  <c r="L1448" i="2" a="1"/>
  <c r="L1448" i="2" s="1"/>
  <c r="P1448" i="2" a="1"/>
  <c r="P1448" i="2" s="1"/>
  <c r="M1448" i="2" a="1"/>
  <c r="M1448" i="2" s="1"/>
  <c r="Q1448" i="2" a="1"/>
  <c r="Q1448" i="2" s="1"/>
  <c r="N1448" i="2" a="1"/>
  <c r="N1448" i="2" s="1"/>
  <c r="K1448" i="2" a="1"/>
  <c r="K1448" i="2" s="1"/>
  <c r="O1448" i="2" a="1"/>
  <c r="O1448" i="2" s="1"/>
  <c r="C1448" i="2" a="1"/>
  <c r="C1448" i="2" s="1"/>
  <c r="D1448" i="2" a="1"/>
  <c r="D1448" i="2" s="1"/>
  <c r="A1448" i="2" s="1" a="1"/>
  <c r="A1448" i="2" s="1"/>
  <c r="M1441" i="2" a="1"/>
  <c r="M1441" i="2" s="1"/>
  <c r="Q1441" i="2" a="1"/>
  <c r="Q1441" i="2" s="1"/>
  <c r="N1441" i="2" a="1"/>
  <c r="N1441" i="2" s="1"/>
  <c r="K1441" i="2" a="1"/>
  <c r="K1441" i="2" s="1"/>
  <c r="O1441" i="2" a="1"/>
  <c r="O1441" i="2" s="1"/>
  <c r="L1441" i="2" a="1"/>
  <c r="L1441" i="2" s="1"/>
  <c r="P1441" i="2" a="1"/>
  <c r="P1441" i="2" s="1"/>
  <c r="C1441" i="2" a="1"/>
  <c r="C1441" i="2" s="1"/>
  <c r="D1441" i="2" a="1"/>
  <c r="D1441" i="2" s="1"/>
  <c r="A1441" i="2" s="1" a="1"/>
  <c r="A1441" i="2" s="1"/>
  <c r="K1439" i="2" a="1"/>
  <c r="K1439" i="2" s="1"/>
  <c r="O1439" i="2" a="1"/>
  <c r="O1439" i="2" s="1"/>
  <c r="L1439" i="2" a="1"/>
  <c r="L1439" i="2" s="1"/>
  <c r="P1439" i="2" a="1"/>
  <c r="P1439" i="2" s="1"/>
  <c r="M1439" i="2" a="1"/>
  <c r="M1439" i="2" s="1"/>
  <c r="Q1439" i="2" a="1"/>
  <c r="Q1439" i="2" s="1"/>
  <c r="N1439" i="2" a="1"/>
  <c r="N1439" i="2" s="1"/>
  <c r="C1439" i="2" a="1"/>
  <c r="C1439" i="2" s="1"/>
  <c r="D1439" i="2" a="1"/>
  <c r="D1439" i="2" s="1"/>
  <c r="A1439" i="2" s="1" a="1"/>
  <c r="A1439" i="2" s="1"/>
  <c r="N1434" i="2" a="1"/>
  <c r="N1434" i="2" s="1"/>
  <c r="K1434" i="2" a="1"/>
  <c r="K1434" i="2" s="1"/>
  <c r="O1434" i="2" a="1"/>
  <c r="O1434" i="2" s="1"/>
  <c r="L1434" i="2" a="1"/>
  <c r="L1434" i="2" s="1"/>
  <c r="P1434" i="2" a="1"/>
  <c r="P1434" i="2" s="1"/>
  <c r="M1434" i="2" a="1"/>
  <c r="M1434" i="2" s="1"/>
  <c r="C1434" i="2" a="1"/>
  <c r="C1434" i="2" s="1"/>
  <c r="D1434" i="2" a="1"/>
  <c r="D1434" i="2" s="1"/>
  <c r="A1434" i="2" s="1" a="1"/>
  <c r="A1434" i="2" s="1"/>
  <c r="Q1434" i="2" a="1"/>
  <c r="Q1434" i="2" s="1"/>
  <c r="L1432" i="2" a="1"/>
  <c r="L1432" i="2" s="1"/>
  <c r="P1432" i="2" a="1"/>
  <c r="P1432" i="2" s="1"/>
  <c r="M1432" i="2" a="1"/>
  <c r="M1432" i="2" s="1"/>
  <c r="Q1432" i="2" a="1"/>
  <c r="Q1432" i="2" s="1"/>
  <c r="N1432" i="2" a="1"/>
  <c r="N1432" i="2" s="1"/>
  <c r="K1432" i="2" a="1"/>
  <c r="K1432" i="2" s="1"/>
  <c r="C1432" i="2" a="1"/>
  <c r="C1432" i="2" s="1"/>
  <c r="O1432" i="2" a="1"/>
  <c r="O1432" i="2" s="1"/>
  <c r="D1432" i="2" a="1"/>
  <c r="D1432" i="2" s="1"/>
  <c r="A1432" i="2" s="1" a="1"/>
  <c r="A1432" i="2" s="1"/>
  <c r="M1425" i="2" a="1"/>
  <c r="M1425" i="2" s="1"/>
  <c r="Q1425" i="2" a="1"/>
  <c r="Q1425" i="2" s="1"/>
  <c r="N1425" i="2" a="1"/>
  <c r="N1425" i="2" s="1"/>
  <c r="K1425" i="2" a="1"/>
  <c r="K1425" i="2" s="1"/>
  <c r="O1425" i="2" a="1"/>
  <c r="O1425" i="2" s="1"/>
  <c r="L1425" i="2" a="1"/>
  <c r="L1425" i="2" s="1"/>
  <c r="P1425" i="2" a="1"/>
  <c r="P1425" i="2" s="1"/>
  <c r="C1425" i="2" a="1"/>
  <c r="C1425" i="2" s="1"/>
  <c r="D1425" i="2" a="1"/>
  <c r="D1425" i="2" s="1"/>
  <c r="A1425" i="2" s="1" a="1"/>
  <c r="A1425" i="2" s="1"/>
  <c r="K1423" i="2" a="1"/>
  <c r="K1423" i="2" s="1"/>
  <c r="O1423" i="2" a="1"/>
  <c r="O1423" i="2" s="1"/>
  <c r="L1423" i="2" a="1"/>
  <c r="L1423" i="2" s="1"/>
  <c r="P1423" i="2" a="1"/>
  <c r="P1423" i="2" s="1"/>
  <c r="M1423" i="2" a="1"/>
  <c r="M1423" i="2" s="1"/>
  <c r="Q1423" i="2" a="1"/>
  <c r="Q1423" i="2" s="1"/>
  <c r="N1423" i="2" a="1"/>
  <c r="N1423" i="2" s="1"/>
  <c r="C1423" i="2" a="1"/>
  <c r="C1423" i="2" s="1"/>
  <c r="D1423" i="2" a="1"/>
  <c r="D1423" i="2" s="1"/>
  <c r="A1423" i="2" s="1" a="1"/>
  <c r="A1423" i="2" s="1"/>
  <c r="L1420" i="2" a="1"/>
  <c r="L1420" i="2" s="1"/>
  <c r="P1420" i="2" a="1"/>
  <c r="P1420" i="2" s="1"/>
  <c r="M1420" i="2" a="1"/>
  <c r="M1420" i="2" s="1"/>
  <c r="Q1420" i="2" a="1"/>
  <c r="Q1420" i="2" s="1"/>
  <c r="N1420" i="2" a="1"/>
  <c r="N1420" i="2" s="1"/>
  <c r="K1420" i="2" a="1"/>
  <c r="K1420" i="2" s="1"/>
  <c r="O1420" i="2" a="1"/>
  <c r="O1420" i="2" s="1"/>
  <c r="C1420" i="2" a="1"/>
  <c r="C1420" i="2" s="1"/>
  <c r="D1420" i="2" a="1"/>
  <c r="D1420" i="2" s="1"/>
  <c r="A1420" i="2" s="1" a="1"/>
  <c r="A1420" i="2" s="1"/>
  <c r="M1417" i="2" a="1"/>
  <c r="M1417" i="2" s="1"/>
  <c r="Q1417" i="2" a="1"/>
  <c r="Q1417" i="2" s="1"/>
  <c r="N1417" i="2" a="1"/>
  <c r="N1417" i="2" s="1"/>
  <c r="K1417" i="2" a="1"/>
  <c r="K1417" i="2" s="1"/>
  <c r="O1417" i="2" a="1"/>
  <c r="O1417" i="2" s="1"/>
  <c r="L1417" i="2" a="1"/>
  <c r="L1417" i="2" s="1"/>
  <c r="P1417" i="2" a="1"/>
  <c r="P1417" i="2" s="1"/>
  <c r="C1417" i="2" a="1"/>
  <c r="C1417" i="2" s="1"/>
  <c r="D1417" i="2" a="1"/>
  <c r="D1417" i="2" s="1"/>
  <c r="A1417" i="2" s="1" a="1"/>
  <c r="A1417" i="2" s="1"/>
  <c r="N1406" i="2" a="1"/>
  <c r="N1406" i="2" s="1"/>
  <c r="K1406" i="2" a="1"/>
  <c r="K1406" i="2" s="1"/>
  <c r="O1406" i="2" a="1"/>
  <c r="O1406" i="2" s="1"/>
  <c r="L1406" i="2" a="1"/>
  <c r="L1406" i="2" s="1"/>
  <c r="P1406" i="2" a="1"/>
  <c r="P1406" i="2" s="1"/>
  <c r="M1406" i="2" a="1"/>
  <c r="M1406" i="2" s="1"/>
  <c r="Q1406" i="2" a="1"/>
  <c r="Q1406" i="2" s="1"/>
  <c r="C1406" i="2" a="1"/>
  <c r="C1406" i="2" s="1"/>
  <c r="D1406" i="2" a="1"/>
  <c r="D1406" i="2" s="1"/>
  <c r="A1406" i="2" s="1" a="1"/>
  <c r="A1406" i="2" s="1"/>
  <c r="K1391" i="2" a="1"/>
  <c r="K1391" i="2" s="1"/>
  <c r="O1391" i="2" a="1"/>
  <c r="O1391" i="2" s="1"/>
  <c r="L1391" i="2" a="1"/>
  <c r="L1391" i="2" s="1"/>
  <c r="P1391" i="2" a="1"/>
  <c r="P1391" i="2" s="1"/>
  <c r="M1391" i="2" a="1"/>
  <c r="M1391" i="2" s="1"/>
  <c r="Q1391" i="2" a="1"/>
  <c r="Q1391" i="2" s="1"/>
  <c r="N1391" i="2" a="1"/>
  <c r="N1391" i="2" s="1"/>
  <c r="C1391" i="2" a="1"/>
  <c r="C1391" i="2" s="1"/>
  <c r="D1391" i="2" a="1"/>
  <c r="D1391" i="2" s="1"/>
  <c r="A1391" i="2" s="1" a="1"/>
  <c r="A1391" i="2" s="1"/>
  <c r="N1386" i="2" a="1"/>
  <c r="N1386" i="2" s="1"/>
  <c r="K1386" i="2" a="1"/>
  <c r="K1386" i="2" s="1"/>
  <c r="O1386" i="2" a="1"/>
  <c r="O1386" i="2" s="1"/>
  <c r="L1386" i="2" a="1"/>
  <c r="L1386" i="2" s="1"/>
  <c r="P1386" i="2" a="1"/>
  <c r="P1386" i="2" s="1"/>
  <c r="M1386" i="2" a="1"/>
  <c r="M1386" i="2" s="1"/>
  <c r="C1386" i="2" a="1"/>
  <c r="C1386" i="2" s="1"/>
  <c r="Q1386" i="2" a="1"/>
  <c r="Q1386" i="2" s="1"/>
  <c r="D1386" i="2" a="1"/>
  <c r="D1386" i="2" s="1"/>
  <c r="A1386" i="2" s="1" a="1"/>
  <c r="A1386" i="2" s="1"/>
  <c r="K1383" i="2" a="1"/>
  <c r="K1383" i="2" s="1"/>
  <c r="O1383" i="2" a="1"/>
  <c r="O1383" i="2" s="1"/>
  <c r="L1383" i="2" a="1"/>
  <c r="L1383" i="2" s="1"/>
  <c r="P1383" i="2" a="1"/>
  <c r="P1383" i="2" s="1"/>
  <c r="M1383" i="2" a="1"/>
  <c r="M1383" i="2" s="1"/>
  <c r="Q1383" i="2" a="1"/>
  <c r="Q1383" i="2" s="1"/>
  <c r="N1383" i="2" a="1"/>
  <c r="N1383" i="2" s="1"/>
  <c r="C1383" i="2" a="1"/>
  <c r="C1383" i="2" s="1"/>
  <c r="D1383" i="2" a="1"/>
  <c r="D1383" i="2" s="1"/>
  <c r="A1383" i="2" s="1" a="1"/>
  <c r="A1383" i="2" s="1"/>
  <c r="L1380" i="2" a="1"/>
  <c r="L1380" i="2" s="1"/>
  <c r="P1380" i="2" a="1"/>
  <c r="P1380" i="2" s="1"/>
  <c r="M1380" i="2" a="1"/>
  <c r="M1380" i="2" s="1"/>
  <c r="Q1380" i="2" a="1"/>
  <c r="Q1380" i="2" s="1"/>
  <c r="N1380" i="2" a="1"/>
  <c r="N1380" i="2" s="1"/>
  <c r="O1380" i="2" a="1"/>
  <c r="O1380" i="2" s="1"/>
  <c r="C1380" i="2" a="1"/>
  <c r="C1380" i="2" s="1"/>
  <c r="D1380" i="2" a="1"/>
  <c r="D1380" i="2" s="1"/>
  <c r="A1380" i="2" s="1" a="1"/>
  <c r="A1380" i="2" s="1"/>
  <c r="K1380" i="2" a="1"/>
  <c r="K1380" i="2" s="1"/>
  <c r="M1377" i="2" a="1"/>
  <c r="M1377" i="2" s="1"/>
  <c r="Q1377" i="2" a="1"/>
  <c r="Q1377" i="2" s="1"/>
  <c r="N1377" i="2" a="1"/>
  <c r="N1377" i="2" s="1"/>
  <c r="K1377" i="2" a="1"/>
  <c r="K1377" i="2" s="1"/>
  <c r="O1377" i="2" a="1"/>
  <c r="O1377" i="2" s="1"/>
  <c r="L1377" i="2" a="1"/>
  <c r="L1377" i="2" s="1"/>
  <c r="P1377" i="2" a="1"/>
  <c r="P1377" i="2" s="1"/>
  <c r="C1377" i="2" a="1"/>
  <c r="C1377" i="2" s="1"/>
  <c r="D1377" i="2" a="1"/>
  <c r="D1377" i="2" s="1"/>
  <c r="A1377" i="2" s="1" a="1"/>
  <c r="A1377" i="2" s="1"/>
  <c r="K1375" i="2" a="1"/>
  <c r="K1375" i="2" s="1"/>
  <c r="O1375" i="2" a="1"/>
  <c r="O1375" i="2" s="1"/>
  <c r="L1375" i="2" a="1"/>
  <c r="L1375" i="2" s="1"/>
  <c r="P1375" i="2" a="1"/>
  <c r="P1375" i="2" s="1"/>
  <c r="M1375" i="2" a="1"/>
  <c r="M1375" i="2" s="1"/>
  <c r="Q1375" i="2" a="1"/>
  <c r="Q1375" i="2" s="1"/>
  <c r="N1375" i="2" a="1"/>
  <c r="N1375" i="2" s="1"/>
  <c r="C1375" i="2" a="1"/>
  <c r="C1375" i="2" s="1"/>
  <c r="D1375" i="2" a="1"/>
  <c r="D1375" i="2" s="1"/>
  <c r="A1375" i="2" s="1" a="1"/>
  <c r="A1375" i="2" s="1"/>
  <c r="N1370" i="2" a="1"/>
  <c r="N1370" i="2" s="1"/>
  <c r="K1370" i="2" a="1"/>
  <c r="K1370" i="2" s="1"/>
  <c r="O1370" i="2" a="1"/>
  <c r="O1370" i="2" s="1"/>
  <c r="L1370" i="2" a="1"/>
  <c r="L1370" i="2" s="1"/>
  <c r="P1370" i="2" a="1"/>
  <c r="P1370" i="2" s="1"/>
  <c r="M1370" i="2" a="1"/>
  <c r="M1370" i="2" s="1"/>
  <c r="C1370" i="2" a="1"/>
  <c r="C1370" i="2" s="1"/>
  <c r="D1370" i="2" a="1"/>
  <c r="D1370" i="2" s="1"/>
  <c r="A1370" i="2" s="1" a="1"/>
  <c r="A1370" i="2" s="1"/>
  <c r="Q1370" i="2" a="1"/>
  <c r="Q1370" i="2" s="1"/>
  <c r="L1368" i="2" a="1"/>
  <c r="L1368" i="2" s="1"/>
  <c r="P1368" i="2" a="1"/>
  <c r="P1368" i="2" s="1"/>
  <c r="M1368" i="2" a="1"/>
  <c r="M1368" i="2" s="1"/>
  <c r="Q1368" i="2" a="1"/>
  <c r="Q1368" i="2" s="1"/>
  <c r="N1368" i="2" a="1"/>
  <c r="N1368" i="2" s="1"/>
  <c r="K1368" i="2" a="1"/>
  <c r="K1368" i="2" s="1"/>
  <c r="C1368" i="2" a="1"/>
  <c r="C1368" i="2" s="1"/>
  <c r="O1368" i="2" a="1"/>
  <c r="O1368" i="2" s="1"/>
  <c r="D1368" i="2" a="1"/>
  <c r="D1368" i="2" s="1"/>
  <c r="A1368" i="2" s="1" a="1"/>
  <c r="A1368" i="2" s="1"/>
  <c r="M1365" i="2" a="1"/>
  <c r="M1365" i="2" s="1"/>
  <c r="Q1365" i="2" a="1"/>
  <c r="Q1365" i="2" s="1"/>
  <c r="N1365" i="2" a="1"/>
  <c r="N1365" i="2" s="1"/>
  <c r="K1365" i="2" a="1"/>
  <c r="K1365" i="2" s="1"/>
  <c r="O1365" i="2" a="1"/>
  <c r="O1365" i="2" s="1"/>
  <c r="L1365" i="2" a="1"/>
  <c r="L1365" i="2" s="1"/>
  <c r="P1365" i="2" a="1"/>
  <c r="P1365" i="2" s="1"/>
  <c r="C1365" i="2" a="1"/>
  <c r="C1365" i="2" s="1"/>
  <c r="D1365" i="2" a="1"/>
  <c r="D1365" i="2" s="1"/>
  <c r="A1365" i="2" s="1" a="1"/>
  <c r="A1365" i="2" s="1"/>
  <c r="K1363" i="2" a="1"/>
  <c r="K1363" i="2" s="1"/>
  <c r="O1363" i="2" a="1"/>
  <c r="O1363" i="2" s="1"/>
  <c r="L1363" i="2" a="1"/>
  <c r="L1363" i="2" s="1"/>
  <c r="P1363" i="2" a="1"/>
  <c r="P1363" i="2" s="1"/>
  <c r="M1363" i="2" a="1"/>
  <c r="M1363" i="2" s="1"/>
  <c r="Q1363" i="2" a="1"/>
  <c r="Q1363" i="2" s="1"/>
  <c r="N1363" i="2" a="1"/>
  <c r="N1363" i="2" s="1"/>
  <c r="C1363" i="2" a="1"/>
  <c r="C1363" i="2" s="1"/>
  <c r="D1363" i="2" a="1"/>
  <c r="D1363" i="2" s="1"/>
  <c r="A1363" i="2" s="1" a="1"/>
  <c r="A1363" i="2" s="1"/>
  <c r="N1358" i="2" a="1"/>
  <c r="N1358" i="2" s="1"/>
  <c r="K1358" i="2" a="1"/>
  <c r="K1358" i="2" s="1"/>
  <c r="O1358" i="2" a="1"/>
  <c r="O1358" i="2" s="1"/>
  <c r="L1358" i="2" a="1"/>
  <c r="L1358" i="2" s="1"/>
  <c r="P1358" i="2" a="1"/>
  <c r="P1358" i="2" s="1"/>
  <c r="M1358" i="2" a="1"/>
  <c r="M1358" i="2" s="1"/>
  <c r="Q1358" i="2" a="1"/>
  <c r="Q1358" i="2" s="1"/>
  <c r="C1358" i="2" a="1"/>
  <c r="C1358" i="2" s="1"/>
  <c r="D1358" i="2" a="1"/>
  <c r="D1358" i="2" s="1"/>
  <c r="A1358" i="2" s="1" a="1"/>
  <c r="A1358" i="2" s="1"/>
  <c r="M1353" i="2" a="1"/>
  <c r="M1353" i="2" s="1"/>
  <c r="Q1353" i="2" a="1"/>
  <c r="Q1353" i="2" s="1"/>
  <c r="N1353" i="2" a="1"/>
  <c r="N1353" i="2" s="1"/>
  <c r="K1353" i="2" a="1"/>
  <c r="K1353" i="2" s="1"/>
  <c r="O1353" i="2" a="1"/>
  <c r="O1353" i="2" s="1"/>
  <c r="L1353" i="2" a="1"/>
  <c r="L1353" i="2" s="1"/>
  <c r="P1353" i="2" a="1"/>
  <c r="P1353" i="2" s="1"/>
  <c r="C1353" i="2" a="1"/>
  <c r="C1353" i="2" s="1"/>
  <c r="D1353" i="2" a="1"/>
  <c r="D1353" i="2" s="1"/>
  <c r="A1353" i="2" s="1" a="1"/>
  <c r="A1353" i="2" s="1"/>
  <c r="N1342" i="2" a="1"/>
  <c r="N1342" i="2" s="1"/>
  <c r="K1342" i="2" a="1"/>
  <c r="K1342" i="2" s="1"/>
  <c r="O1342" i="2" a="1"/>
  <c r="O1342" i="2" s="1"/>
  <c r="L1342" i="2" a="1"/>
  <c r="L1342" i="2" s="1"/>
  <c r="P1342" i="2" a="1"/>
  <c r="P1342" i="2" s="1"/>
  <c r="M1342" i="2" a="1"/>
  <c r="M1342" i="2" s="1"/>
  <c r="Q1342" i="2" a="1"/>
  <c r="Q1342" i="2" s="1"/>
  <c r="C1342" i="2" a="1"/>
  <c r="C1342" i="2" s="1"/>
  <c r="D1342" i="2" a="1"/>
  <c r="D1342" i="2" s="1"/>
  <c r="A1342" i="2" s="1" a="1"/>
  <c r="A1342" i="2" s="1"/>
  <c r="K1331" i="2" a="1"/>
  <c r="K1331" i="2" s="1"/>
  <c r="O1331" i="2" a="1"/>
  <c r="O1331" i="2" s="1"/>
  <c r="L1331" i="2" a="1"/>
  <c r="L1331" i="2" s="1"/>
  <c r="P1331" i="2" a="1"/>
  <c r="P1331" i="2" s="1"/>
  <c r="M1331" i="2" a="1"/>
  <c r="M1331" i="2" s="1"/>
  <c r="Q1331" i="2" a="1"/>
  <c r="Q1331" i="2" s="1"/>
  <c r="N1331" i="2" a="1"/>
  <c r="N1331" i="2" s="1"/>
  <c r="C1331" i="2" a="1"/>
  <c r="C1331" i="2" s="1"/>
  <c r="D1331" i="2" a="1"/>
  <c r="D1331" i="2" s="1"/>
  <c r="A1331" i="2" s="1" a="1"/>
  <c r="A1331" i="2" s="1"/>
  <c r="M1329" i="2" a="1"/>
  <c r="M1329" i="2" s="1"/>
  <c r="Q1329" i="2" a="1"/>
  <c r="Q1329" i="2" s="1"/>
  <c r="N1329" i="2" a="1"/>
  <c r="N1329" i="2" s="1"/>
  <c r="K1329" i="2" a="1"/>
  <c r="K1329" i="2" s="1"/>
  <c r="O1329" i="2" a="1"/>
  <c r="O1329" i="2" s="1"/>
  <c r="L1329" i="2" a="1"/>
  <c r="L1329" i="2" s="1"/>
  <c r="P1329" i="2" a="1"/>
  <c r="P1329" i="2" s="1"/>
  <c r="C1329" i="2" a="1"/>
  <c r="C1329" i="2" s="1"/>
  <c r="D1329" i="2" a="1"/>
  <c r="D1329" i="2" s="1"/>
  <c r="A1329" i="2" s="1" a="1"/>
  <c r="A1329" i="2" s="1"/>
  <c r="L1324" i="2" a="1"/>
  <c r="L1324" i="2" s="1"/>
  <c r="P1324" i="2" a="1"/>
  <c r="P1324" i="2" s="1"/>
  <c r="M1324" i="2" a="1"/>
  <c r="M1324" i="2" s="1"/>
  <c r="Q1324" i="2" a="1"/>
  <c r="Q1324" i="2" s="1"/>
  <c r="N1324" i="2" a="1"/>
  <c r="N1324" i="2" s="1"/>
  <c r="K1324" i="2" a="1"/>
  <c r="K1324" i="2" s="1"/>
  <c r="O1324" i="2" a="1"/>
  <c r="O1324" i="2" s="1"/>
  <c r="C1324" i="2" a="1"/>
  <c r="C1324" i="2" s="1"/>
  <c r="D1324" i="2" a="1"/>
  <c r="D1324" i="2" s="1"/>
  <c r="A1324" i="2" s="1" a="1"/>
  <c r="A1324" i="2" s="1"/>
  <c r="M1321" i="2" a="1"/>
  <c r="M1321" i="2" s="1"/>
  <c r="Q1321" i="2" a="1"/>
  <c r="Q1321" i="2" s="1"/>
  <c r="N1321" i="2" a="1"/>
  <c r="N1321" i="2" s="1"/>
  <c r="K1321" i="2" a="1"/>
  <c r="K1321" i="2" s="1"/>
  <c r="O1321" i="2" a="1"/>
  <c r="O1321" i="2" s="1"/>
  <c r="L1321" i="2" a="1"/>
  <c r="L1321" i="2" s="1"/>
  <c r="P1321" i="2" a="1"/>
  <c r="P1321" i="2" s="1"/>
  <c r="C1321" i="2" a="1"/>
  <c r="C1321" i="2" s="1"/>
  <c r="D1321" i="2" a="1"/>
  <c r="D1321" i="2" s="1"/>
  <c r="A1321" i="2" s="1" a="1"/>
  <c r="A1321" i="2" s="1"/>
  <c r="N1318" i="2" a="1"/>
  <c r="N1318" i="2" s="1"/>
  <c r="K1318" i="2" a="1"/>
  <c r="K1318" i="2" s="1"/>
  <c r="O1318" i="2" a="1"/>
  <c r="O1318" i="2" s="1"/>
  <c r="L1318" i="2" a="1"/>
  <c r="L1318" i="2" s="1"/>
  <c r="P1318" i="2" a="1"/>
  <c r="P1318" i="2" s="1"/>
  <c r="Q1318" i="2" a="1"/>
  <c r="Q1318" i="2" s="1"/>
  <c r="C1318" i="2" a="1"/>
  <c r="C1318" i="2" s="1"/>
  <c r="M1318" i="2" a="1"/>
  <c r="M1318" i="2" s="1"/>
  <c r="D1318" i="2" a="1"/>
  <c r="D1318" i="2" s="1"/>
  <c r="A1318" i="2" s="1" a="1"/>
  <c r="A1318" i="2" s="1"/>
  <c r="K1315" i="2" a="1"/>
  <c r="K1315" i="2" s="1"/>
  <c r="O1315" i="2" a="1"/>
  <c r="O1315" i="2" s="1"/>
  <c r="L1315" i="2" a="1"/>
  <c r="L1315" i="2" s="1"/>
  <c r="P1315" i="2" a="1"/>
  <c r="P1315" i="2" s="1"/>
  <c r="M1315" i="2" a="1"/>
  <c r="M1315" i="2" s="1"/>
  <c r="Q1315" i="2" a="1"/>
  <c r="Q1315" i="2" s="1"/>
  <c r="N1315" i="2" a="1"/>
  <c r="N1315" i="2" s="1"/>
  <c r="C1315" i="2" a="1"/>
  <c r="C1315" i="2" s="1"/>
  <c r="D1315" i="2" a="1"/>
  <c r="D1315" i="2" s="1"/>
  <c r="A1315" i="2" s="1" a="1"/>
  <c r="A1315" i="2" s="1"/>
  <c r="L1308" i="2" a="1"/>
  <c r="L1308" i="2" s="1"/>
  <c r="P1308" i="2" a="1"/>
  <c r="P1308" i="2" s="1"/>
  <c r="M1308" i="2" a="1"/>
  <c r="M1308" i="2" s="1"/>
  <c r="Q1308" i="2" a="1"/>
  <c r="Q1308" i="2" s="1"/>
  <c r="N1308" i="2" a="1"/>
  <c r="N1308" i="2" s="1"/>
  <c r="K1308" i="2" a="1"/>
  <c r="K1308" i="2" s="1"/>
  <c r="O1308" i="2" a="1"/>
  <c r="O1308" i="2" s="1"/>
  <c r="C1308" i="2" a="1"/>
  <c r="C1308" i="2" s="1"/>
  <c r="D1308" i="2" a="1"/>
  <c r="D1308" i="2" s="1"/>
  <c r="A1308" i="2" s="1" a="1"/>
  <c r="A1308" i="2" s="1"/>
  <c r="L1303" i="2" a="1"/>
  <c r="L1303" i="2" s="1"/>
  <c r="P1303" i="2" a="1"/>
  <c r="P1303" i="2" s="1"/>
  <c r="M1303" i="2" a="1"/>
  <c r="M1303" i="2" s="1"/>
  <c r="Q1303" i="2" a="1"/>
  <c r="Q1303" i="2" s="1"/>
  <c r="N1303" i="2" a="1"/>
  <c r="N1303" i="2" s="1"/>
  <c r="K1303" i="2" a="1"/>
  <c r="K1303" i="2" s="1"/>
  <c r="O1303" i="2" a="1"/>
  <c r="O1303" i="2" s="1"/>
  <c r="C1303" i="2" a="1"/>
  <c r="C1303" i="2" s="1"/>
  <c r="D1303" i="2" a="1"/>
  <c r="D1303" i="2" s="1"/>
  <c r="A1303" i="2" s="1" a="1"/>
  <c r="A1303" i="2" s="1"/>
  <c r="K1298" i="2" a="1"/>
  <c r="K1298" i="2" s="1"/>
  <c r="O1298" i="2" a="1"/>
  <c r="O1298" i="2" s="1"/>
  <c r="L1298" i="2" a="1"/>
  <c r="L1298" i="2" s="1"/>
  <c r="P1298" i="2" a="1"/>
  <c r="P1298" i="2" s="1"/>
  <c r="M1298" i="2" a="1"/>
  <c r="M1298" i="2" s="1"/>
  <c r="Q1298" i="2" a="1"/>
  <c r="Q1298" i="2" s="1"/>
  <c r="N1298" i="2" a="1"/>
  <c r="N1298" i="2" s="1"/>
  <c r="C1298" i="2" a="1"/>
  <c r="C1298" i="2" s="1"/>
  <c r="D1298" i="2" a="1"/>
  <c r="D1298" i="2" s="1"/>
  <c r="A1298" i="2" s="1" a="1"/>
  <c r="A1298" i="2" s="1"/>
  <c r="M1296" i="2" a="1"/>
  <c r="M1296" i="2" s="1"/>
  <c r="Q1296" i="2" a="1"/>
  <c r="Q1296" i="2" s="1"/>
  <c r="N1296" i="2" a="1"/>
  <c r="N1296" i="2" s="1"/>
  <c r="K1296" i="2" a="1"/>
  <c r="K1296" i="2" s="1"/>
  <c r="O1296" i="2" a="1"/>
  <c r="O1296" i="2" s="1"/>
  <c r="L1296" i="2" a="1"/>
  <c r="L1296" i="2" s="1"/>
  <c r="P1296" i="2" a="1"/>
  <c r="P1296" i="2" s="1"/>
  <c r="C1296" i="2" a="1"/>
  <c r="C1296" i="2" s="1"/>
  <c r="D1296" i="2" a="1"/>
  <c r="D1296" i="2" s="1"/>
  <c r="A1296" i="2" s="1" a="1"/>
  <c r="A1296" i="2" s="1"/>
  <c r="N1293" i="2" a="1"/>
  <c r="N1293" i="2" s="1"/>
  <c r="K1293" i="2" a="1"/>
  <c r="K1293" i="2" s="1"/>
  <c r="O1293" i="2" a="1"/>
  <c r="O1293" i="2" s="1"/>
  <c r="L1293" i="2" a="1"/>
  <c r="L1293" i="2" s="1"/>
  <c r="P1293" i="2" a="1"/>
  <c r="P1293" i="2" s="1"/>
  <c r="Q1293" i="2" a="1"/>
  <c r="Q1293" i="2" s="1"/>
  <c r="M1293" i="2" a="1"/>
  <c r="M1293" i="2" s="1"/>
  <c r="C1293" i="2" a="1"/>
  <c r="C1293" i="2" s="1"/>
  <c r="D1293" i="2" a="1"/>
  <c r="D1293" i="2" s="1"/>
  <c r="A1293" i="2" s="1" a="1"/>
  <c r="A1293" i="2" s="1"/>
  <c r="L1291" i="2" a="1"/>
  <c r="L1291" i="2" s="1"/>
  <c r="P1291" i="2" a="1"/>
  <c r="P1291" i="2" s="1"/>
  <c r="M1291" i="2" a="1"/>
  <c r="M1291" i="2" s="1"/>
  <c r="Q1291" i="2" a="1"/>
  <c r="Q1291" i="2" s="1"/>
  <c r="N1291" i="2" a="1"/>
  <c r="N1291" i="2" s="1"/>
  <c r="O1291" i="2" a="1"/>
  <c r="O1291" i="2" s="1"/>
  <c r="K1291" i="2" a="1"/>
  <c r="K1291" i="2" s="1"/>
  <c r="C1291" i="2" a="1"/>
  <c r="C1291" i="2" s="1"/>
  <c r="D1291" i="2" a="1"/>
  <c r="D1291" i="2" s="1"/>
  <c r="A1291" i="2" s="1" a="1"/>
  <c r="A1291" i="2" s="1"/>
  <c r="K1286" i="2" a="1"/>
  <c r="K1286" i="2" s="1"/>
  <c r="O1286" i="2" a="1"/>
  <c r="O1286" i="2" s="1"/>
  <c r="L1286" i="2" a="1"/>
  <c r="L1286" i="2" s="1"/>
  <c r="P1286" i="2" a="1"/>
  <c r="P1286" i="2" s="1"/>
  <c r="M1286" i="2" a="1"/>
  <c r="M1286" i="2" s="1"/>
  <c r="Q1286" i="2" a="1"/>
  <c r="Q1286" i="2" s="1"/>
  <c r="N1286" i="2" a="1"/>
  <c r="N1286" i="2" s="1"/>
  <c r="C1286" i="2" a="1"/>
  <c r="C1286" i="2" s="1"/>
  <c r="D1286" i="2" a="1"/>
  <c r="D1286" i="2" s="1"/>
  <c r="A1286" i="2" s="1" a="1"/>
  <c r="A1286" i="2" s="1"/>
  <c r="M1284" i="2" a="1"/>
  <c r="M1284" i="2" s="1"/>
  <c r="Q1284" i="2" a="1"/>
  <c r="Q1284" i="2" s="1"/>
  <c r="N1284" i="2" a="1"/>
  <c r="N1284" i="2" s="1"/>
  <c r="K1284" i="2" a="1"/>
  <c r="K1284" i="2" s="1"/>
  <c r="O1284" i="2" a="1"/>
  <c r="O1284" i="2" s="1"/>
  <c r="P1284" i="2" a="1"/>
  <c r="P1284" i="2" s="1"/>
  <c r="L1284" i="2" a="1"/>
  <c r="L1284" i="2" s="1"/>
  <c r="C1284" i="2" a="1"/>
  <c r="C1284" i="2" s="1"/>
  <c r="D1284" i="2" a="1"/>
  <c r="D1284" i="2" s="1"/>
  <c r="A1284" i="2" s="1" a="1"/>
  <c r="A1284" i="2" s="1"/>
  <c r="K1282" i="2" a="1"/>
  <c r="K1282" i="2" s="1"/>
  <c r="O1282" i="2" a="1"/>
  <c r="O1282" i="2" s="1"/>
  <c r="L1282" i="2" a="1"/>
  <c r="L1282" i="2" s="1"/>
  <c r="P1282" i="2" a="1"/>
  <c r="P1282" i="2" s="1"/>
  <c r="M1282" i="2" a="1"/>
  <c r="M1282" i="2" s="1"/>
  <c r="Q1282" i="2" a="1"/>
  <c r="Q1282" i="2" s="1"/>
  <c r="N1282" i="2" a="1"/>
  <c r="N1282" i="2" s="1"/>
  <c r="C1282" i="2" a="1"/>
  <c r="C1282" i="2" s="1"/>
  <c r="D1282" i="2" a="1"/>
  <c r="D1282" i="2" s="1"/>
  <c r="A1282" i="2" s="1" a="1"/>
  <c r="A1282" i="2" s="1"/>
  <c r="M1280" i="2" a="1"/>
  <c r="M1280" i="2" s="1"/>
  <c r="Q1280" i="2" a="1"/>
  <c r="Q1280" i="2" s="1"/>
  <c r="N1280" i="2" a="1"/>
  <c r="N1280" i="2" s="1"/>
  <c r="K1280" i="2" a="1"/>
  <c r="K1280" i="2" s="1"/>
  <c r="O1280" i="2" a="1"/>
  <c r="O1280" i="2" s="1"/>
  <c r="L1280" i="2" a="1"/>
  <c r="L1280" i="2" s="1"/>
  <c r="P1280" i="2" a="1"/>
  <c r="P1280" i="2" s="1"/>
  <c r="C1280" i="2" a="1"/>
  <c r="C1280" i="2" s="1"/>
  <c r="D1280" i="2" a="1"/>
  <c r="D1280" i="2" s="1"/>
  <c r="A1280" i="2" s="1" a="1"/>
  <c r="A1280" i="2" s="1"/>
  <c r="N1277" i="2" a="1"/>
  <c r="N1277" i="2" s="1"/>
  <c r="K1277" i="2" a="1"/>
  <c r="K1277" i="2" s="1"/>
  <c r="O1277" i="2" a="1"/>
  <c r="O1277" i="2" s="1"/>
  <c r="L1277" i="2" a="1"/>
  <c r="L1277" i="2" s="1"/>
  <c r="P1277" i="2" a="1"/>
  <c r="P1277" i="2" s="1"/>
  <c r="Q1277" i="2" a="1"/>
  <c r="Q1277" i="2" s="1"/>
  <c r="M1277" i="2" a="1"/>
  <c r="M1277" i="2" s="1"/>
  <c r="C1277" i="2" a="1"/>
  <c r="C1277" i="2" s="1"/>
  <c r="D1277" i="2" a="1"/>
  <c r="D1277" i="2" s="1"/>
  <c r="A1277" i="2" s="1" a="1"/>
  <c r="A1277" i="2" s="1"/>
  <c r="L1275" i="2" a="1"/>
  <c r="L1275" i="2" s="1"/>
  <c r="P1275" i="2" a="1"/>
  <c r="P1275" i="2" s="1"/>
  <c r="M1275" i="2" a="1"/>
  <c r="M1275" i="2" s="1"/>
  <c r="Q1275" i="2" a="1"/>
  <c r="Q1275" i="2" s="1"/>
  <c r="N1275" i="2" a="1"/>
  <c r="N1275" i="2" s="1"/>
  <c r="O1275" i="2" a="1"/>
  <c r="O1275" i="2" s="1"/>
  <c r="K1275" i="2" a="1"/>
  <c r="K1275" i="2" s="1"/>
  <c r="C1275" i="2" a="1"/>
  <c r="C1275" i="2" s="1"/>
  <c r="D1275" i="2" a="1"/>
  <c r="D1275" i="2" s="1"/>
  <c r="A1275" i="2" s="1" a="1"/>
  <c r="A1275" i="2" s="1"/>
  <c r="M1272" i="2" a="1"/>
  <c r="M1272" i="2" s="1"/>
  <c r="Q1272" i="2" a="1"/>
  <c r="Q1272" i="2" s="1"/>
  <c r="N1272" i="2" a="1"/>
  <c r="N1272" i="2" s="1"/>
  <c r="K1272" i="2" a="1"/>
  <c r="K1272" i="2" s="1"/>
  <c r="O1272" i="2" a="1"/>
  <c r="O1272" i="2" s="1"/>
  <c r="L1272" i="2" a="1"/>
  <c r="L1272" i="2" s="1"/>
  <c r="C1272" i="2" a="1"/>
  <c r="C1272" i="2" s="1"/>
  <c r="D1272" i="2" a="1"/>
  <c r="D1272" i="2" s="1"/>
  <c r="A1272" i="2" s="1" a="1"/>
  <c r="A1272" i="2" s="1"/>
  <c r="P1272" i="2" a="1"/>
  <c r="P1272" i="2" s="1"/>
  <c r="N1269" i="2" a="1"/>
  <c r="N1269" i="2" s="1"/>
  <c r="K1269" i="2" a="1"/>
  <c r="K1269" i="2" s="1"/>
  <c r="O1269" i="2" a="1"/>
  <c r="O1269" i="2" s="1"/>
  <c r="L1269" i="2" a="1"/>
  <c r="L1269" i="2" s="1"/>
  <c r="P1269" i="2" a="1"/>
  <c r="P1269" i="2" s="1"/>
  <c r="M1269" i="2" a="1"/>
  <c r="M1269" i="2" s="1"/>
  <c r="Q1269" i="2" a="1"/>
  <c r="Q1269" i="2" s="1"/>
  <c r="C1269" i="2" a="1"/>
  <c r="C1269" i="2" s="1"/>
  <c r="D1269" i="2" a="1"/>
  <c r="D1269" i="2" s="1"/>
  <c r="A1269" i="2" s="1" a="1"/>
  <c r="A1269" i="2" s="1"/>
  <c r="K1262" i="2" a="1"/>
  <c r="K1262" i="2" s="1"/>
  <c r="O1262" i="2" a="1"/>
  <c r="O1262" i="2" s="1"/>
  <c r="L1262" i="2" a="1"/>
  <c r="L1262" i="2" s="1"/>
  <c r="P1262" i="2" a="1"/>
  <c r="P1262" i="2" s="1"/>
  <c r="M1262" i="2" a="1"/>
  <c r="M1262" i="2" s="1"/>
  <c r="Q1262" i="2" a="1"/>
  <c r="Q1262" i="2" s="1"/>
  <c r="N1262" i="2" a="1"/>
  <c r="N1262" i="2" s="1"/>
  <c r="C1262" i="2" a="1"/>
  <c r="C1262" i="2" s="1"/>
  <c r="D1262" i="2" a="1"/>
  <c r="D1262" i="2" s="1"/>
  <c r="A1262" i="2" s="1" a="1"/>
  <c r="A1262" i="2" s="1"/>
  <c r="N1253" i="2" a="1"/>
  <c r="N1253" i="2" s="1"/>
  <c r="K1253" i="2" a="1"/>
  <c r="K1253" i="2" s="1"/>
  <c r="O1253" i="2" a="1"/>
  <c r="O1253" i="2" s="1"/>
  <c r="L1253" i="2" a="1"/>
  <c r="L1253" i="2" s="1"/>
  <c r="P1253" i="2" a="1"/>
  <c r="P1253" i="2" s="1"/>
  <c r="M1253" i="2" a="1"/>
  <c r="M1253" i="2" s="1"/>
  <c r="Q1253" i="2" a="1"/>
  <c r="Q1253" i="2" s="1"/>
  <c r="C1253" i="2" a="1"/>
  <c r="C1253" i="2" s="1"/>
  <c r="D1253" i="2" a="1"/>
  <c r="D1253" i="2" s="1"/>
  <c r="A1253" i="2" s="1" a="1"/>
  <c r="A1253" i="2" s="1"/>
  <c r="K1250" i="2" a="1"/>
  <c r="K1250" i="2" s="1"/>
  <c r="O1250" i="2" a="1"/>
  <c r="O1250" i="2" s="1"/>
  <c r="L1250" i="2" a="1"/>
  <c r="L1250" i="2" s="1"/>
  <c r="P1250" i="2" a="1"/>
  <c r="P1250" i="2" s="1"/>
  <c r="M1250" i="2" a="1"/>
  <c r="M1250" i="2" s="1"/>
  <c r="Q1250" i="2" a="1"/>
  <c r="Q1250" i="2" s="1"/>
  <c r="N1250" i="2" a="1"/>
  <c r="N1250" i="2" s="1"/>
  <c r="C1250" i="2" a="1"/>
  <c r="C1250" i="2" s="1"/>
  <c r="D1250" i="2" a="1"/>
  <c r="D1250" i="2" s="1"/>
  <c r="A1250" i="2" s="1" a="1"/>
  <c r="A1250" i="2" s="1"/>
  <c r="M1248" i="2" a="1"/>
  <c r="M1248" i="2" s="1"/>
  <c r="Q1248" i="2" a="1"/>
  <c r="Q1248" i="2" s="1"/>
  <c r="N1248" i="2" a="1"/>
  <c r="N1248" i="2" s="1"/>
  <c r="K1248" i="2" a="1"/>
  <c r="K1248" i="2" s="1"/>
  <c r="O1248" i="2" a="1"/>
  <c r="O1248" i="2" s="1"/>
  <c r="L1248" i="2" a="1"/>
  <c r="L1248" i="2" s="1"/>
  <c r="P1248" i="2" a="1"/>
  <c r="P1248" i="2" s="1"/>
  <c r="C1248" i="2" a="1"/>
  <c r="C1248" i="2" s="1"/>
  <c r="D1248" i="2" a="1"/>
  <c r="D1248" i="2" s="1"/>
  <c r="A1248" i="2" s="1" a="1"/>
  <c r="A1248" i="2" s="1"/>
  <c r="K1246" i="2" a="1"/>
  <c r="K1246" i="2" s="1"/>
  <c r="O1246" i="2" a="1"/>
  <c r="O1246" i="2" s="1"/>
  <c r="L1246" i="2" a="1"/>
  <c r="L1246" i="2" s="1"/>
  <c r="P1246" i="2" a="1"/>
  <c r="P1246" i="2" s="1"/>
  <c r="M1246" i="2" a="1"/>
  <c r="M1246" i="2" s="1"/>
  <c r="Q1246" i="2" a="1"/>
  <c r="Q1246" i="2" s="1"/>
  <c r="N1246" i="2" a="1"/>
  <c r="N1246" i="2" s="1"/>
  <c r="C1246" i="2" a="1"/>
  <c r="C1246" i="2" s="1"/>
  <c r="D1246" i="2" a="1"/>
  <c r="D1246" i="2" s="1"/>
  <c r="A1246" i="2" s="1" a="1"/>
  <c r="A1246" i="2" s="1"/>
  <c r="N1237" i="2" a="1"/>
  <c r="N1237" i="2" s="1"/>
  <c r="K1237" i="2" a="1"/>
  <c r="K1237" i="2" s="1"/>
  <c r="O1237" i="2" a="1"/>
  <c r="O1237" i="2" s="1"/>
  <c r="L1237" i="2" a="1"/>
  <c r="L1237" i="2" s="1"/>
  <c r="P1237" i="2" a="1"/>
  <c r="P1237" i="2" s="1"/>
  <c r="M1237" i="2" a="1"/>
  <c r="M1237" i="2" s="1"/>
  <c r="Q1237" i="2" a="1"/>
  <c r="Q1237" i="2" s="1"/>
  <c r="C1237" i="2" a="1"/>
  <c r="C1237" i="2" s="1"/>
  <c r="D1237" i="2" a="1"/>
  <c r="D1237" i="2" s="1"/>
  <c r="A1237" i="2" s="1" a="1"/>
  <c r="A1237" i="2" s="1"/>
  <c r="K1234" i="2" a="1"/>
  <c r="K1234" i="2" s="1"/>
  <c r="O1234" i="2" a="1"/>
  <c r="O1234" i="2" s="1"/>
  <c r="L1234" i="2" a="1"/>
  <c r="L1234" i="2" s="1"/>
  <c r="P1234" i="2" a="1"/>
  <c r="P1234" i="2" s="1"/>
  <c r="M1234" i="2" a="1"/>
  <c r="M1234" i="2" s="1"/>
  <c r="Q1234" i="2" a="1"/>
  <c r="Q1234" i="2" s="1"/>
  <c r="N1234" i="2" a="1"/>
  <c r="N1234" i="2" s="1"/>
  <c r="C1234" i="2" a="1"/>
  <c r="C1234" i="2" s="1"/>
  <c r="D1234" i="2" a="1"/>
  <c r="D1234" i="2" s="1"/>
  <c r="A1234" i="2" s="1" a="1"/>
  <c r="A1234" i="2" s="1"/>
  <c r="M1232" i="2" a="1"/>
  <c r="M1232" i="2" s="1"/>
  <c r="Q1232" i="2" a="1"/>
  <c r="Q1232" i="2" s="1"/>
  <c r="N1232" i="2" a="1"/>
  <c r="N1232" i="2" s="1"/>
  <c r="K1232" i="2" a="1"/>
  <c r="K1232" i="2" s="1"/>
  <c r="O1232" i="2" a="1"/>
  <c r="O1232" i="2" s="1"/>
  <c r="L1232" i="2" a="1"/>
  <c r="L1232" i="2" s="1"/>
  <c r="P1232" i="2" a="1"/>
  <c r="P1232" i="2" s="1"/>
  <c r="C1232" i="2" a="1"/>
  <c r="C1232" i="2" s="1"/>
  <c r="D1232" i="2" a="1"/>
  <c r="D1232" i="2" s="1"/>
  <c r="A1232" i="2" s="1" a="1"/>
  <c r="A1232" i="2" s="1"/>
  <c r="N1229" i="2" a="1"/>
  <c r="N1229" i="2" s="1"/>
  <c r="K1229" i="2" a="1"/>
  <c r="K1229" i="2" s="1"/>
  <c r="O1229" i="2" a="1"/>
  <c r="O1229" i="2" s="1"/>
  <c r="L1229" i="2" a="1"/>
  <c r="L1229" i="2" s="1"/>
  <c r="P1229" i="2" a="1"/>
  <c r="P1229" i="2" s="1"/>
  <c r="Q1229" i="2" a="1"/>
  <c r="Q1229" i="2" s="1"/>
  <c r="M1229" i="2" a="1"/>
  <c r="M1229" i="2" s="1"/>
  <c r="C1229" i="2" a="1"/>
  <c r="C1229" i="2" s="1"/>
  <c r="D1229" i="2" a="1"/>
  <c r="D1229" i="2" s="1"/>
  <c r="A1229" i="2" s="1" a="1"/>
  <c r="A1229" i="2" s="1"/>
  <c r="L1227" i="2" a="1"/>
  <c r="L1227" i="2" s="1"/>
  <c r="P1227" i="2" a="1"/>
  <c r="P1227" i="2" s="1"/>
  <c r="M1227" i="2" a="1"/>
  <c r="M1227" i="2" s="1"/>
  <c r="Q1227" i="2" a="1"/>
  <c r="Q1227" i="2" s="1"/>
  <c r="N1227" i="2" a="1"/>
  <c r="N1227" i="2" s="1"/>
  <c r="O1227" i="2" a="1"/>
  <c r="O1227" i="2" s="1"/>
  <c r="K1227" i="2" a="1"/>
  <c r="K1227" i="2" s="1"/>
  <c r="C1227" i="2" a="1"/>
  <c r="C1227" i="2" s="1"/>
  <c r="D1227" i="2" a="1"/>
  <c r="D1227" i="2" s="1"/>
  <c r="A1227" i="2" s="1" a="1"/>
  <c r="A1227" i="2" s="1"/>
  <c r="K1222" i="2" a="1"/>
  <c r="K1222" i="2" s="1"/>
  <c r="O1222" i="2" a="1"/>
  <c r="O1222" i="2" s="1"/>
  <c r="L1222" i="2" a="1"/>
  <c r="L1222" i="2" s="1"/>
  <c r="P1222" i="2" a="1"/>
  <c r="P1222" i="2" s="1"/>
  <c r="M1222" i="2" a="1"/>
  <c r="M1222" i="2" s="1"/>
  <c r="Q1222" i="2" a="1"/>
  <c r="Q1222" i="2" s="1"/>
  <c r="N1222" i="2" a="1"/>
  <c r="N1222" i="2" s="1"/>
  <c r="C1222" i="2" a="1"/>
  <c r="C1222" i="2" s="1"/>
  <c r="D1222" i="2" a="1"/>
  <c r="D1222" i="2" s="1"/>
  <c r="A1222" i="2" s="1" a="1"/>
  <c r="A1222" i="2" s="1"/>
  <c r="N1217" i="2" a="1"/>
  <c r="N1217" i="2" s="1"/>
  <c r="K1217" i="2" a="1"/>
  <c r="K1217" i="2" s="1"/>
  <c r="O1217" i="2" a="1"/>
  <c r="O1217" i="2" s="1"/>
  <c r="L1217" i="2" a="1"/>
  <c r="L1217" i="2" s="1"/>
  <c r="P1217" i="2" a="1"/>
  <c r="P1217" i="2" s="1"/>
  <c r="M1217" i="2" a="1"/>
  <c r="M1217" i="2" s="1"/>
  <c r="Q1217" i="2" a="1"/>
  <c r="Q1217" i="2" s="1"/>
  <c r="C1217" i="2" a="1"/>
  <c r="C1217" i="2" s="1"/>
  <c r="D1217" i="2" a="1"/>
  <c r="D1217" i="2" s="1"/>
  <c r="A1217" i="2" s="1" a="1"/>
  <c r="A1217" i="2" s="1"/>
  <c r="M1212" i="2" a="1"/>
  <c r="M1212" i="2" s="1"/>
  <c r="Q1212" i="2" a="1"/>
  <c r="Q1212" i="2" s="1"/>
  <c r="N1212" i="2" a="1"/>
  <c r="N1212" i="2" s="1"/>
  <c r="K1212" i="2" a="1"/>
  <c r="K1212" i="2" s="1"/>
  <c r="O1212" i="2" a="1"/>
  <c r="O1212" i="2" s="1"/>
  <c r="L1212" i="2" a="1"/>
  <c r="L1212" i="2" s="1"/>
  <c r="P1212" i="2" a="1"/>
  <c r="P1212" i="2" s="1"/>
  <c r="C1212" i="2" a="1"/>
  <c r="C1212" i="2" s="1"/>
  <c r="D1212" i="2" a="1"/>
  <c r="D1212" i="2" s="1"/>
  <c r="A1212" i="2" s="1" a="1"/>
  <c r="A1212" i="2" s="1"/>
  <c r="N1209" i="2" a="1"/>
  <c r="N1209" i="2" s="1"/>
  <c r="K1209" i="2" a="1"/>
  <c r="K1209" i="2" s="1"/>
  <c r="O1209" i="2" a="1"/>
  <c r="O1209" i="2" s="1"/>
  <c r="L1209" i="2" a="1"/>
  <c r="L1209" i="2" s="1"/>
  <c r="P1209" i="2" a="1"/>
  <c r="P1209" i="2" s="1"/>
  <c r="M1209" i="2" a="1"/>
  <c r="M1209" i="2" s="1"/>
  <c r="Q1209" i="2" a="1"/>
  <c r="Q1209" i="2" s="1"/>
  <c r="C1209" i="2" a="1"/>
  <c r="C1209" i="2" s="1"/>
  <c r="D1209" i="2" a="1"/>
  <c r="D1209" i="2" s="1"/>
  <c r="A1209" i="2" s="1" a="1"/>
  <c r="A1209" i="2" s="1"/>
  <c r="K1206" i="2" a="1"/>
  <c r="K1206" i="2" s="1"/>
  <c r="O1206" i="2" a="1"/>
  <c r="O1206" i="2" s="1"/>
  <c r="L1206" i="2" a="1"/>
  <c r="L1206" i="2" s="1"/>
  <c r="P1206" i="2" a="1"/>
  <c r="P1206" i="2" s="1"/>
  <c r="M1206" i="2" a="1"/>
  <c r="M1206" i="2" s="1"/>
  <c r="Q1206" i="2" a="1"/>
  <c r="Q1206" i="2" s="1"/>
  <c r="N1206" i="2" a="1"/>
  <c r="N1206" i="2" s="1"/>
  <c r="C1206" i="2" a="1"/>
  <c r="C1206" i="2" s="1"/>
  <c r="D1206" i="2" a="1"/>
  <c r="D1206" i="2" s="1"/>
  <c r="A1206" i="2" s="1" a="1"/>
  <c r="A1206" i="2" s="1"/>
  <c r="M1204" i="2" a="1"/>
  <c r="M1204" i="2" s="1"/>
  <c r="Q1204" i="2" a="1"/>
  <c r="Q1204" i="2" s="1"/>
  <c r="N1204" i="2" a="1"/>
  <c r="N1204" i="2" s="1"/>
  <c r="K1204" i="2" a="1"/>
  <c r="K1204" i="2" s="1"/>
  <c r="O1204" i="2" a="1"/>
  <c r="O1204" i="2" s="1"/>
  <c r="P1204" i="2" a="1"/>
  <c r="P1204" i="2" s="1"/>
  <c r="L1204" i="2" a="1"/>
  <c r="L1204" i="2" s="1"/>
  <c r="C1204" i="2" a="1"/>
  <c r="C1204" i="2" s="1"/>
  <c r="D1204" i="2" a="1"/>
  <c r="D1204" i="2" s="1"/>
  <c r="A1204" i="2" s="1" a="1"/>
  <c r="A1204" i="2" s="1"/>
  <c r="L1199" i="2" a="1"/>
  <c r="L1199" i="2" s="1"/>
  <c r="P1199" i="2" a="1"/>
  <c r="P1199" i="2" s="1"/>
  <c r="M1199" i="2" a="1"/>
  <c r="M1199" i="2" s="1"/>
  <c r="Q1199" i="2" a="1"/>
  <c r="Q1199" i="2" s="1"/>
  <c r="N1199" i="2" a="1"/>
  <c r="N1199" i="2" s="1"/>
  <c r="K1199" i="2" a="1"/>
  <c r="K1199" i="2" s="1"/>
  <c r="O1199" i="2" a="1"/>
  <c r="O1199" i="2" s="1"/>
  <c r="C1199" i="2" a="1"/>
  <c r="C1199" i="2" s="1"/>
  <c r="D1199" i="2" a="1"/>
  <c r="D1199" i="2" s="1"/>
  <c r="A1199" i="2" s="1" a="1"/>
  <c r="A1199" i="2" s="1"/>
  <c r="K1194" i="2" a="1"/>
  <c r="K1194" i="2" s="1"/>
  <c r="O1194" i="2" a="1"/>
  <c r="O1194" i="2" s="1"/>
  <c r="L1194" i="2" a="1"/>
  <c r="L1194" i="2" s="1"/>
  <c r="P1194" i="2" a="1"/>
  <c r="P1194" i="2" s="1"/>
  <c r="M1194" i="2" a="1"/>
  <c r="M1194" i="2" s="1"/>
  <c r="Q1194" i="2" a="1"/>
  <c r="Q1194" i="2" s="1"/>
  <c r="N1194" i="2" a="1"/>
  <c r="N1194" i="2" s="1"/>
  <c r="C1194" i="2" a="1"/>
  <c r="C1194" i="2" s="1"/>
  <c r="D1194" i="2" a="1"/>
  <c r="D1194" i="2" s="1"/>
  <c r="A1194" i="2" s="1" a="1"/>
  <c r="A1194" i="2" s="1"/>
  <c r="L1191" i="2" a="1"/>
  <c r="L1191" i="2" s="1"/>
  <c r="P1191" i="2" a="1"/>
  <c r="P1191" i="2" s="1"/>
  <c r="M1191" i="2" a="1"/>
  <c r="M1191" i="2" s="1"/>
  <c r="Q1191" i="2" a="1"/>
  <c r="Q1191" i="2" s="1"/>
  <c r="N1191" i="2" a="1"/>
  <c r="N1191" i="2" s="1"/>
  <c r="K1191" i="2" a="1"/>
  <c r="K1191" i="2" s="1"/>
  <c r="O1191" i="2" a="1"/>
  <c r="O1191" i="2" s="1"/>
  <c r="C1191" i="2" a="1"/>
  <c r="C1191" i="2" s="1"/>
  <c r="D1191" i="2" a="1"/>
  <c r="D1191" i="2" s="1"/>
  <c r="A1191" i="2" s="1" a="1"/>
  <c r="A1191" i="2" s="1"/>
  <c r="M1188" i="2" a="1"/>
  <c r="M1188" i="2" s="1"/>
  <c r="Q1188" i="2" a="1"/>
  <c r="Q1188" i="2" s="1"/>
  <c r="N1188" i="2" a="1"/>
  <c r="N1188" i="2" s="1"/>
  <c r="K1188" i="2" a="1"/>
  <c r="K1188" i="2" s="1"/>
  <c r="O1188" i="2" a="1"/>
  <c r="O1188" i="2" s="1"/>
  <c r="P1188" i="2" a="1"/>
  <c r="P1188" i="2" s="1"/>
  <c r="L1188" i="2" a="1"/>
  <c r="L1188" i="2" s="1"/>
  <c r="C1188" i="2" a="1"/>
  <c r="C1188" i="2" s="1"/>
  <c r="D1188" i="2" a="1"/>
  <c r="D1188" i="2" s="1"/>
  <c r="A1188" i="2" s="1" a="1"/>
  <c r="A1188" i="2" s="1"/>
  <c r="N1185" i="2" a="1"/>
  <c r="N1185" i="2" s="1"/>
  <c r="K1185" i="2" a="1"/>
  <c r="K1185" i="2" s="1"/>
  <c r="O1185" i="2" a="1"/>
  <c r="O1185" i="2" s="1"/>
  <c r="L1185" i="2" a="1"/>
  <c r="L1185" i="2" s="1"/>
  <c r="P1185" i="2" a="1"/>
  <c r="P1185" i="2" s="1"/>
  <c r="M1185" i="2" a="1"/>
  <c r="M1185" i="2" s="1"/>
  <c r="Q1185" i="2" a="1"/>
  <c r="Q1185" i="2" s="1"/>
  <c r="C1185" i="2" a="1"/>
  <c r="C1185" i="2" s="1"/>
  <c r="D1185" i="2" a="1"/>
  <c r="D1185" i="2" s="1"/>
  <c r="A1185" i="2" s="1" a="1"/>
  <c r="A1185" i="2" s="1"/>
  <c r="L1183" i="2" a="1"/>
  <c r="L1183" i="2" s="1"/>
  <c r="P1183" i="2" a="1"/>
  <c r="P1183" i="2" s="1"/>
  <c r="M1183" i="2" a="1"/>
  <c r="M1183" i="2" s="1"/>
  <c r="Q1183" i="2" a="1"/>
  <c r="Q1183" i="2" s="1"/>
  <c r="N1183" i="2" a="1"/>
  <c r="N1183" i="2" s="1"/>
  <c r="K1183" i="2" a="1"/>
  <c r="K1183" i="2" s="1"/>
  <c r="O1183" i="2" a="1"/>
  <c r="O1183" i="2" s="1"/>
  <c r="C1183" i="2" a="1"/>
  <c r="C1183" i="2" s="1"/>
  <c r="D1183" i="2" a="1"/>
  <c r="D1183" i="2" s="1"/>
  <c r="A1183" i="2" s="1" a="1"/>
  <c r="A1183" i="2" s="1"/>
  <c r="K1178" i="2" a="1"/>
  <c r="K1178" i="2" s="1"/>
  <c r="O1178" i="2" a="1"/>
  <c r="O1178" i="2" s="1"/>
  <c r="L1178" i="2" a="1"/>
  <c r="L1178" i="2" s="1"/>
  <c r="P1178" i="2" a="1"/>
  <c r="P1178" i="2" s="1"/>
  <c r="M1178" i="2" a="1"/>
  <c r="M1178" i="2" s="1"/>
  <c r="Q1178" i="2" a="1"/>
  <c r="Q1178" i="2" s="1"/>
  <c r="N1178" i="2" a="1"/>
  <c r="N1178" i="2" s="1"/>
  <c r="C1178" i="2" a="1"/>
  <c r="C1178" i="2" s="1"/>
  <c r="D1178" i="2" a="1"/>
  <c r="D1178" i="2" s="1"/>
  <c r="A1178" i="2" s="1" a="1"/>
  <c r="A1178" i="2" s="1"/>
  <c r="L1175" i="2" a="1"/>
  <c r="L1175" i="2" s="1"/>
  <c r="P1175" i="2" a="1"/>
  <c r="P1175" i="2" s="1"/>
  <c r="M1175" i="2" a="1"/>
  <c r="M1175" i="2" s="1"/>
  <c r="Q1175" i="2" a="1"/>
  <c r="Q1175" i="2" s="1"/>
  <c r="N1175" i="2" a="1"/>
  <c r="N1175" i="2" s="1"/>
  <c r="K1175" i="2" a="1"/>
  <c r="K1175" i="2" s="1"/>
  <c r="O1175" i="2" a="1"/>
  <c r="O1175" i="2" s="1"/>
  <c r="C1175" i="2" a="1"/>
  <c r="C1175" i="2" s="1"/>
  <c r="D1175" i="2" a="1"/>
  <c r="D1175" i="2" s="1"/>
  <c r="A1175" i="2" s="1" a="1"/>
  <c r="A1175" i="2" s="1"/>
  <c r="M1172" i="2" a="1"/>
  <c r="M1172" i="2" s="1"/>
  <c r="Q1172" i="2" a="1"/>
  <c r="Q1172" i="2" s="1"/>
  <c r="N1172" i="2" a="1"/>
  <c r="N1172" i="2" s="1"/>
  <c r="K1172" i="2" a="1"/>
  <c r="K1172" i="2" s="1"/>
  <c r="O1172" i="2" a="1"/>
  <c r="O1172" i="2" s="1"/>
  <c r="P1172" i="2" a="1"/>
  <c r="P1172" i="2" s="1"/>
  <c r="C1172" i="2" a="1"/>
  <c r="C1172" i="2" s="1"/>
  <c r="D1172" i="2" a="1"/>
  <c r="D1172" i="2" s="1"/>
  <c r="A1172" i="2" s="1" a="1"/>
  <c r="A1172" i="2" s="1"/>
  <c r="L1172" i="2" a="1"/>
  <c r="L1172" i="2" s="1"/>
  <c r="N1169" i="2" a="1"/>
  <c r="N1169" i="2" s="1"/>
  <c r="K1169" i="2" a="1"/>
  <c r="K1169" i="2" s="1"/>
  <c r="O1169" i="2" a="1"/>
  <c r="O1169" i="2" s="1"/>
  <c r="L1169" i="2" a="1"/>
  <c r="L1169" i="2" s="1"/>
  <c r="P1169" i="2" a="1"/>
  <c r="P1169" i="2" s="1"/>
  <c r="M1169" i="2" a="1"/>
  <c r="M1169" i="2" s="1"/>
  <c r="Q1169" i="2" a="1"/>
  <c r="Q1169" i="2" s="1"/>
  <c r="C1169" i="2" a="1"/>
  <c r="C1169" i="2" s="1"/>
  <c r="D1169" i="2" a="1"/>
  <c r="D1169" i="2" s="1"/>
  <c r="A1169" i="2" s="1" a="1"/>
  <c r="A1169" i="2" s="1"/>
  <c r="M1164" i="2" a="1"/>
  <c r="M1164" i="2" s="1"/>
  <c r="Q1164" i="2" a="1"/>
  <c r="Q1164" i="2" s="1"/>
  <c r="N1164" i="2" a="1"/>
  <c r="N1164" i="2" s="1"/>
  <c r="K1164" i="2" a="1"/>
  <c r="K1164" i="2" s="1"/>
  <c r="O1164" i="2" a="1"/>
  <c r="O1164" i="2" s="1"/>
  <c r="L1164" i="2" a="1"/>
  <c r="L1164" i="2" s="1"/>
  <c r="P1164" i="2" a="1"/>
  <c r="P1164" i="2" s="1"/>
  <c r="C1164" i="2" a="1"/>
  <c r="C1164" i="2" s="1"/>
  <c r="D1164" i="2" a="1"/>
  <c r="D1164" i="2" s="1"/>
  <c r="A1164" i="2" s="1" a="1"/>
  <c r="A1164" i="2" s="1"/>
  <c r="L1159" i="2" a="1"/>
  <c r="L1159" i="2" s="1"/>
  <c r="P1159" i="2" a="1"/>
  <c r="P1159" i="2" s="1"/>
  <c r="M1159" i="2" a="1"/>
  <c r="M1159" i="2" s="1"/>
  <c r="Q1159" i="2" a="1"/>
  <c r="Q1159" i="2" s="1"/>
  <c r="N1159" i="2" a="1"/>
  <c r="N1159" i="2" s="1"/>
  <c r="K1159" i="2" a="1"/>
  <c r="K1159" i="2" s="1"/>
  <c r="O1159" i="2" a="1"/>
  <c r="O1159" i="2" s="1"/>
  <c r="C1159" i="2" a="1"/>
  <c r="C1159" i="2" s="1"/>
  <c r="D1159" i="2" a="1"/>
  <c r="D1159" i="2" s="1"/>
  <c r="A1159" i="2" s="1" a="1"/>
  <c r="A1159" i="2" s="1"/>
  <c r="K1154" i="2" a="1"/>
  <c r="K1154" i="2" s="1"/>
  <c r="O1154" i="2" a="1"/>
  <c r="O1154" i="2" s="1"/>
  <c r="L1154" i="2" a="1"/>
  <c r="L1154" i="2" s="1"/>
  <c r="P1154" i="2" a="1"/>
  <c r="P1154" i="2" s="1"/>
  <c r="M1154" i="2" a="1"/>
  <c r="M1154" i="2" s="1"/>
  <c r="Q1154" i="2" a="1"/>
  <c r="Q1154" i="2" s="1"/>
  <c r="N1154" i="2" a="1"/>
  <c r="N1154" i="2" s="1"/>
  <c r="C1154" i="2" a="1"/>
  <c r="C1154" i="2" s="1"/>
  <c r="D1154" i="2" a="1"/>
  <c r="D1154" i="2" s="1"/>
  <c r="A1154" i="2" s="1" a="1"/>
  <c r="A1154" i="2" s="1"/>
  <c r="M1152" i="2" a="1"/>
  <c r="M1152" i="2" s="1"/>
  <c r="Q1152" i="2" a="1"/>
  <c r="Q1152" i="2" s="1"/>
  <c r="N1152" i="2" a="1"/>
  <c r="N1152" i="2" s="1"/>
  <c r="K1152" i="2" a="1"/>
  <c r="K1152" i="2" s="1"/>
  <c r="O1152" i="2" a="1"/>
  <c r="O1152" i="2" s="1"/>
  <c r="L1152" i="2" a="1"/>
  <c r="L1152" i="2" s="1"/>
  <c r="P1152" i="2" a="1"/>
  <c r="P1152" i="2" s="1"/>
  <c r="C1152" i="2" a="1"/>
  <c r="C1152" i="2" s="1"/>
  <c r="D1152" i="2" a="1"/>
  <c r="D1152" i="2" s="1"/>
  <c r="A1152" i="2" s="1" a="1"/>
  <c r="A1152" i="2" s="1"/>
  <c r="N1149" i="2" a="1"/>
  <c r="N1149" i="2" s="1"/>
  <c r="K1149" i="2" a="1"/>
  <c r="K1149" i="2" s="1"/>
  <c r="O1149" i="2" a="1"/>
  <c r="O1149" i="2" s="1"/>
  <c r="L1149" i="2" a="1"/>
  <c r="L1149" i="2" s="1"/>
  <c r="P1149" i="2" a="1"/>
  <c r="P1149" i="2" s="1"/>
  <c r="Q1149" i="2" a="1"/>
  <c r="Q1149" i="2" s="1"/>
  <c r="M1149" i="2" a="1"/>
  <c r="M1149" i="2" s="1"/>
  <c r="C1149" i="2" a="1"/>
  <c r="C1149" i="2" s="1"/>
  <c r="D1149" i="2" a="1"/>
  <c r="D1149" i="2" s="1"/>
  <c r="A1149" i="2" s="1" a="1"/>
  <c r="A1149" i="2" s="1"/>
  <c r="L1147" i="2" a="1"/>
  <c r="L1147" i="2" s="1"/>
  <c r="P1147" i="2" a="1"/>
  <c r="P1147" i="2" s="1"/>
  <c r="M1147" i="2" a="1"/>
  <c r="M1147" i="2" s="1"/>
  <c r="Q1147" i="2" a="1"/>
  <c r="Q1147" i="2" s="1"/>
  <c r="N1147" i="2" a="1"/>
  <c r="N1147" i="2" s="1"/>
  <c r="O1147" i="2" a="1"/>
  <c r="O1147" i="2" s="1"/>
  <c r="K1147" i="2" a="1"/>
  <c r="K1147" i="2" s="1"/>
  <c r="C1147" i="2" a="1"/>
  <c r="C1147" i="2" s="1"/>
  <c r="D1147" i="2" a="1"/>
  <c r="D1147" i="2" s="1"/>
  <c r="A1147" i="2" s="1" a="1"/>
  <c r="A1147" i="2" s="1"/>
  <c r="M1144" i="2" a="1"/>
  <c r="M1144" i="2" s="1"/>
  <c r="Q1144" i="2" a="1"/>
  <c r="Q1144" i="2" s="1"/>
  <c r="N1144" i="2" a="1"/>
  <c r="N1144" i="2" s="1"/>
  <c r="K1144" i="2" a="1"/>
  <c r="K1144" i="2" s="1"/>
  <c r="O1144" i="2" a="1"/>
  <c r="O1144" i="2" s="1"/>
  <c r="L1144" i="2" a="1"/>
  <c r="L1144" i="2" s="1"/>
  <c r="P1144" i="2" a="1"/>
  <c r="P1144" i="2" s="1"/>
  <c r="C1144" i="2" a="1"/>
  <c r="C1144" i="2" s="1"/>
  <c r="D1144" i="2" a="1"/>
  <c r="D1144" i="2" s="1"/>
  <c r="A1144" i="2" s="1" a="1"/>
  <c r="A1144" i="2" s="1"/>
  <c r="N1141" i="2" a="1"/>
  <c r="N1141" i="2" s="1"/>
  <c r="K1141" i="2" a="1"/>
  <c r="K1141" i="2" s="1"/>
  <c r="O1141" i="2" a="1"/>
  <c r="O1141" i="2" s="1"/>
  <c r="L1141" i="2" a="1"/>
  <c r="L1141" i="2" s="1"/>
  <c r="P1141" i="2" a="1"/>
  <c r="P1141" i="2" s="1"/>
  <c r="M1141" i="2" a="1"/>
  <c r="M1141" i="2" s="1"/>
  <c r="Q1141" i="2" a="1"/>
  <c r="Q1141" i="2" s="1"/>
  <c r="C1141" i="2" a="1"/>
  <c r="C1141" i="2" s="1"/>
  <c r="D1141" i="2" a="1"/>
  <c r="D1141" i="2" s="1"/>
  <c r="A1141" i="2" s="1" a="1"/>
  <c r="A1141" i="2" s="1"/>
  <c r="K1134" i="2" a="1"/>
  <c r="K1134" i="2" s="1"/>
  <c r="O1134" i="2" a="1"/>
  <c r="O1134" i="2" s="1"/>
  <c r="L1134" i="2" a="1"/>
  <c r="L1134" i="2" s="1"/>
  <c r="P1134" i="2" a="1"/>
  <c r="P1134" i="2" s="1"/>
  <c r="M1134" i="2" a="1"/>
  <c r="M1134" i="2" s="1"/>
  <c r="Q1134" i="2" a="1"/>
  <c r="Q1134" i="2" s="1"/>
  <c r="N1134" i="2" a="1"/>
  <c r="N1134" i="2" s="1"/>
  <c r="C1134" i="2" a="1"/>
  <c r="C1134" i="2" s="1"/>
  <c r="D1134" i="2" a="1"/>
  <c r="D1134" i="2" s="1"/>
  <c r="A1134" i="2" s="1" a="1"/>
  <c r="A1134" i="2" s="1"/>
  <c r="N1125" i="2" a="1"/>
  <c r="N1125" i="2" s="1"/>
  <c r="K1125" i="2" a="1"/>
  <c r="K1125" i="2" s="1"/>
  <c r="O1125" i="2" a="1"/>
  <c r="O1125" i="2" s="1"/>
  <c r="L1125" i="2" a="1"/>
  <c r="L1125" i="2" s="1"/>
  <c r="P1125" i="2" a="1"/>
  <c r="P1125" i="2" s="1"/>
  <c r="M1125" i="2" a="1"/>
  <c r="M1125" i="2" s="1"/>
  <c r="Q1125" i="2" a="1"/>
  <c r="Q1125" i="2" s="1"/>
  <c r="C1125" i="2" a="1"/>
  <c r="C1125" i="2" s="1"/>
  <c r="D1125" i="2" a="1"/>
  <c r="D1125" i="2" s="1"/>
  <c r="A1125" i="2" s="1" a="1"/>
  <c r="A1125" i="2" s="1"/>
  <c r="K1122" i="2" a="1"/>
  <c r="K1122" i="2" s="1"/>
  <c r="O1122" i="2" a="1"/>
  <c r="O1122" i="2" s="1"/>
  <c r="L1122" i="2" a="1"/>
  <c r="L1122" i="2" s="1"/>
  <c r="P1122" i="2" a="1"/>
  <c r="P1122" i="2" s="1"/>
  <c r="M1122" i="2" a="1"/>
  <c r="M1122" i="2" s="1"/>
  <c r="Q1122" i="2" a="1"/>
  <c r="Q1122" i="2" s="1"/>
  <c r="N1122" i="2" a="1"/>
  <c r="N1122" i="2" s="1"/>
  <c r="C1122" i="2" a="1"/>
  <c r="C1122" i="2" s="1"/>
  <c r="D1122" i="2" a="1"/>
  <c r="D1122" i="2" s="1"/>
  <c r="A1122" i="2" s="1" a="1"/>
  <c r="A1122" i="2" s="1"/>
  <c r="M1120" i="2" a="1"/>
  <c r="M1120" i="2" s="1"/>
  <c r="Q1120" i="2" a="1"/>
  <c r="Q1120" i="2" s="1"/>
  <c r="N1120" i="2" a="1"/>
  <c r="N1120" i="2" s="1"/>
  <c r="K1120" i="2" a="1"/>
  <c r="K1120" i="2" s="1"/>
  <c r="O1120" i="2" a="1"/>
  <c r="O1120" i="2" s="1"/>
  <c r="L1120" i="2" a="1"/>
  <c r="L1120" i="2" s="1"/>
  <c r="P1120" i="2" a="1"/>
  <c r="P1120" i="2" s="1"/>
  <c r="C1120" i="2" a="1"/>
  <c r="C1120" i="2" s="1"/>
  <c r="D1120" i="2" a="1"/>
  <c r="D1120" i="2" s="1"/>
  <c r="A1120" i="2" s="1" a="1"/>
  <c r="A1120" i="2" s="1"/>
  <c r="K1118" i="2" a="1"/>
  <c r="K1118" i="2" s="1"/>
  <c r="O1118" i="2" a="1"/>
  <c r="O1118" i="2" s="1"/>
  <c r="L1118" i="2" a="1"/>
  <c r="L1118" i="2" s="1"/>
  <c r="P1118" i="2" a="1"/>
  <c r="P1118" i="2" s="1"/>
  <c r="M1118" i="2" a="1"/>
  <c r="M1118" i="2" s="1"/>
  <c r="Q1118" i="2" a="1"/>
  <c r="Q1118" i="2" s="1"/>
  <c r="N1118" i="2" a="1"/>
  <c r="N1118" i="2" s="1"/>
  <c r="C1118" i="2" a="1"/>
  <c r="C1118" i="2" s="1"/>
  <c r="D1118" i="2" a="1"/>
  <c r="D1118" i="2" s="1"/>
  <c r="A1118" i="2" s="1" a="1"/>
  <c r="A1118" i="2" s="1"/>
  <c r="N1109" i="2" a="1"/>
  <c r="N1109" i="2" s="1"/>
  <c r="K1109" i="2" a="1"/>
  <c r="K1109" i="2" s="1"/>
  <c r="O1109" i="2" a="1"/>
  <c r="O1109" i="2" s="1"/>
  <c r="L1109" i="2" a="1"/>
  <c r="L1109" i="2" s="1"/>
  <c r="P1109" i="2" a="1"/>
  <c r="P1109" i="2" s="1"/>
  <c r="M1109" i="2" a="1"/>
  <c r="M1109" i="2" s="1"/>
  <c r="Q1109" i="2" a="1"/>
  <c r="Q1109" i="2" s="1"/>
  <c r="C1109" i="2" a="1"/>
  <c r="C1109" i="2" s="1"/>
  <c r="D1109" i="2" a="1"/>
  <c r="D1109" i="2" s="1"/>
  <c r="A1109" i="2" s="1" a="1"/>
  <c r="A1109" i="2" s="1"/>
  <c r="K1106" i="2" a="1"/>
  <c r="K1106" i="2" s="1"/>
  <c r="O1106" i="2" a="1"/>
  <c r="O1106" i="2" s="1"/>
  <c r="L1106" i="2" a="1"/>
  <c r="L1106" i="2" s="1"/>
  <c r="P1106" i="2" a="1"/>
  <c r="P1106" i="2" s="1"/>
  <c r="M1106" i="2" a="1"/>
  <c r="M1106" i="2" s="1"/>
  <c r="Q1106" i="2" a="1"/>
  <c r="Q1106" i="2" s="1"/>
  <c r="N1106" i="2" a="1"/>
  <c r="N1106" i="2" s="1"/>
  <c r="C1106" i="2" a="1"/>
  <c r="C1106" i="2" s="1"/>
  <c r="D1106" i="2" a="1"/>
  <c r="D1106" i="2" s="1"/>
  <c r="A1106" i="2" s="1" a="1"/>
  <c r="A1106" i="2" s="1"/>
  <c r="M1104" i="2" a="1"/>
  <c r="M1104" i="2" s="1"/>
  <c r="Q1104" i="2" a="1"/>
  <c r="Q1104" i="2" s="1"/>
  <c r="N1104" i="2" a="1"/>
  <c r="N1104" i="2" s="1"/>
  <c r="K1104" i="2" a="1"/>
  <c r="K1104" i="2" s="1"/>
  <c r="O1104" i="2" a="1"/>
  <c r="O1104" i="2" s="1"/>
  <c r="L1104" i="2" a="1"/>
  <c r="L1104" i="2" s="1"/>
  <c r="P1104" i="2" a="1"/>
  <c r="P1104" i="2" s="1"/>
  <c r="C1104" i="2" a="1"/>
  <c r="C1104" i="2" s="1"/>
  <c r="D1104" i="2" a="1"/>
  <c r="D1104" i="2" s="1"/>
  <c r="A1104" i="2" s="1" a="1"/>
  <c r="A1104" i="2" s="1"/>
  <c r="N1101" i="2" a="1"/>
  <c r="N1101" i="2" s="1"/>
  <c r="K1101" i="2" a="1"/>
  <c r="K1101" i="2" s="1"/>
  <c r="O1101" i="2" a="1"/>
  <c r="O1101" i="2" s="1"/>
  <c r="L1101" i="2" a="1"/>
  <c r="L1101" i="2" s="1"/>
  <c r="P1101" i="2" a="1"/>
  <c r="P1101" i="2" s="1"/>
  <c r="Q1101" i="2" a="1"/>
  <c r="Q1101" i="2" s="1"/>
  <c r="M1101" i="2" a="1"/>
  <c r="M1101" i="2" s="1"/>
  <c r="C1101" i="2" a="1"/>
  <c r="C1101" i="2" s="1"/>
  <c r="D1101" i="2" a="1"/>
  <c r="D1101" i="2" s="1"/>
  <c r="A1101" i="2" s="1" a="1"/>
  <c r="A1101" i="2" s="1"/>
  <c r="L1099" i="2" a="1"/>
  <c r="L1099" i="2" s="1"/>
  <c r="P1099" i="2" a="1"/>
  <c r="P1099" i="2" s="1"/>
  <c r="M1099" i="2" a="1"/>
  <c r="M1099" i="2" s="1"/>
  <c r="Q1099" i="2" a="1"/>
  <c r="Q1099" i="2" s="1"/>
  <c r="N1099" i="2" a="1"/>
  <c r="N1099" i="2" s="1"/>
  <c r="O1099" i="2" a="1"/>
  <c r="O1099" i="2" s="1"/>
  <c r="K1099" i="2" a="1"/>
  <c r="K1099" i="2" s="1"/>
  <c r="C1099" i="2" a="1"/>
  <c r="C1099" i="2" s="1"/>
  <c r="D1099" i="2" a="1"/>
  <c r="D1099" i="2" s="1"/>
  <c r="A1099" i="2" s="1" a="1"/>
  <c r="A1099" i="2" s="1"/>
  <c r="K1094" i="2" a="1"/>
  <c r="K1094" i="2" s="1"/>
  <c r="O1094" i="2" a="1"/>
  <c r="O1094" i="2" s="1"/>
  <c r="L1094" i="2" a="1"/>
  <c r="L1094" i="2" s="1"/>
  <c r="P1094" i="2" a="1"/>
  <c r="P1094" i="2" s="1"/>
  <c r="M1094" i="2" a="1"/>
  <c r="M1094" i="2" s="1"/>
  <c r="Q1094" i="2" a="1"/>
  <c r="Q1094" i="2" s="1"/>
  <c r="N1094" i="2" a="1"/>
  <c r="N1094" i="2" s="1"/>
  <c r="C1094" i="2" a="1"/>
  <c r="C1094" i="2" s="1"/>
  <c r="D1094" i="2" a="1"/>
  <c r="D1094" i="2" s="1"/>
  <c r="A1094" i="2" s="1" a="1"/>
  <c r="A1094" i="2" s="1"/>
  <c r="N1089" i="2" a="1"/>
  <c r="N1089" i="2" s="1"/>
  <c r="K1089" i="2" a="1"/>
  <c r="K1089" i="2" s="1"/>
  <c r="O1089" i="2" a="1"/>
  <c r="O1089" i="2" s="1"/>
  <c r="L1089" i="2" a="1"/>
  <c r="L1089" i="2" s="1"/>
  <c r="P1089" i="2" a="1"/>
  <c r="P1089" i="2" s="1"/>
  <c r="M1089" i="2" a="1"/>
  <c r="M1089" i="2" s="1"/>
  <c r="Q1089" i="2" a="1"/>
  <c r="Q1089" i="2" s="1"/>
  <c r="C1089" i="2" a="1"/>
  <c r="C1089" i="2" s="1"/>
  <c r="D1089" i="2" a="1"/>
  <c r="D1089" i="2" s="1"/>
  <c r="A1089" i="2" s="1" a="1"/>
  <c r="A1089" i="2" s="1"/>
  <c r="K1082" i="2" a="1"/>
  <c r="K1082" i="2" s="1"/>
  <c r="O1082" i="2" a="1"/>
  <c r="O1082" i="2" s="1"/>
  <c r="L1082" i="2" a="1"/>
  <c r="L1082" i="2" s="1"/>
  <c r="P1082" i="2" a="1"/>
  <c r="P1082" i="2" s="1"/>
  <c r="M1082" i="2" a="1"/>
  <c r="M1082" i="2" s="1"/>
  <c r="Q1082" i="2" a="1"/>
  <c r="Q1082" i="2" s="1"/>
  <c r="N1082" i="2" a="1"/>
  <c r="N1082" i="2" s="1"/>
  <c r="C1082" i="2" a="1"/>
  <c r="C1082" i="2" s="1"/>
  <c r="D1082" i="2" a="1"/>
  <c r="D1082" i="2" s="1"/>
  <c r="A1082" i="2" s="1" a="1"/>
  <c r="A1082" i="2" s="1"/>
  <c r="L1079" i="2" a="1"/>
  <c r="L1079" i="2" s="1"/>
  <c r="P1079" i="2" a="1"/>
  <c r="P1079" i="2" s="1"/>
  <c r="M1079" i="2" a="1"/>
  <c r="M1079" i="2" s="1"/>
  <c r="Q1079" i="2" a="1"/>
  <c r="Q1079" i="2" s="1"/>
  <c r="N1079" i="2" a="1"/>
  <c r="N1079" i="2" s="1"/>
  <c r="K1079" i="2" a="1"/>
  <c r="K1079" i="2" s="1"/>
  <c r="O1079" i="2" a="1"/>
  <c r="O1079" i="2" s="1"/>
  <c r="C1079" i="2" a="1"/>
  <c r="C1079" i="2" s="1"/>
  <c r="D1079" i="2" a="1"/>
  <c r="D1079" i="2" s="1"/>
  <c r="A1079" i="2" s="1" a="1"/>
  <c r="A1079" i="2" s="1"/>
  <c r="N1077" i="2" a="1"/>
  <c r="N1077" i="2" s="1"/>
  <c r="K1077" i="2" a="1"/>
  <c r="K1077" i="2" s="1"/>
  <c r="O1077" i="2" a="1"/>
  <c r="O1077" i="2" s="1"/>
  <c r="L1077" i="2" a="1"/>
  <c r="L1077" i="2" s="1"/>
  <c r="P1077" i="2" a="1"/>
  <c r="P1077" i="2" s="1"/>
  <c r="M1077" i="2" a="1"/>
  <c r="M1077" i="2" s="1"/>
  <c r="Q1077" i="2" a="1"/>
  <c r="Q1077" i="2" s="1"/>
  <c r="C1077" i="2" a="1"/>
  <c r="C1077" i="2" s="1"/>
  <c r="D1077" i="2" a="1"/>
  <c r="D1077" i="2" s="1"/>
  <c r="A1077" i="2" s="1" a="1"/>
  <c r="A1077" i="2" s="1"/>
  <c r="K1074" i="2" a="1"/>
  <c r="K1074" i="2" s="1"/>
  <c r="O1074" i="2" a="1"/>
  <c r="O1074" i="2" s="1"/>
  <c r="L1074" i="2" a="1"/>
  <c r="L1074" i="2" s="1"/>
  <c r="P1074" i="2" a="1"/>
  <c r="P1074" i="2" s="1"/>
  <c r="M1074" i="2" a="1"/>
  <c r="M1074" i="2" s="1"/>
  <c r="Q1074" i="2" a="1"/>
  <c r="Q1074" i="2" s="1"/>
  <c r="N1074" i="2" a="1"/>
  <c r="N1074" i="2" s="1"/>
  <c r="C1074" i="2" a="1"/>
  <c r="C1074" i="2" s="1"/>
  <c r="D1074" i="2" a="1"/>
  <c r="D1074" i="2" s="1"/>
  <c r="A1074" i="2" s="1" a="1"/>
  <c r="A1074" i="2" s="1"/>
  <c r="L1071" i="2" a="1"/>
  <c r="L1071" i="2" s="1"/>
  <c r="P1071" i="2" a="1"/>
  <c r="P1071" i="2" s="1"/>
  <c r="M1071" i="2" a="1"/>
  <c r="M1071" i="2" s="1"/>
  <c r="Q1071" i="2" a="1"/>
  <c r="Q1071" i="2" s="1"/>
  <c r="N1071" i="2" a="1"/>
  <c r="N1071" i="2" s="1"/>
  <c r="K1071" i="2" a="1"/>
  <c r="K1071" i="2" s="1"/>
  <c r="O1071" i="2" a="1"/>
  <c r="O1071" i="2" s="1"/>
  <c r="C1071" i="2" a="1"/>
  <c r="C1071" i="2" s="1"/>
  <c r="D1071" i="2" a="1"/>
  <c r="D1071" i="2" s="1"/>
  <c r="A1071" i="2" s="1" a="1"/>
  <c r="A1071" i="2" s="1"/>
  <c r="M1068" i="2" a="1"/>
  <c r="M1068" i="2" s="1"/>
  <c r="Q1068" i="2" a="1"/>
  <c r="Q1068" i="2" s="1"/>
  <c r="N1068" i="2" a="1"/>
  <c r="N1068" i="2" s="1"/>
  <c r="K1068" i="2" a="1"/>
  <c r="K1068" i="2" s="1"/>
  <c r="O1068" i="2" a="1"/>
  <c r="O1068" i="2" s="1"/>
  <c r="L1068" i="2" a="1"/>
  <c r="L1068" i="2" s="1"/>
  <c r="P1068" i="2" a="1"/>
  <c r="P1068" i="2" s="1"/>
  <c r="C1068" i="2" a="1"/>
  <c r="C1068" i="2" s="1"/>
  <c r="D1068" i="2" a="1"/>
  <c r="D1068" i="2" s="1"/>
  <c r="A1068" i="2" s="1" a="1"/>
  <c r="A1068" i="2" s="1"/>
  <c r="N1065" i="2" a="1"/>
  <c r="N1065" i="2" s="1"/>
  <c r="K1065" i="2" a="1"/>
  <c r="K1065" i="2" s="1"/>
  <c r="O1065" i="2" a="1"/>
  <c r="O1065" i="2" s="1"/>
  <c r="L1065" i="2" a="1"/>
  <c r="L1065" i="2" s="1"/>
  <c r="P1065" i="2" a="1"/>
  <c r="P1065" i="2" s="1"/>
  <c r="M1065" i="2" a="1"/>
  <c r="M1065" i="2" s="1"/>
  <c r="Q1065" i="2" a="1"/>
  <c r="Q1065" i="2" s="1"/>
  <c r="C1065" i="2" a="1"/>
  <c r="C1065" i="2" s="1"/>
  <c r="D1065" i="2" a="1"/>
  <c r="D1065" i="2" s="1"/>
  <c r="A1065" i="2" s="1" a="1"/>
  <c r="A1065" i="2" s="1"/>
  <c r="K1062" i="2" a="1"/>
  <c r="K1062" i="2" s="1"/>
  <c r="O1062" i="2" a="1"/>
  <c r="O1062" i="2" s="1"/>
  <c r="L1062" i="2" a="1"/>
  <c r="L1062" i="2" s="1"/>
  <c r="P1062" i="2" a="1"/>
  <c r="P1062" i="2" s="1"/>
  <c r="M1062" i="2" a="1"/>
  <c r="M1062" i="2" s="1"/>
  <c r="Q1062" i="2" a="1"/>
  <c r="Q1062" i="2" s="1"/>
  <c r="C1062" i="2" a="1"/>
  <c r="C1062" i="2" s="1"/>
  <c r="D1062" i="2" a="1"/>
  <c r="D1062" i="2" s="1"/>
  <c r="A1062" i="2" s="1" a="1"/>
  <c r="A1062" i="2" s="1"/>
  <c r="N1062" i="2" a="1"/>
  <c r="N1062" i="2" s="1"/>
  <c r="N1057" i="2" a="1"/>
  <c r="N1057" i="2" s="1"/>
  <c r="K1057" i="2" a="1"/>
  <c r="K1057" i="2" s="1"/>
  <c r="O1057" i="2" a="1"/>
  <c r="O1057" i="2" s="1"/>
  <c r="L1057" i="2" a="1"/>
  <c r="L1057" i="2" s="1"/>
  <c r="P1057" i="2" a="1"/>
  <c r="P1057" i="2" s="1"/>
  <c r="M1057" i="2" a="1"/>
  <c r="M1057" i="2" s="1"/>
  <c r="Q1057" i="2" a="1"/>
  <c r="Q1057" i="2" s="1"/>
  <c r="C1057" i="2" a="1"/>
  <c r="C1057" i="2" s="1"/>
  <c r="D1057" i="2" a="1"/>
  <c r="D1057" i="2" s="1"/>
  <c r="A1057" i="2" s="1" a="1"/>
  <c r="A1057" i="2" s="1"/>
  <c r="K1050" i="2" a="1"/>
  <c r="K1050" i="2" s="1"/>
  <c r="O1050" i="2" a="1"/>
  <c r="O1050" i="2" s="1"/>
  <c r="L1050" i="2" a="1"/>
  <c r="L1050" i="2" s="1"/>
  <c r="P1050" i="2" a="1"/>
  <c r="P1050" i="2" s="1"/>
  <c r="M1050" i="2" a="1"/>
  <c r="M1050" i="2" s="1"/>
  <c r="Q1050" i="2" a="1"/>
  <c r="Q1050" i="2" s="1"/>
  <c r="N1050" i="2" a="1"/>
  <c r="N1050" i="2" s="1"/>
  <c r="C1050" i="2" a="1"/>
  <c r="C1050" i="2" s="1"/>
  <c r="D1050" i="2" a="1"/>
  <c r="D1050" i="2" s="1"/>
  <c r="A1050" i="2" s="1" a="1"/>
  <c r="A1050" i="2" s="1"/>
  <c r="L1047" i="2" a="1"/>
  <c r="L1047" i="2" s="1"/>
  <c r="P1047" i="2" a="1"/>
  <c r="P1047" i="2" s="1"/>
  <c r="M1047" i="2" a="1"/>
  <c r="M1047" i="2" s="1"/>
  <c r="Q1047" i="2" a="1"/>
  <c r="Q1047" i="2" s="1"/>
  <c r="N1047" i="2" a="1"/>
  <c r="N1047" i="2" s="1"/>
  <c r="K1047" i="2" a="1"/>
  <c r="K1047" i="2" s="1"/>
  <c r="O1047" i="2" a="1"/>
  <c r="O1047" i="2" s="1"/>
  <c r="C1047" i="2" a="1"/>
  <c r="C1047" i="2" s="1"/>
  <c r="D1047" i="2" a="1"/>
  <c r="D1047" i="2" s="1"/>
  <c r="A1047" i="2" s="1" a="1"/>
  <c r="A1047" i="2" s="1"/>
  <c r="N1045" i="2" a="1"/>
  <c r="N1045" i="2" s="1"/>
  <c r="K1045" i="2" a="1"/>
  <c r="K1045" i="2" s="1"/>
  <c r="O1045" i="2" a="1"/>
  <c r="O1045" i="2" s="1"/>
  <c r="L1045" i="2" a="1"/>
  <c r="L1045" i="2" s="1"/>
  <c r="P1045" i="2" a="1"/>
  <c r="P1045" i="2" s="1"/>
  <c r="M1045" i="2" a="1"/>
  <c r="M1045" i="2" s="1"/>
  <c r="Q1045" i="2" a="1"/>
  <c r="Q1045" i="2" s="1"/>
  <c r="C1045" i="2" a="1"/>
  <c r="C1045" i="2" s="1"/>
  <c r="D1045" i="2" a="1"/>
  <c r="D1045" i="2" s="1"/>
  <c r="A1045" i="2" s="1" a="1"/>
  <c r="A1045" i="2" s="1"/>
  <c r="K1042" i="2" a="1"/>
  <c r="K1042" i="2" s="1"/>
  <c r="O1042" i="2" a="1"/>
  <c r="O1042" i="2" s="1"/>
  <c r="L1042" i="2" a="1"/>
  <c r="L1042" i="2" s="1"/>
  <c r="P1042" i="2" a="1"/>
  <c r="P1042" i="2" s="1"/>
  <c r="M1042" i="2" a="1"/>
  <c r="M1042" i="2" s="1"/>
  <c r="Q1042" i="2" a="1"/>
  <c r="Q1042" i="2" s="1"/>
  <c r="N1042" i="2" a="1"/>
  <c r="N1042" i="2" s="1"/>
  <c r="C1042" i="2" a="1"/>
  <c r="C1042" i="2" s="1"/>
  <c r="D1042" i="2" a="1"/>
  <c r="D1042" i="2" s="1"/>
  <c r="A1042" i="2" s="1" a="1"/>
  <c r="A1042" i="2" s="1"/>
  <c r="L1039" i="2" a="1"/>
  <c r="L1039" i="2" s="1"/>
  <c r="P1039" i="2" a="1"/>
  <c r="P1039" i="2" s="1"/>
  <c r="M1039" i="2" a="1"/>
  <c r="M1039" i="2" s="1"/>
  <c r="Q1039" i="2" a="1"/>
  <c r="Q1039" i="2" s="1"/>
  <c r="N1039" i="2" a="1"/>
  <c r="N1039" i="2" s="1"/>
  <c r="K1039" i="2" a="1"/>
  <c r="K1039" i="2" s="1"/>
  <c r="O1039" i="2" a="1"/>
  <c r="O1039" i="2" s="1"/>
  <c r="C1039" i="2" a="1"/>
  <c r="C1039" i="2" s="1"/>
  <c r="D1039" i="2" a="1"/>
  <c r="D1039" i="2" s="1"/>
  <c r="A1039" i="2" s="1" a="1"/>
  <c r="A1039" i="2" s="1"/>
  <c r="M1036" i="2" a="1"/>
  <c r="M1036" i="2" s="1"/>
  <c r="Q1036" i="2" a="1"/>
  <c r="Q1036" i="2" s="1"/>
  <c r="N1036" i="2" a="1"/>
  <c r="N1036" i="2" s="1"/>
  <c r="K1036" i="2" a="1"/>
  <c r="K1036" i="2" s="1"/>
  <c r="O1036" i="2" a="1"/>
  <c r="O1036" i="2" s="1"/>
  <c r="L1036" i="2" a="1"/>
  <c r="L1036" i="2" s="1"/>
  <c r="P1036" i="2" a="1"/>
  <c r="P1036" i="2" s="1"/>
  <c r="C1036" i="2" a="1"/>
  <c r="C1036" i="2" s="1"/>
  <c r="D1036" i="2" a="1"/>
  <c r="D1036" i="2" s="1"/>
  <c r="A1036" i="2" s="1" a="1"/>
  <c r="A1036" i="2" s="1"/>
  <c r="N1033" i="2" a="1"/>
  <c r="N1033" i="2" s="1"/>
  <c r="K1033" i="2" a="1"/>
  <c r="K1033" i="2" s="1"/>
  <c r="O1033" i="2" a="1"/>
  <c r="O1033" i="2" s="1"/>
  <c r="L1033" i="2" a="1"/>
  <c r="L1033" i="2" s="1"/>
  <c r="P1033" i="2" a="1"/>
  <c r="P1033" i="2" s="1"/>
  <c r="M1033" i="2" a="1"/>
  <c r="M1033" i="2" s="1"/>
  <c r="Q1033" i="2" a="1"/>
  <c r="Q1033" i="2" s="1"/>
  <c r="C1033" i="2" a="1"/>
  <c r="C1033" i="2" s="1"/>
  <c r="D1033" i="2" a="1"/>
  <c r="D1033" i="2" s="1"/>
  <c r="A1033" i="2" s="1" a="1"/>
  <c r="A1033" i="2" s="1"/>
  <c r="K1030" i="2" a="1"/>
  <c r="K1030" i="2" s="1"/>
  <c r="O1030" i="2" a="1"/>
  <c r="O1030" i="2" s="1"/>
  <c r="L1030" i="2" a="1"/>
  <c r="L1030" i="2" s="1"/>
  <c r="P1030" i="2" a="1"/>
  <c r="P1030" i="2" s="1"/>
  <c r="M1030" i="2" a="1"/>
  <c r="M1030" i="2" s="1"/>
  <c r="Q1030" i="2" a="1"/>
  <c r="Q1030" i="2" s="1"/>
  <c r="N1030" i="2" a="1"/>
  <c r="N1030" i="2" s="1"/>
  <c r="C1030" i="2" a="1"/>
  <c r="C1030" i="2" s="1"/>
  <c r="D1030" i="2" a="1"/>
  <c r="D1030" i="2" s="1"/>
  <c r="A1030" i="2" s="1" a="1"/>
  <c r="A1030" i="2" s="1"/>
  <c r="N1025" i="2" a="1"/>
  <c r="N1025" i="2" s="1"/>
  <c r="K1025" i="2" a="1"/>
  <c r="K1025" i="2" s="1"/>
  <c r="O1025" i="2" a="1"/>
  <c r="O1025" i="2" s="1"/>
  <c r="L1025" i="2" a="1"/>
  <c r="L1025" i="2" s="1"/>
  <c r="P1025" i="2" a="1"/>
  <c r="P1025" i="2" s="1"/>
  <c r="M1025" i="2" a="1"/>
  <c r="M1025" i="2" s="1"/>
  <c r="Q1025" i="2" a="1"/>
  <c r="Q1025" i="2" s="1"/>
  <c r="C1025" i="2" a="1"/>
  <c r="C1025" i="2" s="1"/>
  <c r="D1025" i="2" a="1"/>
  <c r="D1025" i="2" s="1"/>
  <c r="A1025" i="2" s="1" a="1"/>
  <c r="A1025" i="2" s="1"/>
  <c r="L1019" i="2" a="1"/>
  <c r="L1019" i="2" s="1"/>
  <c r="P1019" i="2" a="1"/>
  <c r="P1019" i="2" s="1"/>
  <c r="M1019" i="2" a="1"/>
  <c r="M1019" i="2" s="1"/>
  <c r="Q1019" i="2" a="1"/>
  <c r="Q1019" i="2" s="1"/>
  <c r="N1019" i="2" a="1"/>
  <c r="N1019" i="2" s="1"/>
  <c r="O1019" i="2" a="1"/>
  <c r="O1019" i="2" s="1"/>
  <c r="K1019" i="2" a="1"/>
  <c r="K1019" i="2" s="1"/>
  <c r="C1019" i="2" a="1"/>
  <c r="C1019" i="2" s="1"/>
  <c r="D1019" i="2" a="1"/>
  <c r="D1019" i="2" s="1"/>
  <c r="A1019" i="2" s="1" a="1"/>
  <c r="A1019" i="2" s="1"/>
  <c r="M1016" i="2" a="1"/>
  <c r="M1016" i="2" s="1"/>
  <c r="Q1016" i="2" a="1"/>
  <c r="Q1016" i="2" s="1"/>
  <c r="N1016" i="2" a="1"/>
  <c r="N1016" i="2" s="1"/>
  <c r="K1016" i="2" a="1"/>
  <c r="K1016" i="2" s="1"/>
  <c r="O1016" i="2" a="1"/>
  <c r="O1016" i="2" s="1"/>
  <c r="L1016" i="2" a="1"/>
  <c r="L1016" i="2" s="1"/>
  <c r="C1016" i="2" a="1"/>
  <c r="C1016" i="2" s="1"/>
  <c r="D1016" i="2" a="1"/>
  <c r="D1016" i="2" s="1"/>
  <c r="A1016" i="2" s="1" a="1"/>
  <c r="A1016" i="2" s="1"/>
  <c r="P1016" i="2" a="1"/>
  <c r="P1016" i="2" s="1"/>
  <c r="N1011" i="2" a="1"/>
  <c r="N1011" i="2" s="1"/>
  <c r="K1011" i="2" a="1"/>
  <c r="K1011" i="2" s="1"/>
  <c r="O1011" i="2" a="1"/>
  <c r="O1011" i="2" s="1"/>
  <c r="L1011" i="2" a="1"/>
  <c r="L1011" i="2" s="1"/>
  <c r="P1011" i="2" a="1"/>
  <c r="P1011" i="2" s="1"/>
  <c r="M1011" i="2" a="1"/>
  <c r="M1011" i="2" s="1"/>
  <c r="Q1011" i="2" a="1"/>
  <c r="Q1011" i="2" s="1"/>
  <c r="C1011" i="2" a="1"/>
  <c r="C1011" i="2" s="1"/>
  <c r="D1011" i="2" a="1"/>
  <c r="D1011" i="2" s="1"/>
  <c r="A1011" i="2" s="1" a="1"/>
  <c r="A1011" i="2" s="1"/>
  <c r="K1008" i="2" a="1"/>
  <c r="K1008" i="2" s="1"/>
  <c r="O1008" i="2" a="1"/>
  <c r="O1008" i="2" s="1"/>
  <c r="L1008" i="2" a="1"/>
  <c r="L1008" i="2" s="1"/>
  <c r="P1008" i="2" a="1"/>
  <c r="P1008" i="2" s="1"/>
  <c r="M1008" i="2" a="1"/>
  <c r="M1008" i="2" s="1"/>
  <c r="Q1008" i="2" a="1"/>
  <c r="Q1008" i="2" s="1"/>
  <c r="N1008" i="2" a="1"/>
  <c r="N1008" i="2" s="1"/>
  <c r="C1008" i="2" a="1"/>
  <c r="C1008" i="2" s="1"/>
  <c r="D1008" i="2" a="1"/>
  <c r="D1008" i="2" s="1"/>
  <c r="A1008" i="2" s="1" a="1"/>
  <c r="A1008" i="2" s="1"/>
  <c r="N1003" i="2" a="1"/>
  <c r="N1003" i="2" s="1"/>
  <c r="K1003" i="2" a="1"/>
  <c r="K1003" i="2" s="1"/>
  <c r="O1003" i="2" a="1"/>
  <c r="O1003" i="2" s="1"/>
  <c r="L1003" i="2" a="1"/>
  <c r="L1003" i="2" s="1"/>
  <c r="P1003" i="2" a="1"/>
  <c r="P1003" i="2" s="1"/>
  <c r="Q1003" i="2" a="1"/>
  <c r="Q1003" i="2" s="1"/>
  <c r="M1003" i="2" a="1"/>
  <c r="M1003" i="2" s="1"/>
  <c r="C1003" i="2" a="1"/>
  <c r="C1003" i="2" s="1"/>
  <c r="D1003" i="2" a="1"/>
  <c r="D1003" i="2" s="1"/>
  <c r="A1003" i="2" s="1" a="1"/>
  <c r="A1003" i="2" s="1"/>
  <c r="M998" i="2" a="1"/>
  <c r="M998" i="2" s="1"/>
  <c r="Q998" i="2" a="1"/>
  <c r="Q998" i="2" s="1"/>
  <c r="N998" i="2" a="1"/>
  <c r="N998" i="2" s="1"/>
  <c r="K998" i="2" a="1"/>
  <c r="K998" i="2" s="1"/>
  <c r="O998" i="2" a="1"/>
  <c r="O998" i="2" s="1"/>
  <c r="L998" i="2" a="1"/>
  <c r="L998" i="2" s="1"/>
  <c r="P998" i="2" a="1"/>
  <c r="P998" i="2" s="1"/>
  <c r="C998" i="2" a="1"/>
  <c r="C998" i="2" s="1"/>
  <c r="D998" i="2" a="1"/>
  <c r="D998" i="2" s="1"/>
  <c r="A998" i="2" s="1" a="1"/>
  <c r="A998" i="2" s="1"/>
  <c r="L993" i="2" a="1"/>
  <c r="L993" i="2" s="1"/>
  <c r="P993" i="2" a="1"/>
  <c r="P993" i="2" s="1"/>
  <c r="M993" i="2" a="1"/>
  <c r="M993" i="2" s="1"/>
  <c r="Q993" i="2" a="1"/>
  <c r="Q993" i="2" s="1"/>
  <c r="N993" i="2" a="1"/>
  <c r="N993" i="2" s="1"/>
  <c r="K993" i="2" a="1"/>
  <c r="K993" i="2" s="1"/>
  <c r="O993" i="2" a="1"/>
  <c r="O993" i="2" s="1"/>
  <c r="C993" i="2" a="1"/>
  <c r="C993" i="2" s="1"/>
  <c r="D993" i="2" a="1"/>
  <c r="D993" i="2" s="1"/>
  <c r="A993" i="2" s="1" a="1"/>
  <c r="A993" i="2" s="1"/>
  <c r="N991" i="2" a="1"/>
  <c r="N991" i="2" s="1"/>
  <c r="K991" i="2" a="1"/>
  <c r="K991" i="2" s="1"/>
  <c r="O991" i="2" a="1"/>
  <c r="O991" i="2" s="1"/>
  <c r="L991" i="2" a="1"/>
  <c r="L991" i="2" s="1"/>
  <c r="P991" i="2" a="1"/>
  <c r="P991" i="2" s="1"/>
  <c r="M991" i="2" a="1"/>
  <c r="M991" i="2" s="1"/>
  <c r="Q991" i="2" a="1"/>
  <c r="Q991" i="2" s="1"/>
  <c r="C991" i="2" a="1"/>
  <c r="C991" i="2" s="1"/>
  <c r="D991" i="2" a="1"/>
  <c r="D991" i="2" s="1"/>
  <c r="A991" i="2" s="1" a="1"/>
  <c r="A991" i="2" s="1"/>
  <c r="K988" i="2" a="1"/>
  <c r="K988" i="2" s="1"/>
  <c r="O988" i="2" a="1"/>
  <c r="O988" i="2" s="1"/>
  <c r="L988" i="2" a="1"/>
  <c r="L988" i="2" s="1"/>
  <c r="P988" i="2" a="1"/>
  <c r="P988" i="2" s="1"/>
  <c r="M988" i="2" a="1"/>
  <c r="M988" i="2" s="1"/>
  <c r="Q988" i="2" a="1"/>
  <c r="Q988" i="2" s="1"/>
  <c r="N988" i="2" a="1"/>
  <c r="N988" i="2" s="1"/>
  <c r="C988" i="2" a="1"/>
  <c r="C988" i="2" s="1"/>
  <c r="D988" i="2" a="1"/>
  <c r="D988" i="2" s="1"/>
  <c r="A988" i="2" s="1" a="1"/>
  <c r="A988" i="2" s="1"/>
  <c r="M986" i="2" a="1"/>
  <c r="M986" i="2" s="1"/>
  <c r="Q986" i="2" a="1"/>
  <c r="Q986" i="2" s="1"/>
  <c r="N986" i="2" a="1"/>
  <c r="N986" i="2" s="1"/>
  <c r="K986" i="2" a="1"/>
  <c r="K986" i="2" s="1"/>
  <c r="O986" i="2" a="1"/>
  <c r="O986" i="2" s="1"/>
  <c r="L986" i="2" a="1"/>
  <c r="L986" i="2" s="1"/>
  <c r="P986" i="2" a="1"/>
  <c r="P986" i="2" s="1"/>
  <c r="C986" i="2" a="1"/>
  <c r="C986" i="2" s="1"/>
  <c r="D986" i="2" a="1"/>
  <c r="D986" i="2" s="1"/>
  <c r="A986" i="2" s="1" a="1"/>
  <c r="A986" i="2" s="1"/>
  <c r="L981" i="2" a="1"/>
  <c r="L981" i="2" s="1"/>
  <c r="P981" i="2" a="1"/>
  <c r="P981" i="2" s="1"/>
  <c r="M981" i="2" a="1"/>
  <c r="M981" i="2" s="1"/>
  <c r="Q981" i="2" a="1"/>
  <c r="Q981" i="2" s="1"/>
  <c r="N981" i="2" a="1"/>
  <c r="N981" i="2" s="1"/>
  <c r="K981" i="2" a="1"/>
  <c r="K981" i="2" s="1"/>
  <c r="O981" i="2" a="1"/>
  <c r="O981" i="2" s="1"/>
  <c r="C981" i="2" a="1"/>
  <c r="C981" i="2" s="1"/>
  <c r="D981" i="2" a="1"/>
  <c r="D981" i="2" s="1"/>
  <c r="A981" i="2" s="1" a="1"/>
  <c r="A981" i="2" s="1"/>
  <c r="N979" i="2" a="1"/>
  <c r="N979" i="2" s="1"/>
  <c r="K979" i="2" a="1"/>
  <c r="K979" i="2" s="1"/>
  <c r="O979" i="2" a="1"/>
  <c r="O979" i="2" s="1"/>
  <c r="L979" i="2" a="1"/>
  <c r="L979" i="2" s="1"/>
  <c r="P979" i="2" a="1"/>
  <c r="P979" i="2" s="1"/>
  <c r="M979" i="2" a="1"/>
  <c r="M979" i="2" s="1"/>
  <c r="Q979" i="2" a="1"/>
  <c r="Q979" i="2" s="1"/>
  <c r="C979" i="2" a="1"/>
  <c r="C979" i="2" s="1"/>
  <c r="D979" i="2" a="1"/>
  <c r="D979" i="2" s="1"/>
  <c r="A979" i="2" s="1" a="1"/>
  <c r="A979" i="2" s="1"/>
  <c r="K976" i="2" a="1"/>
  <c r="K976" i="2" s="1"/>
  <c r="O976" i="2" a="1"/>
  <c r="O976" i="2" s="1"/>
  <c r="L976" i="2" a="1"/>
  <c r="L976" i="2" s="1"/>
  <c r="P976" i="2" a="1"/>
  <c r="P976" i="2" s="1"/>
  <c r="M976" i="2" a="1"/>
  <c r="M976" i="2" s="1"/>
  <c r="Q976" i="2" a="1"/>
  <c r="Q976" i="2" s="1"/>
  <c r="N976" i="2" a="1"/>
  <c r="N976" i="2" s="1"/>
  <c r="C976" i="2" a="1"/>
  <c r="C976" i="2" s="1"/>
  <c r="D976" i="2" a="1"/>
  <c r="D976" i="2" s="1"/>
  <c r="A976" i="2" s="1" a="1"/>
  <c r="A976" i="2" s="1"/>
  <c r="M974" i="2" a="1"/>
  <c r="M974" i="2" s="1"/>
  <c r="Q974" i="2" a="1"/>
  <c r="Q974" i="2" s="1"/>
  <c r="N974" i="2" a="1"/>
  <c r="N974" i="2" s="1"/>
  <c r="K974" i="2" a="1"/>
  <c r="K974" i="2" s="1"/>
  <c r="O974" i="2" a="1"/>
  <c r="O974" i="2" s="1"/>
  <c r="L974" i="2" a="1"/>
  <c r="L974" i="2" s="1"/>
  <c r="P974" i="2" a="1"/>
  <c r="P974" i="2" s="1"/>
  <c r="C974" i="2" a="1"/>
  <c r="C974" i="2" s="1"/>
  <c r="D974" i="2" a="1"/>
  <c r="D974" i="2" s="1"/>
  <c r="A974" i="2" s="1" a="1"/>
  <c r="A974" i="2" s="1"/>
  <c r="L969" i="2" a="1"/>
  <c r="L969" i="2" s="1"/>
  <c r="P969" i="2" a="1"/>
  <c r="P969" i="2" s="1"/>
  <c r="M969" i="2" a="1"/>
  <c r="M969" i="2" s="1"/>
  <c r="Q969" i="2" a="1"/>
  <c r="Q969" i="2" s="1"/>
  <c r="N969" i="2" a="1"/>
  <c r="N969" i="2" s="1"/>
  <c r="O969" i="2" a="1"/>
  <c r="O969" i="2" s="1"/>
  <c r="K969" i="2" a="1"/>
  <c r="K969" i="2" s="1"/>
  <c r="C969" i="2" a="1"/>
  <c r="C969" i="2" s="1"/>
  <c r="D969" i="2" a="1"/>
  <c r="D969" i="2" s="1"/>
  <c r="A969" i="2" s="1" a="1"/>
  <c r="A969" i="2" s="1"/>
  <c r="N967" i="2" a="1"/>
  <c r="N967" i="2" s="1"/>
  <c r="K967" i="2" a="1"/>
  <c r="K967" i="2" s="1"/>
  <c r="O967" i="2" a="1"/>
  <c r="O967" i="2" s="1"/>
  <c r="L967" i="2" a="1"/>
  <c r="L967" i="2" s="1"/>
  <c r="P967" i="2" a="1"/>
  <c r="P967" i="2" s="1"/>
  <c r="M967" i="2" a="1"/>
  <c r="M967" i="2" s="1"/>
  <c r="Q967" i="2" a="1"/>
  <c r="Q967" i="2" s="1"/>
  <c r="C967" i="2" a="1"/>
  <c r="C967" i="2" s="1"/>
  <c r="D967" i="2" a="1"/>
  <c r="D967" i="2" s="1"/>
  <c r="A967" i="2" s="1" a="1"/>
  <c r="A967" i="2" s="1"/>
  <c r="K964" i="2" a="1"/>
  <c r="K964" i="2" s="1"/>
  <c r="O964" i="2" a="1"/>
  <c r="O964" i="2" s="1"/>
  <c r="L964" i="2" a="1"/>
  <c r="L964" i="2" s="1"/>
  <c r="P964" i="2" a="1"/>
  <c r="P964" i="2" s="1"/>
  <c r="M964" i="2" a="1"/>
  <c r="M964" i="2" s="1"/>
  <c r="Q964" i="2" a="1"/>
  <c r="Q964" i="2" s="1"/>
  <c r="N964" i="2" a="1"/>
  <c r="N964" i="2" s="1"/>
  <c r="C964" i="2" a="1"/>
  <c r="C964" i="2" s="1"/>
  <c r="D964" i="2" a="1"/>
  <c r="D964" i="2" s="1"/>
  <c r="A964" i="2" s="1" a="1"/>
  <c r="A964" i="2" s="1"/>
  <c r="M962" i="2" a="1"/>
  <c r="M962" i="2" s="1"/>
  <c r="Q962" i="2" a="1"/>
  <c r="Q962" i="2" s="1"/>
  <c r="N962" i="2" a="1"/>
  <c r="N962" i="2" s="1"/>
  <c r="K962" i="2" a="1"/>
  <c r="K962" i="2" s="1"/>
  <c r="O962" i="2" a="1"/>
  <c r="O962" i="2" s="1"/>
  <c r="P962" i="2" a="1"/>
  <c r="P962" i="2" s="1"/>
  <c r="L962" i="2" a="1"/>
  <c r="L962" i="2" s="1"/>
  <c r="C962" i="2" a="1"/>
  <c r="C962" i="2" s="1"/>
  <c r="D962" i="2" a="1"/>
  <c r="D962" i="2" s="1"/>
  <c r="A962" i="2" s="1" a="1"/>
  <c r="A962" i="2" s="1"/>
  <c r="L957" i="2" a="1"/>
  <c r="L957" i="2" s="1"/>
  <c r="P957" i="2" a="1"/>
  <c r="P957" i="2" s="1"/>
  <c r="M957" i="2" a="1"/>
  <c r="M957" i="2" s="1"/>
  <c r="Q957" i="2" a="1"/>
  <c r="Q957" i="2" s="1"/>
  <c r="N957" i="2" a="1"/>
  <c r="N957" i="2" s="1"/>
  <c r="K957" i="2" a="1"/>
  <c r="K957" i="2" s="1"/>
  <c r="O957" i="2" a="1"/>
  <c r="O957" i="2" s="1"/>
  <c r="C957" i="2" a="1"/>
  <c r="C957" i="2" s="1"/>
  <c r="D957" i="2" a="1"/>
  <c r="D957" i="2" s="1"/>
  <c r="A957" i="2" s="1" a="1"/>
  <c r="A957" i="2" s="1"/>
  <c r="K952" i="2" a="1"/>
  <c r="K952" i="2" s="1"/>
  <c r="O952" i="2" a="1"/>
  <c r="O952" i="2" s="1"/>
  <c r="L952" i="2" a="1"/>
  <c r="L952" i="2" s="1"/>
  <c r="P952" i="2" a="1"/>
  <c r="P952" i="2" s="1"/>
  <c r="M952" i="2" a="1"/>
  <c r="M952" i="2" s="1"/>
  <c r="Q952" i="2" a="1"/>
  <c r="Q952" i="2" s="1"/>
  <c r="N952" i="2" a="1"/>
  <c r="N952" i="2" s="1"/>
  <c r="C952" i="2" a="1"/>
  <c r="C952" i="2" s="1"/>
  <c r="D952" i="2" a="1"/>
  <c r="D952" i="2" s="1"/>
  <c r="A952" i="2" s="1" a="1"/>
  <c r="A952" i="2" s="1"/>
  <c r="M950" i="2" a="1"/>
  <c r="M950" i="2" s="1"/>
  <c r="Q950" i="2" a="1"/>
  <c r="Q950" i="2" s="1"/>
  <c r="N950" i="2" a="1"/>
  <c r="N950" i="2" s="1"/>
  <c r="K950" i="2" a="1"/>
  <c r="K950" i="2" s="1"/>
  <c r="O950" i="2" a="1"/>
  <c r="O950" i="2" s="1"/>
  <c r="L950" i="2" a="1"/>
  <c r="L950" i="2" s="1"/>
  <c r="P950" i="2" a="1"/>
  <c r="P950" i="2" s="1"/>
  <c r="C950" i="2" a="1"/>
  <c r="C950" i="2" s="1"/>
  <c r="D950" i="2" a="1"/>
  <c r="D950" i="2" s="1"/>
  <c r="A950" i="2" s="1" a="1"/>
  <c r="A950" i="2" s="1"/>
  <c r="L945" i="2" a="1"/>
  <c r="L945" i="2" s="1"/>
  <c r="P945" i="2" a="1"/>
  <c r="P945" i="2" s="1"/>
  <c r="M945" i="2" a="1"/>
  <c r="M945" i="2" s="1"/>
  <c r="Q945" i="2" a="1"/>
  <c r="Q945" i="2" s="1"/>
  <c r="N945" i="2" a="1"/>
  <c r="N945" i="2" s="1"/>
  <c r="K945" i="2" a="1"/>
  <c r="K945" i="2" s="1"/>
  <c r="O945" i="2" a="1"/>
  <c r="O945" i="2" s="1"/>
  <c r="C945" i="2" a="1"/>
  <c r="C945" i="2" s="1"/>
  <c r="D945" i="2" a="1"/>
  <c r="D945" i="2" s="1"/>
  <c r="A945" i="2" s="1" a="1"/>
  <c r="A945" i="2" s="1"/>
  <c r="K940" i="2" a="1"/>
  <c r="K940" i="2" s="1"/>
  <c r="O940" i="2" a="1"/>
  <c r="O940" i="2" s="1"/>
  <c r="L940" i="2" a="1"/>
  <c r="L940" i="2" s="1"/>
  <c r="P940" i="2" a="1"/>
  <c r="P940" i="2" s="1"/>
  <c r="M940" i="2" a="1"/>
  <c r="M940" i="2" s="1"/>
  <c r="Q940" i="2" a="1"/>
  <c r="Q940" i="2" s="1"/>
  <c r="N940" i="2" a="1"/>
  <c r="N940" i="2" s="1"/>
  <c r="C940" i="2" a="1"/>
  <c r="C940" i="2" s="1"/>
  <c r="D940" i="2" a="1"/>
  <c r="D940" i="2" s="1"/>
  <c r="A940" i="2" s="1" a="1"/>
  <c r="A940" i="2" s="1"/>
  <c r="L933" i="2" a="1"/>
  <c r="L933" i="2" s="1"/>
  <c r="P933" i="2" a="1"/>
  <c r="P933" i="2" s="1"/>
  <c r="M933" i="2" a="1"/>
  <c r="M933" i="2" s="1"/>
  <c r="Q933" i="2" a="1"/>
  <c r="Q933" i="2" s="1"/>
  <c r="N933" i="2" a="1"/>
  <c r="N933" i="2" s="1"/>
  <c r="K933" i="2" a="1"/>
  <c r="K933" i="2" s="1"/>
  <c r="O933" i="2" a="1"/>
  <c r="O933" i="2" s="1"/>
  <c r="C933" i="2" a="1"/>
  <c r="C933" i="2" s="1"/>
  <c r="D933" i="2" a="1"/>
  <c r="D933" i="2" s="1"/>
  <c r="A933" i="2" s="1" a="1"/>
  <c r="A933" i="2" s="1"/>
  <c r="K928" i="2" a="1"/>
  <c r="K928" i="2" s="1"/>
  <c r="O928" i="2" a="1"/>
  <c r="O928" i="2" s="1"/>
  <c r="L928" i="2" a="1"/>
  <c r="L928" i="2" s="1"/>
  <c r="P928" i="2" a="1"/>
  <c r="P928" i="2" s="1"/>
  <c r="M928" i="2" a="1"/>
  <c r="M928" i="2" s="1"/>
  <c r="Q928" i="2" a="1"/>
  <c r="Q928" i="2" s="1"/>
  <c r="N928" i="2" a="1"/>
  <c r="N928" i="2" s="1"/>
  <c r="C928" i="2" a="1"/>
  <c r="C928" i="2" s="1"/>
  <c r="D928" i="2" a="1"/>
  <c r="D928" i="2" s="1"/>
  <c r="A928" i="2" s="1" a="1"/>
  <c r="A928" i="2" s="1"/>
  <c r="N923" i="2" a="1"/>
  <c r="N923" i="2" s="1"/>
  <c r="K923" i="2" a="1"/>
  <c r="K923" i="2" s="1"/>
  <c r="O923" i="2" a="1"/>
  <c r="O923" i="2" s="1"/>
  <c r="L923" i="2" a="1"/>
  <c r="L923" i="2" s="1"/>
  <c r="P923" i="2" a="1"/>
  <c r="P923" i="2" s="1"/>
  <c r="Q923" i="2" a="1"/>
  <c r="Q923" i="2" s="1"/>
  <c r="M923" i="2" a="1"/>
  <c r="M923" i="2" s="1"/>
  <c r="C923" i="2" a="1"/>
  <c r="C923" i="2" s="1"/>
  <c r="D923" i="2" a="1"/>
  <c r="D923" i="2" s="1"/>
  <c r="A923" i="2" s="1" a="1"/>
  <c r="A923" i="2" s="1"/>
  <c r="K916" i="2" a="1"/>
  <c r="K916" i="2" s="1"/>
  <c r="O916" i="2" a="1"/>
  <c r="O916" i="2" s="1"/>
  <c r="L916" i="2" a="1"/>
  <c r="L916" i="2" s="1"/>
  <c r="P916" i="2" a="1"/>
  <c r="P916" i="2" s="1"/>
  <c r="M916" i="2" a="1"/>
  <c r="M916" i="2" s="1"/>
  <c r="Q916" i="2" a="1"/>
  <c r="Q916" i="2" s="1"/>
  <c r="C916" i="2" a="1"/>
  <c r="C916" i="2" s="1"/>
  <c r="N916" i="2" a="1"/>
  <c r="N916" i="2" s="1"/>
  <c r="D916" i="2" a="1"/>
  <c r="D916" i="2" s="1"/>
  <c r="A916" i="2" s="1" a="1"/>
  <c r="A916" i="2" s="1"/>
  <c r="N911" i="2" a="1"/>
  <c r="N911" i="2" s="1"/>
  <c r="K911" i="2" a="1"/>
  <c r="K911" i="2" s="1"/>
  <c r="O911" i="2" a="1"/>
  <c r="O911" i="2" s="1"/>
  <c r="L911" i="2" a="1"/>
  <c r="L911" i="2" s="1"/>
  <c r="P911" i="2" a="1"/>
  <c r="P911" i="2" s="1"/>
  <c r="M911" i="2" a="1"/>
  <c r="M911" i="2" s="1"/>
  <c r="Q911" i="2" a="1"/>
  <c r="Q911" i="2" s="1"/>
  <c r="C911" i="2" a="1"/>
  <c r="C911" i="2" s="1"/>
  <c r="D911" i="2" a="1"/>
  <c r="D911" i="2" s="1"/>
  <c r="A911" i="2" s="1" a="1"/>
  <c r="A911" i="2" s="1"/>
  <c r="M906" i="2" a="1"/>
  <c r="M906" i="2" s="1"/>
  <c r="Q906" i="2" a="1"/>
  <c r="Q906" i="2" s="1"/>
  <c r="N906" i="2" a="1"/>
  <c r="N906" i="2" s="1"/>
  <c r="K906" i="2" a="1"/>
  <c r="K906" i="2" s="1"/>
  <c r="O906" i="2" a="1"/>
  <c r="O906" i="2" s="1"/>
  <c r="L906" i="2" a="1"/>
  <c r="L906" i="2" s="1"/>
  <c r="P906" i="2" a="1"/>
  <c r="P906" i="2" s="1"/>
  <c r="C906" i="2" a="1"/>
  <c r="C906" i="2" s="1"/>
  <c r="D906" i="2" a="1"/>
  <c r="D906" i="2" s="1"/>
  <c r="A906" i="2" s="1" a="1"/>
  <c r="A906" i="2" s="1"/>
  <c r="K904" i="2" a="1"/>
  <c r="K904" i="2" s="1"/>
  <c r="O904" i="2" a="1"/>
  <c r="O904" i="2" s="1"/>
  <c r="L904" i="2" a="1"/>
  <c r="L904" i="2" s="1"/>
  <c r="P904" i="2" a="1"/>
  <c r="P904" i="2" s="1"/>
  <c r="M904" i="2" a="1"/>
  <c r="M904" i="2" s="1"/>
  <c r="Q904" i="2" a="1"/>
  <c r="Q904" i="2" s="1"/>
  <c r="N904" i="2" a="1"/>
  <c r="N904" i="2" s="1"/>
  <c r="C904" i="2" a="1"/>
  <c r="C904" i="2" s="1"/>
  <c r="D904" i="2" a="1"/>
  <c r="D904" i="2" s="1"/>
  <c r="A904" i="2" s="1" a="1"/>
  <c r="A904" i="2" s="1"/>
  <c r="N899" i="2" a="1"/>
  <c r="N899" i="2" s="1"/>
  <c r="K899" i="2" a="1"/>
  <c r="K899" i="2" s="1"/>
  <c r="O899" i="2" a="1"/>
  <c r="O899" i="2" s="1"/>
  <c r="L899" i="2" a="1"/>
  <c r="L899" i="2" s="1"/>
  <c r="P899" i="2" a="1"/>
  <c r="P899" i="2" s="1"/>
  <c r="M899" i="2" a="1"/>
  <c r="M899" i="2" s="1"/>
  <c r="Q899" i="2" a="1"/>
  <c r="Q899" i="2" s="1"/>
  <c r="C899" i="2" a="1"/>
  <c r="C899" i="2" s="1"/>
  <c r="D899" i="2" a="1"/>
  <c r="D899" i="2" s="1"/>
  <c r="A899" i="2" s="1" a="1"/>
  <c r="A899" i="2" s="1"/>
  <c r="M894" i="2" a="1"/>
  <c r="M894" i="2" s="1"/>
  <c r="Q894" i="2" a="1"/>
  <c r="Q894" i="2" s="1"/>
  <c r="N894" i="2" a="1"/>
  <c r="N894" i="2" s="1"/>
  <c r="K894" i="2" a="1"/>
  <c r="K894" i="2" s="1"/>
  <c r="O894" i="2" a="1"/>
  <c r="O894" i="2" s="1"/>
  <c r="L894" i="2" a="1"/>
  <c r="L894" i="2" s="1"/>
  <c r="P894" i="2" a="1"/>
  <c r="P894" i="2" s="1"/>
  <c r="C894" i="2" a="1"/>
  <c r="C894" i="2" s="1"/>
  <c r="D894" i="2" a="1"/>
  <c r="D894" i="2" s="1"/>
  <c r="A894" i="2" s="1" a="1"/>
  <c r="A894" i="2" s="1"/>
  <c r="L889" i="2" a="1"/>
  <c r="L889" i="2" s="1"/>
  <c r="P889" i="2" a="1"/>
  <c r="P889" i="2" s="1"/>
  <c r="M889" i="2" a="1"/>
  <c r="M889" i="2" s="1"/>
  <c r="Q889" i="2" a="1"/>
  <c r="Q889" i="2" s="1"/>
  <c r="N889" i="2" a="1"/>
  <c r="N889" i="2" s="1"/>
  <c r="O889" i="2" a="1"/>
  <c r="O889" i="2" s="1"/>
  <c r="K889" i="2" a="1"/>
  <c r="K889" i="2" s="1"/>
  <c r="C889" i="2" a="1"/>
  <c r="C889" i="2" s="1"/>
  <c r="D889" i="2" a="1"/>
  <c r="D889" i="2" s="1"/>
  <c r="A889" i="2" s="1" a="1"/>
  <c r="A889" i="2" s="1"/>
  <c r="N887" i="2" a="1"/>
  <c r="N887" i="2" s="1"/>
  <c r="K887" i="2" a="1"/>
  <c r="K887" i="2" s="1"/>
  <c r="O887" i="2" a="1"/>
  <c r="O887" i="2" s="1"/>
  <c r="L887" i="2" a="1"/>
  <c r="L887" i="2" s="1"/>
  <c r="P887" i="2" a="1"/>
  <c r="P887" i="2" s="1"/>
  <c r="M887" i="2" a="1"/>
  <c r="M887" i="2" s="1"/>
  <c r="Q887" i="2" a="1"/>
  <c r="Q887" i="2" s="1"/>
  <c r="C887" i="2" a="1"/>
  <c r="C887" i="2" s="1"/>
  <c r="D887" i="2" a="1"/>
  <c r="D887" i="2" s="1"/>
  <c r="A887" i="2" s="1" a="1"/>
  <c r="A887" i="2" s="1"/>
  <c r="M882" i="2" a="1"/>
  <c r="M882" i="2" s="1"/>
  <c r="Q882" i="2" a="1"/>
  <c r="Q882" i="2" s="1"/>
  <c r="N882" i="2" a="1"/>
  <c r="N882" i="2" s="1"/>
  <c r="K882" i="2" a="1"/>
  <c r="K882" i="2" s="1"/>
  <c r="O882" i="2" a="1"/>
  <c r="O882" i="2" s="1"/>
  <c r="P882" i="2" a="1"/>
  <c r="P882" i="2" s="1"/>
  <c r="L882" i="2" a="1"/>
  <c r="L882" i="2" s="1"/>
  <c r="C882" i="2" a="1"/>
  <c r="C882" i="2" s="1"/>
  <c r="D882" i="2" a="1"/>
  <c r="D882" i="2" s="1"/>
  <c r="A882" i="2" s="1" a="1"/>
  <c r="A882" i="2" s="1"/>
  <c r="L877" i="2" a="1"/>
  <c r="L877" i="2" s="1"/>
  <c r="P877" i="2" a="1"/>
  <c r="P877" i="2" s="1"/>
  <c r="M877" i="2" a="1"/>
  <c r="M877" i="2" s="1"/>
  <c r="Q877" i="2" a="1"/>
  <c r="Q877" i="2" s="1"/>
  <c r="N877" i="2" a="1"/>
  <c r="N877" i="2" s="1"/>
  <c r="K877" i="2" a="1"/>
  <c r="K877" i="2" s="1"/>
  <c r="O877" i="2" a="1"/>
  <c r="O877" i="2" s="1"/>
  <c r="C877" i="2" a="1"/>
  <c r="C877" i="2" s="1"/>
  <c r="D877" i="2" a="1"/>
  <c r="D877" i="2" s="1"/>
  <c r="A877" i="2" s="1" a="1"/>
  <c r="A877" i="2" s="1"/>
  <c r="N875" i="2" a="1"/>
  <c r="N875" i="2" s="1"/>
  <c r="K875" i="2" a="1"/>
  <c r="K875" i="2" s="1"/>
  <c r="O875" i="2" a="1"/>
  <c r="O875" i="2" s="1"/>
  <c r="L875" i="2" a="1"/>
  <c r="L875" i="2" s="1"/>
  <c r="P875" i="2" a="1"/>
  <c r="P875" i="2" s="1"/>
  <c r="Q875" i="2" a="1"/>
  <c r="Q875" i="2" s="1"/>
  <c r="M875" i="2" a="1"/>
  <c r="M875" i="2" s="1"/>
  <c r="C875" i="2" a="1"/>
  <c r="C875" i="2" s="1"/>
  <c r="D875" i="2" a="1"/>
  <c r="D875" i="2" s="1"/>
  <c r="A875" i="2" s="1" a="1"/>
  <c r="A875" i="2" s="1"/>
  <c r="M870" i="2" a="1"/>
  <c r="M870" i="2" s="1"/>
  <c r="Q870" i="2" a="1"/>
  <c r="Q870" i="2" s="1"/>
  <c r="N870" i="2" a="1"/>
  <c r="N870" i="2" s="1"/>
  <c r="K870" i="2" a="1"/>
  <c r="K870" i="2" s="1"/>
  <c r="O870" i="2" a="1"/>
  <c r="O870" i="2" s="1"/>
  <c r="L870" i="2" a="1"/>
  <c r="L870" i="2" s="1"/>
  <c r="P870" i="2" a="1"/>
  <c r="P870" i="2" s="1"/>
  <c r="C870" i="2" a="1"/>
  <c r="C870" i="2" s="1"/>
  <c r="D870" i="2" a="1"/>
  <c r="D870" i="2" s="1"/>
  <c r="A870" i="2" s="1" a="1"/>
  <c r="A870" i="2" s="1"/>
  <c r="L865" i="2" a="1"/>
  <c r="L865" i="2" s="1"/>
  <c r="P865" i="2" a="1"/>
  <c r="P865" i="2" s="1"/>
  <c r="M865" i="2" a="1"/>
  <c r="M865" i="2" s="1"/>
  <c r="Q865" i="2" a="1"/>
  <c r="Q865" i="2" s="1"/>
  <c r="N865" i="2" a="1"/>
  <c r="N865" i="2" s="1"/>
  <c r="K865" i="2" a="1"/>
  <c r="K865" i="2" s="1"/>
  <c r="O865" i="2" a="1"/>
  <c r="O865" i="2" s="1"/>
  <c r="C865" i="2" a="1"/>
  <c r="C865" i="2" s="1"/>
  <c r="D865" i="2" a="1"/>
  <c r="D865" i="2" s="1"/>
  <c r="A865" i="2" s="1" a="1"/>
  <c r="A865" i="2" s="1"/>
  <c r="N863" i="2" a="1"/>
  <c r="N863" i="2" s="1"/>
  <c r="K863" i="2" a="1"/>
  <c r="K863" i="2" s="1"/>
  <c r="O863" i="2" a="1"/>
  <c r="O863" i="2" s="1"/>
  <c r="L863" i="2" a="1"/>
  <c r="L863" i="2" s="1"/>
  <c r="P863" i="2" a="1"/>
  <c r="P863" i="2" s="1"/>
  <c r="M863" i="2" a="1"/>
  <c r="M863" i="2" s="1"/>
  <c r="Q863" i="2" a="1"/>
  <c r="Q863" i="2" s="1"/>
  <c r="C863" i="2" a="1"/>
  <c r="C863" i="2" s="1"/>
  <c r="D863" i="2" a="1"/>
  <c r="D863" i="2" s="1"/>
  <c r="A863" i="2" s="1" a="1"/>
  <c r="A863" i="2" s="1"/>
  <c r="K860" i="2" a="1"/>
  <c r="K860" i="2" s="1"/>
  <c r="O860" i="2" a="1"/>
  <c r="O860" i="2" s="1"/>
  <c r="L860" i="2" a="1"/>
  <c r="L860" i="2" s="1"/>
  <c r="P860" i="2" a="1"/>
  <c r="P860" i="2" s="1"/>
  <c r="M860" i="2" a="1"/>
  <c r="M860" i="2" s="1"/>
  <c r="Q860" i="2" a="1"/>
  <c r="Q860" i="2" s="1"/>
  <c r="N860" i="2" a="1"/>
  <c r="N860" i="2" s="1"/>
  <c r="C860" i="2" a="1"/>
  <c r="C860" i="2" s="1"/>
  <c r="D860" i="2" a="1"/>
  <c r="D860" i="2" s="1"/>
  <c r="A860" i="2" s="1" a="1"/>
  <c r="A860" i="2" s="1"/>
  <c r="M858" i="2" a="1"/>
  <c r="M858" i="2" s="1"/>
  <c r="Q858" i="2" a="1"/>
  <c r="Q858" i="2" s="1"/>
  <c r="N858" i="2" a="1"/>
  <c r="N858" i="2" s="1"/>
  <c r="K858" i="2" a="1"/>
  <c r="K858" i="2" s="1"/>
  <c r="O858" i="2" a="1"/>
  <c r="O858" i="2" s="1"/>
  <c r="L858" i="2" a="1"/>
  <c r="L858" i="2" s="1"/>
  <c r="P858" i="2" a="1"/>
  <c r="P858" i="2" s="1"/>
  <c r="C858" i="2" a="1"/>
  <c r="C858" i="2" s="1"/>
  <c r="D858" i="2" a="1"/>
  <c r="D858" i="2" s="1"/>
  <c r="A858" i="2" s="1" a="1"/>
  <c r="A858" i="2" s="1"/>
  <c r="L853" i="2" a="1"/>
  <c r="L853" i="2" s="1"/>
  <c r="P853" i="2" a="1"/>
  <c r="P853" i="2" s="1"/>
  <c r="M853" i="2" a="1"/>
  <c r="M853" i="2" s="1"/>
  <c r="Q853" i="2" a="1"/>
  <c r="Q853" i="2" s="1"/>
  <c r="N853" i="2" a="1"/>
  <c r="N853" i="2" s="1"/>
  <c r="K853" i="2" a="1"/>
  <c r="K853" i="2" s="1"/>
  <c r="O853" i="2" a="1"/>
  <c r="O853" i="2" s="1"/>
  <c r="C853" i="2" a="1"/>
  <c r="C853" i="2" s="1"/>
  <c r="D853" i="2" a="1"/>
  <c r="D853" i="2" s="1"/>
  <c r="A853" i="2" s="1" a="1"/>
  <c r="A853" i="2" s="1"/>
  <c r="N851" i="2" a="1"/>
  <c r="N851" i="2" s="1"/>
  <c r="K851" i="2" a="1"/>
  <c r="K851" i="2" s="1"/>
  <c r="O851" i="2" a="1"/>
  <c r="O851" i="2" s="1"/>
  <c r="L851" i="2" a="1"/>
  <c r="L851" i="2" s="1"/>
  <c r="P851" i="2" a="1"/>
  <c r="P851" i="2" s="1"/>
  <c r="M851" i="2" a="1"/>
  <c r="M851" i="2" s="1"/>
  <c r="Q851" i="2" a="1"/>
  <c r="Q851" i="2" s="1"/>
  <c r="D851" i="2" a="1"/>
  <c r="D851" i="2" s="1"/>
  <c r="A851" i="2" s="1" a="1"/>
  <c r="A851" i="2" s="1"/>
  <c r="C851" i="2" a="1"/>
  <c r="C851" i="2" s="1"/>
  <c r="K848" i="2" a="1"/>
  <c r="K848" i="2" s="1"/>
  <c r="O848" i="2" a="1"/>
  <c r="O848" i="2" s="1"/>
  <c r="L848" i="2" a="1"/>
  <c r="L848" i="2" s="1"/>
  <c r="P848" i="2" a="1"/>
  <c r="P848" i="2" s="1"/>
  <c r="M848" i="2" a="1"/>
  <c r="M848" i="2" s="1"/>
  <c r="Q848" i="2" a="1"/>
  <c r="Q848" i="2" s="1"/>
  <c r="N848" i="2" a="1"/>
  <c r="N848" i="2" s="1"/>
  <c r="C848" i="2" a="1"/>
  <c r="C848" i="2" s="1"/>
  <c r="D848" i="2" a="1"/>
  <c r="D848" i="2" s="1"/>
  <c r="A848" i="2" s="1" a="1"/>
  <c r="A848" i="2" s="1"/>
  <c r="M846" i="2" a="1"/>
  <c r="M846" i="2" s="1"/>
  <c r="Q846" i="2" a="1"/>
  <c r="Q846" i="2" s="1"/>
  <c r="N846" i="2" a="1"/>
  <c r="N846" i="2" s="1"/>
  <c r="K846" i="2" a="1"/>
  <c r="K846" i="2" s="1"/>
  <c r="O846" i="2" a="1"/>
  <c r="O846" i="2" s="1"/>
  <c r="L846" i="2" a="1"/>
  <c r="L846" i="2" s="1"/>
  <c r="P846" i="2" a="1"/>
  <c r="P846" i="2" s="1"/>
  <c r="C846" i="2" a="1"/>
  <c r="C846" i="2" s="1"/>
  <c r="D846" i="2" a="1"/>
  <c r="D846" i="2" s="1"/>
  <c r="A846" i="2" s="1" a="1"/>
  <c r="A846" i="2" s="1"/>
  <c r="L841" i="2" a="1"/>
  <c r="L841" i="2" s="1"/>
  <c r="P841" i="2" a="1"/>
  <c r="P841" i="2" s="1"/>
  <c r="M841" i="2" a="1"/>
  <c r="M841" i="2" s="1"/>
  <c r="Q841" i="2" a="1"/>
  <c r="Q841" i="2" s="1"/>
  <c r="N841" i="2" a="1"/>
  <c r="N841" i="2" s="1"/>
  <c r="O841" i="2" a="1"/>
  <c r="O841" i="2" s="1"/>
  <c r="K841" i="2" a="1"/>
  <c r="K841" i="2" s="1"/>
  <c r="D841" i="2" a="1"/>
  <c r="D841" i="2" s="1"/>
  <c r="A841" i="2" s="1" a="1"/>
  <c r="A841" i="2" s="1"/>
  <c r="C841" i="2" a="1"/>
  <c r="C841" i="2" s="1"/>
  <c r="N839" i="2" a="1"/>
  <c r="N839" i="2" s="1"/>
  <c r="K839" i="2" a="1"/>
  <c r="K839" i="2" s="1"/>
  <c r="O839" i="2" a="1"/>
  <c r="O839" i="2" s="1"/>
  <c r="L839" i="2" a="1"/>
  <c r="L839" i="2" s="1"/>
  <c r="P839" i="2" a="1"/>
  <c r="P839" i="2" s="1"/>
  <c r="M839" i="2" a="1"/>
  <c r="M839" i="2" s="1"/>
  <c r="Q839" i="2" a="1"/>
  <c r="Q839" i="2" s="1"/>
  <c r="D839" i="2" a="1"/>
  <c r="D839" i="2" s="1"/>
  <c r="A839" i="2" s="1" a="1"/>
  <c r="A839" i="2" s="1"/>
  <c r="C839" i="2" a="1"/>
  <c r="C839" i="2" s="1"/>
  <c r="K836" i="2" a="1"/>
  <c r="K836" i="2" s="1"/>
  <c r="O836" i="2" a="1"/>
  <c r="O836" i="2" s="1"/>
  <c r="L836" i="2" a="1"/>
  <c r="L836" i="2" s="1"/>
  <c r="P836" i="2" a="1"/>
  <c r="P836" i="2" s="1"/>
  <c r="M836" i="2" a="1"/>
  <c r="M836" i="2" s="1"/>
  <c r="Q836" i="2" a="1"/>
  <c r="Q836" i="2" s="1"/>
  <c r="N836" i="2" a="1"/>
  <c r="N836" i="2" s="1"/>
  <c r="C836" i="2" a="1"/>
  <c r="C836" i="2" s="1"/>
  <c r="D836" i="2" a="1"/>
  <c r="D836" i="2" s="1"/>
  <c r="A836" i="2" s="1" a="1"/>
  <c r="A836" i="2" s="1"/>
  <c r="M834" i="2" a="1"/>
  <c r="M834" i="2" s="1"/>
  <c r="Q834" i="2" a="1"/>
  <c r="Q834" i="2" s="1"/>
  <c r="N834" i="2" a="1"/>
  <c r="N834" i="2" s="1"/>
  <c r="K834" i="2" a="1"/>
  <c r="K834" i="2" s="1"/>
  <c r="O834" i="2" a="1"/>
  <c r="O834" i="2" s="1"/>
  <c r="P834" i="2" a="1"/>
  <c r="P834" i="2" s="1"/>
  <c r="L834" i="2" a="1"/>
  <c r="L834" i="2" s="1"/>
  <c r="C834" i="2" a="1"/>
  <c r="C834" i="2" s="1"/>
  <c r="D834" i="2" a="1"/>
  <c r="D834" i="2" s="1"/>
  <c r="A834" i="2" s="1" a="1"/>
  <c r="A834" i="2" s="1"/>
  <c r="L829" i="2" a="1"/>
  <c r="L829" i="2" s="1"/>
  <c r="P829" i="2" a="1"/>
  <c r="P829" i="2" s="1"/>
  <c r="M829" i="2" a="1"/>
  <c r="M829" i="2" s="1"/>
  <c r="Q829" i="2" a="1"/>
  <c r="Q829" i="2" s="1"/>
  <c r="N829" i="2" a="1"/>
  <c r="N829" i="2" s="1"/>
  <c r="K829" i="2" a="1"/>
  <c r="K829" i="2" s="1"/>
  <c r="O829" i="2" a="1"/>
  <c r="O829" i="2" s="1"/>
  <c r="D829" i="2" a="1"/>
  <c r="D829" i="2" s="1"/>
  <c r="A829" i="2" s="1" a="1"/>
  <c r="A829" i="2" s="1"/>
  <c r="C829" i="2" a="1"/>
  <c r="C829" i="2" s="1"/>
  <c r="K824" i="2" a="1"/>
  <c r="K824" i="2" s="1"/>
  <c r="O824" i="2" a="1"/>
  <c r="O824" i="2" s="1"/>
  <c r="L824" i="2" a="1"/>
  <c r="L824" i="2" s="1"/>
  <c r="P824" i="2" a="1"/>
  <c r="P824" i="2" s="1"/>
  <c r="M824" i="2" a="1"/>
  <c r="M824" i="2" s="1"/>
  <c r="Q824" i="2" a="1"/>
  <c r="Q824" i="2" s="1"/>
  <c r="N824" i="2" a="1"/>
  <c r="N824" i="2" s="1"/>
  <c r="C824" i="2" a="1"/>
  <c r="C824" i="2" s="1"/>
  <c r="D824" i="2" a="1"/>
  <c r="D824" i="2" s="1"/>
  <c r="A824" i="2" s="1" a="1"/>
  <c r="A824" i="2" s="1"/>
  <c r="M822" i="2" a="1"/>
  <c r="M822" i="2" s="1"/>
  <c r="Q822" i="2" a="1"/>
  <c r="Q822" i="2" s="1"/>
  <c r="N822" i="2" a="1"/>
  <c r="N822" i="2" s="1"/>
  <c r="K822" i="2" a="1"/>
  <c r="K822" i="2" s="1"/>
  <c r="O822" i="2" a="1"/>
  <c r="O822" i="2" s="1"/>
  <c r="L822" i="2" a="1"/>
  <c r="L822" i="2" s="1"/>
  <c r="P822" i="2" a="1"/>
  <c r="P822" i="2" s="1"/>
  <c r="C822" i="2" a="1"/>
  <c r="C822" i="2" s="1"/>
  <c r="D822" i="2" a="1"/>
  <c r="D822" i="2" s="1"/>
  <c r="A822" i="2" s="1" a="1"/>
  <c r="A822" i="2" s="1"/>
  <c r="L817" i="2" a="1"/>
  <c r="L817" i="2" s="1"/>
  <c r="P817" i="2" a="1"/>
  <c r="P817" i="2" s="1"/>
  <c r="M817" i="2" a="1"/>
  <c r="M817" i="2" s="1"/>
  <c r="Q817" i="2" a="1"/>
  <c r="Q817" i="2" s="1"/>
  <c r="N817" i="2" a="1"/>
  <c r="N817" i="2" s="1"/>
  <c r="K817" i="2" a="1"/>
  <c r="K817" i="2" s="1"/>
  <c r="O817" i="2" a="1"/>
  <c r="O817" i="2" s="1"/>
  <c r="D817" i="2" a="1"/>
  <c r="D817" i="2" s="1"/>
  <c r="A817" i="2" s="1" a="1"/>
  <c r="A817" i="2" s="1"/>
  <c r="C817" i="2" a="1"/>
  <c r="C817" i="2" s="1"/>
  <c r="K812" i="2" a="1"/>
  <c r="K812" i="2" s="1"/>
  <c r="O812" i="2" a="1"/>
  <c r="O812" i="2" s="1"/>
  <c r="L812" i="2" a="1"/>
  <c r="L812" i="2" s="1"/>
  <c r="P812" i="2" a="1"/>
  <c r="P812" i="2" s="1"/>
  <c r="M812" i="2" a="1"/>
  <c r="M812" i="2" s="1"/>
  <c r="Q812" i="2" a="1"/>
  <c r="Q812" i="2" s="1"/>
  <c r="N812" i="2" a="1"/>
  <c r="N812" i="2" s="1"/>
  <c r="C812" i="2" a="1"/>
  <c r="C812" i="2" s="1"/>
  <c r="D812" i="2" a="1"/>
  <c r="D812" i="2" s="1"/>
  <c r="A812" i="2" s="1" a="1"/>
  <c r="A812" i="2" s="1"/>
  <c r="L805" i="2" a="1"/>
  <c r="L805" i="2" s="1"/>
  <c r="P805" i="2" a="1"/>
  <c r="P805" i="2" s="1"/>
  <c r="M805" i="2" a="1"/>
  <c r="M805" i="2" s="1"/>
  <c r="Q805" i="2" a="1"/>
  <c r="Q805" i="2" s="1"/>
  <c r="N805" i="2" a="1"/>
  <c r="N805" i="2" s="1"/>
  <c r="K805" i="2" a="1"/>
  <c r="K805" i="2" s="1"/>
  <c r="O805" i="2" a="1"/>
  <c r="O805" i="2" s="1"/>
  <c r="D805" i="2" a="1"/>
  <c r="D805" i="2" s="1"/>
  <c r="A805" i="2" s="1" a="1"/>
  <c r="A805" i="2" s="1"/>
  <c r="C805" i="2" a="1"/>
  <c r="C805" i="2" s="1"/>
  <c r="K800" i="2" a="1"/>
  <c r="K800" i="2" s="1"/>
  <c r="O800" i="2" a="1"/>
  <c r="O800" i="2" s="1"/>
  <c r="L800" i="2" a="1"/>
  <c r="L800" i="2" s="1"/>
  <c r="P800" i="2" a="1"/>
  <c r="P800" i="2" s="1"/>
  <c r="M800" i="2" a="1"/>
  <c r="M800" i="2" s="1"/>
  <c r="Q800" i="2" a="1"/>
  <c r="Q800" i="2" s="1"/>
  <c r="N800" i="2" a="1"/>
  <c r="N800" i="2" s="1"/>
  <c r="C800" i="2" a="1"/>
  <c r="C800" i="2" s="1"/>
  <c r="D800" i="2" a="1"/>
  <c r="D800" i="2" s="1"/>
  <c r="A800" i="2" s="1" a="1"/>
  <c r="A800" i="2" s="1"/>
  <c r="N795" i="2" a="1"/>
  <c r="N795" i="2" s="1"/>
  <c r="K795" i="2" a="1"/>
  <c r="K795" i="2" s="1"/>
  <c r="O795" i="2" a="1"/>
  <c r="O795" i="2" s="1"/>
  <c r="L795" i="2" a="1"/>
  <c r="L795" i="2" s="1"/>
  <c r="P795" i="2" a="1"/>
  <c r="P795" i="2" s="1"/>
  <c r="Q795" i="2" a="1"/>
  <c r="Q795" i="2" s="1"/>
  <c r="M795" i="2" a="1"/>
  <c r="M795" i="2" s="1"/>
  <c r="D795" i="2" a="1"/>
  <c r="D795" i="2" s="1"/>
  <c r="A795" i="2" s="1" a="1"/>
  <c r="A795" i="2" s="1"/>
  <c r="C795" i="2" a="1"/>
  <c r="C795" i="2" s="1"/>
  <c r="L788" i="2" a="1"/>
  <c r="L788" i="2" s="1"/>
  <c r="P788" i="2" a="1"/>
  <c r="P788" i="2" s="1"/>
  <c r="M788" i="2" a="1"/>
  <c r="M788" i="2" s="1"/>
  <c r="Q788" i="2" a="1"/>
  <c r="Q788" i="2" s="1"/>
  <c r="N788" i="2" a="1"/>
  <c r="N788" i="2" s="1"/>
  <c r="K788" i="2" a="1"/>
  <c r="K788" i="2" s="1"/>
  <c r="O788" i="2" a="1"/>
  <c r="O788" i="2" s="1"/>
  <c r="C788" i="2" a="1"/>
  <c r="C788" i="2" s="1"/>
  <c r="D788" i="2" a="1"/>
  <c r="D788" i="2" s="1"/>
  <c r="A788" i="2" s="1" a="1"/>
  <c r="A788" i="2" s="1"/>
  <c r="K783" i="2" a="1"/>
  <c r="K783" i="2" s="1"/>
  <c r="O783" i="2" a="1"/>
  <c r="O783" i="2" s="1"/>
  <c r="L783" i="2" a="1"/>
  <c r="L783" i="2" s="1"/>
  <c r="P783" i="2" a="1"/>
  <c r="P783" i="2" s="1"/>
  <c r="M783" i="2" a="1"/>
  <c r="M783" i="2" s="1"/>
  <c r="Q783" i="2" a="1"/>
  <c r="Q783" i="2" s="1"/>
  <c r="N783" i="2" a="1"/>
  <c r="N783" i="2" s="1"/>
  <c r="D783" i="2" a="1"/>
  <c r="D783" i="2" s="1"/>
  <c r="A783" i="2" s="1" a="1"/>
  <c r="A783" i="2" s="1"/>
  <c r="C783" i="2" a="1"/>
  <c r="C783" i="2" s="1"/>
  <c r="N778" i="2" a="1"/>
  <c r="N778" i="2" s="1"/>
  <c r="K778" i="2" a="1"/>
  <c r="K778" i="2" s="1"/>
  <c r="O778" i="2" a="1"/>
  <c r="O778" i="2" s="1"/>
  <c r="L778" i="2" a="1"/>
  <c r="L778" i="2" s="1"/>
  <c r="P778" i="2" a="1"/>
  <c r="P778" i="2" s="1"/>
  <c r="M778" i="2" a="1"/>
  <c r="M778" i="2" s="1"/>
  <c r="Q778" i="2" a="1"/>
  <c r="Q778" i="2" s="1"/>
  <c r="C778" i="2" a="1"/>
  <c r="C778" i="2" s="1"/>
  <c r="D778" i="2" a="1"/>
  <c r="D778" i="2" s="1"/>
  <c r="A778" i="2" s="1" a="1"/>
  <c r="A778" i="2" s="1"/>
  <c r="L776" i="2" a="1"/>
  <c r="L776" i="2" s="1"/>
  <c r="P776" i="2" a="1"/>
  <c r="P776" i="2" s="1"/>
  <c r="M776" i="2" a="1"/>
  <c r="M776" i="2" s="1"/>
  <c r="Q776" i="2" a="1"/>
  <c r="Q776" i="2" s="1"/>
  <c r="N776" i="2" a="1"/>
  <c r="N776" i="2" s="1"/>
  <c r="K776" i="2" a="1"/>
  <c r="K776" i="2" s="1"/>
  <c r="O776" i="2" a="1"/>
  <c r="O776" i="2" s="1"/>
  <c r="C776" i="2" a="1"/>
  <c r="C776" i="2" s="1"/>
  <c r="D776" i="2" a="1"/>
  <c r="D776" i="2" s="1"/>
  <c r="A776" i="2" s="1" a="1"/>
  <c r="A776" i="2" s="1"/>
  <c r="K771" i="2" a="1"/>
  <c r="K771" i="2" s="1"/>
  <c r="O771" i="2" a="1"/>
  <c r="O771" i="2" s="1"/>
  <c r="L771" i="2" a="1"/>
  <c r="L771" i="2" s="1"/>
  <c r="P771" i="2" a="1"/>
  <c r="P771" i="2" s="1"/>
  <c r="M771" i="2" a="1"/>
  <c r="M771" i="2" s="1"/>
  <c r="Q771" i="2" a="1"/>
  <c r="Q771" i="2" s="1"/>
  <c r="N771" i="2" a="1"/>
  <c r="N771" i="2" s="1"/>
  <c r="C771" i="2" a="1"/>
  <c r="C771" i="2" s="1"/>
  <c r="D771" i="2" a="1"/>
  <c r="D771" i="2" s="1"/>
  <c r="A771" i="2" s="1" a="1"/>
  <c r="A771" i="2" s="1"/>
  <c r="N766" i="2" a="1"/>
  <c r="N766" i="2" s="1"/>
  <c r="K766" i="2" a="1"/>
  <c r="K766" i="2" s="1"/>
  <c r="O766" i="2" a="1"/>
  <c r="O766" i="2" s="1"/>
  <c r="L766" i="2" a="1"/>
  <c r="L766" i="2" s="1"/>
  <c r="P766" i="2" a="1"/>
  <c r="P766" i="2" s="1"/>
  <c r="M766" i="2" a="1"/>
  <c r="M766" i="2" s="1"/>
  <c r="Q766" i="2" a="1"/>
  <c r="Q766" i="2" s="1"/>
  <c r="C766" i="2" a="1"/>
  <c r="C766" i="2" s="1"/>
  <c r="D766" i="2" a="1"/>
  <c r="D766" i="2" s="1"/>
  <c r="A766" i="2" s="1" a="1"/>
  <c r="A766" i="2" s="1"/>
  <c r="M761" i="2" a="1"/>
  <c r="M761" i="2" s="1"/>
  <c r="Q761" i="2" a="1"/>
  <c r="Q761" i="2" s="1"/>
  <c r="N761" i="2" a="1"/>
  <c r="N761" i="2" s="1"/>
  <c r="K761" i="2" a="1"/>
  <c r="K761" i="2" s="1"/>
  <c r="O761" i="2" a="1"/>
  <c r="O761" i="2" s="1"/>
  <c r="P761" i="2" a="1"/>
  <c r="P761" i="2" s="1"/>
  <c r="L761" i="2" a="1"/>
  <c r="L761" i="2" s="1"/>
  <c r="D761" i="2" a="1"/>
  <c r="D761" i="2" s="1"/>
  <c r="A761" i="2" s="1" a="1"/>
  <c r="A761" i="2" s="1"/>
  <c r="C761" i="2" a="1"/>
  <c r="C761" i="2" s="1"/>
  <c r="K759" i="2" a="1"/>
  <c r="K759" i="2" s="1"/>
  <c r="O759" i="2" a="1"/>
  <c r="O759" i="2" s="1"/>
  <c r="L759" i="2" a="1"/>
  <c r="L759" i="2" s="1"/>
  <c r="P759" i="2" a="1"/>
  <c r="P759" i="2" s="1"/>
  <c r="M759" i="2" a="1"/>
  <c r="M759" i="2" s="1"/>
  <c r="Q759" i="2" a="1"/>
  <c r="Q759" i="2" s="1"/>
  <c r="N759" i="2" a="1"/>
  <c r="N759" i="2" s="1"/>
  <c r="D759" i="2" a="1"/>
  <c r="D759" i="2" s="1"/>
  <c r="A759" i="2" s="1" a="1"/>
  <c r="A759" i="2" s="1"/>
  <c r="C759" i="2" a="1"/>
  <c r="C759" i="2" s="1"/>
  <c r="N754" i="2" a="1"/>
  <c r="N754" i="2" s="1"/>
  <c r="K754" i="2" a="1"/>
  <c r="K754" i="2" s="1"/>
  <c r="O754" i="2" a="1"/>
  <c r="O754" i="2" s="1"/>
  <c r="L754" i="2" a="1"/>
  <c r="L754" i="2" s="1"/>
  <c r="P754" i="2" a="1"/>
  <c r="P754" i="2" s="1"/>
  <c r="Q754" i="2" a="1"/>
  <c r="Q754" i="2" s="1"/>
  <c r="M754" i="2" a="1"/>
  <c r="M754" i="2" s="1"/>
  <c r="C754" i="2" a="1"/>
  <c r="C754" i="2" s="1"/>
  <c r="D754" i="2" a="1"/>
  <c r="D754" i="2" s="1"/>
  <c r="A754" i="2" s="1" a="1"/>
  <c r="A754" i="2" s="1"/>
  <c r="M749" i="2" a="1"/>
  <c r="M749" i="2" s="1"/>
  <c r="Q749" i="2" a="1"/>
  <c r="Q749" i="2" s="1"/>
  <c r="N749" i="2" a="1"/>
  <c r="N749" i="2" s="1"/>
  <c r="K749" i="2" a="1"/>
  <c r="K749" i="2" s="1"/>
  <c r="O749" i="2" a="1"/>
  <c r="O749" i="2" s="1"/>
  <c r="L749" i="2" a="1"/>
  <c r="L749" i="2" s="1"/>
  <c r="P749" i="2" a="1"/>
  <c r="P749" i="2" s="1"/>
  <c r="D749" i="2" a="1"/>
  <c r="D749" i="2" s="1"/>
  <c r="A749" i="2" s="1" a="1"/>
  <c r="A749" i="2" s="1"/>
  <c r="C749" i="2" a="1"/>
  <c r="C749" i="2" s="1"/>
  <c r="L747" i="2" a="1"/>
  <c r="L747" i="2" s="1"/>
  <c r="P747" i="2" a="1"/>
  <c r="P747" i="2" s="1"/>
  <c r="M747" i="2" a="1"/>
  <c r="M747" i="2" s="1"/>
  <c r="Q747" i="2" a="1"/>
  <c r="Q747" i="2" s="1"/>
  <c r="N747" i="2" a="1"/>
  <c r="N747" i="2" s="1"/>
  <c r="K747" i="2" a="1"/>
  <c r="K747" i="2" s="1"/>
  <c r="O747" i="2" a="1"/>
  <c r="O747" i="2" s="1"/>
  <c r="D747" i="2" a="1"/>
  <c r="D747" i="2" s="1"/>
  <c r="A747" i="2" s="1" a="1"/>
  <c r="A747" i="2" s="1"/>
  <c r="C747" i="2" a="1"/>
  <c r="C747" i="2" s="1"/>
  <c r="K742" i="2" a="1"/>
  <c r="K742" i="2" s="1"/>
  <c r="O742" i="2" a="1"/>
  <c r="O742" i="2" s="1"/>
  <c r="L742" i="2" a="1"/>
  <c r="L742" i="2" s="1"/>
  <c r="P742" i="2" a="1"/>
  <c r="P742" i="2" s="1"/>
  <c r="M742" i="2" a="1"/>
  <c r="M742" i="2" s="1"/>
  <c r="Q742" i="2" a="1"/>
  <c r="Q742" i="2" s="1"/>
  <c r="N742" i="2" a="1"/>
  <c r="N742" i="2" s="1"/>
  <c r="C742" i="2" a="1"/>
  <c r="C742" i="2" s="1"/>
  <c r="D742" i="2" a="1"/>
  <c r="D742" i="2" s="1"/>
  <c r="A742" i="2" s="1" a="1"/>
  <c r="A742" i="2" s="1"/>
  <c r="N737" i="2" a="1"/>
  <c r="N737" i="2" s="1"/>
  <c r="K737" i="2" a="1"/>
  <c r="K737" i="2" s="1"/>
  <c r="O737" i="2" a="1"/>
  <c r="O737" i="2" s="1"/>
  <c r="L737" i="2" a="1"/>
  <c r="L737" i="2" s="1"/>
  <c r="P737" i="2" a="1"/>
  <c r="P737" i="2" s="1"/>
  <c r="M737" i="2" a="1"/>
  <c r="M737" i="2" s="1"/>
  <c r="Q737" i="2" a="1"/>
  <c r="Q737" i="2" s="1"/>
  <c r="D737" i="2" a="1"/>
  <c r="D737" i="2" s="1"/>
  <c r="A737" i="2" s="1" a="1"/>
  <c r="A737" i="2" s="1"/>
  <c r="C737" i="2" a="1"/>
  <c r="C737" i="2" s="1"/>
  <c r="L735" i="2" a="1"/>
  <c r="L735" i="2" s="1"/>
  <c r="P735" i="2" a="1"/>
  <c r="P735" i="2" s="1"/>
  <c r="M735" i="2" a="1"/>
  <c r="M735" i="2" s="1"/>
  <c r="Q735" i="2" a="1"/>
  <c r="Q735" i="2" s="1"/>
  <c r="N735" i="2" a="1"/>
  <c r="N735" i="2" s="1"/>
  <c r="K735" i="2" a="1"/>
  <c r="K735" i="2" s="1"/>
  <c r="O735" i="2" a="1"/>
  <c r="O735" i="2" s="1"/>
  <c r="C735" i="2" a="1"/>
  <c r="C735" i="2" s="1"/>
  <c r="D735" i="2" a="1"/>
  <c r="D735" i="2" s="1"/>
  <c r="A735" i="2" s="1" a="1"/>
  <c r="A735" i="2" s="1"/>
  <c r="M732" i="2" a="1"/>
  <c r="M732" i="2" s="1"/>
  <c r="Q732" i="2" a="1"/>
  <c r="Q732" i="2" s="1"/>
  <c r="N732" i="2" a="1"/>
  <c r="N732" i="2" s="1"/>
  <c r="K732" i="2" a="1"/>
  <c r="K732" i="2" s="1"/>
  <c r="O732" i="2" a="1"/>
  <c r="O732" i="2" s="1"/>
  <c r="L732" i="2" a="1"/>
  <c r="L732" i="2" s="1"/>
  <c r="P732" i="2" a="1"/>
  <c r="P732" i="2" s="1"/>
  <c r="C732" i="2" a="1"/>
  <c r="C732" i="2" s="1"/>
  <c r="D732" i="2" a="1"/>
  <c r="D732" i="2" s="1"/>
  <c r="A732" i="2" s="1" a="1"/>
  <c r="A732" i="2" s="1"/>
  <c r="K730" i="2" a="1"/>
  <c r="K730" i="2" s="1"/>
  <c r="O730" i="2" a="1"/>
  <c r="O730" i="2" s="1"/>
  <c r="L730" i="2" a="1"/>
  <c r="L730" i="2" s="1"/>
  <c r="P730" i="2" a="1"/>
  <c r="P730" i="2" s="1"/>
  <c r="M730" i="2" a="1"/>
  <c r="M730" i="2" s="1"/>
  <c r="Q730" i="2" a="1"/>
  <c r="Q730" i="2" s="1"/>
  <c r="N730" i="2" a="1"/>
  <c r="N730" i="2" s="1"/>
  <c r="C730" i="2" a="1"/>
  <c r="C730" i="2" s="1"/>
  <c r="D730" i="2" a="1"/>
  <c r="D730" i="2" s="1"/>
  <c r="A730" i="2" s="1" a="1"/>
  <c r="A730" i="2" s="1"/>
  <c r="K144" i="2" a="1"/>
  <c r="K144" i="2" s="1"/>
  <c r="O144" i="2" a="1"/>
  <c r="O144" i="2" s="1"/>
  <c r="L144" i="2" a="1"/>
  <c r="L144" i="2" s="1"/>
  <c r="P144" i="2" a="1"/>
  <c r="P144" i="2" s="1"/>
  <c r="M144" i="2" a="1"/>
  <c r="M144" i="2" s="1"/>
  <c r="Q144" i="2" a="1"/>
  <c r="Q144" i="2" s="1"/>
  <c r="N144" i="2" a="1"/>
  <c r="N144" i="2" s="1"/>
  <c r="C144" i="2" a="1"/>
  <c r="C144" i="2" s="1"/>
  <c r="D144" i="2" a="1"/>
  <c r="D144" i="2" s="1"/>
  <c r="A144" i="2" s="1" a="1"/>
  <c r="A144" i="2" s="1"/>
  <c r="L141" i="2" a="1"/>
  <c r="L141" i="2" s="1"/>
  <c r="P141" i="2" a="1"/>
  <c r="P141" i="2" s="1"/>
  <c r="M141" i="2" a="1"/>
  <c r="M141" i="2" s="1"/>
  <c r="Q141" i="2" a="1"/>
  <c r="Q141" i="2" s="1"/>
  <c r="N141" i="2" a="1"/>
  <c r="N141" i="2" s="1"/>
  <c r="O141" i="2" a="1"/>
  <c r="O141" i="2" s="1"/>
  <c r="K141" i="2" a="1"/>
  <c r="K141" i="2" s="1"/>
  <c r="D141" i="2" a="1"/>
  <c r="D141" i="2" s="1"/>
  <c r="A141" i="2" s="1" a="1"/>
  <c r="A141" i="2" s="1"/>
  <c r="C141" i="2" a="1"/>
  <c r="C141" i="2" s="1"/>
  <c r="M138" i="2" a="1"/>
  <c r="M138" i="2" s="1"/>
  <c r="Q138" i="2" a="1"/>
  <c r="Q138" i="2" s="1"/>
  <c r="N138" i="2" a="1"/>
  <c r="N138" i="2" s="1"/>
  <c r="K138" i="2" a="1"/>
  <c r="K138" i="2" s="1"/>
  <c r="O138" i="2" a="1"/>
  <c r="O138" i="2" s="1"/>
  <c r="L138" i="2" a="1"/>
  <c r="L138" i="2" s="1"/>
  <c r="P138" i="2" a="1"/>
  <c r="P138" i="2" s="1"/>
  <c r="C138" i="2" a="1"/>
  <c r="C138" i="2" s="1"/>
  <c r="D138" i="2" a="1"/>
  <c r="D138" i="2" s="1"/>
  <c r="A138" i="2" s="1" a="1"/>
  <c r="A138" i="2" s="1"/>
  <c r="L133" i="2" a="1"/>
  <c r="L133" i="2" s="1"/>
  <c r="P133" i="2" a="1"/>
  <c r="P133" i="2" s="1"/>
  <c r="M133" i="2" a="1"/>
  <c r="M133" i="2" s="1"/>
  <c r="Q133" i="2" a="1"/>
  <c r="Q133" i="2" s="1"/>
  <c r="N133" i="2" a="1"/>
  <c r="N133" i="2" s="1"/>
  <c r="K133" i="2" a="1"/>
  <c r="K133" i="2" s="1"/>
  <c r="O133" i="2" a="1"/>
  <c r="O133" i="2" s="1"/>
  <c r="D133" i="2" a="1"/>
  <c r="D133" i="2" s="1"/>
  <c r="A133" i="2" s="1" a="1"/>
  <c r="A133" i="2" s="1"/>
  <c r="C133" i="2" a="1"/>
  <c r="C133" i="2" s="1"/>
  <c r="N131" i="2" a="1"/>
  <c r="N131" i="2" s="1"/>
  <c r="K131" i="2" a="1"/>
  <c r="K131" i="2" s="1"/>
  <c r="O131" i="2" a="1"/>
  <c r="O131" i="2" s="1"/>
  <c r="L131" i="2" a="1"/>
  <c r="L131" i="2" s="1"/>
  <c r="P131" i="2" a="1"/>
  <c r="P131" i="2" s="1"/>
  <c r="M131" i="2" a="1"/>
  <c r="M131" i="2" s="1"/>
  <c r="Q131" i="2" a="1"/>
  <c r="Q131" i="2" s="1"/>
  <c r="D131" i="2" a="1"/>
  <c r="D131" i="2" s="1"/>
  <c r="A131" i="2" s="1" a="1"/>
  <c r="A131" i="2" s="1"/>
  <c r="C131" i="2" a="1"/>
  <c r="C131" i="2" s="1"/>
  <c r="L129" i="2" a="1"/>
  <c r="L129" i="2" s="1"/>
  <c r="P129" i="2" a="1"/>
  <c r="P129" i="2" s="1"/>
  <c r="M129" i="2" a="1"/>
  <c r="M129" i="2" s="1"/>
  <c r="Q129" i="2" a="1"/>
  <c r="Q129" i="2" s="1"/>
  <c r="N129" i="2" a="1"/>
  <c r="N129" i="2" s="1"/>
  <c r="K129" i="2" a="1"/>
  <c r="K129" i="2" s="1"/>
  <c r="O129" i="2" a="1"/>
  <c r="O129" i="2" s="1"/>
  <c r="D129" i="2" a="1"/>
  <c r="D129" i="2" s="1"/>
  <c r="A129" i="2" s="1" a="1"/>
  <c r="A129" i="2" s="1"/>
  <c r="C129" i="2" a="1"/>
  <c r="C129" i="2" s="1"/>
  <c r="N124" i="2" a="1"/>
  <c r="N124" i="2" s="1"/>
  <c r="K124" i="2" a="1"/>
  <c r="K124" i="2" s="1"/>
  <c r="O124" i="2" a="1"/>
  <c r="O124" i="2" s="1"/>
  <c r="L124" i="2" a="1"/>
  <c r="L124" i="2" s="1"/>
  <c r="P124" i="2" a="1"/>
  <c r="P124" i="2" s="1"/>
  <c r="M124" i="2" a="1"/>
  <c r="M124" i="2" s="1"/>
  <c r="Q124" i="2" a="1"/>
  <c r="Q124" i="2" s="1"/>
  <c r="C124" i="2" a="1"/>
  <c r="C124" i="2" s="1"/>
  <c r="D124" i="2" a="1"/>
  <c r="D124" i="2" s="1"/>
  <c r="A124" i="2" s="1" a="1"/>
  <c r="A124" i="2" s="1"/>
  <c r="M115" i="2" a="1"/>
  <c r="M115" i="2" s="1"/>
  <c r="Q115" i="2" a="1"/>
  <c r="Q115" i="2" s="1"/>
  <c r="N115" i="2" a="1"/>
  <c r="N115" i="2" s="1"/>
  <c r="K115" i="2" a="1"/>
  <c r="K115" i="2" s="1"/>
  <c r="O115" i="2" a="1"/>
  <c r="O115" i="2" s="1"/>
  <c r="L115" i="2" a="1"/>
  <c r="L115" i="2" s="1"/>
  <c r="P115" i="2" a="1"/>
  <c r="P115" i="2" s="1"/>
  <c r="D115" i="2" a="1"/>
  <c r="D115" i="2" s="1"/>
  <c r="A115" i="2" s="1" a="1"/>
  <c r="A115" i="2" s="1"/>
  <c r="C115" i="2" a="1"/>
  <c r="C115" i="2" s="1"/>
  <c r="N112" i="2" a="1"/>
  <c r="N112" i="2" s="1"/>
  <c r="K112" i="2" a="1"/>
  <c r="K112" i="2" s="1"/>
  <c r="O112" i="2" a="1"/>
  <c r="O112" i="2" s="1"/>
  <c r="L112" i="2" a="1"/>
  <c r="L112" i="2" s="1"/>
  <c r="P112" i="2" a="1"/>
  <c r="P112" i="2" s="1"/>
  <c r="M112" i="2" a="1"/>
  <c r="M112" i="2" s="1"/>
  <c r="Q112" i="2" a="1"/>
  <c r="Q112" i="2" s="1"/>
  <c r="C112" i="2" a="1"/>
  <c r="C112" i="2" s="1"/>
  <c r="D112" i="2" a="1"/>
  <c r="D112" i="2" s="1"/>
  <c r="A112" i="2" s="1" a="1"/>
  <c r="A112" i="2" s="1"/>
  <c r="K105" i="2" a="1"/>
  <c r="K105" i="2" s="1"/>
  <c r="O105" i="2" a="1"/>
  <c r="O105" i="2" s="1"/>
  <c r="L105" i="2" a="1"/>
  <c r="L105" i="2" s="1"/>
  <c r="P105" i="2" a="1"/>
  <c r="P105" i="2" s="1"/>
  <c r="M105" i="2" a="1"/>
  <c r="M105" i="2" s="1"/>
  <c r="Q105" i="2" a="1"/>
  <c r="Q105" i="2" s="1"/>
  <c r="N105" i="2" a="1"/>
  <c r="N105" i="2" s="1"/>
  <c r="D105" i="2" a="1"/>
  <c r="D105" i="2" s="1"/>
  <c r="A105" i="2" s="1" a="1"/>
  <c r="A105" i="2" s="1"/>
  <c r="C105" i="2" a="1"/>
  <c r="C105" i="2" s="1"/>
  <c r="M103" i="2" a="1"/>
  <c r="M103" i="2" s="1"/>
  <c r="Q103" i="2" a="1"/>
  <c r="Q103" i="2" s="1"/>
  <c r="N103" i="2" a="1"/>
  <c r="N103" i="2" s="1"/>
  <c r="K103" i="2" a="1"/>
  <c r="K103" i="2" s="1"/>
  <c r="O103" i="2" a="1"/>
  <c r="O103" i="2" s="1"/>
  <c r="L103" i="2" a="1"/>
  <c r="L103" i="2" s="1"/>
  <c r="P103" i="2" a="1"/>
  <c r="P103" i="2" s="1"/>
  <c r="D103" i="2" a="1"/>
  <c r="D103" i="2" s="1"/>
  <c r="A103" i="2" s="1" a="1"/>
  <c r="A103" i="2" s="1"/>
  <c r="C103" i="2" a="1"/>
  <c r="C103" i="2" s="1"/>
  <c r="N100" i="2" a="1"/>
  <c r="N100" i="2" s="1"/>
  <c r="K100" i="2" a="1"/>
  <c r="K100" i="2" s="1"/>
  <c r="O100" i="2" a="1"/>
  <c r="O100" i="2" s="1"/>
  <c r="L100" i="2" a="1"/>
  <c r="L100" i="2" s="1"/>
  <c r="P100" i="2" a="1"/>
  <c r="P100" i="2" s="1"/>
  <c r="M100" i="2" a="1"/>
  <c r="M100" i="2" s="1"/>
  <c r="Q100" i="2" a="1"/>
  <c r="Q100" i="2" s="1"/>
  <c r="C100" i="2" a="1"/>
  <c r="C100" i="2" s="1"/>
  <c r="D100" i="2" a="1"/>
  <c r="D100" i="2" s="1"/>
  <c r="A100" i="2" s="1" a="1"/>
  <c r="A100" i="2" s="1"/>
  <c r="L98" i="2" a="1"/>
  <c r="L98" i="2" s="1"/>
  <c r="P98" i="2" a="1"/>
  <c r="P98" i="2" s="1"/>
  <c r="M98" i="2" a="1"/>
  <c r="M98" i="2" s="1"/>
  <c r="Q98" i="2" a="1"/>
  <c r="Q98" i="2" s="1"/>
  <c r="N98" i="2" a="1"/>
  <c r="N98" i="2" s="1"/>
  <c r="K98" i="2" a="1"/>
  <c r="K98" i="2" s="1"/>
  <c r="O98" i="2" a="1"/>
  <c r="O98" i="2" s="1"/>
  <c r="C98" i="2" a="1"/>
  <c r="C98" i="2" s="1"/>
  <c r="D98" i="2" a="1"/>
  <c r="D98" i="2" s="1"/>
  <c r="A98" i="2" s="1" a="1"/>
  <c r="A98" i="2" s="1"/>
  <c r="K93" i="2" a="1"/>
  <c r="K93" i="2" s="1"/>
  <c r="O93" i="2" a="1"/>
  <c r="O93" i="2" s="1"/>
  <c r="L93" i="2" a="1"/>
  <c r="L93" i="2" s="1"/>
  <c r="P93" i="2" a="1"/>
  <c r="P93" i="2" s="1"/>
  <c r="M93" i="2" a="1"/>
  <c r="M93" i="2" s="1"/>
  <c r="Q93" i="2" a="1"/>
  <c r="Q93" i="2" s="1"/>
  <c r="N93" i="2" a="1"/>
  <c r="N93" i="2" s="1"/>
  <c r="D93" i="2" a="1"/>
  <c r="D93" i="2" s="1"/>
  <c r="A93" i="2" s="1" a="1"/>
  <c r="A93" i="2" s="1"/>
  <c r="C93" i="2" a="1"/>
  <c r="C93" i="2" s="1"/>
  <c r="M91" i="2" a="1"/>
  <c r="M91" i="2" s="1"/>
  <c r="Q91" i="2" a="1"/>
  <c r="Q91" i="2" s="1"/>
  <c r="N91" i="2" a="1"/>
  <c r="N91" i="2" s="1"/>
  <c r="K91" i="2" a="1"/>
  <c r="K91" i="2" s="1"/>
  <c r="O91" i="2" a="1"/>
  <c r="O91" i="2" s="1"/>
  <c r="L91" i="2" a="1"/>
  <c r="L91" i="2" s="1"/>
  <c r="P91" i="2" a="1"/>
  <c r="P91" i="2" s="1"/>
  <c r="D91" i="2" a="1"/>
  <c r="D91" i="2" s="1"/>
  <c r="A91" i="2" s="1" a="1"/>
  <c r="A91" i="2" s="1"/>
  <c r="C91" i="2" a="1"/>
  <c r="C91" i="2" s="1"/>
  <c r="L86" i="2" a="1"/>
  <c r="L86" i="2" s="1"/>
  <c r="P86" i="2" a="1"/>
  <c r="P86" i="2" s="1"/>
  <c r="M86" i="2" a="1"/>
  <c r="M86" i="2" s="1"/>
  <c r="Q86" i="2" a="1"/>
  <c r="Q86" i="2" s="1"/>
  <c r="N86" i="2" a="1"/>
  <c r="N86" i="2" s="1"/>
  <c r="O86" i="2" a="1"/>
  <c r="O86" i="2" s="1"/>
  <c r="K86" i="2" a="1"/>
  <c r="K86" i="2" s="1"/>
  <c r="C86" i="2" a="1"/>
  <c r="C86" i="2" s="1"/>
  <c r="D86" i="2" a="1"/>
  <c r="D86" i="2" s="1"/>
  <c r="A86" i="2" s="1" a="1"/>
  <c r="A86" i="2" s="1"/>
  <c r="M83" i="2" a="1"/>
  <c r="M83" i="2" s="1"/>
  <c r="Q83" i="2" a="1"/>
  <c r="Q83" i="2" s="1"/>
  <c r="N83" i="2" a="1"/>
  <c r="N83" i="2" s="1"/>
  <c r="K83" i="2" a="1"/>
  <c r="K83" i="2" s="1"/>
  <c r="O83" i="2" a="1"/>
  <c r="O83" i="2" s="1"/>
  <c r="L83" i="2" a="1"/>
  <c r="L83" i="2" s="1"/>
  <c r="P83" i="2" a="1"/>
  <c r="P83" i="2" s="1"/>
  <c r="D83" i="2" a="1"/>
  <c r="D83" i="2" s="1"/>
  <c r="A83" i="2" s="1" a="1"/>
  <c r="A83" i="2" s="1"/>
  <c r="C83" i="2" a="1"/>
  <c r="C83" i="2" s="1"/>
  <c r="K81" i="2" a="1"/>
  <c r="K81" i="2" s="1"/>
  <c r="O81" i="2" a="1"/>
  <c r="O81" i="2" s="1"/>
  <c r="L81" i="2" a="1"/>
  <c r="L81" i="2" s="1"/>
  <c r="P81" i="2" a="1"/>
  <c r="P81" i="2" s="1"/>
  <c r="M81" i="2" a="1"/>
  <c r="M81" i="2" s="1"/>
  <c r="Q81" i="2" a="1"/>
  <c r="Q81" i="2" s="1"/>
  <c r="N81" i="2" a="1"/>
  <c r="N81" i="2" s="1"/>
  <c r="D81" i="2" a="1"/>
  <c r="D81" i="2" s="1"/>
  <c r="A81" i="2" s="1" a="1"/>
  <c r="A81" i="2" s="1"/>
  <c r="C81" i="2" a="1"/>
  <c r="C81" i="2" s="1"/>
  <c r="M79" i="2" a="1"/>
  <c r="M79" i="2" s="1"/>
  <c r="Q79" i="2" a="1"/>
  <c r="Q79" i="2" s="1"/>
  <c r="N79" i="2" a="1"/>
  <c r="N79" i="2" s="1"/>
  <c r="K79" i="2" a="1"/>
  <c r="K79" i="2" s="1"/>
  <c r="O79" i="2" a="1"/>
  <c r="O79" i="2" s="1"/>
  <c r="P79" i="2" a="1"/>
  <c r="P79" i="2" s="1"/>
  <c r="L79" i="2" a="1"/>
  <c r="L79" i="2" s="1"/>
  <c r="D79" i="2" a="1"/>
  <c r="D79" i="2" s="1"/>
  <c r="A79" i="2" s="1" a="1"/>
  <c r="A79" i="2" s="1"/>
  <c r="C79" i="2" a="1"/>
  <c r="C79" i="2" s="1"/>
  <c r="K77" i="2" a="1"/>
  <c r="K77" i="2" s="1"/>
  <c r="O77" i="2" a="1"/>
  <c r="O77" i="2" s="1"/>
  <c r="L77" i="2" a="1"/>
  <c r="L77" i="2" s="1"/>
  <c r="P77" i="2" a="1"/>
  <c r="P77" i="2" s="1"/>
  <c r="M77" i="2" a="1"/>
  <c r="M77" i="2" s="1"/>
  <c r="Q77" i="2" a="1"/>
  <c r="Q77" i="2" s="1"/>
  <c r="N77" i="2" a="1"/>
  <c r="N77" i="2" s="1"/>
  <c r="D77" i="2" a="1"/>
  <c r="D77" i="2" s="1"/>
  <c r="A77" i="2" s="1" a="1"/>
  <c r="A77" i="2" s="1"/>
  <c r="C77" i="2" a="1"/>
  <c r="C77" i="2" s="1"/>
  <c r="M75" i="2" a="1"/>
  <c r="M75" i="2" s="1"/>
  <c r="Q75" i="2" a="1"/>
  <c r="Q75" i="2" s="1"/>
  <c r="N75" i="2" a="1"/>
  <c r="N75" i="2" s="1"/>
  <c r="K75" i="2" a="1"/>
  <c r="K75" i="2" s="1"/>
  <c r="O75" i="2" a="1"/>
  <c r="O75" i="2" s="1"/>
  <c r="L75" i="2" a="1"/>
  <c r="L75" i="2" s="1"/>
  <c r="P75" i="2" a="1"/>
  <c r="P75" i="2" s="1"/>
  <c r="D75" i="2" a="1"/>
  <c r="D75" i="2" s="1"/>
  <c r="A75" i="2" s="1" a="1"/>
  <c r="A75" i="2" s="1"/>
  <c r="C75" i="2" a="1"/>
  <c r="C75" i="2" s="1"/>
  <c r="K73" i="2" a="1"/>
  <c r="K73" i="2" s="1"/>
  <c r="O73" i="2" a="1"/>
  <c r="O73" i="2" s="1"/>
  <c r="L73" i="2" a="1"/>
  <c r="L73" i="2" s="1"/>
  <c r="P73" i="2" a="1"/>
  <c r="P73" i="2" s="1"/>
  <c r="M73" i="2" a="1"/>
  <c r="M73" i="2" s="1"/>
  <c r="Q73" i="2" a="1"/>
  <c r="Q73" i="2" s="1"/>
  <c r="N73" i="2" a="1"/>
  <c r="N73" i="2" s="1"/>
  <c r="D73" i="2" a="1"/>
  <c r="D73" i="2" s="1"/>
  <c r="A73" i="2" s="1" a="1"/>
  <c r="A73" i="2" s="1"/>
  <c r="C73" i="2" a="1"/>
  <c r="C73" i="2" s="1"/>
  <c r="L66" i="2" a="1"/>
  <c r="L66" i="2" s="1"/>
  <c r="P66" i="2" a="1"/>
  <c r="P66" i="2" s="1"/>
  <c r="M66" i="2" a="1"/>
  <c r="M66" i="2" s="1"/>
  <c r="Q66" i="2" a="1"/>
  <c r="Q66" i="2" s="1"/>
  <c r="N66" i="2" a="1"/>
  <c r="N66" i="2" s="1"/>
  <c r="K66" i="2" a="1"/>
  <c r="K66" i="2" s="1"/>
  <c r="O66" i="2" a="1"/>
  <c r="O66" i="2" s="1"/>
  <c r="C66" i="2" a="1"/>
  <c r="C66" i="2" s="1"/>
  <c r="D66" i="2" a="1"/>
  <c r="D66" i="2" s="1"/>
  <c r="A66" i="2" s="1" a="1"/>
  <c r="A66" i="2" s="1"/>
  <c r="N64" i="2" a="1"/>
  <c r="N64" i="2" s="1"/>
  <c r="K64" i="2" a="1"/>
  <c r="K64" i="2" s="1"/>
  <c r="O64" i="2" a="1"/>
  <c r="O64" i="2" s="1"/>
  <c r="L64" i="2" a="1"/>
  <c r="L64" i="2" s="1"/>
  <c r="P64" i="2" a="1"/>
  <c r="P64" i="2" s="1"/>
  <c r="M64" i="2" a="1"/>
  <c r="M64" i="2" s="1"/>
  <c r="Q64" i="2" a="1"/>
  <c r="Q64" i="2" s="1"/>
  <c r="C64" i="2" a="1"/>
  <c r="C64" i="2" s="1"/>
  <c r="D64" i="2" a="1"/>
  <c r="D64" i="2" s="1"/>
  <c r="A64" i="2" s="1" a="1"/>
  <c r="A64" i="2" s="1"/>
  <c r="L54" i="2" a="1"/>
  <c r="L54" i="2" s="1"/>
  <c r="P54" i="2" a="1"/>
  <c r="P54" i="2" s="1"/>
  <c r="M54" i="2" a="1"/>
  <c r="M54" i="2" s="1"/>
  <c r="Q54" i="2" a="1"/>
  <c r="Q54" i="2" s="1"/>
  <c r="N54" i="2" a="1"/>
  <c r="N54" i="2" s="1"/>
  <c r="O54" i="2" a="1"/>
  <c r="O54" i="2" s="1"/>
  <c r="K54" i="2" a="1"/>
  <c r="K54" i="2" s="1"/>
  <c r="C54" i="2" a="1"/>
  <c r="C54" i="2" s="1"/>
  <c r="D54" i="2" a="1"/>
  <c r="D54" i="2" s="1"/>
  <c r="A54" i="2" s="1" a="1"/>
  <c r="A54" i="2" s="1"/>
  <c r="N51" i="2" a="1"/>
  <c r="N51" i="2" s="1"/>
  <c r="K51" i="2" a="1"/>
  <c r="K51" i="2" s="1"/>
  <c r="O51" i="2" a="1"/>
  <c r="O51" i="2" s="1"/>
  <c r="L51" i="2" a="1"/>
  <c r="L51" i="2" s="1"/>
  <c r="P51" i="2" a="1"/>
  <c r="P51" i="2" s="1"/>
  <c r="M51" i="2" a="1"/>
  <c r="M51" i="2" s="1"/>
  <c r="Q51" i="2" a="1"/>
  <c r="Q51" i="2" s="1"/>
  <c r="D51" i="2" a="1"/>
  <c r="D51" i="2" s="1"/>
  <c r="A51" i="2" s="1" a="1"/>
  <c r="A51" i="2" s="1"/>
  <c r="C51" i="2" a="1"/>
  <c r="C51" i="2" s="1"/>
  <c r="L49" i="2" a="1"/>
  <c r="L49" i="2" s="1"/>
  <c r="P49" i="2" a="1"/>
  <c r="P49" i="2" s="1"/>
  <c r="M49" i="2" a="1"/>
  <c r="M49" i="2" s="1"/>
  <c r="Q49" i="2" a="1"/>
  <c r="Q49" i="2" s="1"/>
  <c r="N49" i="2" a="1"/>
  <c r="N49" i="2" s="1"/>
  <c r="K49" i="2" a="1"/>
  <c r="K49" i="2" s="1"/>
  <c r="O49" i="2" a="1"/>
  <c r="O49" i="2" s="1"/>
  <c r="D49" i="2" a="1"/>
  <c r="D49" i="2" s="1"/>
  <c r="A49" i="2" s="1" a="1"/>
  <c r="A49" i="2" s="1"/>
  <c r="C49" i="2" a="1"/>
  <c r="C49" i="2" s="1"/>
  <c r="N47" i="2" a="1"/>
  <c r="N47" i="2" s="1"/>
  <c r="K47" i="2" a="1"/>
  <c r="K47" i="2" s="1"/>
  <c r="O47" i="2" a="1"/>
  <c r="O47" i="2" s="1"/>
  <c r="L47" i="2" a="1"/>
  <c r="L47" i="2" s="1"/>
  <c r="P47" i="2" a="1"/>
  <c r="P47" i="2" s="1"/>
  <c r="Q47" i="2" a="1"/>
  <c r="Q47" i="2" s="1"/>
  <c r="M47" i="2" a="1"/>
  <c r="M47" i="2" s="1"/>
  <c r="D47" i="2" a="1"/>
  <c r="D47" i="2" s="1"/>
  <c r="A47" i="2" s="1" a="1"/>
  <c r="A47" i="2" s="1"/>
  <c r="C47" i="2" a="1"/>
  <c r="C47" i="2" s="1"/>
  <c r="M34" i="2" a="1"/>
  <c r="M34" i="2" s="1"/>
  <c r="Q34" i="2" a="1"/>
  <c r="Q34" i="2" s="1"/>
  <c r="N34" i="2" a="1"/>
  <c r="N34" i="2" s="1"/>
  <c r="K34" i="2" a="1"/>
  <c r="K34" i="2" s="1"/>
  <c r="O34" i="2" a="1"/>
  <c r="O34" i="2" s="1"/>
  <c r="L34" i="2" a="1"/>
  <c r="L34" i="2" s="1"/>
  <c r="P34" i="2" a="1"/>
  <c r="P34" i="2" s="1"/>
  <c r="C34" i="2" a="1"/>
  <c r="C34" i="2" s="1"/>
  <c r="D34" i="2" a="1"/>
  <c r="D34" i="2" s="1"/>
  <c r="A34" i="2" s="1" a="1"/>
  <c r="A34" i="2" s="1"/>
  <c r="K32" i="2" a="1"/>
  <c r="K32" i="2" s="1"/>
  <c r="O32" i="2" a="1"/>
  <c r="O32" i="2" s="1"/>
  <c r="L32" i="2" a="1"/>
  <c r="L32" i="2" s="1"/>
  <c r="P32" i="2" a="1"/>
  <c r="P32" i="2" s="1"/>
  <c r="M32" i="2" a="1"/>
  <c r="M32" i="2" s="1"/>
  <c r="Q32" i="2" a="1"/>
  <c r="Q32" i="2" s="1"/>
  <c r="N32" i="2" a="1"/>
  <c r="N32" i="2" s="1"/>
  <c r="C32" i="2" a="1"/>
  <c r="C32" i="2" s="1"/>
  <c r="D32" i="2" a="1"/>
  <c r="D32" i="2" s="1"/>
  <c r="A32" i="2" s="1" a="1"/>
  <c r="A32" i="2" s="1"/>
  <c r="N27" i="2" a="1"/>
  <c r="N27" i="2" s="1"/>
  <c r="K27" i="2" a="1"/>
  <c r="K27" i="2" s="1"/>
  <c r="O27" i="2" a="1"/>
  <c r="O27" i="2" s="1"/>
  <c r="L27" i="2" a="1"/>
  <c r="L27" i="2" s="1"/>
  <c r="P27" i="2" a="1"/>
  <c r="P27" i="2" s="1"/>
  <c r="M27" i="2" a="1"/>
  <c r="M27" i="2" s="1"/>
  <c r="Q27" i="2" a="1"/>
  <c r="Q27" i="2" s="1"/>
  <c r="D27" i="2" a="1"/>
  <c r="D27" i="2" s="1"/>
  <c r="A27" i="2" s="1" a="1"/>
  <c r="A27" i="2" s="1"/>
  <c r="C27" i="2" a="1"/>
  <c r="C27" i="2" s="1"/>
  <c r="L25" i="2" a="1"/>
  <c r="L25" i="2" s="1"/>
  <c r="P25" i="2" a="1"/>
  <c r="P25" i="2" s="1"/>
  <c r="M25" i="2" a="1"/>
  <c r="M25" i="2" s="1"/>
  <c r="Q25" i="2" a="1"/>
  <c r="Q25" i="2" s="1"/>
  <c r="N25" i="2" a="1"/>
  <c r="N25" i="2" s="1"/>
  <c r="K25" i="2" a="1"/>
  <c r="K25" i="2" s="1"/>
  <c r="O25" i="2" a="1"/>
  <c r="O25" i="2" s="1"/>
  <c r="D25" i="2" a="1"/>
  <c r="D25" i="2" s="1"/>
  <c r="A25" i="2" s="1" a="1"/>
  <c r="A25" i="2" s="1"/>
  <c r="C25" i="2" a="1"/>
  <c r="C25" i="2" s="1"/>
  <c r="M18" i="2" a="1"/>
  <c r="M18" i="2" s="1"/>
  <c r="Q18" i="2" a="1"/>
  <c r="Q18" i="2" s="1"/>
  <c r="N18" i="2" a="1"/>
  <c r="N18" i="2" s="1"/>
  <c r="K18" i="2" a="1"/>
  <c r="K18" i="2" s="1"/>
  <c r="O18" i="2" a="1"/>
  <c r="O18" i="2" s="1"/>
  <c r="L18" i="2" a="1"/>
  <c r="L18" i="2" s="1"/>
  <c r="P18" i="2" a="1"/>
  <c r="P18" i="2" s="1"/>
  <c r="C18" i="2" a="1"/>
  <c r="C18" i="2" s="1"/>
  <c r="D18" i="2" a="1"/>
  <c r="D18" i="2" s="1"/>
  <c r="A18" i="2" s="1" a="1"/>
  <c r="A18" i="2" s="1"/>
  <c r="K16" i="2" a="1"/>
  <c r="K16" i="2" s="1"/>
  <c r="O16" i="2" a="1"/>
  <c r="O16" i="2" s="1"/>
  <c r="L16" i="2" a="1"/>
  <c r="L16" i="2" s="1"/>
  <c r="P16" i="2" a="1"/>
  <c r="P16" i="2" s="1"/>
  <c r="M16" i="2" a="1"/>
  <c r="M16" i="2" s="1"/>
  <c r="Q16" i="2" a="1"/>
  <c r="Q16" i="2" s="1"/>
  <c r="N16" i="2" a="1"/>
  <c r="N16" i="2" s="1"/>
  <c r="C16" i="2" a="1"/>
  <c r="C16" i="2" s="1"/>
  <c r="D16" i="2" a="1"/>
  <c r="D16" i="2" s="1"/>
  <c r="A16" i="2" s="1" a="1"/>
  <c r="A16" i="2" s="1"/>
  <c r="L5" i="2" a="1"/>
  <c r="L5" i="2" s="1"/>
  <c r="P5" i="2" a="1"/>
  <c r="P5" i="2" s="1"/>
  <c r="M5" i="2" a="1"/>
  <c r="M5" i="2" s="1"/>
  <c r="Q5" i="2" a="1"/>
  <c r="Q5" i="2" s="1"/>
  <c r="N5" i="2" a="1"/>
  <c r="N5" i="2" s="1"/>
  <c r="K5" i="2" a="1"/>
  <c r="K5" i="2" s="1"/>
  <c r="O5" i="2" a="1"/>
  <c r="O5" i="2" s="1"/>
  <c r="D5" i="2" a="1"/>
  <c r="D5" i="2" s="1"/>
  <c r="A5" i="2" s="1" a="1"/>
  <c r="A5" i="2" s="1"/>
  <c r="C5" i="2" a="1"/>
  <c r="C5" i="2" s="1"/>
  <c r="N1575" i="2" a="1"/>
  <c r="N1575" i="2" s="1"/>
  <c r="K1575" i="2" a="1"/>
  <c r="K1575" i="2" s="1"/>
  <c r="O1575" i="2" a="1"/>
  <c r="O1575" i="2" s="1"/>
  <c r="L1575" i="2" a="1"/>
  <c r="L1575" i="2" s="1"/>
  <c r="P1575" i="2" a="1"/>
  <c r="P1575" i="2" s="1"/>
  <c r="M1575" i="2" a="1"/>
  <c r="M1575" i="2" s="1"/>
  <c r="Q1575" i="2" a="1"/>
  <c r="Q1575" i="2" s="1"/>
  <c r="C1575" i="2" a="1"/>
  <c r="C1575" i="2" s="1"/>
  <c r="D1575" i="2" a="1"/>
  <c r="D1575" i="2" s="1"/>
  <c r="A1575" i="2" s="1" a="1"/>
  <c r="A1575" i="2" s="1"/>
  <c r="L1573" i="2" a="1"/>
  <c r="L1573" i="2" s="1"/>
  <c r="P1573" i="2" a="1"/>
  <c r="P1573" i="2" s="1"/>
  <c r="M1573" i="2" a="1"/>
  <c r="M1573" i="2" s="1"/>
  <c r="Q1573" i="2" a="1"/>
  <c r="Q1573" i="2" s="1"/>
  <c r="N1573" i="2" a="1"/>
  <c r="N1573" i="2" s="1"/>
  <c r="K1573" i="2" a="1"/>
  <c r="K1573" i="2" s="1"/>
  <c r="O1573" i="2" a="1"/>
  <c r="O1573" i="2" s="1"/>
  <c r="C1573" i="2" a="1"/>
  <c r="C1573" i="2" s="1"/>
  <c r="D1573" i="2" a="1"/>
  <c r="D1573" i="2" s="1"/>
  <c r="A1573" i="2" s="1" a="1"/>
  <c r="A1573" i="2" s="1"/>
  <c r="N1571" i="2" a="1"/>
  <c r="N1571" i="2" s="1"/>
  <c r="K1571" i="2" a="1"/>
  <c r="K1571" i="2" s="1"/>
  <c r="O1571" i="2" a="1"/>
  <c r="O1571" i="2" s="1"/>
  <c r="L1571" i="2" a="1"/>
  <c r="L1571" i="2" s="1"/>
  <c r="P1571" i="2" a="1"/>
  <c r="P1571" i="2" s="1"/>
  <c r="M1571" i="2" a="1"/>
  <c r="M1571" i="2" s="1"/>
  <c r="Q1571" i="2" a="1"/>
  <c r="Q1571" i="2" s="1"/>
  <c r="C1571" i="2" a="1"/>
  <c r="C1571" i="2" s="1"/>
  <c r="D1571" i="2" a="1"/>
  <c r="D1571" i="2" s="1"/>
  <c r="A1571" i="2" s="1" a="1"/>
  <c r="A1571" i="2" s="1"/>
  <c r="M1566" i="2" a="1"/>
  <c r="M1566" i="2" s="1"/>
  <c r="Q1566" i="2" a="1"/>
  <c r="Q1566" i="2" s="1"/>
  <c r="N1566" i="2" a="1"/>
  <c r="N1566" i="2" s="1"/>
  <c r="K1566" i="2" a="1"/>
  <c r="K1566" i="2" s="1"/>
  <c r="O1566" i="2" a="1"/>
  <c r="O1566" i="2" s="1"/>
  <c r="L1566" i="2" a="1"/>
  <c r="L1566" i="2" s="1"/>
  <c r="P1566" i="2" a="1"/>
  <c r="P1566" i="2" s="1"/>
  <c r="C1566" i="2" a="1"/>
  <c r="C1566" i="2" s="1"/>
  <c r="D1566" i="2" a="1"/>
  <c r="D1566" i="2" s="1"/>
  <c r="A1566" i="2" s="1" a="1"/>
  <c r="A1566" i="2" s="1"/>
  <c r="K1564" i="2" a="1"/>
  <c r="K1564" i="2" s="1"/>
  <c r="O1564" i="2" a="1"/>
  <c r="O1564" i="2" s="1"/>
  <c r="L1564" i="2" a="1"/>
  <c r="L1564" i="2" s="1"/>
  <c r="P1564" i="2" a="1"/>
  <c r="P1564" i="2" s="1"/>
  <c r="M1564" i="2" a="1"/>
  <c r="M1564" i="2" s="1"/>
  <c r="Q1564" i="2" a="1"/>
  <c r="Q1564" i="2" s="1"/>
  <c r="N1564" i="2" a="1"/>
  <c r="N1564" i="2" s="1"/>
  <c r="C1564" i="2" a="1"/>
  <c r="C1564" i="2" s="1"/>
  <c r="D1564" i="2" a="1"/>
  <c r="D1564" i="2" s="1"/>
  <c r="A1564" i="2" s="1" a="1"/>
  <c r="A1564" i="2" s="1"/>
  <c r="L1553" i="2" a="1"/>
  <c r="L1553" i="2" s="1"/>
  <c r="P1553" i="2" a="1"/>
  <c r="P1553" i="2" s="1"/>
  <c r="M1553" i="2" a="1"/>
  <c r="M1553" i="2" s="1"/>
  <c r="Q1553" i="2" a="1"/>
  <c r="Q1553" i="2" s="1"/>
  <c r="N1553" i="2" a="1"/>
  <c r="N1553" i="2" s="1"/>
  <c r="K1553" i="2" a="1"/>
  <c r="K1553" i="2" s="1"/>
  <c r="O1553" i="2" a="1"/>
  <c r="O1553" i="2" s="1"/>
  <c r="C1553" i="2" a="1"/>
  <c r="C1553" i="2" s="1"/>
  <c r="D1553" i="2" a="1"/>
  <c r="D1553" i="2" s="1"/>
  <c r="A1553" i="2" s="1" a="1"/>
  <c r="A1553" i="2" s="1"/>
  <c r="N1551" i="2" a="1"/>
  <c r="N1551" i="2" s="1"/>
  <c r="K1551" i="2" a="1"/>
  <c r="K1551" i="2" s="1"/>
  <c r="O1551" i="2" a="1"/>
  <c r="O1551" i="2" s="1"/>
  <c r="L1551" i="2" a="1"/>
  <c r="L1551" i="2" s="1"/>
  <c r="P1551" i="2" a="1"/>
  <c r="P1551" i="2" s="1"/>
  <c r="Q1551" i="2" a="1"/>
  <c r="Q1551" i="2" s="1"/>
  <c r="M1551" i="2" a="1"/>
  <c r="M1551" i="2" s="1"/>
  <c r="C1551" i="2" a="1"/>
  <c r="C1551" i="2" s="1"/>
  <c r="D1551" i="2" a="1"/>
  <c r="D1551" i="2" s="1"/>
  <c r="A1551" i="2" s="1" a="1"/>
  <c r="A1551" i="2" s="1"/>
  <c r="K1548" i="2" a="1"/>
  <c r="K1548" i="2" s="1"/>
  <c r="O1548" i="2" a="1"/>
  <c r="O1548" i="2" s="1"/>
  <c r="L1548" i="2" a="1"/>
  <c r="L1548" i="2" s="1"/>
  <c r="P1548" i="2" a="1"/>
  <c r="P1548" i="2" s="1"/>
  <c r="M1548" i="2" a="1"/>
  <c r="M1548" i="2" s="1"/>
  <c r="Q1548" i="2" a="1"/>
  <c r="Q1548" i="2" s="1"/>
  <c r="N1548" i="2" a="1"/>
  <c r="N1548" i="2" s="1"/>
  <c r="C1548" i="2" a="1"/>
  <c r="C1548" i="2" s="1"/>
  <c r="D1548" i="2" a="1"/>
  <c r="D1548" i="2" s="1"/>
  <c r="A1548" i="2" s="1" a="1"/>
  <c r="A1548" i="2" s="1"/>
  <c r="L1545" i="2" a="1"/>
  <c r="L1545" i="2" s="1"/>
  <c r="P1545" i="2" a="1"/>
  <c r="P1545" i="2" s="1"/>
  <c r="M1545" i="2" a="1"/>
  <c r="M1545" i="2" s="1"/>
  <c r="Q1545" i="2" a="1"/>
  <c r="Q1545" i="2" s="1"/>
  <c r="N1545" i="2" a="1"/>
  <c r="N1545" i="2" s="1"/>
  <c r="K1545" i="2" a="1"/>
  <c r="K1545" i="2" s="1"/>
  <c r="O1545" i="2" a="1"/>
  <c r="O1545" i="2" s="1"/>
  <c r="C1545" i="2" a="1"/>
  <c r="C1545" i="2" s="1"/>
  <c r="D1545" i="2" a="1"/>
  <c r="D1545" i="2" s="1"/>
  <c r="A1545" i="2" s="1" a="1"/>
  <c r="A1545" i="2" s="1"/>
  <c r="L1536" i="2" a="1"/>
  <c r="L1536" i="2" s="1"/>
  <c r="P1536" i="2" a="1"/>
  <c r="P1536" i="2" s="1"/>
  <c r="M1536" i="2" a="1"/>
  <c r="M1536" i="2" s="1"/>
  <c r="Q1536" i="2" a="1"/>
  <c r="Q1536" i="2" s="1"/>
  <c r="N1536" i="2" a="1"/>
  <c r="N1536" i="2" s="1"/>
  <c r="K1536" i="2" a="1"/>
  <c r="K1536" i="2" s="1"/>
  <c r="O1536" i="2" a="1"/>
  <c r="O1536" i="2" s="1"/>
  <c r="C1536" i="2" a="1"/>
  <c r="C1536" i="2" s="1"/>
  <c r="D1536" i="2" a="1"/>
  <c r="D1536" i="2" s="1"/>
  <c r="A1536" i="2" s="1" a="1"/>
  <c r="A1536" i="2" s="1"/>
  <c r="K1531" i="2" a="1"/>
  <c r="K1531" i="2" s="1"/>
  <c r="O1531" i="2" a="1"/>
  <c r="O1531" i="2" s="1"/>
  <c r="L1531" i="2" a="1"/>
  <c r="L1531" i="2" s="1"/>
  <c r="P1531" i="2" a="1"/>
  <c r="P1531" i="2" s="1"/>
  <c r="M1531" i="2" a="1"/>
  <c r="M1531" i="2" s="1"/>
  <c r="Q1531" i="2" a="1"/>
  <c r="Q1531" i="2" s="1"/>
  <c r="N1531" i="2" a="1"/>
  <c r="N1531" i="2" s="1"/>
  <c r="C1531" i="2" a="1"/>
  <c r="C1531" i="2" s="1"/>
  <c r="D1531" i="2" a="1"/>
  <c r="D1531" i="2" s="1"/>
  <c r="A1531" i="2" s="1" a="1"/>
  <c r="A1531" i="2" s="1"/>
  <c r="M1529" i="2" a="1"/>
  <c r="M1529" i="2" s="1"/>
  <c r="Q1529" i="2" a="1"/>
  <c r="Q1529" i="2" s="1"/>
  <c r="N1529" i="2" a="1"/>
  <c r="N1529" i="2" s="1"/>
  <c r="K1529" i="2" a="1"/>
  <c r="K1529" i="2" s="1"/>
  <c r="O1529" i="2" a="1"/>
  <c r="O1529" i="2" s="1"/>
  <c r="L1529" i="2" a="1"/>
  <c r="L1529" i="2" s="1"/>
  <c r="P1529" i="2" a="1"/>
  <c r="P1529" i="2" s="1"/>
  <c r="C1529" i="2" a="1"/>
  <c r="C1529" i="2" s="1"/>
  <c r="D1529" i="2" a="1"/>
  <c r="D1529" i="2" s="1"/>
  <c r="A1529" i="2" s="1" a="1"/>
  <c r="A1529" i="2" s="1"/>
  <c r="K1527" i="2" a="1"/>
  <c r="K1527" i="2" s="1"/>
  <c r="O1527" i="2" a="1"/>
  <c r="O1527" i="2" s="1"/>
  <c r="L1527" i="2" a="1"/>
  <c r="L1527" i="2" s="1"/>
  <c r="P1527" i="2" a="1"/>
  <c r="P1527" i="2" s="1"/>
  <c r="M1527" i="2" a="1"/>
  <c r="M1527" i="2" s="1"/>
  <c r="Q1527" i="2" a="1"/>
  <c r="Q1527" i="2" s="1"/>
  <c r="N1527" i="2" a="1"/>
  <c r="N1527" i="2" s="1"/>
  <c r="C1527" i="2" a="1"/>
  <c r="C1527" i="2" s="1"/>
  <c r="D1527" i="2" a="1"/>
  <c r="D1527" i="2" s="1"/>
  <c r="A1527" i="2" s="1" a="1"/>
  <c r="A1527" i="2" s="1"/>
  <c r="M1525" i="2" a="1"/>
  <c r="M1525" i="2" s="1"/>
  <c r="Q1525" i="2" a="1"/>
  <c r="Q1525" i="2" s="1"/>
  <c r="N1525" i="2" a="1"/>
  <c r="N1525" i="2" s="1"/>
  <c r="K1525" i="2" a="1"/>
  <c r="K1525" i="2" s="1"/>
  <c r="O1525" i="2" a="1"/>
  <c r="O1525" i="2" s="1"/>
  <c r="L1525" i="2" a="1"/>
  <c r="L1525" i="2" s="1"/>
  <c r="P1525" i="2" a="1"/>
  <c r="P1525" i="2" s="1"/>
  <c r="C1525" i="2" a="1"/>
  <c r="C1525" i="2" s="1"/>
  <c r="D1525" i="2" a="1"/>
  <c r="D1525" i="2" s="1"/>
  <c r="A1525" i="2" s="1" a="1"/>
  <c r="A1525" i="2" s="1"/>
  <c r="K1523" i="2" a="1"/>
  <c r="K1523" i="2" s="1"/>
  <c r="O1523" i="2" a="1"/>
  <c r="O1523" i="2" s="1"/>
  <c r="L1523" i="2" a="1"/>
  <c r="L1523" i="2" s="1"/>
  <c r="P1523" i="2" a="1"/>
  <c r="P1523" i="2" s="1"/>
  <c r="M1523" i="2" a="1"/>
  <c r="M1523" i="2" s="1"/>
  <c r="Q1523" i="2" a="1"/>
  <c r="Q1523" i="2" s="1"/>
  <c r="N1523" i="2" a="1"/>
  <c r="N1523" i="2" s="1"/>
  <c r="C1523" i="2" a="1"/>
  <c r="C1523" i="2" s="1"/>
  <c r="D1523" i="2" a="1"/>
  <c r="D1523" i="2" s="1"/>
  <c r="A1523" i="2" s="1" a="1"/>
  <c r="A1523" i="2" s="1"/>
  <c r="N1518" i="2" a="1"/>
  <c r="N1518" i="2" s="1"/>
  <c r="K1518" i="2" a="1"/>
  <c r="K1518" i="2" s="1"/>
  <c r="O1518" i="2" a="1"/>
  <c r="O1518" i="2" s="1"/>
  <c r="L1518" i="2" a="1"/>
  <c r="L1518" i="2" s="1"/>
  <c r="P1518" i="2" a="1"/>
  <c r="P1518" i="2" s="1"/>
  <c r="M1518" i="2" a="1"/>
  <c r="M1518" i="2" s="1"/>
  <c r="Q1518" i="2" a="1"/>
  <c r="Q1518" i="2" s="1"/>
  <c r="C1518" i="2" a="1"/>
  <c r="C1518" i="2" s="1"/>
  <c r="D1518" i="2" a="1"/>
  <c r="D1518" i="2" s="1"/>
  <c r="A1518" i="2" s="1" a="1"/>
  <c r="A1518" i="2" s="1"/>
  <c r="K1515" i="2" a="1"/>
  <c r="K1515" i="2" s="1"/>
  <c r="O1515" i="2" a="1"/>
  <c r="O1515" i="2" s="1"/>
  <c r="L1515" i="2" a="1"/>
  <c r="L1515" i="2" s="1"/>
  <c r="P1515" i="2" a="1"/>
  <c r="P1515" i="2" s="1"/>
  <c r="M1515" i="2" a="1"/>
  <c r="M1515" i="2" s="1"/>
  <c r="Q1515" i="2" a="1"/>
  <c r="Q1515" i="2" s="1"/>
  <c r="N1515" i="2" a="1"/>
  <c r="N1515" i="2" s="1"/>
  <c r="C1515" i="2" a="1"/>
  <c r="C1515" i="2" s="1"/>
  <c r="D1515" i="2" a="1"/>
  <c r="D1515" i="2" s="1"/>
  <c r="A1515" i="2" s="1" a="1"/>
  <c r="A1515" i="2" s="1"/>
  <c r="N1510" i="2" a="1"/>
  <c r="N1510" i="2" s="1"/>
  <c r="K1510" i="2" a="1"/>
  <c r="K1510" i="2" s="1"/>
  <c r="O1510" i="2" a="1"/>
  <c r="O1510" i="2" s="1"/>
  <c r="L1510" i="2" a="1"/>
  <c r="L1510" i="2" s="1"/>
  <c r="P1510" i="2" a="1"/>
  <c r="P1510" i="2" s="1"/>
  <c r="Q1510" i="2" a="1"/>
  <c r="Q1510" i="2" s="1"/>
  <c r="C1510" i="2" a="1"/>
  <c r="C1510" i="2" s="1"/>
  <c r="M1510" i="2" a="1"/>
  <c r="M1510" i="2" s="1"/>
  <c r="D1510" i="2" a="1"/>
  <c r="D1510" i="2" s="1"/>
  <c r="A1510" i="2" s="1" a="1"/>
  <c r="A1510" i="2" s="1"/>
  <c r="L1508" i="2" a="1"/>
  <c r="L1508" i="2" s="1"/>
  <c r="P1508" i="2" a="1"/>
  <c r="P1508" i="2" s="1"/>
  <c r="M1508" i="2" a="1"/>
  <c r="M1508" i="2" s="1"/>
  <c r="Q1508" i="2" a="1"/>
  <c r="Q1508" i="2" s="1"/>
  <c r="N1508" i="2" a="1"/>
  <c r="N1508" i="2" s="1"/>
  <c r="O1508" i="2" a="1"/>
  <c r="O1508" i="2" s="1"/>
  <c r="C1508" i="2" a="1"/>
  <c r="C1508" i="2" s="1"/>
  <c r="D1508" i="2" a="1"/>
  <c r="D1508" i="2" s="1"/>
  <c r="A1508" i="2" s="1" a="1"/>
  <c r="A1508" i="2" s="1"/>
  <c r="K1508" i="2" a="1"/>
  <c r="K1508" i="2" s="1"/>
  <c r="N1506" i="2" a="1"/>
  <c r="N1506" i="2" s="1"/>
  <c r="K1506" i="2" a="1"/>
  <c r="K1506" i="2" s="1"/>
  <c r="O1506" i="2" a="1"/>
  <c r="O1506" i="2" s="1"/>
  <c r="L1506" i="2" a="1"/>
  <c r="L1506" i="2" s="1"/>
  <c r="P1506" i="2" a="1"/>
  <c r="P1506" i="2" s="1"/>
  <c r="M1506" i="2" a="1"/>
  <c r="M1506" i="2" s="1"/>
  <c r="Q1506" i="2" a="1"/>
  <c r="Q1506" i="2" s="1"/>
  <c r="C1506" i="2" a="1"/>
  <c r="C1506" i="2" s="1"/>
  <c r="D1506" i="2" a="1"/>
  <c r="D1506" i="2" s="1"/>
  <c r="A1506" i="2" s="1" a="1"/>
  <c r="A1506" i="2" s="1"/>
  <c r="M1501" i="2" a="1"/>
  <c r="M1501" i="2" s="1"/>
  <c r="Q1501" i="2" a="1"/>
  <c r="Q1501" i="2" s="1"/>
  <c r="N1501" i="2" a="1"/>
  <c r="N1501" i="2" s="1"/>
  <c r="K1501" i="2" a="1"/>
  <c r="K1501" i="2" s="1"/>
  <c r="O1501" i="2" a="1"/>
  <c r="O1501" i="2" s="1"/>
  <c r="P1501" i="2" a="1"/>
  <c r="P1501" i="2" s="1"/>
  <c r="L1501" i="2" a="1"/>
  <c r="L1501" i="2" s="1"/>
  <c r="C1501" i="2" a="1"/>
  <c r="C1501" i="2" s="1"/>
  <c r="D1501" i="2" a="1"/>
  <c r="D1501" i="2" s="1"/>
  <c r="A1501" i="2" s="1" a="1"/>
  <c r="A1501" i="2" s="1"/>
  <c r="N1494" i="2" a="1"/>
  <c r="N1494" i="2" s="1"/>
  <c r="K1494" i="2" a="1"/>
  <c r="K1494" i="2" s="1"/>
  <c r="O1494" i="2" a="1"/>
  <c r="O1494" i="2" s="1"/>
  <c r="L1494" i="2" a="1"/>
  <c r="L1494" i="2" s="1"/>
  <c r="P1494" i="2" a="1"/>
  <c r="P1494" i="2" s="1"/>
  <c r="Q1494" i="2" a="1"/>
  <c r="Q1494" i="2" s="1"/>
  <c r="M1494" i="2" a="1"/>
  <c r="M1494" i="2" s="1"/>
  <c r="C1494" i="2" a="1"/>
  <c r="C1494" i="2" s="1"/>
  <c r="D1494" i="2" a="1"/>
  <c r="D1494" i="2" s="1"/>
  <c r="A1494" i="2" s="1" a="1"/>
  <c r="A1494" i="2" s="1"/>
  <c r="L1492" i="2" a="1"/>
  <c r="L1492" i="2" s="1"/>
  <c r="P1492" i="2" a="1"/>
  <c r="P1492" i="2" s="1"/>
  <c r="M1492" i="2" a="1"/>
  <c r="M1492" i="2" s="1"/>
  <c r="Q1492" i="2" a="1"/>
  <c r="Q1492" i="2" s="1"/>
  <c r="N1492" i="2" a="1"/>
  <c r="N1492" i="2" s="1"/>
  <c r="O1492" i="2" a="1"/>
  <c r="O1492" i="2" s="1"/>
  <c r="C1492" i="2" a="1"/>
  <c r="C1492" i="2" s="1"/>
  <c r="D1492" i="2" a="1"/>
  <c r="D1492" i="2" s="1"/>
  <c r="A1492" i="2" s="1" a="1"/>
  <c r="A1492" i="2" s="1"/>
  <c r="K1492" i="2" a="1"/>
  <c r="K1492" i="2" s="1"/>
  <c r="N1490" i="2" a="1"/>
  <c r="N1490" i="2" s="1"/>
  <c r="K1490" i="2" a="1"/>
  <c r="K1490" i="2" s="1"/>
  <c r="O1490" i="2" a="1"/>
  <c r="O1490" i="2" s="1"/>
  <c r="L1490" i="2" a="1"/>
  <c r="L1490" i="2" s="1"/>
  <c r="P1490" i="2" a="1"/>
  <c r="P1490" i="2" s="1"/>
  <c r="M1490" i="2" a="1"/>
  <c r="M1490" i="2" s="1"/>
  <c r="Q1490" i="2" a="1"/>
  <c r="Q1490" i="2" s="1"/>
  <c r="C1490" i="2" a="1"/>
  <c r="C1490" i="2" s="1"/>
  <c r="D1490" i="2" a="1"/>
  <c r="D1490" i="2" s="1"/>
  <c r="A1490" i="2" s="1" a="1"/>
  <c r="A1490" i="2" s="1"/>
  <c r="K1479" i="2" a="1"/>
  <c r="K1479" i="2" s="1"/>
  <c r="O1479" i="2" a="1"/>
  <c r="O1479" i="2" s="1"/>
  <c r="L1479" i="2" a="1"/>
  <c r="L1479" i="2" s="1"/>
  <c r="P1479" i="2" a="1"/>
  <c r="P1479" i="2" s="1"/>
  <c r="M1479" i="2" a="1"/>
  <c r="M1479" i="2" s="1"/>
  <c r="Q1479" i="2" a="1"/>
  <c r="Q1479" i="2" s="1"/>
  <c r="N1479" i="2" a="1"/>
  <c r="N1479" i="2" s="1"/>
  <c r="C1479" i="2" a="1"/>
  <c r="C1479" i="2" s="1"/>
  <c r="D1479" i="2" a="1"/>
  <c r="D1479" i="2" s="1"/>
  <c r="A1479" i="2" s="1" a="1"/>
  <c r="A1479" i="2" s="1"/>
  <c r="M1477" i="2" a="1"/>
  <c r="M1477" i="2" s="1"/>
  <c r="Q1477" i="2" a="1"/>
  <c r="Q1477" i="2" s="1"/>
  <c r="N1477" i="2" a="1"/>
  <c r="N1477" i="2" s="1"/>
  <c r="K1477" i="2" a="1"/>
  <c r="K1477" i="2" s="1"/>
  <c r="O1477" i="2" a="1"/>
  <c r="O1477" i="2" s="1"/>
  <c r="L1477" i="2" a="1"/>
  <c r="L1477" i="2" s="1"/>
  <c r="P1477" i="2" a="1"/>
  <c r="P1477" i="2" s="1"/>
  <c r="C1477" i="2" a="1"/>
  <c r="C1477" i="2" s="1"/>
  <c r="D1477" i="2" a="1"/>
  <c r="D1477" i="2" s="1"/>
  <c r="A1477" i="2" s="1" a="1"/>
  <c r="A1477" i="2" s="1"/>
  <c r="K1475" i="2" a="1"/>
  <c r="K1475" i="2" s="1"/>
  <c r="O1475" i="2" a="1"/>
  <c r="O1475" i="2" s="1"/>
  <c r="L1475" i="2" a="1"/>
  <c r="L1475" i="2" s="1"/>
  <c r="P1475" i="2" a="1"/>
  <c r="P1475" i="2" s="1"/>
  <c r="M1475" i="2" a="1"/>
  <c r="M1475" i="2" s="1"/>
  <c r="Q1475" i="2" a="1"/>
  <c r="Q1475" i="2" s="1"/>
  <c r="N1475" i="2" a="1"/>
  <c r="N1475" i="2" s="1"/>
  <c r="C1475" i="2" a="1"/>
  <c r="C1475" i="2" s="1"/>
  <c r="D1475" i="2" a="1"/>
  <c r="D1475" i="2" s="1"/>
  <c r="A1475" i="2" s="1" a="1"/>
  <c r="A1475" i="2" s="1"/>
  <c r="N1470" i="2" a="1"/>
  <c r="N1470" i="2" s="1"/>
  <c r="K1470" i="2" a="1"/>
  <c r="K1470" i="2" s="1"/>
  <c r="O1470" i="2" a="1"/>
  <c r="O1470" i="2" s="1"/>
  <c r="L1470" i="2" a="1"/>
  <c r="L1470" i="2" s="1"/>
  <c r="P1470" i="2" a="1"/>
  <c r="P1470" i="2" s="1"/>
  <c r="M1470" i="2" a="1"/>
  <c r="M1470" i="2" s="1"/>
  <c r="Q1470" i="2" a="1"/>
  <c r="Q1470" i="2" s="1"/>
  <c r="C1470" i="2" a="1"/>
  <c r="C1470" i="2" s="1"/>
  <c r="D1470" i="2" a="1"/>
  <c r="D1470" i="2" s="1"/>
  <c r="A1470" i="2" s="1" a="1"/>
  <c r="A1470" i="2" s="1"/>
  <c r="L1468" i="2" a="1"/>
  <c r="L1468" i="2" s="1"/>
  <c r="P1468" i="2" a="1"/>
  <c r="P1468" i="2" s="1"/>
  <c r="M1468" i="2" a="1"/>
  <c r="M1468" i="2" s="1"/>
  <c r="Q1468" i="2" a="1"/>
  <c r="Q1468" i="2" s="1"/>
  <c r="N1468" i="2" a="1"/>
  <c r="N1468" i="2" s="1"/>
  <c r="K1468" i="2" a="1"/>
  <c r="K1468" i="2" s="1"/>
  <c r="O1468" i="2" a="1"/>
  <c r="O1468" i="2" s="1"/>
  <c r="C1468" i="2" a="1"/>
  <c r="C1468" i="2" s="1"/>
  <c r="D1468" i="2" a="1"/>
  <c r="D1468" i="2" s="1"/>
  <c r="A1468" i="2" s="1" a="1"/>
  <c r="A1468" i="2" s="1"/>
  <c r="K1463" i="2" a="1"/>
  <c r="K1463" i="2" s="1"/>
  <c r="O1463" i="2" a="1"/>
  <c r="O1463" i="2" s="1"/>
  <c r="L1463" i="2" a="1"/>
  <c r="L1463" i="2" s="1"/>
  <c r="P1463" i="2" a="1"/>
  <c r="P1463" i="2" s="1"/>
  <c r="M1463" i="2" a="1"/>
  <c r="M1463" i="2" s="1"/>
  <c r="Q1463" i="2" a="1"/>
  <c r="Q1463" i="2" s="1"/>
  <c r="N1463" i="2" a="1"/>
  <c r="N1463" i="2" s="1"/>
  <c r="C1463" i="2" a="1"/>
  <c r="C1463" i="2" s="1"/>
  <c r="D1463" i="2" a="1"/>
  <c r="D1463" i="2" s="1"/>
  <c r="A1463" i="2" s="1" a="1"/>
  <c r="A1463" i="2" s="1"/>
  <c r="M1461" i="2" a="1"/>
  <c r="M1461" i="2" s="1"/>
  <c r="Q1461" i="2" a="1"/>
  <c r="Q1461" i="2" s="1"/>
  <c r="N1461" i="2" a="1"/>
  <c r="N1461" i="2" s="1"/>
  <c r="K1461" i="2" a="1"/>
  <c r="K1461" i="2" s="1"/>
  <c r="O1461" i="2" a="1"/>
  <c r="O1461" i="2" s="1"/>
  <c r="L1461" i="2" a="1"/>
  <c r="L1461" i="2" s="1"/>
  <c r="P1461" i="2" a="1"/>
  <c r="P1461" i="2" s="1"/>
  <c r="C1461" i="2" a="1"/>
  <c r="C1461" i="2" s="1"/>
  <c r="D1461" i="2" a="1"/>
  <c r="D1461" i="2" s="1"/>
  <c r="A1461" i="2" s="1" a="1"/>
  <c r="A1461" i="2" s="1"/>
  <c r="K1459" i="2" a="1"/>
  <c r="K1459" i="2" s="1"/>
  <c r="O1459" i="2" a="1"/>
  <c r="O1459" i="2" s="1"/>
  <c r="L1459" i="2" a="1"/>
  <c r="L1459" i="2" s="1"/>
  <c r="P1459" i="2" a="1"/>
  <c r="P1459" i="2" s="1"/>
  <c r="M1459" i="2" a="1"/>
  <c r="M1459" i="2" s="1"/>
  <c r="Q1459" i="2" a="1"/>
  <c r="Q1459" i="2" s="1"/>
  <c r="N1459" i="2" a="1"/>
  <c r="N1459" i="2" s="1"/>
  <c r="C1459" i="2" a="1"/>
  <c r="C1459" i="2" s="1"/>
  <c r="D1459" i="2" a="1"/>
  <c r="D1459" i="2" s="1"/>
  <c r="A1459" i="2" s="1" a="1"/>
  <c r="A1459" i="2" s="1"/>
  <c r="N1454" i="2" a="1"/>
  <c r="N1454" i="2" s="1"/>
  <c r="K1454" i="2" a="1"/>
  <c r="K1454" i="2" s="1"/>
  <c r="O1454" i="2" a="1"/>
  <c r="O1454" i="2" s="1"/>
  <c r="L1454" i="2" a="1"/>
  <c r="L1454" i="2" s="1"/>
  <c r="P1454" i="2" a="1"/>
  <c r="P1454" i="2" s="1"/>
  <c r="M1454" i="2" a="1"/>
  <c r="M1454" i="2" s="1"/>
  <c r="Q1454" i="2" a="1"/>
  <c r="Q1454" i="2" s="1"/>
  <c r="C1454" i="2" a="1"/>
  <c r="C1454" i="2" s="1"/>
  <c r="D1454" i="2" a="1"/>
  <c r="D1454" i="2" s="1"/>
  <c r="A1454" i="2" s="1" a="1"/>
  <c r="A1454" i="2" s="1"/>
  <c r="K1451" i="2" a="1"/>
  <c r="K1451" i="2" s="1"/>
  <c r="O1451" i="2" a="1"/>
  <c r="O1451" i="2" s="1"/>
  <c r="L1451" i="2" a="1"/>
  <c r="L1451" i="2" s="1"/>
  <c r="P1451" i="2" a="1"/>
  <c r="P1451" i="2" s="1"/>
  <c r="M1451" i="2" a="1"/>
  <c r="M1451" i="2" s="1"/>
  <c r="Q1451" i="2" a="1"/>
  <c r="Q1451" i="2" s="1"/>
  <c r="N1451" i="2" a="1"/>
  <c r="N1451" i="2" s="1"/>
  <c r="C1451" i="2" a="1"/>
  <c r="C1451" i="2" s="1"/>
  <c r="D1451" i="2" a="1"/>
  <c r="D1451" i="2" s="1"/>
  <c r="A1451" i="2" s="1" a="1"/>
  <c r="A1451" i="2" s="1"/>
  <c r="N1446" i="2" a="1"/>
  <c r="N1446" i="2" s="1"/>
  <c r="K1446" i="2" a="1"/>
  <c r="K1446" i="2" s="1"/>
  <c r="O1446" i="2" a="1"/>
  <c r="O1446" i="2" s="1"/>
  <c r="L1446" i="2" a="1"/>
  <c r="L1446" i="2" s="1"/>
  <c r="P1446" i="2" a="1"/>
  <c r="P1446" i="2" s="1"/>
  <c r="Q1446" i="2" a="1"/>
  <c r="Q1446" i="2" s="1"/>
  <c r="C1446" i="2" a="1"/>
  <c r="C1446" i="2" s="1"/>
  <c r="D1446" i="2" a="1"/>
  <c r="D1446" i="2" s="1"/>
  <c r="A1446" i="2" s="1" a="1"/>
  <c r="A1446" i="2" s="1"/>
  <c r="M1446" i="2" a="1"/>
  <c r="M1446" i="2" s="1"/>
  <c r="L1444" i="2" a="1"/>
  <c r="L1444" i="2" s="1"/>
  <c r="P1444" i="2" a="1"/>
  <c r="P1444" i="2" s="1"/>
  <c r="M1444" i="2" a="1"/>
  <c r="M1444" i="2" s="1"/>
  <c r="Q1444" i="2" a="1"/>
  <c r="Q1444" i="2" s="1"/>
  <c r="N1444" i="2" a="1"/>
  <c r="N1444" i="2" s="1"/>
  <c r="O1444" i="2" a="1"/>
  <c r="O1444" i="2" s="1"/>
  <c r="C1444" i="2" a="1"/>
  <c r="C1444" i="2" s="1"/>
  <c r="D1444" i="2" a="1"/>
  <c r="D1444" i="2" s="1"/>
  <c r="A1444" i="2" s="1" a="1"/>
  <c r="A1444" i="2" s="1"/>
  <c r="K1444" i="2" a="1"/>
  <c r="K1444" i="2" s="1"/>
  <c r="N1442" i="2" a="1"/>
  <c r="N1442" i="2" s="1"/>
  <c r="K1442" i="2" a="1"/>
  <c r="K1442" i="2" s="1"/>
  <c r="O1442" i="2" a="1"/>
  <c r="O1442" i="2" s="1"/>
  <c r="L1442" i="2" a="1"/>
  <c r="L1442" i="2" s="1"/>
  <c r="P1442" i="2" a="1"/>
  <c r="P1442" i="2" s="1"/>
  <c r="M1442" i="2" a="1"/>
  <c r="M1442" i="2" s="1"/>
  <c r="Q1442" i="2" a="1"/>
  <c r="Q1442" i="2" s="1"/>
  <c r="C1442" i="2" a="1"/>
  <c r="C1442" i="2" s="1"/>
  <c r="D1442" i="2" a="1"/>
  <c r="D1442" i="2" s="1"/>
  <c r="A1442" i="2" s="1" a="1"/>
  <c r="A1442" i="2" s="1"/>
  <c r="M1437" i="2" a="1"/>
  <c r="M1437" i="2" s="1"/>
  <c r="Q1437" i="2" a="1"/>
  <c r="Q1437" i="2" s="1"/>
  <c r="N1437" i="2" a="1"/>
  <c r="N1437" i="2" s="1"/>
  <c r="K1437" i="2" a="1"/>
  <c r="K1437" i="2" s="1"/>
  <c r="O1437" i="2" a="1"/>
  <c r="O1437" i="2" s="1"/>
  <c r="P1437" i="2" a="1"/>
  <c r="P1437" i="2" s="1"/>
  <c r="C1437" i="2" a="1"/>
  <c r="C1437" i="2" s="1"/>
  <c r="L1437" i="2" a="1"/>
  <c r="L1437" i="2" s="1"/>
  <c r="D1437" i="2" a="1"/>
  <c r="D1437" i="2" s="1"/>
  <c r="A1437" i="2" s="1" a="1"/>
  <c r="A1437" i="2" s="1"/>
  <c r="N1430" i="2" a="1"/>
  <c r="N1430" i="2" s="1"/>
  <c r="K1430" i="2" a="1"/>
  <c r="K1430" i="2" s="1"/>
  <c r="O1430" i="2" a="1"/>
  <c r="O1430" i="2" s="1"/>
  <c r="L1430" i="2" a="1"/>
  <c r="L1430" i="2" s="1"/>
  <c r="P1430" i="2" a="1"/>
  <c r="P1430" i="2" s="1"/>
  <c r="Q1430" i="2" a="1"/>
  <c r="Q1430" i="2" s="1"/>
  <c r="M1430" i="2" a="1"/>
  <c r="M1430" i="2" s="1"/>
  <c r="C1430" i="2" a="1"/>
  <c r="C1430" i="2" s="1"/>
  <c r="D1430" i="2" a="1"/>
  <c r="D1430" i="2" s="1"/>
  <c r="A1430" i="2" s="1" a="1"/>
  <c r="A1430" i="2" s="1"/>
  <c r="L1428" i="2" a="1"/>
  <c r="L1428" i="2" s="1"/>
  <c r="P1428" i="2" a="1"/>
  <c r="P1428" i="2" s="1"/>
  <c r="M1428" i="2" a="1"/>
  <c r="M1428" i="2" s="1"/>
  <c r="Q1428" i="2" a="1"/>
  <c r="Q1428" i="2" s="1"/>
  <c r="N1428" i="2" a="1"/>
  <c r="N1428" i="2" s="1"/>
  <c r="O1428" i="2" a="1"/>
  <c r="O1428" i="2" s="1"/>
  <c r="C1428" i="2" a="1"/>
  <c r="C1428" i="2" s="1"/>
  <c r="K1428" i="2" a="1"/>
  <c r="K1428" i="2" s="1"/>
  <c r="D1428" i="2" a="1"/>
  <c r="D1428" i="2" s="1"/>
  <c r="A1428" i="2" s="1" a="1"/>
  <c r="A1428" i="2" s="1"/>
  <c r="N1426" i="2" a="1"/>
  <c r="N1426" i="2" s="1"/>
  <c r="K1426" i="2" a="1"/>
  <c r="K1426" i="2" s="1"/>
  <c r="O1426" i="2" a="1"/>
  <c r="O1426" i="2" s="1"/>
  <c r="L1426" i="2" a="1"/>
  <c r="L1426" i="2" s="1"/>
  <c r="P1426" i="2" a="1"/>
  <c r="P1426" i="2" s="1"/>
  <c r="M1426" i="2" a="1"/>
  <c r="M1426" i="2" s="1"/>
  <c r="Q1426" i="2" a="1"/>
  <c r="Q1426" i="2" s="1"/>
  <c r="C1426" i="2" a="1"/>
  <c r="C1426" i="2" s="1"/>
  <c r="D1426" i="2" a="1"/>
  <c r="D1426" i="2" s="1"/>
  <c r="A1426" i="2" s="1" a="1"/>
  <c r="A1426" i="2" s="1"/>
  <c r="K1415" i="2" a="1"/>
  <c r="K1415" i="2" s="1"/>
  <c r="O1415" i="2" a="1"/>
  <c r="O1415" i="2" s="1"/>
  <c r="L1415" i="2" a="1"/>
  <c r="L1415" i="2" s="1"/>
  <c r="P1415" i="2" a="1"/>
  <c r="P1415" i="2" s="1"/>
  <c r="M1415" i="2" a="1"/>
  <c r="M1415" i="2" s="1"/>
  <c r="Q1415" i="2" a="1"/>
  <c r="Q1415" i="2" s="1"/>
  <c r="N1415" i="2" a="1"/>
  <c r="N1415" i="2" s="1"/>
  <c r="C1415" i="2" a="1"/>
  <c r="C1415" i="2" s="1"/>
  <c r="D1415" i="2" a="1"/>
  <c r="D1415" i="2" s="1"/>
  <c r="A1415" i="2" s="1" a="1"/>
  <c r="A1415" i="2" s="1"/>
  <c r="M1413" i="2" a="1"/>
  <c r="M1413" i="2" s="1"/>
  <c r="Q1413" i="2" a="1"/>
  <c r="Q1413" i="2" s="1"/>
  <c r="N1413" i="2" a="1"/>
  <c r="N1413" i="2" s="1"/>
  <c r="K1413" i="2" a="1"/>
  <c r="K1413" i="2" s="1"/>
  <c r="O1413" i="2" a="1"/>
  <c r="O1413" i="2" s="1"/>
  <c r="L1413" i="2" a="1"/>
  <c r="L1413" i="2" s="1"/>
  <c r="P1413" i="2" a="1"/>
  <c r="P1413" i="2" s="1"/>
  <c r="C1413" i="2" a="1"/>
  <c r="C1413" i="2" s="1"/>
  <c r="D1413" i="2" a="1"/>
  <c r="D1413" i="2" s="1"/>
  <c r="A1413" i="2" s="1" a="1"/>
  <c r="A1413" i="2" s="1"/>
  <c r="K1411" i="2" a="1"/>
  <c r="K1411" i="2" s="1"/>
  <c r="O1411" i="2" a="1"/>
  <c r="O1411" i="2" s="1"/>
  <c r="L1411" i="2" a="1"/>
  <c r="L1411" i="2" s="1"/>
  <c r="P1411" i="2" a="1"/>
  <c r="P1411" i="2" s="1"/>
  <c r="M1411" i="2" a="1"/>
  <c r="M1411" i="2" s="1"/>
  <c r="Q1411" i="2" a="1"/>
  <c r="Q1411" i="2" s="1"/>
  <c r="N1411" i="2" a="1"/>
  <c r="N1411" i="2" s="1"/>
  <c r="C1411" i="2" a="1"/>
  <c r="C1411" i="2" s="1"/>
  <c r="D1411" i="2" a="1"/>
  <c r="D1411" i="2" s="1"/>
  <c r="A1411" i="2" s="1" a="1"/>
  <c r="A1411" i="2" s="1"/>
  <c r="M1409" i="2" a="1"/>
  <c r="M1409" i="2" s="1"/>
  <c r="Q1409" i="2" a="1"/>
  <c r="Q1409" i="2" s="1"/>
  <c r="N1409" i="2" a="1"/>
  <c r="N1409" i="2" s="1"/>
  <c r="K1409" i="2" a="1"/>
  <c r="K1409" i="2" s="1"/>
  <c r="O1409" i="2" a="1"/>
  <c r="O1409" i="2" s="1"/>
  <c r="L1409" i="2" a="1"/>
  <c r="L1409" i="2" s="1"/>
  <c r="C1409" i="2" a="1"/>
  <c r="C1409" i="2" s="1"/>
  <c r="P1409" i="2" a="1"/>
  <c r="P1409" i="2" s="1"/>
  <c r="D1409" i="2" a="1"/>
  <c r="D1409" i="2" s="1"/>
  <c r="A1409" i="2" s="1" a="1"/>
  <c r="A1409" i="2" s="1"/>
  <c r="L1404" i="2" a="1"/>
  <c r="L1404" i="2" s="1"/>
  <c r="P1404" i="2" a="1"/>
  <c r="P1404" i="2" s="1"/>
  <c r="M1404" i="2" a="1"/>
  <c r="M1404" i="2" s="1"/>
  <c r="Q1404" i="2" a="1"/>
  <c r="Q1404" i="2" s="1"/>
  <c r="N1404" i="2" a="1"/>
  <c r="N1404" i="2" s="1"/>
  <c r="K1404" i="2" a="1"/>
  <c r="K1404" i="2" s="1"/>
  <c r="O1404" i="2" a="1"/>
  <c r="O1404" i="2" s="1"/>
  <c r="C1404" i="2" a="1"/>
  <c r="C1404" i="2" s="1"/>
  <c r="D1404" i="2" a="1"/>
  <c r="D1404" i="2" s="1"/>
  <c r="A1404" i="2" s="1" a="1"/>
  <c r="A1404" i="2" s="1"/>
  <c r="M1401" i="2" a="1"/>
  <c r="M1401" i="2" s="1"/>
  <c r="Q1401" i="2" a="1"/>
  <c r="Q1401" i="2" s="1"/>
  <c r="N1401" i="2" a="1"/>
  <c r="N1401" i="2" s="1"/>
  <c r="K1401" i="2" a="1"/>
  <c r="K1401" i="2" s="1"/>
  <c r="O1401" i="2" a="1"/>
  <c r="O1401" i="2" s="1"/>
  <c r="L1401" i="2" a="1"/>
  <c r="L1401" i="2" s="1"/>
  <c r="P1401" i="2" a="1"/>
  <c r="P1401" i="2" s="1"/>
  <c r="C1401" i="2" a="1"/>
  <c r="C1401" i="2" s="1"/>
  <c r="D1401" i="2" a="1"/>
  <c r="D1401" i="2" s="1"/>
  <c r="A1401" i="2" s="1" a="1"/>
  <c r="A1401" i="2" s="1"/>
  <c r="N1398" i="2" a="1"/>
  <c r="N1398" i="2" s="1"/>
  <c r="K1398" i="2" a="1"/>
  <c r="K1398" i="2" s="1"/>
  <c r="O1398" i="2" a="1"/>
  <c r="O1398" i="2" s="1"/>
  <c r="L1398" i="2" a="1"/>
  <c r="L1398" i="2" s="1"/>
  <c r="P1398" i="2" a="1"/>
  <c r="P1398" i="2" s="1"/>
  <c r="Q1398" i="2" a="1"/>
  <c r="Q1398" i="2" s="1"/>
  <c r="C1398" i="2" a="1"/>
  <c r="C1398" i="2" s="1"/>
  <c r="D1398" i="2" a="1"/>
  <c r="D1398" i="2" s="1"/>
  <c r="A1398" i="2" s="1" a="1"/>
  <c r="A1398" i="2" s="1"/>
  <c r="M1398" i="2" a="1"/>
  <c r="M1398" i="2" s="1"/>
  <c r="L1396" i="2" a="1"/>
  <c r="L1396" i="2" s="1"/>
  <c r="P1396" i="2" a="1"/>
  <c r="P1396" i="2" s="1"/>
  <c r="M1396" i="2" a="1"/>
  <c r="M1396" i="2" s="1"/>
  <c r="Q1396" i="2" a="1"/>
  <c r="Q1396" i="2" s="1"/>
  <c r="N1396" i="2" a="1"/>
  <c r="N1396" i="2" s="1"/>
  <c r="O1396" i="2" a="1"/>
  <c r="O1396" i="2" s="1"/>
  <c r="C1396" i="2" a="1"/>
  <c r="C1396" i="2" s="1"/>
  <c r="K1396" i="2" a="1"/>
  <c r="K1396" i="2" s="1"/>
  <c r="D1396" i="2" a="1"/>
  <c r="D1396" i="2" s="1"/>
  <c r="A1396" i="2" s="1" a="1"/>
  <c r="A1396" i="2" s="1"/>
  <c r="N1394" i="2" a="1"/>
  <c r="N1394" i="2" s="1"/>
  <c r="K1394" i="2" a="1"/>
  <c r="K1394" i="2" s="1"/>
  <c r="O1394" i="2" a="1"/>
  <c r="O1394" i="2" s="1"/>
  <c r="L1394" i="2" a="1"/>
  <c r="L1394" i="2" s="1"/>
  <c r="P1394" i="2" a="1"/>
  <c r="P1394" i="2" s="1"/>
  <c r="M1394" i="2" a="1"/>
  <c r="M1394" i="2" s="1"/>
  <c r="Q1394" i="2" a="1"/>
  <c r="Q1394" i="2" s="1"/>
  <c r="C1394" i="2" a="1"/>
  <c r="C1394" i="2" s="1"/>
  <c r="D1394" i="2" a="1"/>
  <c r="D1394" i="2" s="1"/>
  <c r="A1394" i="2" s="1" a="1"/>
  <c r="A1394" i="2" s="1"/>
  <c r="L1392" i="2" a="1"/>
  <c r="L1392" i="2" s="1"/>
  <c r="P1392" i="2" a="1"/>
  <c r="P1392" i="2" s="1"/>
  <c r="M1392" i="2" a="1"/>
  <c r="M1392" i="2" s="1"/>
  <c r="Q1392" i="2" a="1"/>
  <c r="Q1392" i="2" s="1"/>
  <c r="N1392" i="2" a="1"/>
  <c r="N1392" i="2" s="1"/>
  <c r="K1392" i="2" a="1"/>
  <c r="K1392" i="2" s="1"/>
  <c r="O1392" i="2" a="1"/>
  <c r="O1392" i="2" s="1"/>
  <c r="C1392" i="2" a="1"/>
  <c r="C1392" i="2" s="1"/>
  <c r="D1392" i="2" a="1"/>
  <c r="D1392" i="2" s="1"/>
  <c r="A1392" i="2" s="1" a="1"/>
  <c r="A1392" i="2" s="1"/>
  <c r="M1389" i="2" a="1"/>
  <c r="M1389" i="2" s="1"/>
  <c r="Q1389" i="2" a="1"/>
  <c r="Q1389" i="2" s="1"/>
  <c r="N1389" i="2" a="1"/>
  <c r="N1389" i="2" s="1"/>
  <c r="K1389" i="2" a="1"/>
  <c r="K1389" i="2" s="1"/>
  <c r="O1389" i="2" a="1"/>
  <c r="O1389" i="2" s="1"/>
  <c r="P1389" i="2" a="1"/>
  <c r="P1389" i="2" s="1"/>
  <c r="L1389" i="2" a="1"/>
  <c r="L1389" i="2" s="1"/>
  <c r="C1389" i="2" a="1"/>
  <c r="C1389" i="2" s="1"/>
  <c r="D1389" i="2" a="1"/>
  <c r="D1389" i="2" s="1"/>
  <c r="A1389" i="2" s="1" a="1"/>
  <c r="A1389" i="2" s="1"/>
  <c r="K1387" i="2" a="1"/>
  <c r="K1387" i="2" s="1"/>
  <c r="O1387" i="2" a="1"/>
  <c r="O1387" i="2" s="1"/>
  <c r="L1387" i="2" a="1"/>
  <c r="L1387" i="2" s="1"/>
  <c r="P1387" i="2" a="1"/>
  <c r="P1387" i="2" s="1"/>
  <c r="M1387" i="2" a="1"/>
  <c r="M1387" i="2" s="1"/>
  <c r="Q1387" i="2" a="1"/>
  <c r="Q1387" i="2" s="1"/>
  <c r="N1387" i="2" a="1"/>
  <c r="N1387" i="2" s="1"/>
  <c r="C1387" i="2" a="1"/>
  <c r="C1387" i="2" s="1"/>
  <c r="D1387" i="2" a="1"/>
  <c r="D1387" i="2" s="1"/>
  <c r="A1387" i="2" s="1" a="1"/>
  <c r="A1387" i="2" s="1"/>
  <c r="L1384" i="2" a="1"/>
  <c r="L1384" i="2" s="1"/>
  <c r="P1384" i="2" a="1"/>
  <c r="P1384" i="2" s="1"/>
  <c r="M1384" i="2" a="1"/>
  <c r="M1384" i="2" s="1"/>
  <c r="Q1384" i="2" a="1"/>
  <c r="Q1384" i="2" s="1"/>
  <c r="N1384" i="2" a="1"/>
  <c r="N1384" i="2" s="1"/>
  <c r="K1384" i="2" a="1"/>
  <c r="K1384" i="2" s="1"/>
  <c r="O1384" i="2" a="1"/>
  <c r="O1384" i="2" s="1"/>
  <c r="C1384" i="2" a="1"/>
  <c r="C1384" i="2" s="1"/>
  <c r="D1384" i="2" a="1"/>
  <c r="D1384" i="2" s="1"/>
  <c r="A1384" i="2" s="1" a="1"/>
  <c r="A1384" i="2" s="1"/>
  <c r="M1373" i="2" a="1"/>
  <c r="M1373" i="2" s="1"/>
  <c r="Q1373" i="2" a="1"/>
  <c r="Q1373" i="2" s="1"/>
  <c r="N1373" i="2" a="1"/>
  <c r="N1373" i="2" s="1"/>
  <c r="K1373" i="2" a="1"/>
  <c r="K1373" i="2" s="1"/>
  <c r="O1373" i="2" a="1"/>
  <c r="O1373" i="2" s="1"/>
  <c r="P1373" i="2" a="1"/>
  <c r="P1373" i="2" s="1"/>
  <c r="L1373" i="2" a="1"/>
  <c r="L1373" i="2" s="1"/>
  <c r="C1373" i="2" a="1"/>
  <c r="C1373" i="2" s="1"/>
  <c r="D1373" i="2" a="1"/>
  <c r="D1373" i="2" s="1"/>
  <c r="A1373" i="2" s="1" a="1"/>
  <c r="A1373" i="2" s="1"/>
  <c r="K1371" i="2" a="1"/>
  <c r="K1371" i="2" s="1"/>
  <c r="O1371" i="2" a="1"/>
  <c r="O1371" i="2" s="1"/>
  <c r="L1371" i="2" a="1"/>
  <c r="L1371" i="2" s="1"/>
  <c r="P1371" i="2" a="1"/>
  <c r="P1371" i="2" s="1"/>
  <c r="M1371" i="2" a="1"/>
  <c r="M1371" i="2" s="1"/>
  <c r="Q1371" i="2" a="1"/>
  <c r="Q1371" i="2" s="1"/>
  <c r="N1371" i="2" a="1"/>
  <c r="N1371" i="2" s="1"/>
  <c r="C1371" i="2" a="1"/>
  <c r="C1371" i="2" s="1"/>
  <c r="D1371" i="2" a="1"/>
  <c r="D1371" i="2" s="1"/>
  <c r="A1371" i="2" s="1" a="1"/>
  <c r="A1371" i="2" s="1"/>
  <c r="N1366" i="2" a="1"/>
  <c r="N1366" i="2" s="1"/>
  <c r="K1366" i="2" a="1"/>
  <c r="K1366" i="2" s="1"/>
  <c r="O1366" i="2" a="1"/>
  <c r="O1366" i="2" s="1"/>
  <c r="L1366" i="2" a="1"/>
  <c r="L1366" i="2" s="1"/>
  <c r="P1366" i="2" a="1"/>
  <c r="P1366" i="2" s="1"/>
  <c r="Q1366" i="2" a="1"/>
  <c r="Q1366" i="2" s="1"/>
  <c r="M1366" i="2" a="1"/>
  <c r="M1366" i="2" s="1"/>
  <c r="C1366" i="2" a="1"/>
  <c r="C1366" i="2" s="1"/>
  <c r="D1366" i="2" a="1"/>
  <c r="D1366" i="2" s="1"/>
  <c r="A1366" i="2" s="1" a="1"/>
  <c r="A1366" i="2" s="1"/>
  <c r="M1361" i="2" a="1"/>
  <c r="M1361" i="2" s="1"/>
  <c r="Q1361" i="2" a="1"/>
  <c r="Q1361" i="2" s="1"/>
  <c r="N1361" i="2" a="1"/>
  <c r="N1361" i="2" s="1"/>
  <c r="K1361" i="2" a="1"/>
  <c r="K1361" i="2" s="1"/>
  <c r="O1361" i="2" a="1"/>
  <c r="O1361" i="2" s="1"/>
  <c r="L1361" i="2" a="1"/>
  <c r="L1361" i="2" s="1"/>
  <c r="P1361" i="2" a="1"/>
  <c r="P1361" i="2" s="1"/>
  <c r="C1361" i="2" a="1"/>
  <c r="C1361" i="2" s="1"/>
  <c r="D1361" i="2" a="1"/>
  <c r="D1361" i="2" s="1"/>
  <c r="A1361" i="2" s="1" a="1"/>
  <c r="A1361" i="2" s="1"/>
  <c r="L1356" i="2" a="1"/>
  <c r="L1356" i="2" s="1"/>
  <c r="P1356" i="2" a="1"/>
  <c r="P1356" i="2" s="1"/>
  <c r="M1356" i="2" a="1"/>
  <c r="M1356" i="2" s="1"/>
  <c r="Q1356" i="2" a="1"/>
  <c r="Q1356" i="2" s="1"/>
  <c r="N1356" i="2" a="1"/>
  <c r="N1356" i="2" s="1"/>
  <c r="K1356" i="2" a="1"/>
  <c r="K1356" i="2" s="1"/>
  <c r="O1356" i="2" a="1"/>
  <c r="O1356" i="2" s="1"/>
  <c r="C1356" i="2" a="1"/>
  <c r="C1356" i="2" s="1"/>
  <c r="D1356" i="2" a="1"/>
  <c r="D1356" i="2" s="1"/>
  <c r="A1356" i="2" s="1" a="1"/>
  <c r="A1356" i="2" s="1"/>
  <c r="K1351" i="2" a="1"/>
  <c r="K1351" i="2" s="1"/>
  <c r="O1351" i="2" a="1"/>
  <c r="O1351" i="2" s="1"/>
  <c r="L1351" i="2" a="1"/>
  <c r="L1351" i="2" s="1"/>
  <c r="P1351" i="2" a="1"/>
  <c r="P1351" i="2" s="1"/>
  <c r="M1351" i="2" a="1"/>
  <c r="M1351" i="2" s="1"/>
  <c r="Q1351" i="2" a="1"/>
  <c r="Q1351" i="2" s="1"/>
  <c r="N1351" i="2" a="1"/>
  <c r="N1351" i="2" s="1"/>
  <c r="C1351" i="2" a="1"/>
  <c r="C1351" i="2" s="1"/>
  <c r="D1351" i="2" a="1"/>
  <c r="D1351" i="2" s="1"/>
  <c r="A1351" i="2" s="1" a="1"/>
  <c r="A1351" i="2" s="1"/>
  <c r="M1349" i="2" a="1"/>
  <c r="M1349" i="2" s="1"/>
  <c r="Q1349" i="2" a="1"/>
  <c r="Q1349" i="2" s="1"/>
  <c r="N1349" i="2" a="1"/>
  <c r="N1349" i="2" s="1"/>
  <c r="K1349" i="2" a="1"/>
  <c r="K1349" i="2" s="1"/>
  <c r="O1349" i="2" a="1"/>
  <c r="O1349" i="2" s="1"/>
  <c r="L1349" i="2" a="1"/>
  <c r="L1349" i="2" s="1"/>
  <c r="P1349" i="2" a="1"/>
  <c r="P1349" i="2" s="1"/>
  <c r="C1349" i="2" a="1"/>
  <c r="C1349" i="2" s="1"/>
  <c r="D1349" i="2" a="1"/>
  <c r="D1349" i="2" s="1"/>
  <c r="A1349" i="2" s="1" a="1"/>
  <c r="A1349" i="2" s="1"/>
  <c r="K1347" i="2" a="1"/>
  <c r="K1347" i="2" s="1"/>
  <c r="O1347" i="2" a="1"/>
  <c r="O1347" i="2" s="1"/>
  <c r="L1347" i="2" a="1"/>
  <c r="L1347" i="2" s="1"/>
  <c r="P1347" i="2" a="1"/>
  <c r="P1347" i="2" s="1"/>
  <c r="M1347" i="2" a="1"/>
  <c r="M1347" i="2" s="1"/>
  <c r="Q1347" i="2" a="1"/>
  <c r="Q1347" i="2" s="1"/>
  <c r="N1347" i="2" a="1"/>
  <c r="N1347" i="2" s="1"/>
  <c r="C1347" i="2" a="1"/>
  <c r="C1347" i="2" s="1"/>
  <c r="D1347" i="2" a="1"/>
  <c r="D1347" i="2" s="1"/>
  <c r="A1347" i="2" s="1" a="1"/>
  <c r="A1347" i="2" s="1"/>
  <c r="M1345" i="2" a="1"/>
  <c r="M1345" i="2" s="1"/>
  <c r="Q1345" i="2" a="1"/>
  <c r="Q1345" i="2" s="1"/>
  <c r="N1345" i="2" a="1"/>
  <c r="N1345" i="2" s="1"/>
  <c r="K1345" i="2" a="1"/>
  <c r="K1345" i="2" s="1"/>
  <c r="O1345" i="2" a="1"/>
  <c r="O1345" i="2" s="1"/>
  <c r="L1345" i="2" a="1"/>
  <c r="L1345" i="2" s="1"/>
  <c r="P1345" i="2" a="1"/>
  <c r="P1345" i="2" s="1"/>
  <c r="C1345" i="2" a="1"/>
  <c r="C1345" i="2" s="1"/>
  <c r="D1345" i="2" a="1"/>
  <c r="D1345" i="2" s="1"/>
  <c r="A1345" i="2" s="1" a="1"/>
  <c r="A1345" i="2" s="1"/>
  <c r="L1340" i="2" a="1"/>
  <c r="L1340" i="2" s="1"/>
  <c r="P1340" i="2" a="1"/>
  <c r="P1340" i="2" s="1"/>
  <c r="M1340" i="2" a="1"/>
  <c r="M1340" i="2" s="1"/>
  <c r="Q1340" i="2" a="1"/>
  <c r="Q1340" i="2" s="1"/>
  <c r="N1340" i="2" a="1"/>
  <c r="N1340" i="2" s="1"/>
  <c r="K1340" i="2" a="1"/>
  <c r="K1340" i="2" s="1"/>
  <c r="O1340" i="2" a="1"/>
  <c r="O1340" i="2" s="1"/>
  <c r="C1340" i="2" a="1"/>
  <c r="C1340" i="2" s="1"/>
  <c r="D1340" i="2" a="1"/>
  <c r="D1340" i="2" s="1"/>
  <c r="A1340" i="2" s="1" a="1"/>
  <c r="A1340" i="2" s="1"/>
  <c r="M1337" i="2" a="1"/>
  <c r="M1337" i="2" s="1"/>
  <c r="Q1337" i="2" a="1"/>
  <c r="Q1337" i="2" s="1"/>
  <c r="N1337" i="2" a="1"/>
  <c r="N1337" i="2" s="1"/>
  <c r="K1337" i="2" a="1"/>
  <c r="K1337" i="2" s="1"/>
  <c r="O1337" i="2" a="1"/>
  <c r="O1337" i="2" s="1"/>
  <c r="L1337" i="2" a="1"/>
  <c r="L1337" i="2" s="1"/>
  <c r="P1337" i="2" a="1"/>
  <c r="P1337" i="2" s="1"/>
  <c r="C1337" i="2" a="1"/>
  <c r="C1337" i="2" s="1"/>
  <c r="D1337" i="2" a="1"/>
  <c r="D1337" i="2" s="1"/>
  <c r="A1337" i="2" s="1" a="1"/>
  <c r="A1337" i="2" s="1"/>
  <c r="N1334" i="2" a="1"/>
  <c r="N1334" i="2" s="1"/>
  <c r="K1334" i="2" a="1"/>
  <c r="K1334" i="2" s="1"/>
  <c r="O1334" i="2" a="1"/>
  <c r="O1334" i="2" s="1"/>
  <c r="L1334" i="2" a="1"/>
  <c r="L1334" i="2" s="1"/>
  <c r="P1334" i="2" a="1"/>
  <c r="P1334" i="2" s="1"/>
  <c r="Q1334" i="2" a="1"/>
  <c r="Q1334" i="2" s="1"/>
  <c r="C1334" i="2" a="1"/>
  <c r="C1334" i="2" s="1"/>
  <c r="D1334" i="2" a="1"/>
  <c r="D1334" i="2" s="1"/>
  <c r="A1334" i="2" s="1" a="1"/>
  <c r="A1334" i="2" s="1"/>
  <c r="M1334" i="2" a="1"/>
  <c r="M1334" i="2" s="1"/>
  <c r="L1332" i="2" a="1"/>
  <c r="L1332" i="2" s="1"/>
  <c r="P1332" i="2" a="1"/>
  <c r="P1332" i="2" s="1"/>
  <c r="M1332" i="2" a="1"/>
  <c r="M1332" i="2" s="1"/>
  <c r="Q1332" i="2" a="1"/>
  <c r="Q1332" i="2" s="1"/>
  <c r="N1332" i="2" a="1"/>
  <c r="N1332" i="2" s="1"/>
  <c r="O1332" i="2" a="1"/>
  <c r="O1332" i="2" s="1"/>
  <c r="C1332" i="2" a="1"/>
  <c r="C1332" i="2" s="1"/>
  <c r="K1332" i="2" a="1"/>
  <c r="K1332" i="2" s="1"/>
  <c r="D1332" i="2" a="1"/>
  <c r="D1332" i="2" s="1"/>
  <c r="A1332" i="2" s="1" a="1"/>
  <c r="A1332" i="2" s="1"/>
  <c r="K1327" i="2" a="1"/>
  <c r="K1327" i="2" s="1"/>
  <c r="O1327" i="2" a="1"/>
  <c r="O1327" i="2" s="1"/>
  <c r="L1327" i="2" a="1"/>
  <c r="L1327" i="2" s="1"/>
  <c r="P1327" i="2" a="1"/>
  <c r="P1327" i="2" s="1"/>
  <c r="M1327" i="2" a="1"/>
  <c r="M1327" i="2" s="1"/>
  <c r="Q1327" i="2" a="1"/>
  <c r="Q1327" i="2" s="1"/>
  <c r="C1327" i="2" a="1"/>
  <c r="C1327" i="2" s="1"/>
  <c r="N1327" i="2" a="1"/>
  <c r="N1327" i="2" s="1"/>
  <c r="D1327" i="2" a="1"/>
  <c r="D1327" i="2" s="1"/>
  <c r="A1327" i="2" s="1" a="1"/>
  <c r="A1327" i="2" s="1"/>
  <c r="N1322" i="2" a="1"/>
  <c r="N1322" i="2" s="1"/>
  <c r="K1322" i="2" a="1"/>
  <c r="K1322" i="2" s="1"/>
  <c r="O1322" i="2" a="1"/>
  <c r="O1322" i="2" s="1"/>
  <c r="L1322" i="2" a="1"/>
  <c r="L1322" i="2" s="1"/>
  <c r="P1322" i="2" a="1"/>
  <c r="P1322" i="2" s="1"/>
  <c r="M1322" i="2" a="1"/>
  <c r="M1322" i="2" s="1"/>
  <c r="C1322" i="2" a="1"/>
  <c r="C1322" i="2" s="1"/>
  <c r="Q1322" i="2" a="1"/>
  <c r="Q1322" i="2" s="1"/>
  <c r="D1322" i="2" a="1"/>
  <c r="D1322" i="2" s="1"/>
  <c r="A1322" i="2" s="1" a="1"/>
  <c r="A1322" i="2" s="1"/>
  <c r="K1319" i="2" a="1"/>
  <c r="K1319" i="2" s="1"/>
  <c r="O1319" i="2" a="1"/>
  <c r="O1319" i="2" s="1"/>
  <c r="L1319" i="2" a="1"/>
  <c r="L1319" i="2" s="1"/>
  <c r="P1319" i="2" a="1"/>
  <c r="P1319" i="2" s="1"/>
  <c r="M1319" i="2" a="1"/>
  <c r="M1319" i="2" s="1"/>
  <c r="Q1319" i="2" a="1"/>
  <c r="Q1319" i="2" s="1"/>
  <c r="N1319" i="2" a="1"/>
  <c r="N1319" i="2" s="1"/>
  <c r="C1319" i="2" a="1"/>
  <c r="C1319" i="2" s="1"/>
  <c r="D1319" i="2" a="1"/>
  <c r="D1319" i="2" s="1"/>
  <c r="A1319" i="2" s="1" a="1"/>
  <c r="A1319" i="2" s="1"/>
  <c r="L1316" i="2" a="1"/>
  <c r="L1316" i="2" s="1"/>
  <c r="P1316" i="2" a="1"/>
  <c r="P1316" i="2" s="1"/>
  <c r="M1316" i="2" a="1"/>
  <c r="M1316" i="2" s="1"/>
  <c r="Q1316" i="2" a="1"/>
  <c r="Q1316" i="2" s="1"/>
  <c r="N1316" i="2" a="1"/>
  <c r="N1316" i="2" s="1"/>
  <c r="O1316" i="2" a="1"/>
  <c r="O1316" i="2" s="1"/>
  <c r="C1316" i="2" a="1"/>
  <c r="C1316" i="2" s="1"/>
  <c r="D1316" i="2" a="1"/>
  <c r="D1316" i="2" s="1"/>
  <c r="A1316" i="2" s="1" a="1"/>
  <c r="A1316" i="2" s="1"/>
  <c r="K1316" i="2" a="1"/>
  <c r="K1316" i="2" s="1"/>
  <c r="M1313" i="2" a="1"/>
  <c r="M1313" i="2" s="1"/>
  <c r="Q1313" i="2" a="1"/>
  <c r="Q1313" i="2" s="1"/>
  <c r="N1313" i="2" a="1"/>
  <c r="N1313" i="2" s="1"/>
  <c r="K1313" i="2" a="1"/>
  <c r="K1313" i="2" s="1"/>
  <c r="O1313" i="2" a="1"/>
  <c r="O1313" i="2" s="1"/>
  <c r="L1313" i="2" a="1"/>
  <c r="L1313" i="2" s="1"/>
  <c r="P1313" i="2" a="1"/>
  <c r="P1313" i="2" s="1"/>
  <c r="C1313" i="2" a="1"/>
  <c r="C1313" i="2" s="1"/>
  <c r="D1313" i="2" a="1"/>
  <c r="D1313" i="2" s="1"/>
  <c r="A1313" i="2" s="1" a="1"/>
  <c r="A1313" i="2" s="1"/>
  <c r="K1311" i="2" a="1"/>
  <c r="K1311" i="2" s="1"/>
  <c r="O1311" i="2" a="1"/>
  <c r="O1311" i="2" s="1"/>
  <c r="L1311" i="2" a="1"/>
  <c r="L1311" i="2" s="1"/>
  <c r="P1311" i="2" a="1"/>
  <c r="P1311" i="2" s="1"/>
  <c r="M1311" i="2" a="1"/>
  <c r="M1311" i="2" s="1"/>
  <c r="Q1311" i="2" a="1"/>
  <c r="Q1311" i="2" s="1"/>
  <c r="N1311" i="2" a="1"/>
  <c r="N1311" i="2" s="1"/>
  <c r="C1311" i="2" a="1"/>
  <c r="C1311" i="2" s="1"/>
  <c r="D1311" i="2" a="1"/>
  <c r="D1311" i="2" s="1"/>
  <c r="A1311" i="2" s="1" a="1"/>
  <c r="A1311" i="2" s="1"/>
  <c r="K1306" i="2" a="1"/>
  <c r="K1306" i="2" s="1"/>
  <c r="N1306" i="2" a="1"/>
  <c r="N1306" i="2" s="1"/>
  <c r="O1306" i="2" a="1"/>
  <c r="O1306" i="2" s="1"/>
  <c r="L1306" i="2" a="1"/>
  <c r="L1306" i="2" s="1"/>
  <c r="P1306" i="2" a="1"/>
  <c r="P1306" i="2" s="1"/>
  <c r="M1306" i="2" a="1"/>
  <c r="M1306" i="2" s="1"/>
  <c r="C1306" i="2" a="1"/>
  <c r="C1306" i="2" s="1"/>
  <c r="D1306" i="2" a="1"/>
  <c r="D1306" i="2" s="1"/>
  <c r="A1306" i="2" s="1" a="1"/>
  <c r="A1306" i="2" s="1"/>
  <c r="Q1306" i="2" a="1"/>
  <c r="Q1306" i="2" s="1"/>
  <c r="M1304" i="2" a="1"/>
  <c r="M1304" i="2" s="1"/>
  <c r="Q1304" i="2" a="1"/>
  <c r="Q1304" i="2" s="1"/>
  <c r="N1304" i="2" a="1"/>
  <c r="N1304" i="2" s="1"/>
  <c r="K1304" i="2" a="1"/>
  <c r="K1304" i="2" s="1"/>
  <c r="O1304" i="2" a="1"/>
  <c r="O1304" i="2" s="1"/>
  <c r="L1304" i="2" a="1"/>
  <c r="L1304" i="2" s="1"/>
  <c r="P1304" i="2" a="1"/>
  <c r="P1304" i="2" s="1"/>
  <c r="C1304" i="2" a="1"/>
  <c r="C1304" i="2" s="1"/>
  <c r="D1304" i="2" a="1"/>
  <c r="D1304" i="2" s="1"/>
  <c r="A1304" i="2" s="1" a="1"/>
  <c r="A1304" i="2" s="1"/>
  <c r="N1301" i="2" a="1"/>
  <c r="N1301" i="2" s="1"/>
  <c r="K1301" i="2" a="1"/>
  <c r="K1301" i="2" s="1"/>
  <c r="O1301" i="2" a="1"/>
  <c r="O1301" i="2" s="1"/>
  <c r="L1301" i="2" a="1"/>
  <c r="L1301" i="2" s="1"/>
  <c r="P1301" i="2" a="1"/>
  <c r="P1301" i="2" s="1"/>
  <c r="M1301" i="2" a="1"/>
  <c r="M1301" i="2" s="1"/>
  <c r="Q1301" i="2" a="1"/>
  <c r="Q1301" i="2" s="1"/>
  <c r="C1301" i="2" a="1"/>
  <c r="C1301" i="2" s="1"/>
  <c r="D1301" i="2" a="1"/>
  <c r="D1301" i="2" s="1"/>
  <c r="A1301" i="2" s="1" a="1"/>
  <c r="A1301" i="2" s="1"/>
  <c r="L1299" i="2" a="1"/>
  <c r="L1299" i="2" s="1"/>
  <c r="P1299" i="2" a="1"/>
  <c r="P1299" i="2" s="1"/>
  <c r="M1299" i="2" a="1"/>
  <c r="M1299" i="2" s="1"/>
  <c r="Q1299" i="2" a="1"/>
  <c r="Q1299" i="2" s="1"/>
  <c r="N1299" i="2" a="1"/>
  <c r="N1299" i="2" s="1"/>
  <c r="K1299" i="2" a="1"/>
  <c r="K1299" i="2" s="1"/>
  <c r="O1299" i="2" a="1"/>
  <c r="O1299" i="2" s="1"/>
  <c r="C1299" i="2" a="1"/>
  <c r="C1299" i="2" s="1"/>
  <c r="D1299" i="2" a="1"/>
  <c r="D1299" i="2" s="1"/>
  <c r="A1299" i="2" s="1" a="1"/>
  <c r="A1299" i="2" s="1"/>
  <c r="K1294" i="2" a="1"/>
  <c r="K1294" i="2" s="1"/>
  <c r="O1294" i="2" a="1"/>
  <c r="O1294" i="2" s="1"/>
  <c r="L1294" i="2" a="1"/>
  <c r="L1294" i="2" s="1"/>
  <c r="P1294" i="2" a="1"/>
  <c r="P1294" i="2" s="1"/>
  <c r="M1294" i="2" a="1"/>
  <c r="M1294" i="2" s="1"/>
  <c r="Q1294" i="2" a="1"/>
  <c r="Q1294" i="2" s="1"/>
  <c r="N1294" i="2" a="1"/>
  <c r="N1294" i="2" s="1"/>
  <c r="C1294" i="2" a="1"/>
  <c r="C1294" i="2" s="1"/>
  <c r="D1294" i="2" a="1"/>
  <c r="D1294" i="2" s="1"/>
  <c r="A1294" i="2" s="1" a="1"/>
  <c r="A1294" i="2" s="1"/>
  <c r="N1289" i="2" a="1"/>
  <c r="N1289" i="2" s="1"/>
  <c r="K1289" i="2" a="1"/>
  <c r="K1289" i="2" s="1"/>
  <c r="O1289" i="2" a="1"/>
  <c r="O1289" i="2" s="1"/>
  <c r="L1289" i="2" a="1"/>
  <c r="L1289" i="2" s="1"/>
  <c r="P1289" i="2" a="1"/>
  <c r="P1289" i="2" s="1"/>
  <c r="M1289" i="2" a="1"/>
  <c r="M1289" i="2" s="1"/>
  <c r="Q1289" i="2" a="1"/>
  <c r="Q1289" i="2" s="1"/>
  <c r="C1289" i="2" a="1"/>
  <c r="C1289" i="2" s="1"/>
  <c r="D1289" i="2" a="1"/>
  <c r="D1289" i="2" s="1"/>
  <c r="A1289" i="2" s="1" a="1"/>
  <c r="A1289" i="2" s="1"/>
  <c r="K1278" i="2" a="1"/>
  <c r="K1278" i="2" s="1"/>
  <c r="O1278" i="2" a="1"/>
  <c r="O1278" i="2" s="1"/>
  <c r="L1278" i="2" a="1"/>
  <c r="L1278" i="2" s="1"/>
  <c r="P1278" i="2" a="1"/>
  <c r="P1278" i="2" s="1"/>
  <c r="M1278" i="2" a="1"/>
  <c r="M1278" i="2" s="1"/>
  <c r="Q1278" i="2" a="1"/>
  <c r="Q1278" i="2" s="1"/>
  <c r="N1278" i="2" a="1"/>
  <c r="N1278" i="2" s="1"/>
  <c r="C1278" i="2" a="1"/>
  <c r="C1278" i="2" s="1"/>
  <c r="D1278" i="2" a="1"/>
  <c r="D1278" i="2" s="1"/>
  <c r="A1278" i="2" s="1" a="1"/>
  <c r="A1278" i="2" s="1"/>
  <c r="L1267" i="2" a="1"/>
  <c r="L1267" i="2" s="1"/>
  <c r="P1267" i="2" a="1"/>
  <c r="P1267" i="2" s="1"/>
  <c r="M1267" i="2" a="1"/>
  <c r="M1267" i="2" s="1"/>
  <c r="Q1267" i="2" a="1"/>
  <c r="Q1267" i="2" s="1"/>
  <c r="N1267" i="2" a="1"/>
  <c r="N1267" i="2" s="1"/>
  <c r="K1267" i="2" a="1"/>
  <c r="K1267" i="2" s="1"/>
  <c r="O1267" i="2" a="1"/>
  <c r="O1267" i="2" s="1"/>
  <c r="C1267" i="2" a="1"/>
  <c r="C1267" i="2" s="1"/>
  <c r="D1267" i="2" a="1"/>
  <c r="D1267" i="2" s="1"/>
  <c r="A1267" i="2" s="1" a="1"/>
  <c r="A1267" i="2" s="1"/>
  <c r="N1265" i="2" a="1"/>
  <c r="N1265" i="2" s="1"/>
  <c r="K1265" i="2" a="1"/>
  <c r="K1265" i="2" s="1"/>
  <c r="O1265" i="2" a="1"/>
  <c r="O1265" i="2" s="1"/>
  <c r="L1265" i="2" a="1"/>
  <c r="L1265" i="2" s="1"/>
  <c r="P1265" i="2" a="1"/>
  <c r="P1265" i="2" s="1"/>
  <c r="M1265" i="2" a="1"/>
  <c r="M1265" i="2" s="1"/>
  <c r="Q1265" i="2" a="1"/>
  <c r="Q1265" i="2" s="1"/>
  <c r="C1265" i="2" a="1"/>
  <c r="C1265" i="2" s="1"/>
  <c r="D1265" i="2" a="1"/>
  <c r="D1265" i="2" s="1"/>
  <c r="A1265" i="2" s="1" a="1"/>
  <c r="A1265" i="2" s="1"/>
  <c r="M1260" i="2" a="1"/>
  <c r="M1260" i="2" s="1"/>
  <c r="Q1260" i="2" a="1"/>
  <c r="Q1260" i="2" s="1"/>
  <c r="N1260" i="2" a="1"/>
  <c r="N1260" i="2" s="1"/>
  <c r="K1260" i="2" a="1"/>
  <c r="K1260" i="2" s="1"/>
  <c r="O1260" i="2" a="1"/>
  <c r="O1260" i="2" s="1"/>
  <c r="L1260" i="2" a="1"/>
  <c r="L1260" i="2" s="1"/>
  <c r="P1260" i="2" a="1"/>
  <c r="P1260" i="2" s="1"/>
  <c r="C1260" i="2" a="1"/>
  <c r="C1260" i="2" s="1"/>
  <c r="D1260" i="2" a="1"/>
  <c r="D1260" i="2" s="1"/>
  <c r="A1260" i="2" s="1" a="1"/>
  <c r="A1260" i="2" s="1"/>
  <c r="N1257" i="2" a="1"/>
  <c r="N1257" i="2" s="1"/>
  <c r="K1257" i="2" a="1"/>
  <c r="K1257" i="2" s="1"/>
  <c r="O1257" i="2" a="1"/>
  <c r="O1257" i="2" s="1"/>
  <c r="L1257" i="2" a="1"/>
  <c r="L1257" i="2" s="1"/>
  <c r="P1257" i="2" a="1"/>
  <c r="P1257" i="2" s="1"/>
  <c r="M1257" i="2" a="1"/>
  <c r="M1257" i="2" s="1"/>
  <c r="Q1257" i="2" a="1"/>
  <c r="Q1257" i="2" s="1"/>
  <c r="C1257" i="2" a="1"/>
  <c r="C1257" i="2" s="1"/>
  <c r="D1257" i="2" a="1"/>
  <c r="D1257" i="2" s="1"/>
  <c r="A1257" i="2" s="1" a="1"/>
  <c r="A1257" i="2" s="1"/>
  <c r="K1254" i="2" a="1"/>
  <c r="K1254" i="2" s="1"/>
  <c r="O1254" i="2" a="1"/>
  <c r="O1254" i="2" s="1"/>
  <c r="L1254" i="2" a="1"/>
  <c r="L1254" i="2" s="1"/>
  <c r="P1254" i="2" a="1"/>
  <c r="P1254" i="2" s="1"/>
  <c r="M1254" i="2" a="1"/>
  <c r="M1254" i="2" s="1"/>
  <c r="Q1254" i="2" a="1"/>
  <c r="Q1254" i="2" s="1"/>
  <c r="N1254" i="2" a="1"/>
  <c r="N1254" i="2" s="1"/>
  <c r="C1254" i="2" a="1"/>
  <c r="C1254" i="2" s="1"/>
  <c r="D1254" i="2" a="1"/>
  <c r="D1254" i="2" s="1"/>
  <c r="A1254" i="2" s="1" a="1"/>
  <c r="A1254" i="2" s="1"/>
  <c r="L1251" i="2" a="1"/>
  <c r="L1251" i="2" s="1"/>
  <c r="P1251" i="2" a="1"/>
  <c r="P1251" i="2" s="1"/>
  <c r="M1251" i="2" a="1"/>
  <c r="M1251" i="2" s="1"/>
  <c r="Q1251" i="2" a="1"/>
  <c r="Q1251" i="2" s="1"/>
  <c r="N1251" i="2" a="1"/>
  <c r="N1251" i="2" s="1"/>
  <c r="K1251" i="2" a="1"/>
  <c r="K1251" i="2" s="1"/>
  <c r="O1251" i="2" a="1"/>
  <c r="O1251" i="2" s="1"/>
  <c r="C1251" i="2" a="1"/>
  <c r="C1251" i="2" s="1"/>
  <c r="D1251" i="2" a="1"/>
  <c r="D1251" i="2" s="1"/>
  <c r="A1251" i="2" s="1" a="1"/>
  <c r="A1251" i="2" s="1"/>
  <c r="M1244" i="2" a="1"/>
  <c r="M1244" i="2" s="1"/>
  <c r="Q1244" i="2" a="1"/>
  <c r="Q1244" i="2" s="1"/>
  <c r="N1244" i="2" a="1"/>
  <c r="N1244" i="2" s="1"/>
  <c r="K1244" i="2" a="1"/>
  <c r="K1244" i="2" s="1"/>
  <c r="O1244" i="2" a="1"/>
  <c r="O1244" i="2" s="1"/>
  <c r="L1244" i="2" a="1"/>
  <c r="L1244" i="2" s="1"/>
  <c r="P1244" i="2" a="1"/>
  <c r="P1244" i="2" s="1"/>
  <c r="C1244" i="2" a="1"/>
  <c r="C1244" i="2" s="1"/>
  <c r="D1244" i="2" a="1"/>
  <c r="D1244" i="2" s="1"/>
  <c r="A1244" i="2" s="1" a="1"/>
  <c r="A1244" i="2" s="1"/>
  <c r="N1241" i="2" a="1"/>
  <c r="N1241" i="2" s="1"/>
  <c r="K1241" i="2" a="1"/>
  <c r="K1241" i="2" s="1"/>
  <c r="O1241" i="2" a="1"/>
  <c r="O1241" i="2" s="1"/>
  <c r="L1241" i="2" a="1"/>
  <c r="L1241" i="2" s="1"/>
  <c r="P1241" i="2" a="1"/>
  <c r="P1241" i="2" s="1"/>
  <c r="M1241" i="2" a="1"/>
  <c r="M1241" i="2" s="1"/>
  <c r="Q1241" i="2" a="1"/>
  <c r="Q1241" i="2" s="1"/>
  <c r="C1241" i="2" a="1"/>
  <c r="C1241" i="2" s="1"/>
  <c r="D1241" i="2" a="1"/>
  <c r="D1241" i="2" s="1"/>
  <c r="A1241" i="2" s="1" a="1"/>
  <c r="A1241" i="2" s="1"/>
  <c r="K1238" i="2" a="1"/>
  <c r="K1238" i="2" s="1"/>
  <c r="O1238" i="2" a="1"/>
  <c r="O1238" i="2" s="1"/>
  <c r="L1238" i="2" a="1"/>
  <c r="L1238" i="2" s="1"/>
  <c r="P1238" i="2" a="1"/>
  <c r="P1238" i="2" s="1"/>
  <c r="M1238" i="2" a="1"/>
  <c r="M1238" i="2" s="1"/>
  <c r="Q1238" i="2" a="1"/>
  <c r="Q1238" i="2" s="1"/>
  <c r="N1238" i="2" a="1"/>
  <c r="N1238" i="2" s="1"/>
  <c r="C1238" i="2" a="1"/>
  <c r="C1238" i="2" s="1"/>
  <c r="D1238" i="2" a="1"/>
  <c r="D1238" i="2" s="1"/>
  <c r="A1238" i="2" s="1" a="1"/>
  <c r="A1238" i="2" s="1"/>
  <c r="L1235" i="2" a="1"/>
  <c r="L1235" i="2" s="1"/>
  <c r="P1235" i="2" a="1"/>
  <c r="P1235" i="2" s="1"/>
  <c r="M1235" i="2" a="1"/>
  <c r="M1235" i="2" s="1"/>
  <c r="Q1235" i="2" a="1"/>
  <c r="Q1235" i="2" s="1"/>
  <c r="N1235" i="2" a="1"/>
  <c r="N1235" i="2" s="1"/>
  <c r="K1235" i="2" a="1"/>
  <c r="K1235" i="2" s="1"/>
  <c r="O1235" i="2" a="1"/>
  <c r="O1235" i="2" s="1"/>
  <c r="C1235" i="2" a="1"/>
  <c r="C1235" i="2" s="1"/>
  <c r="D1235" i="2" a="1"/>
  <c r="D1235" i="2" s="1"/>
  <c r="A1235" i="2" s="1" a="1"/>
  <c r="A1235" i="2" s="1"/>
  <c r="K1230" i="2" a="1"/>
  <c r="K1230" i="2" s="1"/>
  <c r="O1230" i="2" a="1"/>
  <c r="O1230" i="2" s="1"/>
  <c r="L1230" i="2" a="1"/>
  <c r="L1230" i="2" s="1"/>
  <c r="P1230" i="2" a="1"/>
  <c r="P1230" i="2" s="1"/>
  <c r="M1230" i="2" a="1"/>
  <c r="M1230" i="2" s="1"/>
  <c r="Q1230" i="2" a="1"/>
  <c r="Q1230" i="2" s="1"/>
  <c r="N1230" i="2" a="1"/>
  <c r="N1230" i="2" s="1"/>
  <c r="C1230" i="2" a="1"/>
  <c r="C1230" i="2" s="1"/>
  <c r="D1230" i="2" a="1"/>
  <c r="D1230" i="2" s="1"/>
  <c r="A1230" i="2" s="1" a="1"/>
  <c r="A1230" i="2" s="1"/>
  <c r="N1225" i="2" a="1"/>
  <c r="N1225" i="2" s="1"/>
  <c r="K1225" i="2" a="1"/>
  <c r="K1225" i="2" s="1"/>
  <c r="O1225" i="2" a="1"/>
  <c r="O1225" i="2" s="1"/>
  <c r="L1225" i="2" a="1"/>
  <c r="L1225" i="2" s="1"/>
  <c r="P1225" i="2" a="1"/>
  <c r="P1225" i="2" s="1"/>
  <c r="M1225" i="2" a="1"/>
  <c r="M1225" i="2" s="1"/>
  <c r="Q1225" i="2" a="1"/>
  <c r="Q1225" i="2" s="1"/>
  <c r="C1225" i="2" a="1"/>
  <c r="C1225" i="2" s="1"/>
  <c r="D1225" i="2" a="1"/>
  <c r="D1225" i="2" s="1"/>
  <c r="A1225" i="2" s="1" a="1"/>
  <c r="A1225" i="2" s="1"/>
  <c r="M1220" i="2" a="1"/>
  <c r="M1220" i="2" s="1"/>
  <c r="Q1220" i="2" a="1"/>
  <c r="Q1220" i="2" s="1"/>
  <c r="N1220" i="2" a="1"/>
  <c r="N1220" i="2" s="1"/>
  <c r="K1220" i="2" a="1"/>
  <c r="K1220" i="2" s="1"/>
  <c r="O1220" i="2" a="1"/>
  <c r="O1220" i="2" s="1"/>
  <c r="P1220" i="2" a="1"/>
  <c r="P1220" i="2" s="1"/>
  <c r="L1220" i="2" a="1"/>
  <c r="L1220" i="2" s="1"/>
  <c r="C1220" i="2" a="1"/>
  <c r="C1220" i="2" s="1"/>
  <c r="D1220" i="2" a="1"/>
  <c r="D1220" i="2" s="1"/>
  <c r="A1220" i="2" s="1" a="1"/>
  <c r="A1220" i="2" s="1"/>
  <c r="L1215" i="2" a="1"/>
  <c r="L1215" i="2" s="1"/>
  <c r="P1215" i="2" a="1"/>
  <c r="P1215" i="2" s="1"/>
  <c r="M1215" i="2" a="1"/>
  <c r="M1215" i="2" s="1"/>
  <c r="Q1215" i="2" a="1"/>
  <c r="Q1215" i="2" s="1"/>
  <c r="N1215" i="2" a="1"/>
  <c r="N1215" i="2" s="1"/>
  <c r="K1215" i="2" a="1"/>
  <c r="K1215" i="2" s="1"/>
  <c r="O1215" i="2" a="1"/>
  <c r="O1215" i="2" s="1"/>
  <c r="C1215" i="2" a="1"/>
  <c r="C1215" i="2" s="1"/>
  <c r="D1215" i="2" a="1"/>
  <c r="D1215" i="2" s="1"/>
  <c r="A1215" i="2" s="1" a="1"/>
  <c r="A1215" i="2" s="1"/>
  <c r="K1210" i="2" a="1"/>
  <c r="K1210" i="2" s="1"/>
  <c r="O1210" i="2" a="1"/>
  <c r="O1210" i="2" s="1"/>
  <c r="L1210" i="2" a="1"/>
  <c r="L1210" i="2" s="1"/>
  <c r="P1210" i="2" a="1"/>
  <c r="P1210" i="2" s="1"/>
  <c r="M1210" i="2" a="1"/>
  <c r="M1210" i="2" s="1"/>
  <c r="Q1210" i="2" a="1"/>
  <c r="Q1210" i="2" s="1"/>
  <c r="N1210" i="2" a="1"/>
  <c r="N1210" i="2" s="1"/>
  <c r="C1210" i="2" a="1"/>
  <c r="C1210" i="2" s="1"/>
  <c r="D1210" i="2" a="1"/>
  <c r="D1210" i="2" s="1"/>
  <c r="A1210" i="2" s="1" a="1"/>
  <c r="A1210" i="2" s="1"/>
  <c r="L1207" i="2" a="1"/>
  <c r="L1207" i="2" s="1"/>
  <c r="P1207" i="2" a="1"/>
  <c r="P1207" i="2" s="1"/>
  <c r="M1207" i="2" a="1"/>
  <c r="M1207" i="2" s="1"/>
  <c r="Q1207" i="2" a="1"/>
  <c r="Q1207" i="2" s="1"/>
  <c r="N1207" i="2" a="1"/>
  <c r="N1207" i="2" s="1"/>
  <c r="K1207" i="2" a="1"/>
  <c r="K1207" i="2" s="1"/>
  <c r="O1207" i="2" a="1"/>
  <c r="O1207" i="2" s="1"/>
  <c r="C1207" i="2" a="1"/>
  <c r="C1207" i="2" s="1"/>
  <c r="D1207" i="2" a="1"/>
  <c r="D1207" i="2" s="1"/>
  <c r="A1207" i="2" s="1" a="1"/>
  <c r="A1207" i="2" s="1"/>
  <c r="K1202" i="2" a="1"/>
  <c r="K1202" i="2" s="1"/>
  <c r="O1202" i="2" a="1"/>
  <c r="O1202" i="2" s="1"/>
  <c r="L1202" i="2" a="1"/>
  <c r="L1202" i="2" s="1"/>
  <c r="P1202" i="2" a="1"/>
  <c r="P1202" i="2" s="1"/>
  <c r="M1202" i="2" a="1"/>
  <c r="M1202" i="2" s="1"/>
  <c r="Q1202" i="2" a="1"/>
  <c r="Q1202" i="2" s="1"/>
  <c r="N1202" i="2" a="1"/>
  <c r="N1202" i="2" s="1"/>
  <c r="C1202" i="2" a="1"/>
  <c r="C1202" i="2" s="1"/>
  <c r="D1202" i="2" a="1"/>
  <c r="D1202" i="2" s="1"/>
  <c r="A1202" i="2" s="1" a="1"/>
  <c r="A1202" i="2" s="1"/>
  <c r="M1200" i="2" a="1"/>
  <c r="M1200" i="2" s="1"/>
  <c r="Q1200" i="2" a="1"/>
  <c r="Q1200" i="2" s="1"/>
  <c r="N1200" i="2" a="1"/>
  <c r="N1200" i="2" s="1"/>
  <c r="K1200" i="2" a="1"/>
  <c r="K1200" i="2" s="1"/>
  <c r="O1200" i="2" a="1"/>
  <c r="O1200" i="2" s="1"/>
  <c r="L1200" i="2" a="1"/>
  <c r="L1200" i="2" s="1"/>
  <c r="P1200" i="2" a="1"/>
  <c r="P1200" i="2" s="1"/>
  <c r="C1200" i="2" a="1"/>
  <c r="C1200" i="2" s="1"/>
  <c r="D1200" i="2" a="1"/>
  <c r="D1200" i="2" s="1"/>
  <c r="A1200" i="2" s="1" a="1"/>
  <c r="A1200" i="2" s="1"/>
  <c r="N1197" i="2" a="1"/>
  <c r="N1197" i="2" s="1"/>
  <c r="K1197" i="2" a="1"/>
  <c r="K1197" i="2" s="1"/>
  <c r="O1197" i="2" a="1"/>
  <c r="O1197" i="2" s="1"/>
  <c r="L1197" i="2" a="1"/>
  <c r="L1197" i="2" s="1"/>
  <c r="P1197" i="2" a="1"/>
  <c r="P1197" i="2" s="1"/>
  <c r="Q1197" i="2" a="1"/>
  <c r="Q1197" i="2" s="1"/>
  <c r="M1197" i="2" a="1"/>
  <c r="M1197" i="2" s="1"/>
  <c r="C1197" i="2" a="1"/>
  <c r="C1197" i="2" s="1"/>
  <c r="D1197" i="2" a="1"/>
  <c r="D1197" i="2" s="1"/>
  <c r="A1197" i="2" s="1" a="1"/>
  <c r="A1197" i="2" s="1"/>
  <c r="L1195" i="2" a="1"/>
  <c r="L1195" i="2" s="1"/>
  <c r="P1195" i="2" a="1"/>
  <c r="P1195" i="2" s="1"/>
  <c r="M1195" i="2" a="1"/>
  <c r="M1195" i="2" s="1"/>
  <c r="Q1195" i="2" a="1"/>
  <c r="Q1195" i="2" s="1"/>
  <c r="N1195" i="2" a="1"/>
  <c r="N1195" i="2" s="1"/>
  <c r="O1195" i="2" a="1"/>
  <c r="O1195" i="2" s="1"/>
  <c r="K1195" i="2" a="1"/>
  <c r="K1195" i="2" s="1"/>
  <c r="C1195" i="2" a="1"/>
  <c r="C1195" i="2" s="1"/>
  <c r="D1195" i="2" a="1"/>
  <c r="D1195" i="2" s="1"/>
  <c r="A1195" i="2" s="1" a="1"/>
  <c r="A1195" i="2" s="1"/>
  <c r="M1192" i="2" a="1"/>
  <c r="M1192" i="2" s="1"/>
  <c r="Q1192" i="2" a="1"/>
  <c r="Q1192" i="2" s="1"/>
  <c r="N1192" i="2" a="1"/>
  <c r="N1192" i="2" s="1"/>
  <c r="K1192" i="2" a="1"/>
  <c r="K1192" i="2" s="1"/>
  <c r="O1192" i="2" a="1"/>
  <c r="O1192" i="2" s="1"/>
  <c r="L1192" i="2" a="1"/>
  <c r="L1192" i="2" s="1"/>
  <c r="P1192" i="2" a="1"/>
  <c r="P1192" i="2" s="1"/>
  <c r="C1192" i="2" a="1"/>
  <c r="C1192" i="2" s="1"/>
  <c r="D1192" i="2" a="1"/>
  <c r="D1192" i="2" s="1"/>
  <c r="A1192" i="2" s="1" a="1"/>
  <c r="A1192" i="2" s="1"/>
  <c r="N1181" i="2" a="1"/>
  <c r="N1181" i="2" s="1"/>
  <c r="K1181" i="2" a="1"/>
  <c r="K1181" i="2" s="1"/>
  <c r="O1181" i="2" a="1"/>
  <c r="O1181" i="2" s="1"/>
  <c r="L1181" i="2" a="1"/>
  <c r="L1181" i="2" s="1"/>
  <c r="P1181" i="2" a="1"/>
  <c r="P1181" i="2" s="1"/>
  <c r="Q1181" i="2" a="1"/>
  <c r="Q1181" i="2" s="1"/>
  <c r="M1181" i="2" a="1"/>
  <c r="M1181" i="2" s="1"/>
  <c r="C1181" i="2" a="1"/>
  <c r="C1181" i="2" s="1"/>
  <c r="D1181" i="2" a="1"/>
  <c r="D1181" i="2" s="1"/>
  <c r="A1181" i="2" s="1" a="1"/>
  <c r="A1181" i="2" s="1"/>
  <c r="L1179" i="2" a="1"/>
  <c r="L1179" i="2" s="1"/>
  <c r="P1179" i="2" a="1"/>
  <c r="P1179" i="2" s="1"/>
  <c r="M1179" i="2" a="1"/>
  <c r="M1179" i="2" s="1"/>
  <c r="Q1179" i="2" a="1"/>
  <c r="Q1179" i="2" s="1"/>
  <c r="N1179" i="2" a="1"/>
  <c r="N1179" i="2" s="1"/>
  <c r="O1179" i="2" a="1"/>
  <c r="O1179" i="2" s="1"/>
  <c r="K1179" i="2" a="1"/>
  <c r="K1179" i="2" s="1"/>
  <c r="C1179" i="2" a="1"/>
  <c r="C1179" i="2" s="1"/>
  <c r="D1179" i="2" a="1"/>
  <c r="D1179" i="2" s="1"/>
  <c r="A1179" i="2" s="1" a="1"/>
  <c r="A1179" i="2" s="1"/>
  <c r="M1176" i="2" a="1"/>
  <c r="M1176" i="2" s="1"/>
  <c r="Q1176" i="2" a="1"/>
  <c r="Q1176" i="2" s="1"/>
  <c r="N1176" i="2" a="1"/>
  <c r="N1176" i="2" s="1"/>
  <c r="K1176" i="2" a="1"/>
  <c r="K1176" i="2" s="1"/>
  <c r="O1176" i="2" a="1"/>
  <c r="O1176" i="2" s="1"/>
  <c r="L1176" i="2" a="1"/>
  <c r="L1176" i="2" s="1"/>
  <c r="P1176" i="2" a="1"/>
  <c r="P1176" i="2" s="1"/>
  <c r="C1176" i="2" a="1"/>
  <c r="C1176" i="2" s="1"/>
  <c r="D1176" i="2" a="1"/>
  <c r="D1176" i="2" s="1"/>
  <c r="A1176" i="2" s="1" a="1"/>
  <c r="A1176" i="2" s="1"/>
  <c r="L1167" i="2" a="1"/>
  <c r="L1167" i="2" s="1"/>
  <c r="P1167" i="2" a="1"/>
  <c r="P1167" i="2" s="1"/>
  <c r="M1167" i="2" a="1"/>
  <c r="M1167" i="2" s="1"/>
  <c r="Q1167" i="2" a="1"/>
  <c r="Q1167" i="2" s="1"/>
  <c r="N1167" i="2" a="1"/>
  <c r="N1167" i="2" s="1"/>
  <c r="K1167" i="2" a="1"/>
  <c r="K1167" i="2" s="1"/>
  <c r="O1167" i="2" a="1"/>
  <c r="O1167" i="2" s="1"/>
  <c r="C1167" i="2" a="1"/>
  <c r="C1167" i="2" s="1"/>
  <c r="D1167" i="2" a="1"/>
  <c r="D1167" i="2" s="1"/>
  <c r="A1167" i="2" s="1" a="1"/>
  <c r="A1167" i="2" s="1"/>
  <c r="K1162" i="2" a="1"/>
  <c r="K1162" i="2" s="1"/>
  <c r="O1162" i="2" a="1"/>
  <c r="O1162" i="2" s="1"/>
  <c r="L1162" i="2" a="1"/>
  <c r="L1162" i="2" s="1"/>
  <c r="P1162" i="2" a="1"/>
  <c r="P1162" i="2" s="1"/>
  <c r="M1162" i="2" a="1"/>
  <c r="M1162" i="2" s="1"/>
  <c r="Q1162" i="2" a="1"/>
  <c r="Q1162" i="2" s="1"/>
  <c r="N1162" i="2" a="1"/>
  <c r="N1162" i="2" s="1"/>
  <c r="C1162" i="2" a="1"/>
  <c r="C1162" i="2" s="1"/>
  <c r="D1162" i="2" a="1"/>
  <c r="D1162" i="2" s="1"/>
  <c r="A1162" i="2" s="1" a="1"/>
  <c r="A1162" i="2" s="1"/>
  <c r="M1160" i="2" a="1"/>
  <c r="M1160" i="2" s="1"/>
  <c r="Q1160" i="2" a="1"/>
  <c r="Q1160" i="2" s="1"/>
  <c r="N1160" i="2" a="1"/>
  <c r="N1160" i="2" s="1"/>
  <c r="K1160" i="2" a="1"/>
  <c r="K1160" i="2" s="1"/>
  <c r="O1160" i="2" a="1"/>
  <c r="O1160" i="2" s="1"/>
  <c r="L1160" i="2" a="1"/>
  <c r="L1160" i="2" s="1"/>
  <c r="P1160" i="2" a="1"/>
  <c r="P1160" i="2" s="1"/>
  <c r="C1160" i="2" a="1"/>
  <c r="C1160" i="2" s="1"/>
  <c r="D1160" i="2" a="1"/>
  <c r="D1160" i="2" s="1"/>
  <c r="A1160" i="2" s="1" a="1"/>
  <c r="A1160" i="2" s="1"/>
  <c r="N1157" i="2" a="1"/>
  <c r="N1157" i="2" s="1"/>
  <c r="K1157" i="2" a="1"/>
  <c r="K1157" i="2" s="1"/>
  <c r="O1157" i="2" a="1"/>
  <c r="O1157" i="2" s="1"/>
  <c r="L1157" i="2" a="1"/>
  <c r="L1157" i="2" s="1"/>
  <c r="P1157" i="2" a="1"/>
  <c r="P1157" i="2" s="1"/>
  <c r="M1157" i="2" a="1"/>
  <c r="M1157" i="2" s="1"/>
  <c r="Q1157" i="2" a="1"/>
  <c r="Q1157" i="2" s="1"/>
  <c r="C1157" i="2" a="1"/>
  <c r="C1157" i="2" s="1"/>
  <c r="D1157" i="2" a="1"/>
  <c r="D1157" i="2" s="1"/>
  <c r="A1157" i="2" s="1" a="1"/>
  <c r="A1157" i="2" s="1"/>
  <c r="L1155" i="2" a="1"/>
  <c r="L1155" i="2" s="1"/>
  <c r="P1155" i="2" a="1"/>
  <c r="P1155" i="2" s="1"/>
  <c r="M1155" i="2" a="1"/>
  <c r="M1155" i="2" s="1"/>
  <c r="Q1155" i="2" a="1"/>
  <c r="Q1155" i="2" s="1"/>
  <c r="N1155" i="2" a="1"/>
  <c r="N1155" i="2" s="1"/>
  <c r="K1155" i="2" a="1"/>
  <c r="K1155" i="2" s="1"/>
  <c r="O1155" i="2" a="1"/>
  <c r="O1155" i="2" s="1"/>
  <c r="C1155" i="2" a="1"/>
  <c r="C1155" i="2" s="1"/>
  <c r="D1155" i="2" a="1"/>
  <c r="D1155" i="2" s="1"/>
  <c r="A1155" i="2" s="1" a="1"/>
  <c r="A1155" i="2" s="1"/>
  <c r="K1150" i="2" a="1"/>
  <c r="K1150" i="2" s="1"/>
  <c r="O1150" i="2" a="1"/>
  <c r="O1150" i="2" s="1"/>
  <c r="L1150" i="2" a="1"/>
  <c r="L1150" i="2" s="1"/>
  <c r="P1150" i="2" a="1"/>
  <c r="P1150" i="2" s="1"/>
  <c r="M1150" i="2" a="1"/>
  <c r="M1150" i="2" s="1"/>
  <c r="Q1150" i="2" a="1"/>
  <c r="Q1150" i="2" s="1"/>
  <c r="N1150" i="2" a="1"/>
  <c r="N1150" i="2" s="1"/>
  <c r="C1150" i="2" a="1"/>
  <c r="C1150" i="2" s="1"/>
  <c r="D1150" i="2" a="1"/>
  <c r="D1150" i="2" s="1"/>
  <c r="A1150" i="2" s="1" a="1"/>
  <c r="A1150" i="2" s="1"/>
  <c r="L1139" i="2" a="1"/>
  <c r="L1139" i="2" s="1"/>
  <c r="P1139" i="2" a="1"/>
  <c r="P1139" i="2" s="1"/>
  <c r="M1139" i="2" a="1"/>
  <c r="M1139" i="2" s="1"/>
  <c r="Q1139" i="2" a="1"/>
  <c r="Q1139" i="2" s="1"/>
  <c r="N1139" i="2" a="1"/>
  <c r="N1139" i="2" s="1"/>
  <c r="K1139" i="2" a="1"/>
  <c r="K1139" i="2" s="1"/>
  <c r="O1139" i="2" a="1"/>
  <c r="O1139" i="2" s="1"/>
  <c r="C1139" i="2" a="1"/>
  <c r="C1139" i="2" s="1"/>
  <c r="D1139" i="2" a="1"/>
  <c r="D1139" i="2" s="1"/>
  <c r="A1139" i="2" s="1" a="1"/>
  <c r="A1139" i="2" s="1"/>
  <c r="N1137" i="2" a="1"/>
  <c r="N1137" i="2" s="1"/>
  <c r="K1137" i="2" a="1"/>
  <c r="K1137" i="2" s="1"/>
  <c r="O1137" i="2" a="1"/>
  <c r="O1137" i="2" s="1"/>
  <c r="L1137" i="2" a="1"/>
  <c r="L1137" i="2" s="1"/>
  <c r="P1137" i="2" a="1"/>
  <c r="P1137" i="2" s="1"/>
  <c r="M1137" i="2" a="1"/>
  <c r="M1137" i="2" s="1"/>
  <c r="Q1137" i="2" a="1"/>
  <c r="Q1137" i="2" s="1"/>
  <c r="C1137" i="2" a="1"/>
  <c r="C1137" i="2" s="1"/>
  <c r="D1137" i="2" a="1"/>
  <c r="D1137" i="2" s="1"/>
  <c r="A1137" i="2" s="1" a="1"/>
  <c r="A1137" i="2" s="1"/>
  <c r="M1132" i="2" a="1"/>
  <c r="M1132" i="2" s="1"/>
  <c r="Q1132" i="2" a="1"/>
  <c r="Q1132" i="2" s="1"/>
  <c r="N1132" i="2" a="1"/>
  <c r="N1132" i="2" s="1"/>
  <c r="K1132" i="2" a="1"/>
  <c r="K1132" i="2" s="1"/>
  <c r="O1132" i="2" a="1"/>
  <c r="O1132" i="2" s="1"/>
  <c r="L1132" i="2" a="1"/>
  <c r="L1132" i="2" s="1"/>
  <c r="P1132" i="2" a="1"/>
  <c r="P1132" i="2" s="1"/>
  <c r="C1132" i="2" a="1"/>
  <c r="C1132" i="2" s="1"/>
  <c r="D1132" i="2" a="1"/>
  <c r="D1132" i="2" s="1"/>
  <c r="A1132" i="2" s="1" a="1"/>
  <c r="A1132" i="2" s="1"/>
  <c r="N1129" i="2" a="1"/>
  <c r="N1129" i="2" s="1"/>
  <c r="K1129" i="2" a="1"/>
  <c r="K1129" i="2" s="1"/>
  <c r="O1129" i="2" a="1"/>
  <c r="O1129" i="2" s="1"/>
  <c r="L1129" i="2" a="1"/>
  <c r="L1129" i="2" s="1"/>
  <c r="P1129" i="2" a="1"/>
  <c r="P1129" i="2" s="1"/>
  <c r="M1129" i="2" a="1"/>
  <c r="M1129" i="2" s="1"/>
  <c r="Q1129" i="2" a="1"/>
  <c r="Q1129" i="2" s="1"/>
  <c r="C1129" i="2" a="1"/>
  <c r="C1129" i="2" s="1"/>
  <c r="D1129" i="2" a="1"/>
  <c r="D1129" i="2" s="1"/>
  <c r="A1129" i="2" s="1" a="1"/>
  <c r="A1129" i="2" s="1"/>
  <c r="K1126" i="2" a="1"/>
  <c r="K1126" i="2" s="1"/>
  <c r="O1126" i="2" a="1"/>
  <c r="O1126" i="2" s="1"/>
  <c r="L1126" i="2" a="1"/>
  <c r="L1126" i="2" s="1"/>
  <c r="P1126" i="2" a="1"/>
  <c r="P1126" i="2" s="1"/>
  <c r="M1126" i="2" a="1"/>
  <c r="M1126" i="2" s="1"/>
  <c r="Q1126" i="2" a="1"/>
  <c r="Q1126" i="2" s="1"/>
  <c r="C1126" i="2" a="1"/>
  <c r="C1126" i="2" s="1"/>
  <c r="D1126" i="2" a="1"/>
  <c r="D1126" i="2" s="1"/>
  <c r="A1126" i="2" s="1" a="1"/>
  <c r="A1126" i="2" s="1"/>
  <c r="N1126" i="2" a="1"/>
  <c r="N1126" i="2" s="1"/>
  <c r="L1123" i="2" a="1"/>
  <c r="L1123" i="2" s="1"/>
  <c r="P1123" i="2" a="1"/>
  <c r="P1123" i="2" s="1"/>
  <c r="M1123" i="2" a="1"/>
  <c r="M1123" i="2" s="1"/>
  <c r="Q1123" i="2" a="1"/>
  <c r="Q1123" i="2" s="1"/>
  <c r="N1123" i="2" a="1"/>
  <c r="N1123" i="2" s="1"/>
  <c r="K1123" i="2" a="1"/>
  <c r="K1123" i="2" s="1"/>
  <c r="O1123" i="2" a="1"/>
  <c r="O1123" i="2" s="1"/>
  <c r="C1123" i="2" a="1"/>
  <c r="C1123" i="2" s="1"/>
  <c r="D1123" i="2" a="1"/>
  <c r="D1123" i="2" s="1"/>
  <c r="A1123" i="2" s="1" a="1"/>
  <c r="A1123" i="2" s="1"/>
  <c r="M1116" i="2" a="1"/>
  <c r="M1116" i="2" s="1"/>
  <c r="Q1116" i="2" a="1"/>
  <c r="Q1116" i="2" s="1"/>
  <c r="N1116" i="2" a="1"/>
  <c r="N1116" i="2" s="1"/>
  <c r="K1116" i="2" a="1"/>
  <c r="K1116" i="2" s="1"/>
  <c r="O1116" i="2" a="1"/>
  <c r="O1116" i="2" s="1"/>
  <c r="L1116" i="2" a="1"/>
  <c r="L1116" i="2" s="1"/>
  <c r="P1116" i="2" a="1"/>
  <c r="P1116" i="2" s="1"/>
  <c r="C1116" i="2" a="1"/>
  <c r="C1116" i="2" s="1"/>
  <c r="D1116" i="2" a="1"/>
  <c r="D1116" i="2" s="1"/>
  <c r="A1116" i="2" s="1" a="1"/>
  <c r="A1116" i="2" s="1"/>
  <c r="N1113" i="2" a="1"/>
  <c r="N1113" i="2" s="1"/>
  <c r="K1113" i="2" a="1"/>
  <c r="K1113" i="2" s="1"/>
  <c r="O1113" i="2" a="1"/>
  <c r="O1113" i="2" s="1"/>
  <c r="L1113" i="2" a="1"/>
  <c r="L1113" i="2" s="1"/>
  <c r="P1113" i="2" a="1"/>
  <c r="P1113" i="2" s="1"/>
  <c r="M1113" i="2" a="1"/>
  <c r="M1113" i="2" s="1"/>
  <c r="Q1113" i="2" a="1"/>
  <c r="Q1113" i="2" s="1"/>
  <c r="C1113" i="2" a="1"/>
  <c r="C1113" i="2" s="1"/>
  <c r="D1113" i="2" a="1"/>
  <c r="D1113" i="2" s="1"/>
  <c r="A1113" i="2" s="1" a="1"/>
  <c r="A1113" i="2" s="1"/>
  <c r="K1110" i="2" a="1"/>
  <c r="K1110" i="2" s="1"/>
  <c r="O1110" i="2" a="1"/>
  <c r="O1110" i="2" s="1"/>
  <c r="L1110" i="2" a="1"/>
  <c r="L1110" i="2" s="1"/>
  <c r="P1110" i="2" a="1"/>
  <c r="P1110" i="2" s="1"/>
  <c r="M1110" i="2" a="1"/>
  <c r="M1110" i="2" s="1"/>
  <c r="Q1110" i="2" a="1"/>
  <c r="Q1110" i="2" s="1"/>
  <c r="N1110" i="2" a="1"/>
  <c r="N1110" i="2" s="1"/>
  <c r="C1110" i="2" a="1"/>
  <c r="C1110" i="2" s="1"/>
  <c r="D1110" i="2" a="1"/>
  <c r="D1110" i="2" s="1"/>
  <c r="A1110" i="2" s="1" a="1"/>
  <c r="A1110" i="2" s="1"/>
  <c r="L1107" i="2" a="1"/>
  <c r="L1107" i="2" s="1"/>
  <c r="P1107" i="2" a="1"/>
  <c r="P1107" i="2" s="1"/>
  <c r="M1107" i="2" a="1"/>
  <c r="M1107" i="2" s="1"/>
  <c r="Q1107" i="2" a="1"/>
  <c r="Q1107" i="2" s="1"/>
  <c r="N1107" i="2" a="1"/>
  <c r="N1107" i="2" s="1"/>
  <c r="K1107" i="2" a="1"/>
  <c r="K1107" i="2" s="1"/>
  <c r="O1107" i="2" a="1"/>
  <c r="O1107" i="2" s="1"/>
  <c r="C1107" i="2" a="1"/>
  <c r="C1107" i="2" s="1"/>
  <c r="D1107" i="2" a="1"/>
  <c r="D1107" i="2" s="1"/>
  <c r="A1107" i="2" s="1" a="1"/>
  <c r="A1107" i="2" s="1"/>
  <c r="K1102" i="2" a="1"/>
  <c r="K1102" i="2" s="1"/>
  <c r="O1102" i="2" a="1"/>
  <c r="O1102" i="2" s="1"/>
  <c r="L1102" i="2" a="1"/>
  <c r="L1102" i="2" s="1"/>
  <c r="P1102" i="2" a="1"/>
  <c r="P1102" i="2" s="1"/>
  <c r="M1102" i="2" a="1"/>
  <c r="M1102" i="2" s="1"/>
  <c r="Q1102" i="2" a="1"/>
  <c r="Q1102" i="2" s="1"/>
  <c r="N1102" i="2" a="1"/>
  <c r="N1102" i="2" s="1"/>
  <c r="C1102" i="2" a="1"/>
  <c r="C1102" i="2" s="1"/>
  <c r="D1102" i="2" a="1"/>
  <c r="D1102" i="2" s="1"/>
  <c r="A1102" i="2" s="1" a="1"/>
  <c r="A1102" i="2" s="1"/>
  <c r="N1097" i="2" a="1"/>
  <c r="N1097" i="2" s="1"/>
  <c r="K1097" i="2" a="1"/>
  <c r="K1097" i="2" s="1"/>
  <c r="O1097" i="2" a="1"/>
  <c r="O1097" i="2" s="1"/>
  <c r="L1097" i="2" a="1"/>
  <c r="L1097" i="2" s="1"/>
  <c r="P1097" i="2" a="1"/>
  <c r="P1097" i="2" s="1"/>
  <c r="M1097" i="2" a="1"/>
  <c r="M1097" i="2" s="1"/>
  <c r="Q1097" i="2" a="1"/>
  <c r="Q1097" i="2" s="1"/>
  <c r="C1097" i="2" a="1"/>
  <c r="C1097" i="2" s="1"/>
  <c r="D1097" i="2" a="1"/>
  <c r="D1097" i="2" s="1"/>
  <c r="A1097" i="2" s="1" a="1"/>
  <c r="A1097" i="2" s="1"/>
  <c r="M1092" i="2" a="1"/>
  <c r="M1092" i="2" s="1"/>
  <c r="Q1092" i="2" a="1"/>
  <c r="Q1092" i="2" s="1"/>
  <c r="N1092" i="2" a="1"/>
  <c r="N1092" i="2" s="1"/>
  <c r="K1092" i="2" a="1"/>
  <c r="K1092" i="2" s="1"/>
  <c r="O1092" i="2" a="1"/>
  <c r="O1092" i="2" s="1"/>
  <c r="P1092" i="2" a="1"/>
  <c r="P1092" i="2" s="1"/>
  <c r="L1092" i="2" a="1"/>
  <c r="L1092" i="2" s="1"/>
  <c r="C1092" i="2" a="1"/>
  <c r="C1092" i="2" s="1"/>
  <c r="D1092" i="2" a="1"/>
  <c r="D1092" i="2" s="1"/>
  <c r="A1092" i="2" s="1" a="1"/>
  <c r="A1092" i="2" s="1"/>
  <c r="K1086" i="2" a="1"/>
  <c r="K1086" i="2" s="1"/>
  <c r="O1086" i="2" a="1"/>
  <c r="O1086" i="2" s="1"/>
  <c r="L1086" i="2" a="1"/>
  <c r="L1086" i="2" s="1"/>
  <c r="P1086" i="2" a="1"/>
  <c r="P1086" i="2" s="1"/>
  <c r="M1086" i="2" a="1"/>
  <c r="M1086" i="2" s="1"/>
  <c r="Q1086" i="2" a="1"/>
  <c r="Q1086" i="2" s="1"/>
  <c r="N1086" i="2" a="1"/>
  <c r="N1086" i="2" s="1"/>
  <c r="C1086" i="2" a="1"/>
  <c r="C1086" i="2" s="1"/>
  <c r="D1086" i="2" a="1"/>
  <c r="D1086" i="2" s="1"/>
  <c r="A1086" i="2" s="1" a="1"/>
  <c r="A1086" i="2" s="1"/>
  <c r="L1083" i="2" a="1"/>
  <c r="L1083" i="2" s="1"/>
  <c r="P1083" i="2" a="1"/>
  <c r="P1083" i="2" s="1"/>
  <c r="M1083" i="2" a="1"/>
  <c r="M1083" i="2" s="1"/>
  <c r="Q1083" i="2" a="1"/>
  <c r="Q1083" i="2" s="1"/>
  <c r="N1083" i="2" a="1"/>
  <c r="N1083" i="2" s="1"/>
  <c r="O1083" i="2" a="1"/>
  <c r="O1083" i="2" s="1"/>
  <c r="K1083" i="2" a="1"/>
  <c r="K1083" i="2" s="1"/>
  <c r="C1083" i="2" a="1"/>
  <c r="C1083" i="2" s="1"/>
  <c r="D1083" i="2" a="1"/>
  <c r="D1083" i="2" s="1"/>
  <c r="A1083" i="2" s="1" a="1"/>
  <c r="A1083" i="2" s="1"/>
  <c r="M1080" i="2" a="1"/>
  <c r="M1080" i="2" s="1"/>
  <c r="Q1080" i="2" a="1"/>
  <c r="Q1080" i="2" s="1"/>
  <c r="N1080" i="2" a="1"/>
  <c r="N1080" i="2" s="1"/>
  <c r="K1080" i="2" a="1"/>
  <c r="K1080" i="2" s="1"/>
  <c r="O1080" i="2" a="1"/>
  <c r="O1080" i="2" s="1"/>
  <c r="L1080" i="2" a="1"/>
  <c r="L1080" i="2" s="1"/>
  <c r="C1080" i="2" a="1"/>
  <c r="C1080" i="2" s="1"/>
  <c r="P1080" i="2" a="1"/>
  <c r="P1080" i="2" s="1"/>
  <c r="D1080" i="2" a="1"/>
  <c r="D1080" i="2" s="1"/>
  <c r="A1080" i="2" s="1" a="1"/>
  <c r="A1080" i="2" s="1"/>
  <c r="L1075" i="2" a="1"/>
  <c r="L1075" i="2" s="1"/>
  <c r="P1075" i="2" a="1"/>
  <c r="P1075" i="2" s="1"/>
  <c r="M1075" i="2" a="1"/>
  <c r="M1075" i="2" s="1"/>
  <c r="Q1075" i="2" a="1"/>
  <c r="Q1075" i="2" s="1"/>
  <c r="N1075" i="2" a="1"/>
  <c r="N1075" i="2" s="1"/>
  <c r="K1075" i="2" a="1"/>
  <c r="K1075" i="2" s="1"/>
  <c r="O1075" i="2" a="1"/>
  <c r="O1075" i="2" s="1"/>
  <c r="C1075" i="2" a="1"/>
  <c r="C1075" i="2" s="1"/>
  <c r="D1075" i="2" a="1"/>
  <c r="D1075" i="2" s="1"/>
  <c r="A1075" i="2" s="1" a="1"/>
  <c r="A1075" i="2" s="1"/>
  <c r="M1072" i="2" a="1"/>
  <c r="M1072" i="2" s="1"/>
  <c r="Q1072" i="2" a="1"/>
  <c r="Q1072" i="2" s="1"/>
  <c r="N1072" i="2" a="1"/>
  <c r="N1072" i="2" s="1"/>
  <c r="K1072" i="2" a="1"/>
  <c r="K1072" i="2" s="1"/>
  <c r="O1072" i="2" a="1"/>
  <c r="O1072" i="2" s="1"/>
  <c r="L1072" i="2" a="1"/>
  <c r="L1072" i="2" s="1"/>
  <c r="P1072" i="2" a="1"/>
  <c r="P1072" i="2" s="1"/>
  <c r="C1072" i="2" a="1"/>
  <c r="C1072" i="2" s="1"/>
  <c r="D1072" i="2" a="1"/>
  <c r="D1072" i="2" s="1"/>
  <c r="A1072" i="2" s="1" a="1"/>
  <c r="A1072" i="2" s="1"/>
  <c r="N1069" i="2" a="1"/>
  <c r="N1069" i="2" s="1"/>
  <c r="K1069" i="2" a="1"/>
  <c r="K1069" i="2" s="1"/>
  <c r="O1069" i="2" a="1"/>
  <c r="O1069" i="2" s="1"/>
  <c r="L1069" i="2" a="1"/>
  <c r="L1069" i="2" s="1"/>
  <c r="P1069" i="2" a="1"/>
  <c r="P1069" i="2" s="1"/>
  <c r="Q1069" i="2" a="1"/>
  <c r="Q1069" i="2" s="1"/>
  <c r="M1069" i="2" a="1"/>
  <c r="M1069" i="2" s="1"/>
  <c r="C1069" i="2" a="1"/>
  <c r="C1069" i="2" s="1"/>
  <c r="D1069" i="2" a="1"/>
  <c r="D1069" i="2" s="1"/>
  <c r="A1069" i="2" s="1" a="1"/>
  <c r="A1069" i="2" s="1"/>
  <c r="M1060" i="2" a="1"/>
  <c r="M1060" i="2" s="1"/>
  <c r="Q1060" i="2" a="1"/>
  <c r="Q1060" i="2" s="1"/>
  <c r="N1060" i="2" a="1"/>
  <c r="N1060" i="2" s="1"/>
  <c r="K1060" i="2" a="1"/>
  <c r="K1060" i="2" s="1"/>
  <c r="O1060" i="2" a="1"/>
  <c r="O1060" i="2" s="1"/>
  <c r="P1060" i="2" a="1"/>
  <c r="P1060" i="2" s="1"/>
  <c r="L1060" i="2" a="1"/>
  <c r="L1060" i="2" s="1"/>
  <c r="C1060" i="2" a="1"/>
  <c r="C1060" i="2" s="1"/>
  <c r="D1060" i="2" a="1"/>
  <c r="D1060" i="2" s="1"/>
  <c r="A1060" i="2" s="1" a="1"/>
  <c r="A1060" i="2" s="1"/>
  <c r="K1054" i="2" a="1"/>
  <c r="K1054" i="2" s="1"/>
  <c r="O1054" i="2" a="1"/>
  <c r="O1054" i="2" s="1"/>
  <c r="L1054" i="2" a="1"/>
  <c r="L1054" i="2" s="1"/>
  <c r="P1054" i="2" a="1"/>
  <c r="P1054" i="2" s="1"/>
  <c r="M1054" i="2" a="1"/>
  <c r="M1054" i="2" s="1"/>
  <c r="Q1054" i="2" a="1"/>
  <c r="Q1054" i="2" s="1"/>
  <c r="N1054" i="2" a="1"/>
  <c r="N1054" i="2" s="1"/>
  <c r="C1054" i="2" a="1"/>
  <c r="C1054" i="2" s="1"/>
  <c r="D1054" i="2" a="1"/>
  <c r="D1054" i="2" s="1"/>
  <c r="A1054" i="2" s="1" a="1"/>
  <c r="A1054" i="2" s="1"/>
  <c r="L1051" i="2" a="1"/>
  <c r="L1051" i="2" s="1"/>
  <c r="P1051" i="2" a="1"/>
  <c r="P1051" i="2" s="1"/>
  <c r="M1051" i="2" a="1"/>
  <c r="M1051" i="2" s="1"/>
  <c r="Q1051" i="2" a="1"/>
  <c r="Q1051" i="2" s="1"/>
  <c r="N1051" i="2" a="1"/>
  <c r="N1051" i="2" s="1"/>
  <c r="O1051" i="2" a="1"/>
  <c r="O1051" i="2" s="1"/>
  <c r="K1051" i="2" a="1"/>
  <c r="K1051" i="2" s="1"/>
  <c r="C1051" i="2" a="1"/>
  <c r="C1051" i="2" s="1"/>
  <c r="D1051" i="2" a="1"/>
  <c r="D1051" i="2" s="1"/>
  <c r="A1051" i="2" s="1" a="1"/>
  <c r="A1051" i="2" s="1"/>
  <c r="M1048" i="2" a="1"/>
  <c r="M1048" i="2" s="1"/>
  <c r="Q1048" i="2" a="1"/>
  <c r="Q1048" i="2" s="1"/>
  <c r="N1048" i="2" a="1"/>
  <c r="N1048" i="2" s="1"/>
  <c r="K1048" i="2" a="1"/>
  <c r="K1048" i="2" s="1"/>
  <c r="O1048" i="2" a="1"/>
  <c r="O1048" i="2" s="1"/>
  <c r="L1048" i="2" a="1"/>
  <c r="L1048" i="2" s="1"/>
  <c r="P1048" i="2" a="1"/>
  <c r="P1048" i="2" s="1"/>
  <c r="C1048" i="2" a="1"/>
  <c r="C1048" i="2" s="1"/>
  <c r="D1048" i="2" a="1"/>
  <c r="D1048" i="2" s="1"/>
  <c r="A1048" i="2" s="1" a="1"/>
  <c r="A1048" i="2" s="1"/>
  <c r="L1043" i="2" a="1"/>
  <c r="L1043" i="2" s="1"/>
  <c r="P1043" i="2" a="1"/>
  <c r="P1043" i="2" s="1"/>
  <c r="M1043" i="2" a="1"/>
  <c r="M1043" i="2" s="1"/>
  <c r="Q1043" i="2" a="1"/>
  <c r="Q1043" i="2" s="1"/>
  <c r="N1043" i="2" a="1"/>
  <c r="N1043" i="2" s="1"/>
  <c r="K1043" i="2" a="1"/>
  <c r="K1043" i="2" s="1"/>
  <c r="O1043" i="2" a="1"/>
  <c r="O1043" i="2" s="1"/>
  <c r="C1043" i="2" a="1"/>
  <c r="C1043" i="2" s="1"/>
  <c r="D1043" i="2" a="1"/>
  <c r="D1043" i="2" s="1"/>
  <c r="A1043" i="2" s="1" a="1"/>
  <c r="A1043" i="2" s="1"/>
  <c r="M1040" i="2" a="1"/>
  <c r="M1040" i="2" s="1"/>
  <c r="Q1040" i="2" a="1"/>
  <c r="Q1040" i="2" s="1"/>
  <c r="N1040" i="2" a="1"/>
  <c r="N1040" i="2" s="1"/>
  <c r="K1040" i="2" a="1"/>
  <c r="K1040" i="2" s="1"/>
  <c r="O1040" i="2" a="1"/>
  <c r="O1040" i="2" s="1"/>
  <c r="L1040" i="2" a="1"/>
  <c r="L1040" i="2" s="1"/>
  <c r="P1040" i="2" a="1"/>
  <c r="P1040" i="2" s="1"/>
  <c r="C1040" i="2" a="1"/>
  <c r="C1040" i="2" s="1"/>
  <c r="D1040" i="2" a="1"/>
  <c r="D1040" i="2" s="1"/>
  <c r="A1040" i="2" s="1" a="1"/>
  <c r="A1040" i="2" s="1"/>
  <c r="N1037" i="2" a="1"/>
  <c r="N1037" i="2" s="1"/>
  <c r="K1037" i="2" a="1"/>
  <c r="K1037" i="2" s="1"/>
  <c r="O1037" i="2" a="1"/>
  <c r="O1037" i="2" s="1"/>
  <c r="L1037" i="2" a="1"/>
  <c r="L1037" i="2" s="1"/>
  <c r="P1037" i="2" a="1"/>
  <c r="P1037" i="2" s="1"/>
  <c r="Q1037" i="2" a="1"/>
  <c r="Q1037" i="2" s="1"/>
  <c r="M1037" i="2" a="1"/>
  <c r="M1037" i="2" s="1"/>
  <c r="C1037" i="2" a="1"/>
  <c r="C1037" i="2" s="1"/>
  <c r="D1037" i="2" a="1"/>
  <c r="D1037" i="2" s="1"/>
  <c r="A1037" i="2" s="1" a="1"/>
  <c r="A1037" i="2" s="1"/>
  <c r="M1028" i="2" a="1"/>
  <c r="M1028" i="2" s="1"/>
  <c r="Q1028" i="2" a="1"/>
  <c r="Q1028" i="2" s="1"/>
  <c r="N1028" i="2" a="1"/>
  <c r="N1028" i="2" s="1"/>
  <c r="K1028" i="2" a="1"/>
  <c r="K1028" i="2" s="1"/>
  <c r="O1028" i="2" a="1"/>
  <c r="O1028" i="2" s="1"/>
  <c r="P1028" i="2" a="1"/>
  <c r="P1028" i="2" s="1"/>
  <c r="L1028" i="2" a="1"/>
  <c r="L1028" i="2" s="1"/>
  <c r="C1028" i="2" a="1"/>
  <c r="C1028" i="2" s="1"/>
  <c r="D1028" i="2" a="1"/>
  <c r="D1028" i="2" s="1"/>
  <c r="A1028" i="2" s="1" a="1"/>
  <c r="A1028" i="2" s="1"/>
  <c r="K1022" i="2" a="1"/>
  <c r="K1022" i="2" s="1"/>
  <c r="O1022" i="2" a="1"/>
  <c r="O1022" i="2" s="1"/>
  <c r="L1022" i="2" a="1"/>
  <c r="L1022" i="2" s="1"/>
  <c r="P1022" i="2" a="1"/>
  <c r="P1022" i="2" s="1"/>
  <c r="M1022" i="2" a="1"/>
  <c r="M1022" i="2" s="1"/>
  <c r="Q1022" i="2" a="1"/>
  <c r="Q1022" i="2" s="1"/>
  <c r="N1022" i="2" a="1"/>
  <c r="N1022" i="2" s="1"/>
  <c r="C1022" i="2" a="1"/>
  <c r="C1022" i="2" s="1"/>
  <c r="D1022" i="2" a="1"/>
  <c r="D1022" i="2" s="1"/>
  <c r="A1022" i="2" s="1" a="1"/>
  <c r="A1022" i="2" s="1"/>
  <c r="N1017" i="2" a="1"/>
  <c r="N1017" i="2" s="1"/>
  <c r="K1017" i="2" a="1"/>
  <c r="K1017" i="2" s="1"/>
  <c r="O1017" i="2" a="1"/>
  <c r="O1017" i="2" s="1"/>
  <c r="L1017" i="2" a="1"/>
  <c r="L1017" i="2" s="1"/>
  <c r="P1017" i="2" a="1"/>
  <c r="P1017" i="2" s="1"/>
  <c r="M1017" i="2" a="1"/>
  <c r="M1017" i="2" s="1"/>
  <c r="Q1017" i="2" a="1"/>
  <c r="Q1017" i="2" s="1"/>
  <c r="C1017" i="2" a="1"/>
  <c r="C1017" i="2" s="1"/>
  <c r="D1017" i="2" a="1"/>
  <c r="D1017" i="2" s="1"/>
  <c r="A1017" i="2" s="1" a="1"/>
  <c r="A1017" i="2" s="1"/>
  <c r="K1014" i="2" a="1"/>
  <c r="K1014" i="2" s="1"/>
  <c r="O1014" i="2" a="1"/>
  <c r="O1014" i="2" s="1"/>
  <c r="L1014" i="2" a="1"/>
  <c r="L1014" i="2" s="1"/>
  <c r="P1014" i="2" a="1"/>
  <c r="P1014" i="2" s="1"/>
  <c r="M1014" i="2" a="1"/>
  <c r="M1014" i="2" s="1"/>
  <c r="Q1014" i="2" a="1"/>
  <c r="Q1014" i="2" s="1"/>
  <c r="N1014" i="2" a="1"/>
  <c r="N1014" i="2" s="1"/>
  <c r="C1014" i="2" a="1"/>
  <c r="C1014" i="2" s="1"/>
  <c r="D1014" i="2" a="1"/>
  <c r="D1014" i="2" s="1"/>
  <c r="A1014" i="2" s="1" a="1"/>
  <c r="A1014" i="2" s="1"/>
  <c r="L1009" i="2" a="1"/>
  <c r="L1009" i="2" s="1"/>
  <c r="P1009" i="2" a="1"/>
  <c r="P1009" i="2" s="1"/>
  <c r="M1009" i="2" a="1"/>
  <c r="M1009" i="2" s="1"/>
  <c r="Q1009" i="2" a="1"/>
  <c r="Q1009" i="2" s="1"/>
  <c r="N1009" i="2" a="1"/>
  <c r="N1009" i="2" s="1"/>
  <c r="K1009" i="2" a="1"/>
  <c r="K1009" i="2" s="1"/>
  <c r="O1009" i="2" a="1"/>
  <c r="O1009" i="2" s="1"/>
  <c r="C1009" i="2" a="1"/>
  <c r="C1009" i="2" s="1"/>
  <c r="D1009" i="2" a="1"/>
  <c r="D1009" i="2" s="1"/>
  <c r="A1009" i="2" s="1" a="1"/>
  <c r="A1009" i="2" s="1"/>
  <c r="M1006" i="2" a="1"/>
  <c r="M1006" i="2" s="1"/>
  <c r="Q1006" i="2" a="1"/>
  <c r="Q1006" i="2" s="1"/>
  <c r="N1006" i="2" a="1"/>
  <c r="N1006" i="2" s="1"/>
  <c r="K1006" i="2" a="1"/>
  <c r="K1006" i="2" s="1"/>
  <c r="O1006" i="2" a="1"/>
  <c r="O1006" i="2" s="1"/>
  <c r="L1006" i="2" a="1"/>
  <c r="L1006" i="2" s="1"/>
  <c r="P1006" i="2" a="1"/>
  <c r="P1006" i="2" s="1"/>
  <c r="C1006" i="2" a="1"/>
  <c r="C1006" i="2" s="1"/>
  <c r="D1006" i="2" a="1"/>
  <c r="D1006" i="2" s="1"/>
  <c r="A1006" i="2" s="1" a="1"/>
  <c r="A1006" i="2" s="1"/>
  <c r="L1001" i="2" a="1"/>
  <c r="L1001" i="2" s="1"/>
  <c r="P1001" i="2" a="1"/>
  <c r="P1001" i="2" s="1"/>
  <c r="M1001" i="2" a="1"/>
  <c r="M1001" i="2" s="1"/>
  <c r="Q1001" i="2" a="1"/>
  <c r="Q1001" i="2" s="1"/>
  <c r="N1001" i="2" a="1"/>
  <c r="N1001" i="2" s="1"/>
  <c r="O1001" i="2" a="1"/>
  <c r="O1001" i="2" s="1"/>
  <c r="K1001" i="2" a="1"/>
  <c r="K1001" i="2" s="1"/>
  <c r="C1001" i="2" a="1"/>
  <c r="C1001" i="2" s="1"/>
  <c r="D1001" i="2" a="1"/>
  <c r="D1001" i="2" s="1"/>
  <c r="A1001" i="2" s="1" a="1"/>
  <c r="A1001" i="2" s="1"/>
  <c r="N999" i="2" a="1"/>
  <c r="N999" i="2" s="1"/>
  <c r="K999" i="2" a="1"/>
  <c r="K999" i="2" s="1"/>
  <c r="O999" i="2" a="1"/>
  <c r="O999" i="2" s="1"/>
  <c r="L999" i="2" a="1"/>
  <c r="L999" i="2" s="1"/>
  <c r="P999" i="2" a="1"/>
  <c r="P999" i="2" s="1"/>
  <c r="M999" i="2" a="1"/>
  <c r="M999" i="2" s="1"/>
  <c r="Q999" i="2" a="1"/>
  <c r="Q999" i="2" s="1"/>
  <c r="C999" i="2" a="1"/>
  <c r="C999" i="2" s="1"/>
  <c r="D999" i="2" a="1"/>
  <c r="D999" i="2" s="1"/>
  <c r="A999" i="2" s="1" a="1"/>
  <c r="A999" i="2" s="1"/>
  <c r="K996" i="2" a="1"/>
  <c r="K996" i="2" s="1"/>
  <c r="O996" i="2" a="1"/>
  <c r="O996" i="2" s="1"/>
  <c r="L996" i="2" a="1"/>
  <c r="L996" i="2" s="1"/>
  <c r="P996" i="2" a="1"/>
  <c r="P996" i="2" s="1"/>
  <c r="M996" i="2" a="1"/>
  <c r="M996" i="2" s="1"/>
  <c r="Q996" i="2" a="1"/>
  <c r="Q996" i="2" s="1"/>
  <c r="N996" i="2" a="1"/>
  <c r="N996" i="2" s="1"/>
  <c r="C996" i="2" a="1"/>
  <c r="C996" i="2" s="1"/>
  <c r="D996" i="2" a="1"/>
  <c r="D996" i="2" s="1"/>
  <c r="A996" i="2" s="1" a="1"/>
  <c r="A996" i="2" s="1"/>
  <c r="M994" i="2" a="1"/>
  <c r="M994" i="2" s="1"/>
  <c r="Q994" i="2" a="1"/>
  <c r="Q994" i="2" s="1"/>
  <c r="N994" i="2" a="1"/>
  <c r="N994" i="2" s="1"/>
  <c r="K994" i="2" a="1"/>
  <c r="K994" i="2" s="1"/>
  <c r="O994" i="2" a="1"/>
  <c r="O994" i="2" s="1"/>
  <c r="P994" i="2" a="1"/>
  <c r="P994" i="2" s="1"/>
  <c r="L994" i="2" a="1"/>
  <c r="L994" i="2" s="1"/>
  <c r="C994" i="2" a="1"/>
  <c r="C994" i="2" s="1"/>
  <c r="D994" i="2" a="1"/>
  <c r="D994" i="2" s="1"/>
  <c r="A994" i="2" s="1" a="1"/>
  <c r="A994" i="2" s="1"/>
  <c r="L989" i="2" a="1"/>
  <c r="L989" i="2" s="1"/>
  <c r="P989" i="2" a="1"/>
  <c r="P989" i="2" s="1"/>
  <c r="M989" i="2" a="1"/>
  <c r="M989" i="2" s="1"/>
  <c r="Q989" i="2" a="1"/>
  <c r="Q989" i="2" s="1"/>
  <c r="N989" i="2" a="1"/>
  <c r="N989" i="2" s="1"/>
  <c r="K989" i="2" a="1"/>
  <c r="K989" i="2" s="1"/>
  <c r="O989" i="2" a="1"/>
  <c r="O989" i="2" s="1"/>
  <c r="C989" i="2" a="1"/>
  <c r="C989" i="2" s="1"/>
  <c r="D989" i="2" a="1"/>
  <c r="D989" i="2" s="1"/>
  <c r="A989" i="2" s="1" a="1"/>
  <c r="A989" i="2" s="1"/>
  <c r="K984" i="2" a="1"/>
  <c r="K984" i="2" s="1"/>
  <c r="O984" i="2" a="1"/>
  <c r="O984" i="2" s="1"/>
  <c r="L984" i="2" a="1"/>
  <c r="L984" i="2" s="1"/>
  <c r="P984" i="2" a="1"/>
  <c r="P984" i="2" s="1"/>
  <c r="M984" i="2" a="1"/>
  <c r="M984" i="2" s="1"/>
  <c r="Q984" i="2" a="1"/>
  <c r="Q984" i="2" s="1"/>
  <c r="N984" i="2" a="1"/>
  <c r="N984" i="2" s="1"/>
  <c r="C984" i="2" a="1"/>
  <c r="C984" i="2" s="1"/>
  <c r="D984" i="2" a="1"/>
  <c r="D984" i="2" s="1"/>
  <c r="A984" i="2" s="1" a="1"/>
  <c r="A984" i="2" s="1"/>
  <c r="M982" i="2" a="1"/>
  <c r="M982" i="2" s="1"/>
  <c r="Q982" i="2" a="1"/>
  <c r="Q982" i="2" s="1"/>
  <c r="N982" i="2" a="1"/>
  <c r="N982" i="2" s="1"/>
  <c r="K982" i="2" a="1"/>
  <c r="K982" i="2" s="1"/>
  <c r="O982" i="2" a="1"/>
  <c r="O982" i="2" s="1"/>
  <c r="L982" i="2" a="1"/>
  <c r="L982" i="2" s="1"/>
  <c r="P982" i="2" a="1"/>
  <c r="P982" i="2" s="1"/>
  <c r="C982" i="2" a="1"/>
  <c r="C982" i="2" s="1"/>
  <c r="D982" i="2" a="1"/>
  <c r="D982" i="2" s="1"/>
  <c r="A982" i="2" s="1" a="1"/>
  <c r="A982" i="2" s="1"/>
  <c r="L977" i="2" a="1"/>
  <c r="L977" i="2" s="1"/>
  <c r="P977" i="2" a="1"/>
  <c r="P977" i="2" s="1"/>
  <c r="M977" i="2" a="1"/>
  <c r="M977" i="2" s="1"/>
  <c r="Q977" i="2" a="1"/>
  <c r="Q977" i="2" s="1"/>
  <c r="N977" i="2" a="1"/>
  <c r="N977" i="2" s="1"/>
  <c r="K977" i="2" a="1"/>
  <c r="K977" i="2" s="1"/>
  <c r="O977" i="2" a="1"/>
  <c r="O977" i="2" s="1"/>
  <c r="C977" i="2" a="1"/>
  <c r="C977" i="2" s="1"/>
  <c r="D977" i="2" a="1"/>
  <c r="D977" i="2" s="1"/>
  <c r="A977" i="2" s="1" a="1"/>
  <c r="A977" i="2" s="1"/>
  <c r="K972" i="2" a="1"/>
  <c r="K972" i="2" s="1"/>
  <c r="O972" i="2" a="1"/>
  <c r="O972" i="2" s="1"/>
  <c r="L972" i="2" a="1"/>
  <c r="L972" i="2" s="1"/>
  <c r="P972" i="2" a="1"/>
  <c r="P972" i="2" s="1"/>
  <c r="M972" i="2" a="1"/>
  <c r="M972" i="2" s="1"/>
  <c r="Q972" i="2" a="1"/>
  <c r="Q972" i="2" s="1"/>
  <c r="N972" i="2" a="1"/>
  <c r="N972" i="2" s="1"/>
  <c r="C972" i="2" a="1"/>
  <c r="C972" i="2" s="1"/>
  <c r="D972" i="2" a="1"/>
  <c r="D972" i="2" s="1"/>
  <c r="A972" i="2" s="1" a="1"/>
  <c r="A972" i="2" s="1"/>
  <c r="L965" i="2" a="1"/>
  <c r="L965" i="2" s="1"/>
  <c r="P965" i="2" a="1"/>
  <c r="P965" i="2" s="1"/>
  <c r="M965" i="2" a="1"/>
  <c r="M965" i="2" s="1"/>
  <c r="Q965" i="2" a="1"/>
  <c r="Q965" i="2" s="1"/>
  <c r="N965" i="2" a="1"/>
  <c r="N965" i="2" s="1"/>
  <c r="K965" i="2" a="1"/>
  <c r="K965" i="2" s="1"/>
  <c r="O965" i="2" a="1"/>
  <c r="O965" i="2" s="1"/>
  <c r="C965" i="2" a="1"/>
  <c r="C965" i="2" s="1"/>
  <c r="D965" i="2" a="1"/>
  <c r="D965" i="2" s="1"/>
  <c r="A965" i="2" s="1" a="1"/>
  <c r="A965" i="2" s="1"/>
  <c r="K960" i="2" a="1"/>
  <c r="K960" i="2" s="1"/>
  <c r="O960" i="2" a="1"/>
  <c r="O960" i="2" s="1"/>
  <c r="L960" i="2" a="1"/>
  <c r="L960" i="2" s="1"/>
  <c r="P960" i="2" a="1"/>
  <c r="P960" i="2" s="1"/>
  <c r="M960" i="2" a="1"/>
  <c r="M960" i="2" s="1"/>
  <c r="Q960" i="2" a="1"/>
  <c r="Q960" i="2" s="1"/>
  <c r="N960" i="2" a="1"/>
  <c r="N960" i="2" s="1"/>
  <c r="C960" i="2" a="1"/>
  <c r="C960" i="2" s="1"/>
  <c r="D960" i="2" a="1"/>
  <c r="D960" i="2" s="1"/>
  <c r="A960" i="2" s="1" a="1"/>
  <c r="A960" i="2" s="1"/>
  <c r="N955" i="2" a="1"/>
  <c r="N955" i="2" s="1"/>
  <c r="K955" i="2" a="1"/>
  <c r="K955" i="2" s="1"/>
  <c r="O955" i="2" a="1"/>
  <c r="O955" i="2" s="1"/>
  <c r="L955" i="2" a="1"/>
  <c r="L955" i="2" s="1"/>
  <c r="P955" i="2" a="1"/>
  <c r="P955" i="2" s="1"/>
  <c r="Q955" i="2" a="1"/>
  <c r="Q955" i="2" s="1"/>
  <c r="M955" i="2" a="1"/>
  <c r="M955" i="2" s="1"/>
  <c r="C955" i="2" a="1"/>
  <c r="C955" i="2" s="1"/>
  <c r="D955" i="2" a="1"/>
  <c r="D955" i="2" s="1"/>
  <c r="A955" i="2" s="1" a="1"/>
  <c r="A955" i="2" s="1"/>
  <c r="K948" i="2" a="1"/>
  <c r="K948" i="2" s="1"/>
  <c r="O948" i="2" a="1"/>
  <c r="O948" i="2" s="1"/>
  <c r="L948" i="2" a="1"/>
  <c r="L948" i="2" s="1"/>
  <c r="P948" i="2" a="1"/>
  <c r="P948" i="2" s="1"/>
  <c r="M948" i="2" a="1"/>
  <c r="M948" i="2" s="1"/>
  <c r="Q948" i="2" a="1"/>
  <c r="Q948" i="2" s="1"/>
  <c r="N948" i="2" a="1"/>
  <c r="N948" i="2" s="1"/>
  <c r="C948" i="2" a="1"/>
  <c r="C948" i="2" s="1"/>
  <c r="D948" i="2" a="1"/>
  <c r="D948" i="2" s="1"/>
  <c r="A948" i="2" s="1" a="1"/>
  <c r="A948" i="2" s="1"/>
  <c r="N943" i="2" a="1"/>
  <c r="N943" i="2" s="1"/>
  <c r="K943" i="2" a="1"/>
  <c r="K943" i="2" s="1"/>
  <c r="O943" i="2" a="1"/>
  <c r="O943" i="2" s="1"/>
  <c r="L943" i="2" a="1"/>
  <c r="L943" i="2" s="1"/>
  <c r="P943" i="2" a="1"/>
  <c r="P943" i="2" s="1"/>
  <c r="M943" i="2" a="1"/>
  <c r="M943" i="2" s="1"/>
  <c r="Q943" i="2" a="1"/>
  <c r="Q943" i="2" s="1"/>
  <c r="C943" i="2" a="1"/>
  <c r="C943" i="2" s="1"/>
  <c r="D943" i="2" a="1"/>
  <c r="D943" i="2" s="1"/>
  <c r="A943" i="2" s="1" a="1"/>
  <c r="A943" i="2" s="1"/>
  <c r="M938" i="2" a="1"/>
  <c r="M938" i="2" s="1"/>
  <c r="Q938" i="2" a="1"/>
  <c r="Q938" i="2" s="1"/>
  <c r="N938" i="2" a="1"/>
  <c r="N938" i="2" s="1"/>
  <c r="K938" i="2" a="1"/>
  <c r="K938" i="2" s="1"/>
  <c r="O938" i="2" a="1"/>
  <c r="O938" i="2" s="1"/>
  <c r="L938" i="2" a="1"/>
  <c r="L938" i="2" s="1"/>
  <c r="P938" i="2" a="1"/>
  <c r="P938" i="2" s="1"/>
  <c r="C938" i="2" a="1"/>
  <c r="C938" i="2" s="1"/>
  <c r="D938" i="2" a="1"/>
  <c r="D938" i="2" s="1"/>
  <c r="A938" i="2" s="1" a="1"/>
  <c r="A938" i="2" s="1"/>
  <c r="K936" i="2" a="1"/>
  <c r="K936" i="2" s="1"/>
  <c r="O936" i="2" a="1"/>
  <c r="O936" i="2" s="1"/>
  <c r="L936" i="2" a="1"/>
  <c r="L936" i="2" s="1"/>
  <c r="P936" i="2" a="1"/>
  <c r="P936" i="2" s="1"/>
  <c r="M936" i="2" a="1"/>
  <c r="M936" i="2" s="1"/>
  <c r="Q936" i="2" a="1"/>
  <c r="Q936" i="2" s="1"/>
  <c r="N936" i="2" a="1"/>
  <c r="N936" i="2" s="1"/>
  <c r="C936" i="2" a="1"/>
  <c r="C936" i="2" s="1"/>
  <c r="D936" i="2" a="1"/>
  <c r="D936" i="2" s="1"/>
  <c r="A936" i="2" s="1" a="1"/>
  <c r="A936" i="2" s="1"/>
  <c r="N931" i="2" a="1"/>
  <c r="N931" i="2" s="1"/>
  <c r="K931" i="2" a="1"/>
  <c r="K931" i="2" s="1"/>
  <c r="O931" i="2" a="1"/>
  <c r="O931" i="2" s="1"/>
  <c r="L931" i="2" a="1"/>
  <c r="L931" i="2" s="1"/>
  <c r="P931" i="2" a="1"/>
  <c r="P931" i="2" s="1"/>
  <c r="M931" i="2" a="1"/>
  <c r="M931" i="2" s="1"/>
  <c r="Q931" i="2" a="1"/>
  <c r="Q931" i="2" s="1"/>
  <c r="C931" i="2" a="1"/>
  <c r="C931" i="2" s="1"/>
  <c r="D931" i="2" a="1"/>
  <c r="D931" i="2" s="1"/>
  <c r="A931" i="2" s="1" a="1"/>
  <c r="A931" i="2" s="1"/>
  <c r="M926" i="2" a="1"/>
  <c r="M926" i="2" s="1"/>
  <c r="Q926" i="2" a="1"/>
  <c r="Q926" i="2" s="1"/>
  <c r="N926" i="2" a="1"/>
  <c r="N926" i="2" s="1"/>
  <c r="K926" i="2" a="1"/>
  <c r="K926" i="2" s="1"/>
  <c r="O926" i="2" a="1"/>
  <c r="O926" i="2" s="1"/>
  <c r="L926" i="2" a="1"/>
  <c r="L926" i="2" s="1"/>
  <c r="P926" i="2" a="1"/>
  <c r="P926" i="2" s="1"/>
  <c r="C926" i="2" a="1"/>
  <c r="C926" i="2" s="1"/>
  <c r="D926" i="2" a="1"/>
  <c r="D926" i="2" s="1"/>
  <c r="A926" i="2" s="1" a="1"/>
  <c r="A926" i="2" s="1"/>
  <c r="L921" i="2" a="1"/>
  <c r="L921" i="2" s="1"/>
  <c r="P921" i="2" a="1"/>
  <c r="P921" i="2" s="1"/>
  <c r="M921" i="2" a="1"/>
  <c r="M921" i="2" s="1"/>
  <c r="Q921" i="2" a="1"/>
  <c r="Q921" i="2" s="1"/>
  <c r="N921" i="2" a="1"/>
  <c r="N921" i="2" s="1"/>
  <c r="O921" i="2" a="1"/>
  <c r="O921" i="2" s="1"/>
  <c r="K921" i="2" a="1"/>
  <c r="K921" i="2" s="1"/>
  <c r="C921" i="2" a="1"/>
  <c r="C921" i="2" s="1"/>
  <c r="D921" i="2" a="1"/>
  <c r="D921" i="2" s="1"/>
  <c r="A921" i="2" s="1" a="1"/>
  <c r="A921" i="2" s="1"/>
  <c r="N919" i="2" a="1"/>
  <c r="N919" i="2" s="1"/>
  <c r="K919" i="2" a="1"/>
  <c r="K919" i="2" s="1"/>
  <c r="O919" i="2" a="1"/>
  <c r="O919" i="2" s="1"/>
  <c r="L919" i="2" a="1"/>
  <c r="L919" i="2" s="1"/>
  <c r="P919" i="2" a="1"/>
  <c r="P919" i="2" s="1"/>
  <c r="M919" i="2" a="1"/>
  <c r="M919" i="2" s="1"/>
  <c r="Q919" i="2" a="1"/>
  <c r="Q919" i="2" s="1"/>
  <c r="C919" i="2" a="1"/>
  <c r="C919" i="2" s="1"/>
  <c r="D919" i="2" a="1"/>
  <c r="D919" i="2" s="1"/>
  <c r="A919" i="2" s="1" a="1"/>
  <c r="A919" i="2" s="1"/>
  <c r="M914" i="2" a="1"/>
  <c r="M914" i="2" s="1"/>
  <c r="Q914" i="2" a="1"/>
  <c r="Q914" i="2" s="1"/>
  <c r="N914" i="2" a="1"/>
  <c r="N914" i="2" s="1"/>
  <c r="K914" i="2" a="1"/>
  <c r="K914" i="2" s="1"/>
  <c r="O914" i="2" a="1"/>
  <c r="O914" i="2" s="1"/>
  <c r="P914" i="2" a="1"/>
  <c r="P914" i="2" s="1"/>
  <c r="L914" i="2" a="1"/>
  <c r="L914" i="2" s="1"/>
  <c r="C914" i="2" a="1"/>
  <c r="C914" i="2" s="1"/>
  <c r="D914" i="2" a="1"/>
  <c r="D914" i="2" s="1"/>
  <c r="A914" i="2" s="1" a="1"/>
  <c r="A914" i="2" s="1"/>
  <c r="L909" i="2" a="1"/>
  <c r="L909" i="2" s="1"/>
  <c r="P909" i="2" a="1"/>
  <c r="P909" i="2" s="1"/>
  <c r="M909" i="2" a="1"/>
  <c r="M909" i="2" s="1"/>
  <c r="Q909" i="2" a="1"/>
  <c r="Q909" i="2" s="1"/>
  <c r="N909" i="2" a="1"/>
  <c r="N909" i="2" s="1"/>
  <c r="K909" i="2" a="1"/>
  <c r="K909" i="2" s="1"/>
  <c r="O909" i="2" a="1"/>
  <c r="O909" i="2" s="1"/>
  <c r="C909" i="2" a="1"/>
  <c r="C909" i="2" s="1"/>
  <c r="D909" i="2" a="1"/>
  <c r="D909" i="2" s="1"/>
  <c r="A909" i="2" s="1" a="1"/>
  <c r="A909" i="2" s="1"/>
  <c r="N907" i="2" a="1"/>
  <c r="N907" i="2" s="1"/>
  <c r="K907" i="2" a="1"/>
  <c r="K907" i="2" s="1"/>
  <c r="O907" i="2" a="1"/>
  <c r="O907" i="2" s="1"/>
  <c r="L907" i="2" a="1"/>
  <c r="L907" i="2" s="1"/>
  <c r="P907" i="2" a="1"/>
  <c r="P907" i="2" s="1"/>
  <c r="Q907" i="2" a="1"/>
  <c r="Q907" i="2" s="1"/>
  <c r="M907" i="2" a="1"/>
  <c r="M907" i="2" s="1"/>
  <c r="C907" i="2" a="1"/>
  <c r="C907" i="2" s="1"/>
  <c r="D907" i="2" a="1"/>
  <c r="D907" i="2" s="1"/>
  <c r="A907" i="2" s="1" a="1"/>
  <c r="A907" i="2" s="1"/>
  <c r="M902" i="2" a="1"/>
  <c r="M902" i="2" s="1"/>
  <c r="Q902" i="2" a="1"/>
  <c r="Q902" i="2" s="1"/>
  <c r="N902" i="2" a="1"/>
  <c r="N902" i="2" s="1"/>
  <c r="K902" i="2" a="1"/>
  <c r="K902" i="2" s="1"/>
  <c r="O902" i="2" a="1"/>
  <c r="O902" i="2" s="1"/>
  <c r="L902" i="2" a="1"/>
  <c r="L902" i="2" s="1"/>
  <c r="P902" i="2" a="1"/>
  <c r="P902" i="2" s="1"/>
  <c r="C902" i="2" a="1"/>
  <c r="C902" i="2" s="1"/>
  <c r="D902" i="2" a="1"/>
  <c r="D902" i="2" s="1"/>
  <c r="A902" i="2" s="1" a="1"/>
  <c r="A902" i="2" s="1"/>
  <c r="L897" i="2" a="1"/>
  <c r="L897" i="2" s="1"/>
  <c r="P897" i="2" a="1"/>
  <c r="P897" i="2" s="1"/>
  <c r="M897" i="2" a="1"/>
  <c r="M897" i="2" s="1"/>
  <c r="Q897" i="2" a="1"/>
  <c r="Q897" i="2" s="1"/>
  <c r="N897" i="2" a="1"/>
  <c r="N897" i="2" s="1"/>
  <c r="K897" i="2" a="1"/>
  <c r="K897" i="2" s="1"/>
  <c r="O897" i="2" a="1"/>
  <c r="O897" i="2" s="1"/>
  <c r="C897" i="2" a="1"/>
  <c r="C897" i="2" s="1"/>
  <c r="D897" i="2" a="1"/>
  <c r="D897" i="2" s="1"/>
  <c r="A897" i="2" s="1" a="1"/>
  <c r="A897" i="2" s="1"/>
  <c r="N895" i="2" a="1"/>
  <c r="N895" i="2" s="1"/>
  <c r="K895" i="2" a="1"/>
  <c r="K895" i="2" s="1"/>
  <c r="O895" i="2" a="1"/>
  <c r="O895" i="2" s="1"/>
  <c r="L895" i="2" a="1"/>
  <c r="L895" i="2" s="1"/>
  <c r="P895" i="2" a="1"/>
  <c r="P895" i="2" s="1"/>
  <c r="M895" i="2" a="1"/>
  <c r="M895" i="2" s="1"/>
  <c r="Q895" i="2" a="1"/>
  <c r="Q895" i="2" s="1"/>
  <c r="C895" i="2" a="1"/>
  <c r="C895" i="2" s="1"/>
  <c r="D895" i="2" a="1"/>
  <c r="D895" i="2" s="1"/>
  <c r="A895" i="2" s="1" a="1"/>
  <c r="A895" i="2" s="1"/>
  <c r="K892" i="2" a="1"/>
  <c r="K892" i="2" s="1"/>
  <c r="O892" i="2" a="1"/>
  <c r="O892" i="2" s="1"/>
  <c r="L892" i="2" a="1"/>
  <c r="L892" i="2" s="1"/>
  <c r="P892" i="2" a="1"/>
  <c r="P892" i="2" s="1"/>
  <c r="M892" i="2" a="1"/>
  <c r="M892" i="2" s="1"/>
  <c r="Q892" i="2" a="1"/>
  <c r="Q892" i="2" s="1"/>
  <c r="N892" i="2" a="1"/>
  <c r="N892" i="2" s="1"/>
  <c r="C892" i="2" a="1"/>
  <c r="C892" i="2" s="1"/>
  <c r="D892" i="2" a="1"/>
  <c r="D892" i="2" s="1"/>
  <c r="A892" i="2" s="1" a="1"/>
  <c r="A892" i="2" s="1"/>
  <c r="M890" i="2" a="1"/>
  <c r="M890" i="2" s="1"/>
  <c r="Q890" i="2" a="1"/>
  <c r="Q890" i="2" s="1"/>
  <c r="N890" i="2" a="1"/>
  <c r="N890" i="2" s="1"/>
  <c r="K890" i="2" a="1"/>
  <c r="K890" i="2" s="1"/>
  <c r="O890" i="2" a="1"/>
  <c r="O890" i="2" s="1"/>
  <c r="L890" i="2" a="1"/>
  <c r="L890" i="2" s="1"/>
  <c r="P890" i="2" a="1"/>
  <c r="P890" i="2" s="1"/>
  <c r="C890" i="2" a="1"/>
  <c r="C890" i="2" s="1"/>
  <c r="D890" i="2" a="1"/>
  <c r="D890" i="2" s="1"/>
  <c r="A890" i="2" s="1" a="1"/>
  <c r="A890" i="2" s="1"/>
  <c r="L885" i="2" a="1"/>
  <c r="L885" i="2" s="1"/>
  <c r="P885" i="2" a="1"/>
  <c r="P885" i="2" s="1"/>
  <c r="M885" i="2" a="1"/>
  <c r="M885" i="2" s="1"/>
  <c r="Q885" i="2" a="1"/>
  <c r="Q885" i="2" s="1"/>
  <c r="N885" i="2" a="1"/>
  <c r="N885" i="2" s="1"/>
  <c r="K885" i="2" a="1"/>
  <c r="K885" i="2" s="1"/>
  <c r="O885" i="2" a="1"/>
  <c r="O885" i="2" s="1"/>
  <c r="C885" i="2" a="1"/>
  <c r="C885" i="2" s="1"/>
  <c r="D885" i="2" a="1"/>
  <c r="D885" i="2" s="1"/>
  <c r="A885" i="2" s="1" a="1"/>
  <c r="A885" i="2" s="1"/>
  <c r="N883" i="2" a="1"/>
  <c r="N883" i="2" s="1"/>
  <c r="K883" i="2" a="1"/>
  <c r="K883" i="2" s="1"/>
  <c r="O883" i="2" a="1"/>
  <c r="O883" i="2" s="1"/>
  <c r="L883" i="2" a="1"/>
  <c r="L883" i="2" s="1"/>
  <c r="P883" i="2" a="1"/>
  <c r="P883" i="2" s="1"/>
  <c r="M883" i="2" a="1"/>
  <c r="M883" i="2" s="1"/>
  <c r="Q883" i="2" a="1"/>
  <c r="Q883" i="2" s="1"/>
  <c r="C883" i="2" a="1"/>
  <c r="C883" i="2" s="1"/>
  <c r="D883" i="2" a="1"/>
  <c r="D883" i="2" s="1"/>
  <c r="A883" i="2" s="1" a="1"/>
  <c r="A883" i="2" s="1"/>
  <c r="K880" i="2" a="1"/>
  <c r="K880" i="2" s="1"/>
  <c r="O880" i="2" a="1"/>
  <c r="O880" i="2" s="1"/>
  <c r="L880" i="2" a="1"/>
  <c r="L880" i="2" s="1"/>
  <c r="P880" i="2" a="1"/>
  <c r="P880" i="2" s="1"/>
  <c r="M880" i="2" a="1"/>
  <c r="M880" i="2" s="1"/>
  <c r="Q880" i="2" a="1"/>
  <c r="Q880" i="2" s="1"/>
  <c r="N880" i="2" a="1"/>
  <c r="N880" i="2" s="1"/>
  <c r="C880" i="2" a="1"/>
  <c r="C880" i="2" s="1"/>
  <c r="D880" i="2" a="1"/>
  <c r="D880" i="2" s="1"/>
  <c r="A880" i="2" s="1" a="1"/>
  <c r="A880" i="2" s="1"/>
  <c r="M878" i="2" a="1"/>
  <c r="M878" i="2" s="1"/>
  <c r="Q878" i="2" a="1"/>
  <c r="Q878" i="2" s="1"/>
  <c r="N878" i="2" a="1"/>
  <c r="N878" i="2" s="1"/>
  <c r="K878" i="2" a="1"/>
  <c r="K878" i="2" s="1"/>
  <c r="O878" i="2" a="1"/>
  <c r="O878" i="2" s="1"/>
  <c r="L878" i="2" a="1"/>
  <c r="L878" i="2" s="1"/>
  <c r="P878" i="2" a="1"/>
  <c r="P878" i="2" s="1"/>
  <c r="C878" i="2" a="1"/>
  <c r="C878" i="2" s="1"/>
  <c r="D878" i="2" a="1"/>
  <c r="D878" i="2" s="1"/>
  <c r="A878" i="2" s="1" a="1"/>
  <c r="A878" i="2" s="1"/>
  <c r="L873" i="2" a="1"/>
  <c r="L873" i="2" s="1"/>
  <c r="P873" i="2" a="1"/>
  <c r="P873" i="2" s="1"/>
  <c r="M873" i="2" a="1"/>
  <c r="M873" i="2" s="1"/>
  <c r="Q873" i="2" a="1"/>
  <c r="Q873" i="2" s="1"/>
  <c r="N873" i="2" a="1"/>
  <c r="N873" i="2" s="1"/>
  <c r="O873" i="2" a="1"/>
  <c r="O873" i="2" s="1"/>
  <c r="K873" i="2" a="1"/>
  <c r="K873" i="2" s="1"/>
  <c r="C873" i="2" a="1"/>
  <c r="C873" i="2" s="1"/>
  <c r="D873" i="2" a="1"/>
  <c r="D873" i="2" s="1"/>
  <c r="A873" i="2" s="1" a="1"/>
  <c r="A873" i="2" s="1"/>
  <c r="N871" i="2" a="1"/>
  <c r="N871" i="2" s="1"/>
  <c r="K871" i="2" a="1"/>
  <c r="K871" i="2" s="1"/>
  <c r="O871" i="2" a="1"/>
  <c r="O871" i="2" s="1"/>
  <c r="L871" i="2" a="1"/>
  <c r="L871" i="2" s="1"/>
  <c r="P871" i="2" a="1"/>
  <c r="P871" i="2" s="1"/>
  <c r="M871" i="2" a="1"/>
  <c r="M871" i="2" s="1"/>
  <c r="Q871" i="2" a="1"/>
  <c r="Q871" i="2" s="1"/>
  <c r="C871" i="2" a="1"/>
  <c r="C871" i="2" s="1"/>
  <c r="D871" i="2" a="1"/>
  <c r="D871" i="2" s="1"/>
  <c r="A871" i="2" s="1" a="1"/>
  <c r="A871" i="2" s="1"/>
  <c r="K868" i="2" a="1"/>
  <c r="K868" i="2" s="1"/>
  <c r="O868" i="2" a="1"/>
  <c r="O868" i="2" s="1"/>
  <c r="L868" i="2" a="1"/>
  <c r="L868" i="2" s="1"/>
  <c r="P868" i="2" a="1"/>
  <c r="P868" i="2" s="1"/>
  <c r="M868" i="2" a="1"/>
  <c r="M868" i="2" s="1"/>
  <c r="Q868" i="2" a="1"/>
  <c r="Q868" i="2" s="1"/>
  <c r="N868" i="2" a="1"/>
  <c r="N868" i="2" s="1"/>
  <c r="C868" i="2" a="1"/>
  <c r="C868" i="2" s="1"/>
  <c r="D868" i="2" a="1"/>
  <c r="D868" i="2" s="1"/>
  <c r="A868" i="2" s="1" a="1"/>
  <c r="A868" i="2" s="1"/>
  <c r="M866" i="2" a="1"/>
  <c r="M866" i="2" s="1"/>
  <c r="Q866" i="2" a="1"/>
  <c r="Q866" i="2" s="1"/>
  <c r="N866" i="2" a="1"/>
  <c r="N866" i="2" s="1"/>
  <c r="K866" i="2" a="1"/>
  <c r="K866" i="2" s="1"/>
  <c r="O866" i="2" a="1"/>
  <c r="O866" i="2" s="1"/>
  <c r="P866" i="2" a="1"/>
  <c r="P866" i="2" s="1"/>
  <c r="L866" i="2" a="1"/>
  <c r="L866" i="2" s="1"/>
  <c r="C866" i="2" a="1"/>
  <c r="C866" i="2" s="1"/>
  <c r="D866" i="2" a="1"/>
  <c r="D866" i="2" s="1"/>
  <c r="A866" i="2" s="1" a="1"/>
  <c r="A866" i="2" s="1"/>
  <c r="L861" i="2" a="1"/>
  <c r="L861" i="2" s="1"/>
  <c r="P861" i="2" a="1"/>
  <c r="P861" i="2" s="1"/>
  <c r="M861" i="2" a="1"/>
  <c r="M861" i="2" s="1"/>
  <c r="Q861" i="2" a="1"/>
  <c r="Q861" i="2" s="1"/>
  <c r="N861" i="2" a="1"/>
  <c r="N861" i="2" s="1"/>
  <c r="K861" i="2" a="1"/>
  <c r="K861" i="2" s="1"/>
  <c r="O861" i="2" a="1"/>
  <c r="O861" i="2" s="1"/>
  <c r="C861" i="2" a="1"/>
  <c r="C861" i="2" s="1"/>
  <c r="D861" i="2" a="1"/>
  <c r="D861" i="2" s="1"/>
  <c r="A861" i="2" s="1" a="1"/>
  <c r="A861" i="2" s="1"/>
  <c r="K856" i="2" a="1"/>
  <c r="K856" i="2" s="1"/>
  <c r="O856" i="2" a="1"/>
  <c r="O856" i="2" s="1"/>
  <c r="L856" i="2" a="1"/>
  <c r="L856" i="2" s="1"/>
  <c r="P856" i="2" a="1"/>
  <c r="P856" i="2" s="1"/>
  <c r="M856" i="2" a="1"/>
  <c r="M856" i="2" s="1"/>
  <c r="Q856" i="2" a="1"/>
  <c r="Q856" i="2" s="1"/>
  <c r="N856" i="2" a="1"/>
  <c r="N856" i="2" s="1"/>
  <c r="C856" i="2" a="1"/>
  <c r="C856" i="2" s="1"/>
  <c r="D856" i="2" a="1"/>
  <c r="D856" i="2" s="1"/>
  <c r="A856" i="2" s="1" a="1"/>
  <c r="A856" i="2" s="1"/>
  <c r="M854" i="2" a="1"/>
  <c r="M854" i="2" s="1"/>
  <c r="Q854" i="2" a="1"/>
  <c r="Q854" i="2" s="1"/>
  <c r="N854" i="2" a="1"/>
  <c r="N854" i="2" s="1"/>
  <c r="K854" i="2" a="1"/>
  <c r="K854" i="2" s="1"/>
  <c r="O854" i="2" a="1"/>
  <c r="O854" i="2" s="1"/>
  <c r="L854" i="2" a="1"/>
  <c r="L854" i="2" s="1"/>
  <c r="P854" i="2" a="1"/>
  <c r="P854" i="2" s="1"/>
  <c r="C854" i="2" a="1"/>
  <c r="C854" i="2" s="1"/>
  <c r="D854" i="2" a="1"/>
  <c r="D854" i="2" s="1"/>
  <c r="A854" i="2" s="1" a="1"/>
  <c r="A854" i="2" s="1"/>
  <c r="L849" i="2" a="1"/>
  <c r="L849" i="2" s="1"/>
  <c r="P849" i="2" a="1"/>
  <c r="P849" i="2" s="1"/>
  <c r="M849" i="2" a="1"/>
  <c r="M849" i="2" s="1"/>
  <c r="Q849" i="2" a="1"/>
  <c r="Q849" i="2" s="1"/>
  <c r="N849" i="2" a="1"/>
  <c r="N849" i="2" s="1"/>
  <c r="K849" i="2" a="1"/>
  <c r="K849" i="2" s="1"/>
  <c r="O849" i="2" a="1"/>
  <c r="O849" i="2" s="1"/>
  <c r="D849" i="2" a="1"/>
  <c r="D849" i="2" s="1"/>
  <c r="A849" i="2" s="1" a="1"/>
  <c r="A849" i="2" s="1"/>
  <c r="C849" i="2" a="1"/>
  <c r="C849" i="2" s="1"/>
  <c r="K844" i="2" a="1"/>
  <c r="K844" i="2" s="1"/>
  <c r="O844" i="2" a="1"/>
  <c r="O844" i="2" s="1"/>
  <c r="L844" i="2" a="1"/>
  <c r="L844" i="2" s="1"/>
  <c r="P844" i="2" a="1"/>
  <c r="P844" i="2" s="1"/>
  <c r="M844" i="2" a="1"/>
  <c r="M844" i="2" s="1"/>
  <c r="Q844" i="2" a="1"/>
  <c r="Q844" i="2" s="1"/>
  <c r="N844" i="2" a="1"/>
  <c r="N844" i="2" s="1"/>
  <c r="C844" i="2" a="1"/>
  <c r="C844" i="2" s="1"/>
  <c r="D844" i="2" a="1"/>
  <c r="D844" i="2" s="1"/>
  <c r="A844" i="2" s="1" a="1"/>
  <c r="A844" i="2" s="1"/>
  <c r="L837" i="2" a="1"/>
  <c r="L837" i="2" s="1"/>
  <c r="P837" i="2" a="1"/>
  <c r="P837" i="2" s="1"/>
  <c r="M837" i="2" a="1"/>
  <c r="M837" i="2" s="1"/>
  <c r="Q837" i="2" a="1"/>
  <c r="Q837" i="2" s="1"/>
  <c r="N837" i="2" a="1"/>
  <c r="N837" i="2" s="1"/>
  <c r="K837" i="2" a="1"/>
  <c r="K837" i="2" s="1"/>
  <c r="O837" i="2" a="1"/>
  <c r="O837" i="2" s="1"/>
  <c r="C837" i="2" a="1"/>
  <c r="C837" i="2" s="1"/>
  <c r="D837" i="2" a="1"/>
  <c r="D837" i="2" s="1"/>
  <c r="A837" i="2" s="1" a="1"/>
  <c r="A837" i="2" s="1"/>
  <c r="K832" i="2" a="1"/>
  <c r="K832" i="2" s="1"/>
  <c r="O832" i="2" a="1"/>
  <c r="O832" i="2" s="1"/>
  <c r="L832" i="2" a="1"/>
  <c r="L832" i="2" s="1"/>
  <c r="P832" i="2" a="1"/>
  <c r="P832" i="2" s="1"/>
  <c r="M832" i="2" a="1"/>
  <c r="M832" i="2" s="1"/>
  <c r="Q832" i="2" a="1"/>
  <c r="Q832" i="2" s="1"/>
  <c r="N832" i="2" a="1"/>
  <c r="N832" i="2" s="1"/>
  <c r="C832" i="2" a="1"/>
  <c r="C832" i="2" s="1"/>
  <c r="D832" i="2" a="1"/>
  <c r="D832" i="2" s="1"/>
  <c r="A832" i="2" s="1" a="1"/>
  <c r="A832" i="2" s="1"/>
  <c r="N827" i="2" a="1"/>
  <c r="N827" i="2" s="1"/>
  <c r="K827" i="2" a="1"/>
  <c r="K827" i="2" s="1"/>
  <c r="O827" i="2" a="1"/>
  <c r="O827" i="2" s="1"/>
  <c r="L827" i="2" a="1"/>
  <c r="L827" i="2" s="1"/>
  <c r="P827" i="2" a="1"/>
  <c r="P827" i="2" s="1"/>
  <c r="Q827" i="2" a="1"/>
  <c r="Q827" i="2" s="1"/>
  <c r="M827" i="2" a="1"/>
  <c r="M827" i="2" s="1"/>
  <c r="D827" i="2" a="1"/>
  <c r="D827" i="2" s="1"/>
  <c r="A827" i="2" s="1" a="1"/>
  <c r="A827" i="2" s="1"/>
  <c r="C827" i="2" a="1"/>
  <c r="C827" i="2" s="1"/>
  <c r="K820" i="2" a="1"/>
  <c r="K820" i="2" s="1"/>
  <c r="O820" i="2" a="1"/>
  <c r="O820" i="2" s="1"/>
  <c r="L820" i="2" a="1"/>
  <c r="L820" i="2" s="1"/>
  <c r="P820" i="2" a="1"/>
  <c r="P820" i="2" s="1"/>
  <c r="M820" i="2" a="1"/>
  <c r="M820" i="2" s="1"/>
  <c r="Q820" i="2" a="1"/>
  <c r="Q820" i="2" s="1"/>
  <c r="N820" i="2" a="1"/>
  <c r="N820" i="2" s="1"/>
  <c r="C820" i="2" a="1"/>
  <c r="C820" i="2" s="1"/>
  <c r="D820" i="2" a="1"/>
  <c r="D820" i="2" s="1"/>
  <c r="A820" i="2" s="1" a="1"/>
  <c r="A820" i="2" s="1"/>
  <c r="N815" i="2" a="1"/>
  <c r="N815" i="2" s="1"/>
  <c r="K815" i="2" a="1"/>
  <c r="K815" i="2" s="1"/>
  <c r="O815" i="2" a="1"/>
  <c r="O815" i="2" s="1"/>
  <c r="L815" i="2" a="1"/>
  <c r="L815" i="2" s="1"/>
  <c r="P815" i="2" a="1"/>
  <c r="P815" i="2" s="1"/>
  <c r="M815" i="2" a="1"/>
  <c r="M815" i="2" s="1"/>
  <c r="Q815" i="2" a="1"/>
  <c r="Q815" i="2" s="1"/>
  <c r="D815" i="2" a="1"/>
  <c r="D815" i="2" s="1"/>
  <c r="A815" i="2" s="1" a="1"/>
  <c r="A815" i="2" s="1"/>
  <c r="C815" i="2" a="1"/>
  <c r="C815" i="2" s="1"/>
  <c r="M810" i="2" a="1"/>
  <c r="M810" i="2" s="1"/>
  <c r="Q810" i="2" a="1"/>
  <c r="Q810" i="2" s="1"/>
  <c r="N810" i="2" a="1"/>
  <c r="N810" i="2" s="1"/>
  <c r="K810" i="2" a="1"/>
  <c r="K810" i="2" s="1"/>
  <c r="O810" i="2" a="1"/>
  <c r="O810" i="2" s="1"/>
  <c r="L810" i="2" a="1"/>
  <c r="L810" i="2" s="1"/>
  <c r="P810" i="2" a="1"/>
  <c r="P810" i="2" s="1"/>
  <c r="C810" i="2" a="1"/>
  <c r="C810" i="2" s="1"/>
  <c r="D810" i="2" a="1"/>
  <c r="D810" i="2" s="1"/>
  <c r="A810" i="2" s="1" a="1"/>
  <c r="A810" i="2" s="1"/>
  <c r="K808" i="2" a="1"/>
  <c r="K808" i="2" s="1"/>
  <c r="O808" i="2" a="1"/>
  <c r="O808" i="2" s="1"/>
  <c r="L808" i="2" a="1"/>
  <c r="L808" i="2" s="1"/>
  <c r="P808" i="2" a="1"/>
  <c r="P808" i="2" s="1"/>
  <c r="M808" i="2" a="1"/>
  <c r="M808" i="2" s="1"/>
  <c r="Q808" i="2" a="1"/>
  <c r="Q808" i="2" s="1"/>
  <c r="N808" i="2" a="1"/>
  <c r="N808" i="2" s="1"/>
  <c r="C808" i="2" a="1"/>
  <c r="C808" i="2" s="1"/>
  <c r="D808" i="2" a="1"/>
  <c r="D808" i="2" s="1"/>
  <c r="A808" i="2" s="1" a="1"/>
  <c r="A808" i="2" s="1"/>
  <c r="N803" i="2" a="1"/>
  <c r="N803" i="2" s="1"/>
  <c r="K803" i="2" a="1"/>
  <c r="K803" i="2" s="1"/>
  <c r="O803" i="2" a="1"/>
  <c r="O803" i="2" s="1"/>
  <c r="L803" i="2" a="1"/>
  <c r="L803" i="2" s="1"/>
  <c r="P803" i="2" a="1"/>
  <c r="P803" i="2" s="1"/>
  <c r="M803" i="2" a="1"/>
  <c r="M803" i="2" s="1"/>
  <c r="Q803" i="2" a="1"/>
  <c r="Q803" i="2" s="1"/>
  <c r="C803" i="2" a="1"/>
  <c r="C803" i="2" s="1"/>
  <c r="D803" i="2" a="1"/>
  <c r="D803" i="2" s="1"/>
  <c r="A803" i="2" s="1" a="1"/>
  <c r="A803" i="2" s="1"/>
  <c r="M798" i="2" a="1"/>
  <c r="M798" i="2" s="1"/>
  <c r="Q798" i="2" a="1"/>
  <c r="Q798" i="2" s="1"/>
  <c r="N798" i="2" a="1"/>
  <c r="N798" i="2" s="1"/>
  <c r="K798" i="2" a="1"/>
  <c r="K798" i="2" s="1"/>
  <c r="O798" i="2" a="1"/>
  <c r="O798" i="2" s="1"/>
  <c r="L798" i="2" a="1"/>
  <c r="L798" i="2" s="1"/>
  <c r="P798" i="2" a="1"/>
  <c r="P798" i="2" s="1"/>
  <c r="C798" i="2" a="1"/>
  <c r="C798" i="2" s="1"/>
  <c r="D798" i="2" a="1"/>
  <c r="D798" i="2" s="1"/>
  <c r="A798" i="2" s="1" a="1"/>
  <c r="A798" i="2" s="1"/>
  <c r="L793" i="2" a="1"/>
  <c r="L793" i="2" s="1"/>
  <c r="P793" i="2" a="1"/>
  <c r="P793" i="2" s="1"/>
  <c r="M793" i="2" a="1"/>
  <c r="M793" i="2" s="1"/>
  <c r="Q793" i="2" a="1"/>
  <c r="Q793" i="2" s="1"/>
  <c r="N793" i="2" a="1"/>
  <c r="N793" i="2" s="1"/>
  <c r="O793" i="2" a="1"/>
  <c r="O793" i="2" s="1"/>
  <c r="K793" i="2" a="1"/>
  <c r="K793" i="2" s="1"/>
  <c r="C793" i="2" a="1"/>
  <c r="C793" i="2" s="1"/>
  <c r="D793" i="2" a="1"/>
  <c r="D793" i="2" s="1"/>
  <c r="A793" i="2" s="1" a="1"/>
  <c r="A793" i="2" s="1"/>
  <c r="N791" i="2" a="1"/>
  <c r="N791" i="2" s="1"/>
  <c r="K791" i="2" a="1"/>
  <c r="K791" i="2" s="1"/>
  <c r="O791" i="2" a="1"/>
  <c r="O791" i="2" s="1"/>
  <c r="L791" i="2" a="1"/>
  <c r="L791" i="2" s="1"/>
  <c r="P791" i="2" a="1"/>
  <c r="P791" i="2" s="1"/>
  <c r="M791" i="2" a="1"/>
  <c r="M791" i="2" s="1"/>
  <c r="Q791" i="2" a="1"/>
  <c r="Q791" i="2" s="1"/>
  <c r="D791" i="2" a="1"/>
  <c r="D791" i="2" s="1"/>
  <c r="A791" i="2" s="1" a="1"/>
  <c r="A791" i="2" s="1"/>
  <c r="C791" i="2" a="1"/>
  <c r="C791" i="2" s="1"/>
  <c r="N786" i="2" a="1"/>
  <c r="N786" i="2" s="1"/>
  <c r="K786" i="2" a="1"/>
  <c r="K786" i="2" s="1"/>
  <c r="O786" i="2" a="1"/>
  <c r="O786" i="2" s="1"/>
  <c r="L786" i="2" a="1"/>
  <c r="L786" i="2" s="1"/>
  <c r="P786" i="2" a="1"/>
  <c r="P786" i="2" s="1"/>
  <c r="Q786" i="2" a="1"/>
  <c r="Q786" i="2" s="1"/>
  <c r="M786" i="2" a="1"/>
  <c r="M786" i="2" s="1"/>
  <c r="C786" i="2" a="1"/>
  <c r="C786" i="2" s="1"/>
  <c r="D786" i="2" a="1"/>
  <c r="D786" i="2" s="1"/>
  <c r="A786" i="2" s="1" a="1"/>
  <c r="A786" i="2" s="1"/>
  <c r="M781" i="2" a="1"/>
  <c r="M781" i="2" s="1"/>
  <c r="Q781" i="2" a="1"/>
  <c r="Q781" i="2" s="1"/>
  <c r="N781" i="2" a="1"/>
  <c r="N781" i="2" s="1"/>
  <c r="K781" i="2" a="1"/>
  <c r="K781" i="2" s="1"/>
  <c r="O781" i="2" a="1"/>
  <c r="O781" i="2" s="1"/>
  <c r="L781" i="2" a="1"/>
  <c r="L781" i="2" s="1"/>
  <c r="P781" i="2" a="1"/>
  <c r="P781" i="2" s="1"/>
  <c r="C781" i="2" a="1"/>
  <c r="C781" i="2" s="1"/>
  <c r="D781" i="2" a="1"/>
  <c r="D781" i="2" s="1"/>
  <c r="A781" i="2" s="1" a="1"/>
  <c r="A781" i="2" s="1"/>
  <c r="K779" i="2" a="1"/>
  <c r="K779" i="2" s="1"/>
  <c r="O779" i="2" a="1"/>
  <c r="O779" i="2" s="1"/>
  <c r="L779" i="2" a="1"/>
  <c r="L779" i="2" s="1"/>
  <c r="P779" i="2" a="1"/>
  <c r="P779" i="2" s="1"/>
  <c r="M779" i="2" a="1"/>
  <c r="M779" i="2" s="1"/>
  <c r="Q779" i="2" a="1"/>
  <c r="Q779" i="2" s="1"/>
  <c r="N779" i="2" a="1"/>
  <c r="N779" i="2" s="1"/>
  <c r="D779" i="2" a="1"/>
  <c r="D779" i="2" s="1"/>
  <c r="A779" i="2" s="1" a="1"/>
  <c r="A779" i="2" s="1"/>
  <c r="C779" i="2" a="1"/>
  <c r="C779" i="2" s="1"/>
  <c r="N774" i="2" a="1"/>
  <c r="N774" i="2" s="1"/>
  <c r="K774" i="2" a="1"/>
  <c r="K774" i="2" s="1"/>
  <c r="O774" i="2" a="1"/>
  <c r="O774" i="2" s="1"/>
  <c r="L774" i="2" a="1"/>
  <c r="L774" i="2" s="1"/>
  <c r="P774" i="2" a="1"/>
  <c r="P774" i="2" s="1"/>
  <c r="M774" i="2" a="1"/>
  <c r="M774" i="2" s="1"/>
  <c r="Q774" i="2" a="1"/>
  <c r="Q774" i="2" s="1"/>
  <c r="C774" i="2" a="1"/>
  <c r="C774" i="2" s="1"/>
  <c r="D774" i="2" a="1"/>
  <c r="D774" i="2" s="1"/>
  <c r="A774" i="2" s="1" a="1"/>
  <c r="A774" i="2" s="1"/>
  <c r="M769" i="2" a="1"/>
  <c r="M769" i="2" s="1"/>
  <c r="Q769" i="2" a="1"/>
  <c r="Q769" i="2" s="1"/>
  <c r="N769" i="2" a="1"/>
  <c r="N769" i="2" s="1"/>
  <c r="K769" i="2" a="1"/>
  <c r="K769" i="2" s="1"/>
  <c r="O769" i="2" a="1"/>
  <c r="O769" i="2" s="1"/>
  <c r="L769" i="2" a="1"/>
  <c r="L769" i="2" s="1"/>
  <c r="P769" i="2" a="1"/>
  <c r="P769" i="2" s="1"/>
  <c r="D769" i="2" a="1"/>
  <c r="D769" i="2" s="1"/>
  <c r="A769" i="2" s="1" a="1"/>
  <c r="A769" i="2" s="1"/>
  <c r="C769" i="2" a="1"/>
  <c r="C769" i="2" s="1"/>
  <c r="K767" i="2" a="1"/>
  <c r="K767" i="2" s="1"/>
  <c r="O767" i="2" a="1"/>
  <c r="O767" i="2" s="1"/>
  <c r="L767" i="2" a="1"/>
  <c r="L767" i="2" s="1"/>
  <c r="P767" i="2" a="1"/>
  <c r="P767" i="2" s="1"/>
  <c r="M767" i="2" a="1"/>
  <c r="M767" i="2" s="1"/>
  <c r="Q767" i="2" a="1"/>
  <c r="Q767" i="2" s="1"/>
  <c r="N767" i="2" a="1"/>
  <c r="N767" i="2" s="1"/>
  <c r="D767" i="2" a="1"/>
  <c r="D767" i="2" s="1"/>
  <c r="A767" i="2" s="1" a="1"/>
  <c r="A767" i="2" s="1"/>
  <c r="C767" i="2" a="1"/>
  <c r="C767" i="2" s="1"/>
  <c r="L764" i="2" a="1"/>
  <c r="L764" i="2" s="1"/>
  <c r="P764" i="2" a="1"/>
  <c r="P764" i="2" s="1"/>
  <c r="M764" i="2" a="1"/>
  <c r="M764" i="2" s="1"/>
  <c r="Q764" i="2" a="1"/>
  <c r="Q764" i="2" s="1"/>
  <c r="N764" i="2" a="1"/>
  <c r="N764" i="2" s="1"/>
  <c r="K764" i="2" a="1"/>
  <c r="K764" i="2" s="1"/>
  <c r="O764" i="2" a="1"/>
  <c r="O764" i="2" s="1"/>
  <c r="C764" i="2" a="1"/>
  <c r="C764" i="2" s="1"/>
  <c r="D764" i="2" a="1"/>
  <c r="D764" i="2" s="1"/>
  <c r="A764" i="2" s="1" a="1"/>
  <c r="A764" i="2" s="1"/>
  <c r="N762" i="2" a="1"/>
  <c r="N762" i="2" s="1"/>
  <c r="K762" i="2" a="1"/>
  <c r="K762" i="2" s="1"/>
  <c r="O762" i="2" a="1"/>
  <c r="O762" i="2" s="1"/>
  <c r="L762" i="2" a="1"/>
  <c r="L762" i="2" s="1"/>
  <c r="P762" i="2" a="1"/>
  <c r="P762" i="2" s="1"/>
  <c r="M762" i="2" a="1"/>
  <c r="M762" i="2" s="1"/>
  <c r="Q762" i="2" a="1"/>
  <c r="Q762" i="2" s="1"/>
  <c r="C762" i="2" a="1"/>
  <c r="C762" i="2" s="1"/>
  <c r="D762" i="2" a="1"/>
  <c r="D762" i="2" s="1"/>
  <c r="A762" i="2" s="1" a="1"/>
  <c r="A762" i="2" s="1"/>
  <c r="M757" i="2" a="1"/>
  <c r="M757" i="2" s="1"/>
  <c r="Q757" i="2" a="1"/>
  <c r="Q757" i="2" s="1"/>
  <c r="N757" i="2" a="1"/>
  <c r="N757" i="2" s="1"/>
  <c r="K757" i="2" a="1"/>
  <c r="K757" i="2" s="1"/>
  <c r="O757" i="2" a="1"/>
  <c r="O757" i="2" s="1"/>
  <c r="L757" i="2" a="1"/>
  <c r="L757" i="2" s="1"/>
  <c r="P757" i="2" a="1"/>
  <c r="P757" i="2" s="1"/>
  <c r="C757" i="2" a="1"/>
  <c r="C757" i="2" s="1"/>
  <c r="D757" i="2" a="1"/>
  <c r="D757" i="2" s="1"/>
  <c r="A757" i="2" s="1" a="1"/>
  <c r="A757" i="2" s="1"/>
  <c r="K755" i="2" a="1"/>
  <c r="K755" i="2" s="1"/>
  <c r="O755" i="2" a="1"/>
  <c r="O755" i="2" s="1"/>
  <c r="L755" i="2" a="1"/>
  <c r="L755" i="2" s="1"/>
  <c r="P755" i="2" a="1"/>
  <c r="P755" i="2" s="1"/>
  <c r="M755" i="2" a="1"/>
  <c r="M755" i="2" s="1"/>
  <c r="Q755" i="2" a="1"/>
  <c r="Q755" i="2" s="1"/>
  <c r="N755" i="2" a="1"/>
  <c r="N755" i="2" s="1"/>
  <c r="D755" i="2" a="1"/>
  <c r="D755" i="2" s="1"/>
  <c r="A755" i="2" s="1" a="1"/>
  <c r="A755" i="2" s="1"/>
  <c r="C755" i="2" a="1"/>
  <c r="C755" i="2" s="1"/>
  <c r="L752" i="2" a="1"/>
  <c r="L752" i="2" s="1"/>
  <c r="P752" i="2" a="1"/>
  <c r="P752" i="2" s="1"/>
  <c r="M752" i="2" a="1"/>
  <c r="M752" i="2" s="1"/>
  <c r="Q752" i="2" a="1"/>
  <c r="Q752" i="2" s="1"/>
  <c r="N752" i="2" a="1"/>
  <c r="N752" i="2" s="1"/>
  <c r="O752" i="2" a="1"/>
  <c r="O752" i="2" s="1"/>
  <c r="K752" i="2" a="1"/>
  <c r="K752" i="2" s="1"/>
  <c r="C752" i="2" a="1"/>
  <c r="C752" i="2" s="1"/>
  <c r="D752" i="2" a="1"/>
  <c r="D752" i="2" s="1"/>
  <c r="A752" i="2" s="1" a="1"/>
  <c r="A752" i="2" s="1"/>
  <c r="N750" i="2" a="1"/>
  <c r="N750" i="2" s="1"/>
  <c r="K750" i="2" a="1"/>
  <c r="K750" i="2" s="1"/>
  <c r="O750" i="2" a="1"/>
  <c r="O750" i="2" s="1"/>
  <c r="L750" i="2" a="1"/>
  <c r="L750" i="2" s="1"/>
  <c r="P750" i="2" a="1"/>
  <c r="P750" i="2" s="1"/>
  <c r="M750" i="2" a="1"/>
  <c r="M750" i="2" s="1"/>
  <c r="Q750" i="2" a="1"/>
  <c r="Q750" i="2" s="1"/>
  <c r="C750" i="2" a="1"/>
  <c r="C750" i="2" s="1"/>
  <c r="D750" i="2" a="1"/>
  <c r="D750" i="2" s="1"/>
  <c r="A750" i="2" s="1" a="1"/>
  <c r="A750" i="2" s="1"/>
  <c r="N745" i="2" a="1"/>
  <c r="N745" i="2" s="1"/>
  <c r="K745" i="2" a="1"/>
  <c r="K745" i="2" s="1"/>
  <c r="O745" i="2" a="1"/>
  <c r="O745" i="2" s="1"/>
  <c r="L745" i="2" a="1"/>
  <c r="L745" i="2" s="1"/>
  <c r="P745" i="2" a="1"/>
  <c r="P745" i="2" s="1"/>
  <c r="Q745" i="2" a="1"/>
  <c r="Q745" i="2" s="1"/>
  <c r="M745" i="2" a="1"/>
  <c r="M745" i="2" s="1"/>
  <c r="C745" i="2" a="1"/>
  <c r="C745" i="2" s="1"/>
  <c r="D745" i="2" a="1"/>
  <c r="D745" i="2" s="1"/>
  <c r="A745" i="2" s="1" a="1"/>
  <c r="A745" i="2" s="1"/>
  <c r="L743" i="2" a="1"/>
  <c r="L743" i="2" s="1"/>
  <c r="P743" i="2" a="1"/>
  <c r="P743" i="2" s="1"/>
  <c r="M743" i="2" a="1"/>
  <c r="M743" i="2" s="1"/>
  <c r="Q743" i="2" a="1"/>
  <c r="Q743" i="2" s="1"/>
  <c r="N743" i="2" a="1"/>
  <c r="N743" i="2" s="1"/>
  <c r="O743" i="2" a="1"/>
  <c r="O743" i="2" s="1"/>
  <c r="K743" i="2" a="1"/>
  <c r="K743" i="2" s="1"/>
  <c r="D743" i="2" a="1"/>
  <c r="D743" i="2" s="1"/>
  <c r="A743" i="2" s="1" a="1"/>
  <c r="A743" i="2" s="1"/>
  <c r="C743" i="2" a="1"/>
  <c r="C743" i="2" s="1"/>
  <c r="M740" i="2" a="1"/>
  <c r="M740" i="2" s="1"/>
  <c r="Q740" i="2" a="1"/>
  <c r="Q740" i="2" s="1"/>
  <c r="N740" i="2" a="1"/>
  <c r="N740" i="2" s="1"/>
  <c r="K740" i="2" a="1"/>
  <c r="K740" i="2" s="1"/>
  <c r="O740" i="2" a="1"/>
  <c r="O740" i="2" s="1"/>
  <c r="L740" i="2" a="1"/>
  <c r="L740" i="2" s="1"/>
  <c r="P740" i="2" a="1"/>
  <c r="P740" i="2" s="1"/>
  <c r="C740" i="2" a="1"/>
  <c r="C740" i="2" s="1"/>
  <c r="D740" i="2" a="1"/>
  <c r="D740" i="2" s="1"/>
  <c r="A740" i="2" s="1" a="1"/>
  <c r="A740" i="2" s="1"/>
  <c r="K738" i="2" a="1"/>
  <c r="K738" i="2" s="1"/>
  <c r="O738" i="2" a="1"/>
  <c r="O738" i="2" s="1"/>
  <c r="L738" i="2" a="1"/>
  <c r="L738" i="2" s="1"/>
  <c r="P738" i="2" a="1"/>
  <c r="P738" i="2" s="1"/>
  <c r="M738" i="2" a="1"/>
  <c r="M738" i="2" s="1"/>
  <c r="Q738" i="2" a="1"/>
  <c r="Q738" i="2" s="1"/>
  <c r="N738" i="2" a="1"/>
  <c r="N738" i="2" s="1"/>
  <c r="C738" i="2" a="1"/>
  <c r="C738" i="2" s="1"/>
  <c r="D738" i="2" a="1"/>
  <c r="D738" i="2" s="1"/>
  <c r="A738" i="2" s="1" a="1"/>
  <c r="A738" i="2" s="1"/>
  <c r="N733" i="2" a="1"/>
  <c r="N733" i="2" s="1"/>
  <c r="K733" i="2" a="1"/>
  <c r="K733" i="2" s="1"/>
  <c r="O733" i="2" a="1"/>
  <c r="O733" i="2" s="1"/>
  <c r="L733" i="2" a="1"/>
  <c r="L733" i="2" s="1"/>
  <c r="P733" i="2" a="1"/>
  <c r="P733" i="2" s="1"/>
  <c r="M733" i="2" a="1"/>
  <c r="M733" i="2" s="1"/>
  <c r="D733" i="2" a="1"/>
  <c r="D733" i="2" s="1"/>
  <c r="A733" i="2" s="1" a="1"/>
  <c r="A733" i="2" s="1"/>
  <c r="Q733" i="2" a="1"/>
  <c r="Q733" i="2" s="1"/>
  <c r="C733" i="2" a="1"/>
  <c r="C733" i="2" s="1"/>
  <c r="M728" i="2" a="1"/>
  <c r="M728" i="2" s="1"/>
  <c r="Q728" i="2" a="1"/>
  <c r="Q728" i="2" s="1"/>
  <c r="N728" i="2" a="1"/>
  <c r="N728" i="2" s="1"/>
  <c r="K728" i="2" a="1"/>
  <c r="K728" i="2" s="1"/>
  <c r="O728" i="2" a="1"/>
  <c r="O728" i="2" s="1"/>
  <c r="L728" i="2" a="1"/>
  <c r="L728" i="2" s="1"/>
  <c r="P728" i="2" a="1"/>
  <c r="P728" i="2" s="1"/>
  <c r="C728" i="2" a="1"/>
  <c r="C728" i="2" s="1"/>
  <c r="D728" i="2" a="1"/>
  <c r="D728" i="2" s="1"/>
  <c r="A728" i="2" s="1" a="1"/>
  <c r="A728" i="2" s="1"/>
  <c r="K726" i="2" a="1"/>
  <c r="K726" i="2" s="1"/>
  <c r="O726" i="2" a="1"/>
  <c r="O726" i="2" s="1"/>
  <c r="L726" i="2" a="1"/>
  <c r="L726" i="2" s="1"/>
  <c r="P726" i="2" a="1"/>
  <c r="P726" i="2" s="1"/>
  <c r="M726" i="2" a="1"/>
  <c r="M726" i="2" s="1"/>
  <c r="Q726" i="2" a="1"/>
  <c r="Q726" i="2" s="1"/>
  <c r="N726" i="2" a="1"/>
  <c r="N726" i="2" s="1"/>
  <c r="C726" i="2" a="1"/>
  <c r="C726" i="2" s="1"/>
  <c r="D726" i="2" a="1"/>
  <c r="D726" i="2" s="1"/>
  <c r="A726" i="2" s="1" a="1"/>
  <c r="A726" i="2" s="1"/>
  <c r="M724" i="2" a="1"/>
  <c r="M724" i="2" s="1"/>
  <c r="Q724" i="2" a="1"/>
  <c r="Q724" i="2" s="1"/>
  <c r="N724" i="2" a="1"/>
  <c r="N724" i="2" s="1"/>
  <c r="K724" i="2" a="1"/>
  <c r="K724" i="2" s="1"/>
  <c r="O724" i="2" a="1"/>
  <c r="O724" i="2" s="1"/>
  <c r="L724" i="2" a="1"/>
  <c r="L724" i="2" s="1"/>
  <c r="P724" i="2" a="1"/>
  <c r="P724" i="2" s="1"/>
  <c r="C724" i="2" a="1"/>
  <c r="C724" i="2" s="1"/>
  <c r="D724" i="2" a="1"/>
  <c r="D724" i="2" s="1"/>
  <c r="A724" i="2" s="1" a="1"/>
  <c r="A724" i="2" s="1"/>
  <c r="K722" i="2" a="1"/>
  <c r="K722" i="2" s="1"/>
  <c r="O722" i="2" a="1"/>
  <c r="O722" i="2" s="1"/>
  <c r="L722" i="2" a="1"/>
  <c r="L722" i="2" s="1"/>
  <c r="P722" i="2" a="1"/>
  <c r="P722" i="2" s="1"/>
  <c r="M722" i="2" a="1"/>
  <c r="M722" i="2" s="1"/>
  <c r="Q722" i="2" a="1"/>
  <c r="Q722" i="2" s="1"/>
  <c r="N722" i="2" a="1"/>
  <c r="N722" i="2" s="1"/>
  <c r="C722" i="2" a="1"/>
  <c r="C722" i="2" s="1"/>
  <c r="D722" i="2" a="1"/>
  <c r="D722" i="2" s="1"/>
  <c r="A722" i="2" s="1" a="1"/>
  <c r="A722" i="2" s="1"/>
  <c r="M720" i="2" a="1"/>
  <c r="M720" i="2" s="1"/>
  <c r="Q720" i="2" a="1"/>
  <c r="Q720" i="2" s="1"/>
  <c r="N720" i="2" a="1"/>
  <c r="N720" i="2" s="1"/>
  <c r="K720" i="2" a="1"/>
  <c r="K720" i="2" s="1"/>
  <c r="O720" i="2" a="1"/>
  <c r="O720" i="2" s="1"/>
  <c r="P720" i="2" a="1"/>
  <c r="P720" i="2" s="1"/>
  <c r="L720" i="2" a="1"/>
  <c r="L720" i="2" s="1"/>
  <c r="C720" i="2" a="1"/>
  <c r="C720" i="2" s="1"/>
  <c r="D720" i="2" a="1"/>
  <c r="D720" i="2" s="1"/>
  <c r="A720" i="2" s="1" a="1"/>
  <c r="A720" i="2" s="1"/>
  <c r="K718" i="2" a="1"/>
  <c r="K718" i="2" s="1"/>
  <c r="O718" i="2" a="1"/>
  <c r="O718" i="2" s="1"/>
  <c r="L718" i="2" a="1"/>
  <c r="L718" i="2" s="1"/>
  <c r="P718" i="2" a="1"/>
  <c r="P718" i="2" s="1"/>
  <c r="M718" i="2" a="1"/>
  <c r="M718" i="2" s="1"/>
  <c r="Q718" i="2" a="1"/>
  <c r="Q718" i="2" s="1"/>
  <c r="N718" i="2" a="1"/>
  <c r="N718" i="2" s="1"/>
  <c r="C718" i="2" a="1"/>
  <c r="C718" i="2" s="1"/>
  <c r="D718" i="2" a="1"/>
  <c r="D718" i="2" s="1"/>
  <c r="A718" i="2" s="1" a="1"/>
  <c r="A718" i="2" s="1"/>
  <c r="M716" i="2" a="1"/>
  <c r="M716" i="2" s="1"/>
  <c r="Q716" i="2" a="1"/>
  <c r="Q716" i="2" s="1"/>
  <c r="N716" i="2" a="1"/>
  <c r="N716" i="2" s="1"/>
  <c r="K716" i="2" a="1"/>
  <c r="K716" i="2" s="1"/>
  <c r="O716" i="2" a="1"/>
  <c r="O716" i="2" s="1"/>
  <c r="L716" i="2" a="1"/>
  <c r="L716" i="2" s="1"/>
  <c r="P716" i="2" a="1"/>
  <c r="P716" i="2" s="1"/>
  <c r="C716" i="2" a="1"/>
  <c r="C716" i="2" s="1"/>
  <c r="D716" i="2" a="1"/>
  <c r="D716" i="2" s="1"/>
  <c r="A716" i="2" s="1" a="1"/>
  <c r="A716" i="2" s="1"/>
  <c r="K714" i="2" a="1"/>
  <c r="K714" i="2" s="1"/>
  <c r="O714" i="2" a="1"/>
  <c r="O714" i="2" s="1"/>
  <c r="L714" i="2" a="1"/>
  <c r="L714" i="2" s="1"/>
  <c r="P714" i="2" a="1"/>
  <c r="P714" i="2" s="1"/>
  <c r="M714" i="2" a="1"/>
  <c r="M714" i="2" s="1"/>
  <c r="Q714" i="2" a="1"/>
  <c r="Q714" i="2" s="1"/>
  <c r="N714" i="2" a="1"/>
  <c r="N714" i="2" s="1"/>
  <c r="C714" i="2" a="1"/>
  <c r="C714" i="2" s="1"/>
  <c r="D714" i="2" a="1"/>
  <c r="D714" i="2" s="1"/>
  <c r="A714" i="2" s="1" a="1"/>
  <c r="A714" i="2" s="1"/>
  <c r="M712" i="2" a="1"/>
  <c r="M712" i="2" s="1"/>
  <c r="Q712" i="2" a="1"/>
  <c r="Q712" i="2" s="1"/>
  <c r="N712" i="2" a="1"/>
  <c r="N712" i="2" s="1"/>
  <c r="K712" i="2" a="1"/>
  <c r="K712" i="2" s="1"/>
  <c r="O712" i="2" a="1"/>
  <c r="O712" i="2" s="1"/>
  <c r="L712" i="2" a="1"/>
  <c r="L712" i="2" s="1"/>
  <c r="P712" i="2" a="1"/>
  <c r="P712" i="2" s="1"/>
  <c r="C712" i="2" a="1"/>
  <c r="C712" i="2" s="1"/>
  <c r="D712" i="2" a="1"/>
  <c r="D712" i="2" s="1"/>
  <c r="A712" i="2" s="1" a="1"/>
  <c r="A712" i="2" s="1"/>
  <c r="K710" i="2" a="1"/>
  <c r="K710" i="2" s="1"/>
  <c r="O710" i="2" a="1"/>
  <c r="O710" i="2" s="1"/>
  <c r="L710" i="2" a="1"/>
  <c r="L710" i="2" s="1"/>
  <c r="P710" i="2" a="1"/>
  <c r="P710" i="2" s="1"/>
  <c r="M710" i="2" a="1"/>
  <c r="M710" i="2" s="1"/>
  <c r="Q710" i="2" a="1"/>
  <c r="Q710" i="2" s="1"/>
  <c r="N710" i="2" a="1"/>
  <c r="N710" i="2" s="1"/>
  <c r="C710" i="2" a="1"/>
  <c r="C710" i="2" s="1"/>
  <c r="D710" i="2" a="1"/>
  <c r="D710" i="2" s="1"/>
  <c r="A710" i="2" s="1" a="1"/>
  <c r="A710" i="2" s="1"/>
  <c r="M708" i="2" a="1"/>
  <c r="M708" i="2" s="1"/>
  <c r="Q708" i="2" a="1"/>
  <c r="Q708" i="2" s="1"/>
  <c r="N708" i="2" a="1"/>
  <c r="N708" i="2" s="1"/>
  <c r="K708" i="2" a="1"/>
  <c r="K708" i="2" s="1"/>
  <c r="O708" i="2" a="1"/>
  <c r="O708" i="2" s="1"/>
  <c r="L708" i="2" a="1"/>
  <c r="L708" i="2" s="1"/>
  <c r="P708" i="2" a="1"/>
  <c r="P708" i="2" s="1"/>
  <c r="C708" i="2" a="1"/>
  <c r="C708" i="2" s="1"/>
  <c r="D708" i="2" a="1"/>
  <c r="D708" i="2" s="1"/>
  <c r="A708" i="2" s="1" a="1"/>
  <c r="A708" i="2" s="1"/>
  <c r="K706" i="2" a="1"/>
  <c r="K706" i="2" s="1"/>
  <c r="O706" i="2" a="1"/>
  <c r="O706" i="2" s="1"/>
  <c r="L706" i="2" a="1"/>
  <c r="L706" i="2" s="1"/>
  <c r="P706" i="2" a="1"/>
  <c r="P706" i="2" s="1"/>
  <c r="M706" i="2" a="1"/>
  <c r="M706" i="2" s="1"/>
  <c r="Q706" i="2" a="1"/>
  <c r="Q706" i="2" s="1"/>
  <c r="N706" i="2" a="1"/>
  <c r="N706" i="2" s="1"/>
  <c r="C706" i="2" a="1"/>
  <c r="C706" i="2" s="1"/>
  <c r="D706" i="2" a="1"/>
  <c r="D706" i="2" s="1"/>
  <c r="A706" i="2" s="1" a="1"/>
  <c r="A706" i="2" s="1"/>
  <c r="M704" i="2" a="1"/>
  <c r="M704" i="2" s="1"/>
  <c r="Q704" i="2" a="1"/>
  <c r="Q704" i="2" s="1"/>
  <c r="N704" i="2" a="1"/>
  <c r="N704" i="2" s="1"/>
  <c r="K704" i="2" a="1"/>
  <c r="K704" i="2" s="1"/>
  <c r="O704" i="2" a="1"/>
  <c r="O704" i="2" s="1"/>
  <c r="P704" i="2" a="1"/>
  <c r="P704" i="2" s="1"/>
  <c r="L704" i="2" a="1"/>
  <c r="L704" i="2" s="1"/>
  <c r="D704" i="2" a="1"/>
  <c r="D704" i="2" s="1"/>
  <c r="A704" i="2" s="1" a="1"/>
  <c r="A704" i="2" s="1"/>
  <c r="C704" i="2" a="1"/>
  <c r="C704" i="2" s="1"/>
  <c r="L702" i="2" a="1"/>
  <c r="L702" i="2" s="1"/>
  <c r="O702" i="2" a="1"/>
  <c r="O702" i="2" s="1"/>
  <c r="M702" i="2" a="1"/>
  <c r="M702" i="2" s="1"/>
  <c r="P702" i="2" a="1"/>
  <c r="P702" i="2" s="1"/>
  <c r="Q702" i="2" a="1"/>
  <c r="Q702" i="2" s="1"/>
  <c r="N702" i="2" a="1"/>
  <c r="N702" i="2" s="1"/>
  <c r="K702" i="2" a="1"/>
  <c r="K702" i="2" s="1"/>
  <c r="D702" i="2" a="1"/>
  <c r="D702" i="2" s="1"/>
  <c r="A702" i="2" s="1" a="1"/>
  <c r="A702" i="2" s="1"/>
  <c r="C702" i="2" a="1"/>
  <c r="C702" i="2" s="1"/>
  <c r="N700" i="2" a="1"/>
  <c r="N700" i="2" s="1"/>
  <c r="K700" i="2" a="1"/>
  <c r="K700" i="2" s="1"/>
  <c r="O700" i="2" a="1"/>
  <c r="O700" i="2" s="1"/>
  <c r="L700" i="2" a="1"/>
  <c r="L700" i="2" s="1"/>
  <c r="P700" i="2" a="1"/>
  <c r="P700" i="2" s="1"/>
  <c r="M700" i="2" a="1"/>
  <c r="M700" i="2" s="1"/>
  <c r="Q700" i="2" a="1"/>
  <c r="Q700" i="2" s="1"/>
  <c r="D700" i="2" a="1"/>
  <c r="D700" i="2" s="1"/>
  <c r="A700" i="2" s="1" a="1"/>
  <c r="A700" i="2" s="1"/>
  <c r="C700" i="2" a="1"/>
  <c r="C700" i="2" s="1"/>
  <c r="L698" i="2" a="1"/>
  <c r="L698" i="2" s="1"/>
  <c r="P698" i="2" a="1"/>
  <c r="P698" i="2" s="1"/>
  <c r="M698" i="2" a="1"/>
  <c r="M698" i="2" s="1"/>
  <c r="Q698" i="2" a="1"/>
  <c r="Q698" i="2" s="1"/>
  <c r="N698" i="2" a="1"/>
  <c r="N698" i="2" s="1"/>
  <c r="K698" i="2" a="1"/>
  <c r="K698" i="2" s="1"/>
  <c r="O698" i="2" a="1"/>
  <c r="O698" i="2" s="1"/>
  <c r="D698" i="2" a="1"/>
  <c r="D698" i="2" s="1"/>
  <c r="A698" i="2" s="1" a="1"/>
  <c r="A698" i="2" s="1"/>
  <c r="C698" i="2" a="1"/>
  <c r="C698" i="2" s="1"/>
  <c r="N696" i="2" a="1"/>
  <c r="N696" i="2" s="1"/>
  <c r="K696" i="2" a="1"/>
  <c r="K696" i="2" s="1"/>
  <c r="O696" i="2" a="1"/>
  <c r="O696" i="2" s="1"/>
  <c r="L696" i="2" a="1"/>
  <c r="L696" i="2" s="1"/>
  <c r="P696" i="2" a="1"/>
  <c r="P696" i="2" s="1"/>
  <c r="M696" i="2" a="1"/>
  <c r="M696" i="2" s="1"/>
  <c r="Q696" i="2" a="1"/>
  <c r="Q696" i="2" s="1"/>
  <c r="D696" i="2" a="1"/>
  <c r="D696" i="2" s="1"/>
  <c r="A696" i="2" s="1" a="1"/>
  <c r="A696" i="2" s="1"/>
  <c r="C696" i="2" a="1"/>
  <c r="C696" i="2" s="1"/>
  <c r="L694" i="2" a="1"/>
  <c r="L694" i="2" s="1"/>
  <c r="P694" i="2" a="1"/>
  <c r="P694" i="2" s="1"/>
  <c r="M694" i="2" a="1"/>
  <c r="M694" i="2" s="1"/>
  <c r="Q694" i="2" a="1"/>
  <c r="Q694" i="2" s="1"/>
  <c r="N694" i="2" a="1"/>
  <c r="N694" i="2" s="1"/>
  <c r="K694" i="2" a="1"/>
  <c r="K694" i="2" s="1"/>
  <c r="O694" i="2" a="1"/>
  <c r="O694" i="2" s="1"/>
  <c r="D694" i="2" a="1"/>
  <c r="D694" i="2" s="1"/>
  <c r="A694" i="2" s="1" a="1"/>
  <c r="A694" i="2" s="1"/>
  <c r="C694" i="2" a="1"/>
  <c r="C694" i="2" s="1"/>
  <c r="N692" i="2" a="1"/>
  <c r="N692" i="2" s="1"/>
  <c r="K692" i="2" a="1"/>
  <c r="K692" i="2" s="1"/>
  <c r="O692" i="2" a="1"/>
  <c r="O692" i="2" s="1"/>
  <c r="L692" i="2" a="1"/>
  <c r="L692" i="2" s="1"/>
  <c r="P692" i="2" a="1"/>
  <c r="P692" i="2" s="1"/>
  <c r="M692" i="2" a="1"/>
  <c r="M692" i="2" s="1"/>
  <c r="Q692" i="2" a="1"/>
  <c r="Q692" i="2" s="1"/>
  <c r="D692" i="2" a="1"/>
  <c r="D692" i="2" s="1"/>
  <c r="A692" i="2" s="1" a="1"/>
  <c r="A692" i="2" s="1"/>
  <c r="C692" i="2" a="1"/>
  <c r="C692" i="2" s="1"/>
  <c r="L690" i="2" a="1"/>
  <c r="L690" i="2" s="1"/>
  <c r="P690" i="2" a="1"/>
  <c r="P690" i="2" s="1"/>
  <c r="M690" i="2" a="1"/>
  <c r="M690" i="2" s="1"/>
  <c r="Q690" i="2" a="1"/>
  <c r="Q690" i="2" s="1"/>
  <c r="N690" i="2" a="1"/>
  <c r="N690" i="2" s="1"/>
  <c r="K690" i="2" a="1"/>
  <c r="K690" i="2" s="1"/>
  <c r="O690" i="2" a="1"/>
  <c r="O690" i="2" s="1"/>
  <c r="D690" i="2" a="1"/>
  <c r="D690" i="2" s="1"/>
  <c r="A690" i="2" s="1" a="1"/>
  <c r="A690" i="2" s="1"/>
  <c r="C690" i="2" a="1"/>
  <c r="C690" i="2" s="1"/>
  <c r="N688" i="2" a="1"/>
  <c r="N688" i="2" s="1"/>
  <c r="K688" i="2" a="1"/>
  <c r="K688" i="2" s="1"/>
  <c r="O688" i="2" a="1"/>
  <c r="O688" i="2" s="1"/>
  <c r="L688" i="2" a="1"/>
  <c r="L688" i="2" s="1"/>
  <c r="P688" i="2" a="1"/>
  <c r="P688" i="2" s="1"/>
  <c r="Q688" i="2" a="1"/>
  <c r="Q688" i="2" s="1"/>
  <c r="M688" i="2" a="1"/>
  <c r="M688" i="2" s="1"/>
  <c r="D688" i="2" a="1"/>
  <c r="D688" i="2" s="1"/>
  <c r="A688" i="2" s="1" a="1"/>
  <c r="A688" i="2" s="1"/>
  <c r="C688" i="2" a="1"/>
  <c r="C688" i="2" s="1"/>
  <c r="L686" i="2" a="1"/>
  <c r="L686" i="2" s="1"/>
  <c r="P686" i="2" a="1"/>
  <c r="P686" i="2" s="1"/>
  <c r="M686" i="2" a="1"/>
  <c r="M686" i="2" s="1"/>
  <c r="Q686" i="2" a="1"/>
  <c r="Q686" i="2" s="1"/>
  <c r="N686" i="2" a="1"/>
  <c r="N686" i="2" s="1"/>
  <c r="O686" i="2" a="1"/>
  <c r="O686" i="2" s="1"/>
  <c r="K686" i="2" a="1"/>
  <c r="K686" i="2" s="1"/>
  <c r="D686" i="2" a="1"/>
  <c r="D686" i="2" s="1"/>
  <c r="A686" i="2" s="1" a="1"/>
  <c r="A686" i="2" s="1"/>
  <c r="C686" i="2" a="1"/>
  <c r="C686" i="2" s="1"/>
  <c r="N684" i="2" a="1"/>
  <c r="N684" i="2" s="1"/>
  <c r="K684" i="2" a="1"/>
  <c r="K684" i="2" s="1"/>
  <c r="O684" i="2" a="1"/>
  <c r="O684" i="2" s="1"/>
  <c r="L684" i="2" a="1"/>
  <c r="L684" i="2" s="1"/>
  <c r="P684" i="2" a="1"/>
  <c r="P684" i="2" s="1"/>
  <c r="M684" i="2" a="1"/>
  <c r="M684" i="2" s="1"/>
  <c r="Q684" i="2" a="1"/>
  <c r="Q684" i="2" s="1"/>
  <c r="D684" i="2" a="1"/>
  <c r="D684" i="2" s="1"/>
  <c r="A684" i="2" s="1" a="1"/>
  <c r="A684" i="2" s="1"/>
  <c r="C684" i="2" a="1"/>
  <c r="C684" i="2" s="1"/>
  <c r="L682" i="2" a="1"/>
  <c r="L682" i="2" s="1"/>
  <c r="P682" i="2" a="1"/>
  <c r="P682" i="2" s="1"/>
  <c r="M682" i="2" a="1"/>
  <c r="M682" i="2" s="1"/>
  <c r="Q682" i="2" a="1"/>
  <c r="Q682" i="2" s="1"/>
  <c r="N682" i="2" a="1"/>
  <c r="N682" i="2" s="1"/>
  <c r="K682" i="2" a="1"/>
  <c r="K682" i="2" s="1"/>
  <c r="O682" i="2" a="1"/>
  <c r="O682" i="2" s="1"/>
  <c r="D682" i="2" a="1"/>
  <c r="D682" i="2" s="1"/>
  <c r="A682" i="2" s="1" a="1"/>
  <c r="A682" i="2" s="1"/>
  <c r="C682" i="2" a="1"/>
  <c r="C682" i="2" s="1"/>
  <c r="N680" i="2" a="1"/>
  <c r="N680" i="2" s="1"/>
  <c r="K680" i="2" a="1"/>
  <c r="K680" i="2" s="1"/>
  <c r="O680" i="2" a="1"/>
  <c r="O680" i="2" s="1"/>
  <c r="L680" i="2" a="1"/>
  <c r="L680" i="2" s="1"/>
  <c r="P680" i="2" a="1"/>
  <c r="P680" i="2" s="1"/>
  <c r="M680" i="2" a="1"/>
  <c r="M680" i="2" s="1"/>
  <c r="Q680" i="2" a="1"/>
  <c r="Q680" i="2" s="1"/>
  <c r="D680" i="2" a="1"/>
  <c r="D680" i="2" s="1"/>
  <c r="A680" i="2" s="1" a="1"/>
  <c r="A680" i="2" s="1"/>
  <c r="C680" i="2" a="1"/>
  <c r="C680" i="2" s="1"/>
  <c r="L678" i="2" a="1"/>
  <c r="L678" i="2" s="1"/>
  <c r="P678" i="2" a="1"/>
  <c r="P678" i="2" s="1"/>
  <c r="M678" i="2" a="1"/>
  <c r="M678" i="2" s="1"/>
  <c r="Q678" i="2" a="1"/>
  <c r="Q678" i="2" s="1"/>
  <c r="N678" i="2" a="1"/>
  <c r="N678" i="2" s="1"/>
  <c r="K678" i="2" a="1"/>
  <c r="K678" i="2" s="1"/>
  <c r="O678" i="2" a="1"/>
  <c r="O678" i="2" s="1"/>
  <c r="D678" i="2" a="1"/>
  <c r="D678" i="2" s="1"/>
  <c r="A678" i="2" s="1" a="1"/>
  <c r="A678" i="2" s="1"/>
  <c r="C678" i="2" a="1"/>
  <c r="C678" i="2" s="1"/>
  <c r="N676" i="2" a="1"/>
  <c r="N676" i="2" s="1"/>
  <c r="K676" i="2" a="1"/>
  <c r="K676" i="2" s="1"/>
  <c r="O676" i="2" a="1"/>
  <c r="O676" i="2" s="1"/>
  <c r="L676" i="2" a="1"/>
  <c r="L676" i="2" s="1"/>
  <c r="P676" i="2" a="1"/>
  <c r="P676" i="2" s="1"/>
  <c r="M676" i="2" a="1"/>
  <c r="M676" i="2" s="1"/>
  <c r="Q676" i="2" a="1"/>
  <c r="Q676" i="2" s="1"/>
  <c r="D676" i="2" a="1"/>
  <c r="D676" i="2" s="1"/>
  <c r="A676" i="2" s="1" a="1"/>
  <c r="A676" i="2" s="1"/>
  <c r="C676" i="2" a="1"/>
  <c r="C676" i="2" s="1"/>
  <c r="L674" i="2" a="1"/>
  <c r="L674" i="2" s="1"/>
  <c r="P674" i="2" a="1"/>
  <c r="P674" i="2" s="1"/>
  <c r="M674" i="2" a="1"/>
  <c r="M674" i="2" s="1"/>
  <c r="Q674" i="2" a="1"/>
  <c r="Q674" i="2" s="1"/>
  <c r="N674" i="2" a="1"/>
  <c r="N674" i="2" s="1"/>
  <c r="K674" i="2" a="1"/>
  <c r="K674" i="2" s="1"/>
  <c r="O674" i="2" a="1"/>
  <c r="O674" i="2" s="1"/>
  <c r="D674" i="2" a="1"/>
  <c r="D674" i="2" s="1"/>
  <c r="A674" i="2" s="1" a="1"/>
  <c r="A674" i="2" s="1"/>
  <c r="C674" i="2" a="1"/>
  <c r="C674" i="2" s="1"/>
  <c r="N672" i="2" a="1"/>
  <c r="N672" i="2" s="1"/>
  <c r="K672" i="2" a="1"/>
  <c r="K672" i="2" s="1"/>
  <c r="O672" i="2" a="1"/>
  <c r="O672" i="2" s="1"/>
  <c r="L672" i="2" a="1"/>
  <c r="L672" i="2" s="1"/>
  <c r="P672" i="2" a="1"/>
  <c r="P672" i="2" s="1"/>
  <c r="Q672" i="2" a="1"/>
  <c r="Q672" i="2" s="1"/>
  <c r="M672" i="2" a="1"/>
  <c r="M672" i="2" s="1"/>
  <c r="D672" i="2" a="1"/>
  <c r="D672" i="2" s="1"/>
  <c r="A672" i="2" s="1" a="1"/>
  <c r="A672" i="2" s="1"/>
  <c r="C672" i="2" a="1"/>
  <c r="C672" i="2" s="1"/>
  <c r="L670" i="2" a="1"/>
  <c r="L670" i="2" s="1"/>
  <c r="P670" i="2" a="1"/>
  <c r="P670" i="2" s="1"/>
  <c r="M670" i="2" a="1"/>
  <c r="M670" i="2" s="1"/>
  <c r="Q670" i="2" a="1"/>
  <c r="Q670" i="2" s="1"/>
  <c r="N670" i="2" a="1"/>
  <c r="N670" i="2" s="1"/>
  <c r="O670" i="2" a="1"/>
  <c r="O670" i="2" s="1"/>
  <c r="K670" i="2" a="1"/>
  <c r="K670" i="2" s="1"/>
  <c r="D670" i="2" a="1"/>
  <c r="D670" i="2" s="1"/>
  <c r="A670" i="2" s="1" a="1"/>
  <c r="A670" i="2" s="1"/>
  <c r="C670" i="2" a="1"/>
  <c r="C670" i="2" s="1"/>
  <c r="N668" i="2" a="1"/>
  <c r="N668" i="2" s="1"/>
  <c r="K668" i="2" a="1"/>
  <c r="K668" i="2" s="1"/>
  <c r="O668" i="2" a="1"/>
  <c r="O668" i="2" s="1"/>
  <c r="L668" i="2" a="1"/>
  <c r="L668" i="2" s="1"/>
  <c r="P668" i="2" a="1"/>
  <c r="P668" i="2" s="1"/>
  <c r="M668" i="2" a="1"/>
  <c r="M668" i="2" s="1"/>
  <c r="Q668" i="2" a="1"/>
  <c r="Q668" i="2" s="1"/>
  <c r="C668" i="2" a="1"/>
  <c r="C668" i="2" s="1"/>
  <c r="D668" i="2" a="1"/>
  <c r="D668" i="2" s="1"/>
  <c r="A668" i="2" s="1" a="1"/>
  <c r="A668" i="2" s="1"/>
  <c r="L666" i="2" a="1"/>
  <c r="L666" i="2" s="1"/>
  <c r="P666" i="2" a="1"/>
  <c r="P666" i="2" s="1"/>
  <c r="M666" i="2" a="1"/>
  <c r="M666" i="2" s="1"/>
  <c r="Q666" i="2" a="1"/>
  <c r="Q666" i="2" s="1"/>
  <c r="N666" i="2" a="1"/>
  <c r="N666" i="2" s="1"/>
  <c r="K666" i="2" a="1"/>
  <c r="K666" i="2" s="1"/>
  <c r="O666" i="2" a="1"/>
  <c r="O666" i="2" s="1"/>
  <c r="D666" i="2" a="1"/>
  <c r="D666" i="2" s="1"/>
  <c r="A666" i="2" s="1" a="1"/>
  <c r="A666" i="2" s="1"/>
  <c r="C666" i="2" a="1"/>
  <c r="C666" i="2" s="1"/>
  <c r="K664" i="2" a="1"/>
  <c r="K664" i="2" s="1"/>
  <c r="O664" i="2" a="1"/>
  <c r="O664" i="2" s="1"/>
  <c r="L664" i="2" a="1"/>
  <c r="L664" i="2" s="1"/>
  <c r="P664" i="2" a="1"/>
  <c r="P664" i="2" s="1"/>
  <c r="M664" i="2" a="1"/>
  <c r="M664" i="2" s="1"/>
  <c r="Q664" i="2" a="1"/>
  <c r="Q664" i="2" s="1"/>
  <c r="N664" i="2" a="1"/>
  <c r="N664" i="2" s="1"/>
  <c r="D664" i="2" a="1"/>
  <c r="D664" i="2" s="1"/>
  <c r="A664" i="2" s="1" a="1"/>
  <c r="A664" i="2" s="1"/>
  <c r="C664" i="2" a="1"/>
  <c r="C664" i="2" s="1"/>
  <c r="M662" i="2" a="1"/>
  <c r="M662" i="2" s="1"/>
  <c r="Q662" i="2" a="1"/>
  <c r="Q662" i="2" s="1"/>
  <c r="N662" i="2" a="1"/>
  <c r="N662" i="2" s="1"/>
  <c r="K662" i="2" a="1"/>
  <c r="K662" i="2" s="1"/>
  <c r="O662" i="2" a="1"/>
  <c r="O662" i="2" s="1"/>
  <c r="L662" i="2" a="1"/>
  <c r="L662" i="2" s="1"/>
  <c r="P662" i="2" a="1"/>
  <c r="P662" i="2" s="1"/>
  <c r="D662" i="2" a="1"/>
  <c r="D662" i="2" s="1"/>
  <c r="A662" i="2" s="1" a="1"/>
  <c r="A662" i="2" s="1"/>
  <c r="C662" i="2" a="1"/>
  <c r="C662" i="2" s="1"/>
  <c r="K660" i="2" a="1"/>
  <c r="K660" i="2" s="1"/>
  <c r="O660" i="2" a="1"/>
  <c r="O660" i="2" s="1"/>
  <c r="L660" i="2" a="1"/>
  <c r="L660" i="2" s="1"/>
  <c r="P660" i="2" a="1"/>
  <c r="P660" i="2" s="1"/>
  <c r="M660" i="2" a="1"/>
  <c r="M660" i="2" s="1"/>
  <c r="Q660" i="2" a="1"/>
  <c r="Q660" i="2" s="1"/>
  <c r="N660" i="2" a="1"/>
  <c r="N660" i="2" s="1"/>
  <c r="C660" i="2" a="1"/>
  <c r="C660" i="2" s="1"/>
  <c r="D660" i="2" a="1"/>
  <c r="D660" i="2" s="1"/>
  <c r="A660" i="2" s="1" a="1"/>
  <c r="A660" i="2" s="1"/>
  <c r="M658" i="2" a="1"/>
  <c r="M658" i="2" s="1"/>
  <c r="Q658" i="2" a="1"/>
  <c r="Q658" i="2" s="1"/>
  <c r="N658" i="2" a="1"/>
  <c r="N658" i="2" s="1"/>
  <c r="K658" i="2" a="1"/>
  <c r="K658" i="2" s="1"/>
  <c r="O658" i="2" a="1"/>
  <c r="O658" i="2" s="1"/>
  <c r="L658" i="2" a="1"/>
  <c r="L658" i="2" s="1"/>
  <c r="P658" i="2" a="1"/>
  <c r="P658" i="2" s="1"/>
  <c r="D658" i="2" a="1"/>
  <c r="D658" i="2" s="1"/>
  <c r="A658" i="2" s="1" a="1"/>
  <c r="A658" i="2" s="1"/>
  <c r="C658" i="2" a="1"/>
  <c r="C658" i="2" s="1"/>
  <c r="K656" i="2" a="1"/>
  <c r="K656" i="2" s="1"/>
  <c r="O656" i="2" a="1"/>
  <c r="O656" i="2" s="1"/>
  <c r="L656" i="2" a="1"/>
  <c r="L656" i="2" s="1"/>
  <c r="P656" i="2" a="1"/>
  <c r="P656" i="2" s="1"/>
  <c r="M656" i="2" a="1"/>
  <c r="M656" i="2" s="1"/>
  <c r="Q656" i="2" a="1"/>
  <c r="Q656" i="2" s="1"/>
  <c r="N656" i="2" a="1"/>
  <c r="N656" i="2" s="1"/>
  <c r="D656" i="2" a="1"/>
  <c r="D656" i="2" s="1"/>
  <c r="A656" i="2" s="1" a="1"/>
  <c r="A656" i="2" s="1"/>
  <c r="C656" i="2" a="1"/>
  <c r="C656" i="2" s="1"/>
  <c r="M654" i="2" a="1"/>
  <c r="M654" i="2" s="1"/>
  <c r="Q654" i="2" a="1"/>
  <c r="Q654" i="2" s="1"/>
  <c r="N654" i="2" a="1"/>
  <c r="N654" i="2" s="1"/>
  <c r="K654" i="2" a="1"/>
  <c r="K654" i="2" s="1"/>
  <c r="O654" i="2" a="1"/>
  <c r="O654" i="2" s="1"/>
  <c r="P654" i="2" a="1"/>
  <c r="P654" i="2" s="1"/>
  <c r="L654" i="2" a="1"/>
  <c r="L654" i="2" s="1"/>
  <c r="C654" i="2" a="1"/>
  <c r="C654" i="2" s="1"/>
  <c r="D654" i="2" a="1"/>
  <c r="D654" i="2" s="1"/>
  <c r="A654" i="2" s="1" a="1"/>
  <c r="A654" i="2" s="1"/>
  <c r="K652" i="2" a="1"/>
  <c r="K652" i="2" s="1"/>
  <c r="O652" i="2" a="1"/>
  <c r="O652" i="2" s="1"/>
  <c r="L652" i="2" a="1"/>
  <c r="L652" i="2" s="1"/>
  <c r="P652" i="2" a="1"/>
  <c r="P652" i="2" s="1"/>
  <c r="M652" i="2" a="1"/>
  <c r="M652" i="2" s="1"/>
  <c r="Q652" i="2" a="1"/>
  <c r="Q652" i="2" s="1"/>
  <c r="N652" i="2" a="1"/>
  <c r="N652" i="2" s="1"/>
  <c r="D652" i="2" a="1"/>
  <c r="D652" i="2" s="1"/>
  <c r="A652" i="2" s="1" a="1"/>
  <c r="A652" i="2" s="1"/>
  <c r="C652" i="2" a="1"/>
  <c r="C652" i="2" s="1"/>
  <c r="M650" i="2" a="1"/>
  <c r="M650" i="2" s="1"/>
  <c r="Q650" i="2" a="1"/>
  <c r="Q650" i="2" s="1"/>
  <c r="N650" i="2" a="1"/>
  <c r="N650" i="2" s="1"/>
  <c r="K650" i="2" a="1"/>
  <c r="K650" i="2" s="1"/>
  <c r="O650" i="2" a="1"/>
  <c r="O650" i="2" s="1"/>
  <c r="L650" i="2" a="1"/>
  <c r="L650" i="2" s="1"/>
  <c r="P650" i="2" a="1"/>
  <c r="P650" i="2" s="1"/>
  <c r="D650" i="2" a="1"/>
  <c r="D650" i="2" s="1"/>
  <c r="A650" i="2" s="1" a="1"/>
  <c r="A650" i="2" s="1"/>
  <c r="C650" i="2" a="1"/>
  <c r="C650" i="2" s="1"/>
  <c r="K648" i="2" a="1"/>
  <c r="K648" i="2" s="1"/>
  <c r="O648" i="2" a="1"/>
  <c r="O648" i="2" s="1"/>
  <c r="L648" i="2" a="1"/>
  <c r="L648" i="2" s="1"/>
  <c r="P648" i="2" a="1"/>
  <c r="P648" i="2" s="1"/>
  <c r="M648" i="2" a="1"/>
  <c r="M648" i="2" s="1"/>
  <c r="Q648" i="2" a="1"/>
  <c r="Q648" i="2" s="1"/>
  <c r="N648" i="2" a="1"/>
  <c r="N648" i="2" s="1"/>
  <c r="C648" i="2" a="1"/>
  <c r="C648" i="2" s="1"/>
  <c r="D648" i="2" a="1"/>
  <c r="D648" i="2" s="1"/>
  <c r="A648" i="2" s="1" a="1"/>
  <c r="A648" i="2" s="1"/>
  <c r="M646" i="2" a="1"/>
  <c r="M646" i="2" s="1"/>
  <c r="Q646" i="2" a="1"/>
  <c r="Q646" i="2" s="1"/>
  <c r="N646" i="2" a="1"/>
  <c r="N646" i="2" s="1"/>
  <c r="K646" i="2" a="1"/>
  <c r="K646" i="2" s="1"/>
  <c r="O646" i="2" a="1"/>
  <c r="O646" i="2" s="1"/>
  <c r="L646" i="2" a="1"/>
  <c r="L646" i="2" s="1"/>
  <c r="P646" i="2" a="1"/>
  <c r="P646" i="2" s="1"/>
  <c r="D646" i="2" a="1"/>
  <c r="D646" i="2" s="1"/>
  <c r="A646" i="2" s="1" a="1"/>
  <c r="A646" i="2" s="1"/>
  <c r="C646" i="2" a="1"/>
  <c r="C646" i="2" s="1"/>
  <c r="K644" i="2" a="1"/>
  <c r="K644" i="2" s="1"/>
  <c r="O644" i="2" a="1"/>
  <c r="O644" i="2" s="1"/>
  <c r="L644" i="2" a="1"/>
  <c r="L644" i="2" s="1"/>
  <c r="P644" i="2" a="1"/>
  <c r="P644" i="2" s="1"/>
  <c r="M644" i="2" a="1"/>
  <c r="M644" i="2" s="1"/>
  <c r="Q644" i="2" a="1"/>
  <c r="Q644" i="2" s="1"/>
  <c r="N644" i="2" a="1"/>
  <c r="N644" i="2" s="1"/>
  <c r="D644" i="2" a="1"/>
  <c r="D644" i="2" s="1"/>
  <c r="A644" i="2" s="1" a="1"/>
  <c r="A644" i="2" s="1"/>
  <c r="C644" i="2" a="1"/>
  <c r="C644" i="2" s="1"/>
  <c r="M642" i="2" a="1"/>
  <c r="M642" i="2" s="1"/>
  <c r="Q642" i="2" a="1"/>
  <c r="Q642" i="2" s="1"/>
  <c r="N642" i="2" a="1"/>
  <c r="N642" i="2" s="1"/>
  <c r="K642" i="2" a="1"/>
  <c r="K642" i="2" s="1"/>
  <c r="O642" i="2" a="1"/>
  <c r="O642" i="2" s="1"/>
  <c r="L642" i="2" a="1"/>
  <c r="L642" i="2" s="1"/>
  <c r="P642" i="2" a="1"/>
  <c r="P642" i="2" s="1"/>
  <c r="C642" i="2" a="1"/>
  <c r="C642" i="2" s="1"/>
  <c r="D642" i="2" a="1"/>
  <c r="D642" i="2" s="1"/>
  <c r="A642" i="2" s="1" a="1"/>
  <c r="A642" i="2" s="1"/>
  <c r="K640" i="2" a="1"/>
  <c r="K640" i="2" s="1"/>
  <c r="O640" i="2" a="1"/>
  <c r="O640" i="2" s="1"/>
  <c r="L640" i="2" a="1"/>
  <c r="L640" i="2" s="1"/>
  <c r="P640" i="2" a="1"/>
  <c r="P640" i="2" s="1"/>
  <c r="M640" i="2" a="1"/>
  <c r="M640" i="2" s="1"/>
  <c r="Q640" i="2" a="1"/>
  <c r="Q640" i="2" s="1"/>
  <c r="N640" i="2" a="1"/>
  <c r="N640" i="2" s="1"/>
  <c r="D640" i="2" a="1"/>
  <c r="D640" i="2" s="1"/>
  <c r="A640" i="2" s="1" a="1"/>
  <c r="A640" i="2" s="1"/>
  <c r="C640" i="2" a="1"/>
  <c r="C640" i="2" s="1"/>
  <c r="M638" i="2" a="1"/>
  <c r="M638" i="2" s="1"/>
  <c r="Q638" i="2" a="1"/>
  <c r="Q638" i="2" s="1"/>
  <c r="N638" i="2" a="1"/>
  <c r="N638" i="2" s="1"/>
  <c r="K638" i="2" a="1"/>
  <c r="K638" i="2" s="1"/>
  <c r="O638" i="2" a="1"/>
  <c r="O638" i="2" s="1"/>
  <c r="P638" i="2" a="1"/>
  <c r="P638" i="2" s="1"/>
  <c r="L638" i="2" a="1"/>
  <c r="L638" i="2" s="1"/>
  <c r="C638" i="2" a="1"/>
  <c r="C638" i="2" s="1"/>
  <c r="D638" i="2" a="1"/>
  <c r="D638" i="2" s="1"/>
  <c r="A638" i="2" s="1" a="1"/>
  <c r="A638" i="2" s="1"/>
  <c r="K636" i="2" a="1"/>
  <c r="K636" i="2" s="1"/>
  <c r="O636" i="2" a="1"/>
  <c r="O636" i="2" s="1"/>
  <c r="L636" i="2" a="1"/>
  <c r="L636" i="2" s="1"/>
  <c r="P636" i="2" a="1"/>
  <c r="P636" i="2" s="1"/>
  <c r="M636" i="2" a="1"/>
  <c r="M636" i="2" s="1"/>
  <c r="Q636" i="2" a="1"/>
  <c r="Q636" i="2" s="1"/>
  <c r="N636" i="2" a="1"/>
  <c r="N636" i="2" s="1"/>
  <c r="D636" i="2" a="1"/>
  <c r="D636" i="2" s="1"/>
  <c r="A636" i="2" s="1" a="1"/>
  <c r="A636" i="2" s="1"/>
  <c r="C636" i="2" a="1"/>
  <c r="C636" i="2" s="1"/>
  <c r="M634" i="2" a="1"/>
  <c r="M634" i="2" s="1"/>
  <c r="Q634" i="2" a="1"/>
  <c r="Q634" i="2" s="1"/>
  <c r="N634" i="2" a="1"/>
  <c r="N634" i="2" s="1"/>
  <c r="K634" i="2" a="1"/>
  <c r="K634" i="2" s="1"/>
  <c r="O634" i="2" a="1"/>
  <c r="O634" i="2" s="1"/>
  <c r="L634" i="2" a="1"/>
  <c r="L634" i="2" s="1"/>
  <c r="P634" i="2" a="1"/>
  <c r="P634" i="2" s="1"/>
  <c r="D634" i="2" a="1"/>
  <c r="D634" i="2" s="1"/>
  <c r="A634" i="2" s="1" a="1"/>
  <c r="A634" i="2" s="1"/>
  <c r="C634" i="2" a="1"/>
  <c r="C634" i="2" s="1"/>
  <c r="K632" i="2" a="1"/>
  <c r="K632" i="2" s="1"/>
  <c r="O632" i="2" a="1"/>
  <c r="O632" i="2" s="1"/>
  <c r="L632" i="2" a="1"/>
  <c r="L632" i="2" s="1"/>
  <c r="P632" i="2" a="1"/>
  <c r="P632" i="2" s="1"/>
  <c r="M632" i="2" a="1"/>
  <c r="M632" i="2" s="1"/>
  <c r="Q632" i="2" a="1"/>
  <c r="Q632" i="2" s="1"/>
  <c r="N632" i="2" a="1"/>
  <c r="N632" i="2" s="1"/>
  <c r="D632" i="2" a="1"/>
  <c r="D632" i="2" s="1"/>
  <c r="A632" i="2" s="1" a="1"/>
  <c r="A632" i="2" s="1"/>
  <c r="C632" i="2" a="1"/>
  <c r="C632" i="2" s="1"/>
  <c r="M630" i="2" a="1"/>
  <c r="M630" i="2" s="1"/>
  <c r="Q630" i="2" a="1"/>
  <c r="Q630" i="2" s="1"/>
  <c r="N630" i="2" a="1"/>
  <c r="N630" i="2" s="1"/>
  <c r="K630" i="2" a="1"/>
  <c r="K630" i="2" s="1"/>
  <c r="O630" i="2" a="1"/>
  <c r="O630" i="2" s="1"/>
  <c r="L630" i="2" a="1"/>
  <c r="L630" i="2" s="1"/>
  <c r="P630" i="2" a="1"/>
  <c r="P630" i="2" s="1"/>
  <c r="C630" i="2" a="1"/>
  <c r="C630" i="2" s="1"/>
  <c r="D630" i="2" a="1"/>
  <c r="D630" i="2" s="1"/>
  <c r="A630" i="2" s="1" a="1"/>
  <c r="A630" i="2" s="1"/>
  <c r="K628" i="2" a="1"/>
  <c r="K628" i="2" s="1"/>
  <c r="O628" i="2" a="1"/>
  <c r="O628" i="2" s="1"/>
  <c r="L628" i="2" a="1"/>
  <c r="L628" i="2" s="1"/>
  <c r="P628" i="2" a="1"/>
  <c r="P628" i="2" s="1"/>
  <c r="M628" i="2" a="1"/>
  <c r="M628" i="2" s="1"/>
  <c r="Q628" i="2" a="1"/>
  <c r="Q628" i="2" s="1"/>
  <c r="N628" i="2" a="1"/>
  <c r="N628" i="2" s="1"/>
  <c r="C628" i="2" a="1"/>
  <c r="C628" i="2" s="1"/>
  <c r="D628" i="2" a="1"/>
  <c r="D628" i="2" s="1"/>
  <c r="A628" i="2" s="1" a="1"/>
  <c r="A628" i="2" s="1"/>
  <c r="M626" i="2" a="1"/>
  <c r="M626" i="2" s="1"/>
  <c r="Q626" i="2" a="1"/>
  <c r="Q626" i="2" s="1"/>
  <c r="N626" i="2" a="1"/>
  <c r="N626" i="2" s="1"/>
  <c r="K626" i="2" a="1"/>
  <c r="K626" i="2" s="1"/>
  <c r="O626" i="2" a="1"/>
  <c r="O626" i="2" s="1"/>
  <c r="L626" i="2" a="1"/>
  <c r="L626" i="2" s="1"/>
  <c r="P626" i="2" a="1"/>
  <c r="P626" i="2" s="1"/>
  <c r="C626" i="2" a="1"/>
  <c r="C626" i="2" s="1"/>
  <c r="D626" i="2" a="1"/>
  <c r="D626" i="2" s="1"/>
  <c r="A626" i="2" s="1" a="1"/>
  <c r="A626" i="2" s="1"/>
  <c r="K624" i="2" a="1"/>
  <c r="K624" i="2" s="1"/>
  <c r="O624" i="2" a="1"/>
  <c r="O624" i="2" s="1"/>
  <c r="L624" i="2" a="1"/>
  <c r="L624" i="2" s="1"/>
  <c r="P624" i="2" a="1"/>
  <c r="P624" i="2" s="1"/>
  <c r="M624" i="2" a="1"/>
  <c r="M624" i="2" s="1"/>
  <c r="Q624" i="2" a="1"/>
  <c r="Q624" i="2" s="1"/>
  <c r="N624" i="2" a="1"/>
  <c r="N624" i="2" s="1"/>
  <c r="C624" i="2" a="1"/>
  <c r="C624" i="2" s="1"/>
  <c r="D624" i="2" a="1"/>
  <c r="D624" i="2" s="1"/>
  <c r="A624" i="2" s="1" a="1"/>
  <c r="A624" i="2" s="1"/>
  <c r="M622" i="2" a="1"/>
  <c r="M622" i="2" s="1"/>
  <c r="Q622" i="2" a="1"/>
  <c r="Q622" i="2" s="1"/>
  <c r="N622" i="2" a="1"/>
  <c r="N622" i="2" s="1"/>
  <c r="K622" i="2" a="1"/>
  <c r="K622" i="2" s="1"/>
  <c r="O622" i="2" a="1"/>
  <c r="O622" i="2" s="1"/>
  <c r="P622" i="2" a="1"/>
  <c r="P622" i="2" s="1"/>
  <c r="L622" i="2" a="1"/>
  <c r="L622" i="2" s="1"/>
  <c r="C622" i="2" a="1"/>
  <c r="C622" i="2" s="1"/>
  <c r="D622" i="2" a="1"/>
  <c r="D622" i="2" s="1"/>
  <c r="A622" i="2" s="1" a="1"/>
  <c r="A622" i="2" s="1"/>
  <c r="K620" i="2" a="1"/>
  <c r="K620" i="2" s="1"/>
  <c r="O620" i="2" a="1"/>
  <c r="O620" i="2" s="1"/>
  <c r="L620" i="2" a="1"/>
  <c r="L620" i="2" s="1"/>
  <c r="P620" i="2" a="1"/>
  <c r="P620" i="2" s="1"/>
  <c r="M620" i="2" a="1"/>
  <c r="M620" i="2" s="1"/>
  <c r="Q620" i="2" a="1"/>
  <c r="Q620" i="2" s="1"/>
  <c r="N620" i="2" a="1"/>
  <c r="N620" i="2" s="1"/>
  <c r="C620" i="2" a="1"/>
  <c r="C620" i="2" s="1"/>
  <c r="D620" i="2" a="1"/>
  <c r="D620" i="2" s="1"/>
  <c r="A620" i="2" s="1" a="1"/>
  <c r="A620" i="2" s="1"/>
  <c r="M618" i="2" a="1"/>
  <c r="M618" i="2" s="1"/>
  <c r="Q618" i="2" a="1"/>
  <c r="Q618" i="2" s="1"/>
  <c r="N618" i="2" a="1"/>
  <c r="N618" i="2" s="1"/>
  <c r="K618" i="2" a="1"/>
  <c r="K618" i="2" s="1"/>
  <c r="O618" i="2" a="1"/>
  <c r="O618" i="2" s="1"/>
  <c r="L618" i="2" a="1"/>
  <c r="L618" i="2" s="1"/>
  <c r="P618" i="2" a="1"/>
  <c r="P618" i="2" s="1"/>
  <c r="C618" i="2" a="1"/>
  <c r="C618" i="2" s="1"/>
  <c r="D618" i="2" a="1"/>
  <c r="D618" i="2" s="1"/>
  <c r="A618" i="2" s="1" a="1"/>
  <c r="A618" i="2" s="1"/>
  <c r="K616" i="2" a="1"/>
  <c r="K616" i="2" s="1"/>
  <c r="O616" i="2" a="1"/>
  <c r="O616" i="2" s="1"/>
  <c r="L616" i="2" a="1"/>
  <c r="L616" i="2" s="1"/>
  <c r="P616" i="2" a="1"/>
  <c r="P616" i="2" s="1"/>
  <c r="M616" i="2" a="1"/>
  <c r="M616" i="2" s="1"/>
  <c r="Q616" i="2" a="1"/>
  <c r="Q616" i="2" s="1"/>
  <c r="N616" i="2" a="1"/>
  <c r="N616" i="2" s="1"/>
  <c r="C616" i="2" a="1"/>
  <c r="C616" i="2" s="1"/>
  <c r="D616" i="2" a="1"/>
  <c r="D616" i="2" s="1"/>
  <c r="A616" i="2" s="1" a="1"/>
  <c r="A616" i="2" s="1"/>
  <c r="M614" i="2" a="1"/>
  <c r="M614" i="2" s="1"/>
  <c r="Q614" i="2" a="1"/>
  <c r="Q614" i="2" s="1"/>
  <c r="N614" i="2" a="1"/>
  <c r="N614" i="2" s="1"/>
  <c r="K614" i="2" a="1"/>
  <c r="K614" i="2" s="1"/>
  <c r="O614" i="2" a="1"/>
  <c r="O614" i="2" s="1"/>
  <c r="L614" i="2" a="1"/>
  <c r="L614" i="2" s="1"/>
  <c r="P614" i="2" a="1"/>
  <c r="P614" i="2" s="1"/>
  <c r="C614" i="2" a="1"/>
  <c r="C614" i="2" s="1"/>
  <c r="D614" i="2" a="1"/>
  <c r="D614" i="2" s="1"/>
  <c r="A614" i="2" s="1" a="1"/>
  <c r="A614" i="2" s="1"/>
  <c r="K612" i="2" a="1"/>
  <c r="K612" i="2" s="1"/>
  <c r="O612" i="2" a="1"/>
  <c r="O612" i="2" s="1"/>
  <c r="L612" i="2" a="1"/>
  <c r="L612" i="2" s="1"/>
  <c r="P612" i="2" a="1"/>
  <c r="P612" i="2" s="1"/>
  <c r="M612" i="2" a="1"/>
  <c r="M612" i="2" s="1"/>
  <c r="Q612" i="2" a="1"/>
  <c r="Q612" i="2" s="1"/>
  <c r="N612" i="2" a="1"/>
  <c r="N612" i="2" s="1"/>
  <c r="C612" i="2" a="1"/>
  <c r="C612" i="2" s="1"/>
  <c r="D612" i="2" a="1"/>
  <c r="D612" i="2" s="1"/>
  <c r="A612" i="2" s="1" a="1"/>
  <c r="A612" i="2" s="1"/>
  <c r="M610" i="2" a="1"/>
  <c r="M610" i="2" s="1"/>
  <c r="Q610" i="2" a="1"/>
  <c r="Q610" i="2" s="1"/>
  <c r="N610" i="2" a="1"/>
  <c r="N610" i="2" s="1"/>
  <c r="K610" i="2" a="1"/>
  <c r="K610" i="2" s="1"/>
  <c r="O610" i="2" a="1"/>
  <c r="O610" i="2" s="1"/>
  <c r="L610" i="2" a="1"/>
  <c r="L610" i="2" s="1"/>
  <c r="P610" i="2" a="1"/>
  <c r="P610" i="2" s="1"/>
  <c r="C610" i="2" a="1"/>
  <c r="C610" i="2" s="1"/>
  <c r="D610" i="2" a="1"/>
  <c r="D610" i="2" s="1"/>
  <c r="A610" i="2" s="1" a="1"/>
  <c r="A610" i="2" s="1"/>
  <c r="K608" i="2" a="1"/>
  <c r="K608" i="2" s="1"/>
  <c r="O608" i="2" a="1"/>
  <c r="O608" i="2" s="1"/>
  <c r="L608" i="2" a="1"/>
  <c r="L608" i="2" s="1"/>
  <c r="P608" i="2" a="1"/>
  <c r="P608" i="2" s="1"/>
  <c r="M608" i="2" a="1"/>
  <c r="M608" i="2" s="1"/>
  <c r="Q608" i="2" a="1"/>
  <c r="Q608" i="2" s="1"/>
  <c r="N608" i="2" a="1"/>
  <c r="N608" i="2" s="1"/>
  <c r="C608" i="2" a="1"/>
  <c r="C608" i="2" s="1"/>
  <c r="D608" i="2" a="1"/>
  <c r="D608" i="2" s="1"/>
  <c r="A608" i="2" s="1" a="1"/>
  <c r="A608" i="2" s="1"/>
  <c r="M606" i="2" a="1"/>
  <c r="M606" i="2" s="1"/>
  <c r="Q606" i="2" a="1"/>
  <c r="Q606" i="2" s="1"/>
  <c r="N606" i="2" a="1"/>
  <c r="N606" i="2" s="1"/>
  <c r="K606" i="2" a="1"/>
  <c r="K606" i="2" s="1"/>
  <c r="O606" i="2" a="1"/>
  <c r="O606" i="2" s="1"/>
  <c r="P606" i="2" a="1"/>
  <c r="P606" i="2" s="1"/>
  <c r="L606" i="2" a="1"/>
  <c r="L606" i="2" s="1"/>
  <c r="C606" i="2" a="1"/>
  <c r="C606" i="2" s="1"/>
  <c r="D606" i="2" a="1"/>
  <c r="D606" i="2" s="1"/>
  <c r="A606" i="2" s="1" a="1"/>
  <c r="A606" i="2" s="1"/>
  <c r="L604" i="2" a="1"/>
  <c r="L604" i="2" s="1"/>
  <c r="P604" i="2" a="1"/>
  <c r="P604" i="2" s="1"/>
  <c r="M604" i="2" a="1"/>
  <c r="M604" i="2" s="1"/>
  <c r="Q604" i="2" a="1"/>
  <c r="Q604" i="2" s="1"/>
  <c r="N604" i="2" a="1"/>
  <c r="N604" i="2" s="1"/>
  <c r="O604" i="2" a="1"/>
  <c r="O604" i="2" s="1"/>
  <c r="K604" i="2" a="1"/>
  <c r="K604" i="2" s="1"/>
  <c r="C604" i="2" a="1"/>
  <c r="C604" i="2" s="1"/>
  <c r="D604" i="2" a="1"/>
  <c r="D604" i="2" s="1"/>
  <c r="A604" i="2" s="1" a="1"/>
  <c r="A604" i="2" s="1"/>
  <c r="N602" i="2" a="1"/>
  <c r="N602" i="2" s="1"/>
  <c r="K602" i="2" a="1"/>
  <c r="K602" i="2" s="1"/>
  <c r="O602" i="2" a="1"/>
  <c r="O602" i="2" s="1"/>
  <c r="L602" i="2" a="1"/>
  <c r="L602" i="2" s="1"/>
  <c r="P602" i="2" a="1"/>
  <c r="P602" i="2" s="1"/>
  <c r="M602" i="2" a="1"/>
  <c r="M602" i="2" s="1"/>
  <c r="Q602" i="2" a="1"/>
  <c r="Q602" i="2" s="1"/>
  <c r="C602" i="2" a="1"/>
  <c r="C602" i="2" s="1"/>
  <c r="D602" i="2" a="1"/>
  <c r="D602" i="2" s="1"/>
  <c r="A602" i="2" s="1" a="1"/>
  <c r="A602" i="2" s="1"/>
  <c r="L600" i="2" a="1"/>
  <c r="L600" i="2" s="1"/>
  <c r="P600" i="2" a="1"/>
  <c r="P600" i="2" s="1"/>
  <c r="M600" i="2" a="1"/>
  <c r="M600" i="2" s="1"/>
  <c r="Q600" i="2" a="1"/>
  <c r="Q600" i="2" s="1"/>
  <c r="N600" i="2" a="1"/>
  <c r="N600" i="2" s="1"/>
  <c r="K600" i="2" a="1"/>
  <c r="K600" i="2" s="1"/>
  <c r="O600" i="2" a="1"/>
  <c r="O600" i="2" s="1"/>
  <c r="C600" i="2" a="1"/>
  <c r="C600" i="2" s="1"/>
  <c r="D600" i="2" a="1"/>
  <c r="D600" i="2" s="1"/>
  <c r="A600" i="2" s="1" a="1"/>
  <c r="A600" i="2" s="1"/>
  <c r="N598" i="2" a="1"/>
  <c r="N598" i="2" s="1"/>
  <c r="K598" i="2" a="1"/>
  <c r="K598" i="2" s="1"/>
  <c r="O598" i="2" a="1"/>
  <c r="O598" i="2" s="1"/>
  <c r="L598" i="2" a="1"/>
  <c r="L598" i="2" s="1"/>
  <c r="P598" i="2" a="1"/>
  <c r="P598" i="2" s="1"/>
  <c r="M598" i="2" a="1"/>
  <c r="M598" i="2" s="1"/>
  <c r="Q598" i="2" a="1"/>
  <c r="Q598" i="2" s="1"/>
  <c r="C598" i="2" a="1"/>
  <c r="C598" i="2" s="1"/>
  <c r="D598" i="2" a="1"/>
  <c r="D598" i="2" s="1"/>
  <c r="A598" i="2" s="1" a="1"/>
  <c r="A598" i="2" s="1"/>
  <c r="P596" i="2" a="1"/>
  <c r="P596" i="2" s="1"/>
  <c r="M596" i="2" a="1"/>
  <c r="M596" i="2" s="1"/>
  <c r="Q596" i="2" a="1"/>
  <c r="Q596" i="2" s="1"/>
  <c r="K596" i="2" a="1"/>
  <c r="K596" i="2" s="1"/>
  <c r="N596" i="2" a="1"/>
  <c r="N596" i="2" s="1"/>
  <c r="L596" i="2" a="1"/>
  <c r="L596" i="2" s="1"/>
  <c r="O596" i="2" a="1"/>
  <c r="O596" i="2" s="1"/>
  <c r="C596" i="2" a="1"/>
  <c r="C596" i="2" s="1"/>
  <c r="D596" i="2" a="1"/>
  <c r="D596" i="2" s="1"/>
  <c r="A596" i="2" s="1" a="1"/>
  <c r="A596" i="2" s="1"/>
  <c r="K594" i="2" a="1"/>
  <c r="K594" i="2" s="1"/>
  <c r="O594" i="2" a="1"/>
  <c r="O594" i="2" s="1"/>
  <c r="L594" i="2" a="1"/>
  <c r="L594" i="2" s="1"/>
  <c r="P594" i="2" a="1"/>
  <c r="P594" i="2" s="1"/>
  <c r="M594" i="2" a="1"/>
  <c r="M594" i="2" s="1"/>
  <c r="Q594" i="2" a="1"/>
  <c r="Q594" i="2" s="1"/>
  <c r="N594" i="2" a="1"/>
  <c r="N594" i="2" s="1"/>
  <c r="C594" i="2" a="1"/>
  <c r="C594" i="2" s="1"/>
  <c r="D594" i="2" a="1"/>
  <c r="D594" i="2" s="1"/>
  <c r="A594" i="2" s="1" a="1"/>
  <c r="A594" i="2" s="1"/>
  <c r="M592" i="2" a="1"/>
  <c r="M592" i="2" s="1"/>
  <c r="Q592" i="2" a="1"/>
  <c r="Q592" i="2" s="1"/>
  <c r="N592" i="2" a="1"/>
  <c r="N592" i="2" s="1"/>
  <c r="K592" i="2" a="1"/>
  <c r="K592" i="2" s="1"/>
  <c r="O592" i="2" a="1"/>
  <c r="O592" i="2" s="1"/>
  <c r="L592" i="2" a="1"/>
  <c r="L592" i="2" s="1"/>
  <c r="P592" i="2" a="1"/>
  <c r="P592" i="2" s="1"/>
  <c r="C592" i="2" a="1"/>
  <c r="C592" i="2" s="1"/>
  <c r="D592" i="2" a="1"/>
  <c r="D592" i="2" s="1"/>
  <c r="A592" i="2" s="1" a="1"/>
  <c r="A592" i="2" s="1"/>
  <c r="K590" i="2" a="1"/>
  <c r="K590" i="2" s="1"/>
  <c r="O590" i="2" a="1"/>
  <c r="O590" i="2" s="1"/>
  <c r="L590" i="2" a="1"/>
  <c r="L590" i="2" s="1"/>
  <c r="P590" i="2" a="1"/>
  <c r="P590" i="2" s="1"/>
  <c r="M590" i="2" a="1"/>
  <c r="M590" i="2" s="1"/>
  <c r="Q590" i="2" a="1"/>
  <c r="Q590" i="2" s="1"/>
  <c r="N590" i="2" a="1"/>
  <c r="N590" i="2" s="1"/>
  <c r="C590" i="2" a="1"/>
  <c r="C590" i="2" s="1"/>
  <c r="D590" i="2" a="1"/>
  <c r="D590" i="2" s="1"/>
  <c r="A590" i="2" s="1" a="1"/>
  <c r="A590" i="2" s="1"/>
  <c r="M588" i="2" a="1"/>
  <c r="M588" i="2" s="1"/>
  <c r="Q588" i="2" a="1"/>
  <c r="Q588" i="2" s="1"/>
  <c r="N588" i="2" a="1"/>
  <c r="N588" i="2" s="1"/>
  <c r="K588" i="2" a="1"/>
  <c r="K588" i="2" s="1"/>
  <c r="O588" i="2" a="1"/>
  <c r="O588" i="2" s="1"/>
  <c r="P588" i="2" a="1"/>
  <c r="P588" i="2" s="1"/>
  <c r="L588" i="2" a="1"/>
  <c r="L588" i="2" s="1"/>
  <c r="C588" i="2" a="1"/>
  <c r="C588" i="2" s="1"/>
  <c r="D588" i="2" a="1"/>
  <c r="D588" i="2" s="1"/>
  <c r="A588" i="2" s="1" a="1"/>
  <c r="A588" i="2" s="1"/>
  <c r="K586" i="2" a="1"/>
  <c r="K586" i="2" s="1"/>
  <c r="O586" i="2" a="1"/>
  <c r="O586" i="2" s="1"/>
  <c r="L586" i="2" a="1"/>
  <c r="L586" i="2" s="1"/>
  <c r="P586" i="2" a="1"/>
  <c r="P586" i="2" s="1"/>
  <c r="M586" i="2" a="1"/>
  <c r="M586" i="2" s="1"/>
  <c r="Q586" i="2" a="1"/>
  <c r="Q586" i="2" s="1"/>
  <c r="N586" i="2" a="1"/>
  <c r="N586" i="2" s="1"/>
  <c r="C586" i="2" a="1"/>
  <c r="C586" i="2" s="1"/>
  <c r="D586" i="2" a="1"/>
  <c r="D586" i="2" s="1"/>
  <c r="A586" i="2" s="1" a="1"/>
  <c r="A586" i="2" s="1"/>
  <c r="M584" i="2" a="1"/>
  <c r="M584" i="2" s="1"/>
  <c r="Q584" i="2" a="1"/>
  <c r="Q584" i="2" s="1"/>
  <c r="N584" i="2" a="1"/>
  <c r="N584" i="2" s="1"/>
  <c r="K584" i="2" a="1"/>
  <c r="K584" i="2" s="1"/>
  <c r="O584" i="2" a="1"/>
  <c r="O584" i="2" s="1"/>
  <c r="L584" i="2" a="1"/>
  <c r="L584" i="2" s="1"/>
  <c r="P584" i="2" a="1"/>
  <c r="P584" i="2" s="1"/>
  <c r="C584" i="2" a="1"/>
  <c r="C584" i="2" s="1"/>
  <c r="D584" i="2" a="1"/>
  <c r="D584" i="2" s="1"/>
  <c r="A584" i="2" s="1" a="1"/>
  <c r="A584" i="2" s="1"/>
  <c r="K582" i="2" a="1"/>
  <c r="K582" i="2" s="1"/>
  <c r="O582" i="2" a="1"/>
  <c r="O582" i="2" s="1"/>
  <c r="L582" i="2" a="1"/>
  <c r="L582" i="2" s="1"/>
  <c r="P582" i="2" a="1"/>
  <c r="P582" i="2" s="1"/>
  <c r="M582" i="2" a="1"/>
  <c r="M582" i="2" s="1"/>
  <c r="Q582" i="2" a="1"/>
  <c r="Q582" i="2" s="1"/>
  <c r="N582" i="2" a="1"/>
  <c r="N582" i="2" s="1"/>
  <c r="C582" i="2" a="1"/>
  <c r="C582" i="2" s="1"/>
  <c r="D582" i="2" a="1"/>
  <c r="D582" i="2" s="1"/>
  <c r="A582" i="2" s="1" a="1"/>
  <c r="A582" i="2" s="1"/>
  <c r="M580" i="2" a="1"/>
  <c r="M580" i="2" s="1"/>
  <c r="Q580" i="2" a="1"/>
  <c r="Q580" i="2" s="1"/>
  <c r="N580" i="2" a="1"/>
  <c r="N580" i="2" s="1"/>
  <c r="K580" i="2" a="1"/>
  <c r="K580" i="2" s="1"/>
  <c r="O580" i="2" a="1"/>
  <c r="O580" i="2" s="1"/>
  <c r="L580" i="2" a="1"/>
  <c r="L580" i="2" s="1"/>
  <c r="P580" i="2" a="1"/>
  <c r="P580" i="2" s="1"/>
  <c r="C580" i="2" a="1"/>
  <c r="C580" i="2" s="1"/>
  <c r="D580" i="2" a="1"/>
  <c r="D580" i="2" s="1"/>
  <c r="A580" i="2" s="1" a="1"/>
  <c r="A580" i="2" s="1"/>
  <c r="K578" i="2" a="1"/>
  <c r="K578" i="2" s="1"/>
  <c r="O578" i="2" a="1"/>
  <c r="O578" i="2" s="1"/>
  <c r="L578" i="2" a="1"/>
  <c r="L578" i="2" s="1"/>
  <c r="P578" i="2" a="1"/>
  <c r="P578" i="2" s="1"/>
  <c r="M578" i="2" a="1"/>
  <c r="M578" i="2" s="1"/>
  <c r="Q578" i="2" a="1"/>
  <c r="Q578" i="2" s="1"/>
  <c r="N578" i="2" a="1"/>
  <c r="N578" i="2" s="1"/>
  <c r="C578" i="2" a="1"/>
  <c r="C578" i="2" s="1"/>
  <c r="D578" i="2" a="1"/>
  <c r="D578" i="2" s="1"/>
  <c r="A578" i="2" s="1" a="1"/>
  <c r="A578" i="2" s="1"/>
  <c r="M576" i="2" a="1"/>
  <c r="M576" i="2" s="1"/>
  <c r="Q576" i="2" a="1"/>
  <c r="Q576" i="2" s="1"/>
  <c r="N576" i="2" a="1"/>
  <c r="N576" i="2" s="1"/>
  <c r="K576" i="2" a="1"/>
  <c r="K576" i="2" s="1"/>
  <c r="O576" i="2" a="1"/>
  <c r="O576" i="2" s="1"/>
  <c r="L576" i="2" a="1"/>
  <c r="L576" i="2" s="1"/>
  <c r="P576" i="2" a="1"/>
  <c r="P576" i="2" s="1"/>
  <c r="C576" i="2" a="1"/>
  <c r="C576" i="2" s="1"/>
  <c r="D576" i="2" a="1"/>
  <c r="D576" i="2" s="1"/>
  <c r="A576" i="2" s="1" a="1"/>
  <c r="A576" i="2" s="1"/>
  <c r="K574" i="2" a="1"/>
  <c r="K574" i="2" s="1"/>
  <c r="O574" i="2" a="1"/>
  <c r="O574" i="2" s="1"/>
  <c r="L574" i="2" a="1"/>
  <c r="L574" i="2" s="1"/>
  <c r="P574" i="2" a="1"/>
  <c r="P574" i="2" s="1"/>
  <c r="M574" i="2" a="1"/>
  <c r="M574" i="2" s="1"/>
  <c r="Q574" i="2" a="1"/>
  <c r="Q574" i="2" s="1"/>
  <c r="N574" i="2" a="1"/>
  <c r="N574" i="2" s="1"/>
  <c r="C574" i="2" a="1"/>
  <c r="C574" i="2" s="1"/>
  <c r="D574" i="2" a="1"/>
  <c r="D574" i="2" s="1"/>
  <c r="A574" i="2" s="1" a="1"/>
  <c r="A574" i="2" s="1"/>
  <c r="M572" i="2" a="1"/>
  <c r="M572" i="2" s="1"/>
  <c r="Q572" i="2" a="1"/>
  <c r="Q572" i="2" s="1"/>
  <c r="N572" i="2" a="1"/>
  <c r="N572" i="2" s="1"/>
  <c r="K572" i="2" a="1"/>
  <c r="K572" i="2" s="1"/>
  <c r="O572" i="2" a="1"/>
  <c r="O572" i="2" s="1"/>
  <c r="P572" i="2" a="1"/>
  <c r="P572" i="2" s="1"/>
  <c r="L572" i="2" a="1"/>
  <c r="L572" i="2" s="1"/>
  <c r="C572" i="2" a="1"/>
  <c r="C572" i="2" s="1"/>
  <c r="D572" i="2" a="1"/>
  <c r="D572" i="2" s="1"/>
  <c r="A572" i="2" s="1" a="1"/>
  <c r="A572" i="2" s="1"/>
  <c r="K570" i="2" a="1"/>
  <c r="K570" i="2" s="1"/>
  <c r="O570" i="2" a="1"/>
  <c r="O570" i="2" s="1"/>
  <c r="L570" i="2" a="1"/>
  <c r="L570" i="2" s="1"/>
  <c r="P570" i="2" a="1"/>
  <c r="P570" i="2" s="1"/>
  <c r="M570" i="2" a="1"/>
  <c r="M570" i="2" s="1"/>
  <c r="Q570" i="2" a="1"/>
  <c r="Q570" i="2" s="1"/>
  <c r="N570" i="2" a="1"/>
  <c r="N570" i="2" s="1"/>
  <c r="C570" i="2" a="1"/>
  <c r="C570" i="2" s="1"/>
  <c r="D570" i="2" a="1"/>
  <c r="D570" i="2" s="1"/>
  <c r="A570" i="2" s="1" a="1"/>
  <c r="A570" i="2" s="1"/>
  <c r="M568" i="2" a="1"/>
  <c r="M568" i="2" s="1"/>
  <c r="Q568" i="2" a="1"/>
  <c r="Q568" i="2" s="1"/>
  <c r="N568" i="2" a="1"/>
  <c r="N568" i="2" s="1"/>
  <c r="K568" i="2" a="1"/>
  <c r="K568" i="2" s="1"/>
  <c r="O568" i="2" a="1"/>
  <c r="O568" i="2" s="1"/>
  <c r="L568" i="2" a="1"/>
  <c r="L568" i="2" s="1"/>
  <c r="P568" i="2" a="1"/>
  <c r="P568" i="2" s="1"/>
  <c r="C568" i="2" a="1"/>
  <c r="C568" i="2" s="1"/>
  <c r="D568" i="2" a="1"/>
  <c r="D568" i="2" s="1"/>
  <c r="A568" i="2" s="1" a="1"/>
  <c r="A568" i="2" s="1"/>
  <c r="K566" i="2" a="1"/>
  <c r="K566" i="2" s="1"/>
  <c r="O566" i="2" a="1"/>
  <c r="O566" i="2" s="1"/>
  <c r="L566" i="2" a="1"/>
  <c r="L566" i="2" s="1"/>
  <c r="P566" i="2" a="1"/>
  <c r="P566" i="2" s="1"/>
  <c r="M566" i="2" a="1"/>
  <c r="M566" i="2" s="1"/>
  <c r="Q566" i="2" a="1"/>
  <c r="Q566" i="2" s="1"/>
  <c r="N566" i="2" a="1"/>
  <c r="N566" i="2" s="1"/>
  <c r="C566" i="2" a="1"/>
  <c r="C566" i="2" s="1"/>
  <c r="D566" i="2" a="1"/>
  <c r="D566" i="2" s="1"/>
  <c r="A566" i="2" s="1" a="1"/>
  <c r="A566" i="2" s="1"/>
  <c r="M564" i="2" a="1"/>
  <c r="M564" i="2" s="1"/>
  <c r="Q564" i="2" a="1"/>
  <c r="Q564" i="2" s="1"/>
  <c r="N564" i="2" a="1"/>
  <c r="N564" i="2" s="1"/>
  <c r="K564" i="2" a="1"/>
  <c r="K564" i="2" s="1"/>
  <c r="O564" i="2" a="1"/>
  <c r="O564" i="2" s="1"/>
  <c r="L564" i="2" a="1"/>
  <c r="L564" i="2" s="1"/>
  <c r="P564" i="2" a="1"/>
  <c r="P564" i="2" s="1"/>
  <c r="C564" i="2" a="1"/>
  <c r="C564" i="2" s="1"/>
  <c r="D564" i="2" a="1"/>
  <c r="D564" i="2" s="1"/>
  <c r="A564" i="2" s="1" a="1"/>
  <c r="A564" i="2" s="1"/>
  <c r="K562" i="2" a="1"/>
  <c r="K562" i="2" s="1"/>
  <c r="O562" i="2" a="1"/>
  <c r="O562" i="2" s="1"/>
  <c r="L562" i="2" a="1"/>
  <c r="L562" i="2" s="1"/>
  <c r="P562" i="2" a="1"/>
  <c r="P562" i="2" s="1"/>
  <c r="M562" i="2" a="1"/>
  <c r="M562" i="2" s="1"/>
  <c r="Q562" i="2" a="1"/>
  <c r="Q562" i="2" s="1"/>
  <c r="N562" i="2" a="1"/>
  <c r="N562" i="2" s="1"/>
  <c r="C562" i="2" a="1"/>
  <c r="C562" i="2" s="1"/>
  <c r="D562" i="2" a="1"/>
  <c r="D562" i="2" s="1"/>
  <c r="A562" i="2" s="1" a="1"/>
  <c r="A562" i="2" s="1"/>
  <c r="M560" i="2" a="1"/>
  <c r="M560" i="2" s="1"/>
  <c r="Q560" i="2" a="1"/>
  <c r="Q560" i="2" s="1"/>
  <c r="N560" i="2" a="1"/>
  <c r="N560" i="2" s="1"/>
  <c r="K560" i="2" a="1"/>
  <c r="K560" i="2" s="1"/>
  <c r="O560" i="2" a="1"/>
  <c r="O560" i="2" s="1"/>
  <c r="L560" i="2" a="1"/>
  <c r="L560" i="2" s="1"/>
  <c r="P560" i="2" a="1"/>
  <c r="P560" i="2" s="1"/>
  <c r="C560" i="2" a="1"/>
  <c r="C560" i="2" s="1"/>
  <c r="D560" i="2" a="1"/>
  <c r="D560" i="2" s="1"/>
  <c r="A560" i="2" s="1" a="1"/>
  <c r="A560" i="2" s="1"/>
  <c r="K558" i="2" a="1"/>
  <c r="K558" i="2" s="1"/>
  <c r="O558" i="2" a="1"/>
  <c r="O558" i="2" s="1"/>
  <c r="L558" i="2" a="1"/>
  <c r="L558" i="2" s="1"/>
  <c r="P558" i="2" a="1"/>
  <c r="P558" i="2" s="1"/>
  <c r="M558" i="2" a="1"/>
  <c r="M558" i="2" s="1"/>
  <c r="Q558" i="2" a="1"/>
  <c r="Q558" i="2" s="1"/>
  <c r="N558" i="2" a="1"/>
  <c r="N558" i="2" s="1"/>
  <c r="C558" i="2" a="1"/>
  <c r="C558" i="2" s="1"/>
  <c r="D558" i="2" a="1"/>
  <c r="D558" i="2" s="1"/>
  <c r="A558" i="2" s="1" a="1"/>
  <c r="A558" i="2" s="1"/>
  <c r="M556" i="2" a="1"/>
  <c r="M556" i="2" s="1"/>
  <c r="Q556" i="2" a="1"/>
  <c r="Q556" i="2" s="1"/>
  <c r="N556" i="2" a="1"/>
  <c r="N556" i="2" s="1"/>
  <c r="K556" i="2" a="1"/>
  <c r="K556" i="2" s="1"/>
  <c r="O556" i="2" a="1"/>
  <c r="O556" i="2" s="1"/>
  <c r="P556" i="2" a="1"/>
  <c r="P556" i="2" s="1"/>
  <c r="L556" i="2" a="1"/>
  <c r="L556" i="2" s="1"/>
  <c r="C556" i="2" a="1"/>
  <c r="C556" i="2" s="1"/>
  <c r="D556" i="2" a="1"/>
  <c r="D556" i="2" s="1"/>
  <c r="A556" i="2" s="1" a="1"/>
  <c r="A556" i="2" s="1"/>
  <c r="K554" i="2" a="1"/>
  <c r="K554" i="2" s="1"/>
  <c r="O554" i="2" a="1"/>
  <c r="O554" i="2" s="1"/>
  <c r="L554" i="2" a="1"/>
  <c r="L554" i="2" s="1"/>
  <c r="P554" i="2" a="1"/>
  <c r="P554" i="2" s="1"/>
  <c r="M554" i="2" a="1"/>
  <c r="M554" i="2" s="1"/>
  <c r="Q554" i="2" a="1"/>
  <c r="Q554" i="2" s="1"/>
  <c r="N554" i="2" a="1"/>
  <c r="N554" i="2" s="1"/>
  <c r="C554" i="2" a="1"/>
  <c r="C554" i="2" s="1"/>
  <c r="D554" i="2" a="1"/>
  <c r="D554" i="2" s="1"/>
  <c r="A554" i="2" s="1" a="1"/>
  <c r="A554" i="2" s="1"/>
  <c r="M552" i="2" a="1"/>
  <c r="M552" i="2" s="1"/>
  <c r="Q552" i="2" a="1"/>
  <c r="Q552" i="2" s="1"/>
  <c r="N552" i="2" a="1"/>
  <c r="N552" i="2" s="1"/>
  <c r="K552" i="2" a="1"/>
  <c r="K552" i="2" s="1"/>
  <c r="O552" i="2" a="1"/>
  <c r="O552" i="2" s="1"/>
  <c r="L552" i="2" a="1"/>
  <c r="L552" i="2" s="1"/>
  <c r="P552" i="2" a="1"/>
  <c r="P552" i="2" s="1"/>
  <c r="C552" i="2" a="1"/>
  <c r="C552" i="2" s="1"/>
  <c r="D552" i="2" a="1"/>
  <c r="D552" i="2" s="1"/>
  <c r="A552" i="2" s="1" a="1"/>
  <c r="A552" i="2" s="1"/>
  <c r="K550" i="2" a="1"/>
  <c r="K550" i="2" s="1"/>
  <c r="O550" i="2" a="1"/>
  <c r="O550" i="2" s="1"/>
  <c r="L550" i="2" a="1"/>
  <c r="L550" i="2" s="1"/>
  <c r="P550" i="2" a="1"/>
  <c r="P550" i="2" s="1"/>
  <c r="M550" i="2" a="1"/>
  <c r="M550" i="2" s="1"/>
  <c r="Q550" i="2" a="1"/>
  <c r="Q550" i="2" s="1"/>
  <c r="N550" i="2" a="1"/>
  <c r="N550" i="2" s="1"/>
  <c r="C550" i="2" a="1"/>
  <c r="C550" i="2" s="1"/>
  <c r="D550" i="2" a="1"/>
  <c r="D550" i="2" s="1"/>
  <c r="A550" i="2" s="1" a="1"/>
  <c r="A550" i="2" s="1"/>
  <c r="M548" i="2" a="1"/>
  <c r="M548" i="2" s="1"/>
  <c r="Q548" i="2" a="1"/>
  <c r="Q548" i="2" s="1"/>
  <c r="N548" i="2" a="1"/>
  <c r="N548" i="2" s="1"/>
  <c r="K548" i="2" a="1"/>
  <c r="K548" i="2" s="1"/>
  <c r="O548" i="2" a="1"/>
  <c r="O548" i="2" s="1"/>
  <c r="L548" i="2" a="1"/>
  <c r="L548" i="2" s="1"/>
  <c r="P548" i="2" a="1"/>
  <c r="P548" i="2" s="1"/>
  <c r="C548" i="2" a="1"/>
  <c r="C548" i="2" s="1"/>
  <c r="D548" i="2" a="1"/>
  <c r="D548" i="2" s="1"/>
  <c r="A548" i="2" s="1" a="1"/>
  <c r="A548" i="2" s="1"/>
  <c r="K546" i="2" a="1"/>
  <c r="K546" i="2" s="1"/>
  <c r="O546" i="2" a="1"/>
  <c r="O546" i="2" s="1"/>
  <c r="L546" i="2" a="1"/>
  <c r="L546" i="2" s="1"/>
  <c r="P546" i="2" a="1"/>
  <c r="P546" i="2" s="1"/>
  <c r="M546" i="2" a="1"/>
  <c r="M546" i="2" s="1"/>
  <c r="Q546" i="2" a="1"/>
  <c r="Q546" i="2" s="1"/>
  <c r="N546" i="2" a="1"/>
  <c r="N546" i="2" s="1"/>
  <c r="C546" i="2" a="1"/>
  <c r="C546" i="2" s="1"/>
  <c r="D546" i="2" a="1"/>
  <c r="D546" i="2" s="1"/>
  <c r="A546" i="2" s="1" a="1"/>
  <c r="A546" i="2" s="1"/>
  <c r="M544" i="2" a="1"/>
  <c r="M544" i="2" s="1"/>
  <c r="Q544" i="2" a="1"/>
  <c r="Q544" i="2" s="1"/>
  <c r="N544" i="2" a="1"/>
  <c r="N544" i="2" s="1"/>
  <c r="K544" i="2" a="1"/>
  <c r="K544" i="2" s="1"/>
  <c r="O544" i="2" a="1"/>
  <c r="O544" i="2" s="1"/>
  <c r="L544" i="2" a="1"/>
  <c r="L544" i="2" s="1"/>
  <c r="P544" i="2" a="1"/>
  <c r="P544" i="2" s="1"/>
  <c r="C544" i="2" a="1"/>
  <c r="C544" i="2" s="1"/>
  <c r="D544" i="2" a="1"/>
  <c r="D544" i="2" s="1"/>
  <c r="A544" i="2" s="1" a="1"/>
  <c r="A544" i="2" s="1"/>
  <c r="K542" i="2" a="1"/>
  <c r="K542" i="2" s="1"/>
  <c r="O542" i="2" a="1"/>
  <c r="O542" i="2" s="1"/>
  <c r="L542" i="2" a="1"/>
  <c r="L542" i="2" s="1"/>
  <c r="P542" i="2" a="1"/>
  <c r="P542" i="2" s="1"/>
  <c r="M542" i="2" a="1"/>
  <c r="M542" i="2" s="1"/>
  <c r="Q542" i="2" a="1"/>
  <c r="Q542" i="2" s="1"/>
  <c r="N542" i="2" a="1"/>
  <c r="N542" i="2" s="1"/>
  <c r="C542" i="2" a="1"/>
  <c r="C542" i="2" s="1"/>
  <c r="D542" i="2" a="1"/>
  <c r="D542" i="2" s="1"/>
  <c r="A542" i="2" s="1" a="1"/>
  <c r="A542" i="2" s="1"/>
  <c r="M540" i="2" a="1"/>
  <c r="M540" i="2" s="1"/>
  <c r="Q540" i="2" a="1"/>
  <c r="Q540" i="2" s="1"/>
  <c r="N540" i="2" a="1"/>
  <c r="N540" i="2" s="1"/>
  <c r="K540" i="2" a="1"/>
  <c r="K540" i="2" s="1"/>
  <c r="O540" i="2" a="1"/>
  <c r="O540" i="2" s="1"/>
  <c r="P540" i="2" a="1"/>
  <c r="P540" i="2" s="1"/>
  <c r="L540" i="2" a="1"/>
  <c r="L540" i="2" s="1"/>
  <c r="D540" i="2" a="1"/>
  <c r="D540" i="2" s="1"/>
  <c r="A540" i="2" s="1" a="1"/>
  <c r="A540" i="2" s="1"/>
  <c r="C540" i="2" a="1"/>
  <c r="C540" i="2" s="1"/>
  <c r="K538" i="2" a="1"/>
  <c r="K538" i="2" s="1"/>
  <c r="O538" i="2" a="1"/>
  <c r="O538" i="2" s="1"/>
  <c r="L538" i="2" a="1"/>
  <c r="L538" i="2" s="1"/>
  <c r="P538" i="2" a="1"/>
  <c r="P538" i="2" s="1"/>
  <c r="M538" i="2" a="1"/>
  <c r="M538" i="2" s="1"/>
  <c r="Q538" i="2" a="1"/>
  <c r="Q538" i="2" s="1"/>
  <c r="N538" i="2" a="1"/>
  <c r="N538" i="2" s="1"/>
  <c r="D538" i="2" a="1"/>
  <c r="D538" i="2" s="1"/>
  <c r="A538" i="2" s="1" a="1"/>
  <c r="A538" i="2" s="1"/>
  <c r="C538" i="2" a="1"/>
  <c r="C538" i="2" s="1"/>
  <c r="M536" i="2" a="1"/>
  <c r="M536" i="2" s="1"/>
  <c r="Q536" i="2" a="1"/>
  <c r="Q536" i="2" s="1"/>
  <c r="N536" i="2" a="1"/>
  <c r="N536" i="2" s="1"/>
  <c r="K536" i="2" a="1"/>
  <c r="K536" i="2" s="1"/>
  <c r="O536" i="2" a="1"/>
  <c r="O536" i="2" s="1"/>
  <c r="L536" i="2" a="1"/>
  <c r="L536" i="2" s="1"/>
  <c r="P536" i="2" a="1"/>
  <c r="P536" i="2" s="1"/>
  <c r="D536" i="2" a="1"/>
  <c r="D536" i="2" s="1"/>
  <c r="A536" i="2" s="1" a="1"/>
  <c r="A536" i="2" s="1"/>
  <c r="C536" i="2" a="1"/>
  <c r="C536" i="2" s="1"/>
  <c r="K534" i="2" a="1"/>
  <c r="K534" i="2" s="1"/>
  <c r="O534" i="2" a="1"/>
  <c r="O534" i="2" s="1"/>
  <c r="L534" i="2" a="1"/>
  <c r="L534" i="2" s="1"/>
  <c r="P534" i="2" a="1"/>
  <c r="P534" i="2" s="1"/>
  <c r="M534" i="2" a="1"/>
  <c r="M534" i="2" s="1"/>
  <c r="Q534" i="2" a="1"/>
  <c r="Q534" i="2" s="1"/>
  <c r="N534" i="2" a="1"/>
  <c r="N534" i="2" s="1"/>
  <c r="D534" i="2" a="1"/>
  <c r="D534" i="2" s="1"/>
  <c r="A534" i="2" s="1" a="1"/>
  <c r="A534" i="2" s="1"/>
  <c r="C534" i="2" a="1"/>
  <c r="C534" i="2" s="1"/>
  <c r="M532" i="2" a="1"/>
  <c r="M532" i="2" s="1"/>
  <c r="Q532" i="2" a="1"/>
  <c r="Q532" i="2" s="1"/>
  <c r="N532" i="2" a="1"/>
  <c r="N532" i="2" s="1"/>
  <c r="K532" i="2" a="1"/>
  <c r="K532" i="2" s="1"/>
  <c r="O532" i="2" a="1"/>
  <c r="O532" i="2" s="1"/>
  <c r="L532" i="2" a="1"/>
  <c r="L532" i="2" s="1"/>
  <c r="P532" i="2" a="1"/>
  <c r="P532" i="2" s="1"/>
  <c r="D532" i="2" a="1"/>
  <c r="D532" i="2" s="1"/>
  <c r="A532" i="2" s="1" a="1"/>
  <c r="A532" i="2" s="1"/>
  <c r="C532" i="2" a="1"/>
  <c r="C532" i="2" s="1"/>
  <c r="K530" i="2" a="1"/>
  <c r="K530" i="2" s="1"/>
  <c r="O530" i="2" a="1"/>
  <c r="O530" i="2" s="1"/>
  <c r="L530" i="2" a="1"/>
  <c r="L530" i="2" s="1"/>
  <c r="P530" i="2" a="1"/>
  <c r="P530" i="2" s="1"/>
  <c r="M530" i="2" a="1"/>
  <c r="M530" i="2" s="1"/>
  <c r="Q530" i="2" a="1"/>
  <c r="Q530" i="2" s="1"/>
  <c r="N530" i="2" a="1"/>
  <c r="N530" i="2" s="1"/>
  <c r="D530" i="2" a="1"/>
  <c r="D530" i="2" s="1"/>
  <c r="A530" i="2" s="1" a="1"/>
  <c r="A530" i="2" s="1"/>
  <c r="C530" i="2" a="1"/>
  <c r="C530" i="2" s="1"/>
  <c r="M528" i="2" a="1"/>
  <c r="M528" i="2" s="1"/>
  <c r="Q528" i="2" a="1"/>
  <c r="Q528" i="2" s="1"/>
  <c r="N528" i="2" a="1"/>
  <c r="N528" i="2" s="1"/>
  <c r="K528" i="2" a="1"/>
  <c r="K528" i="2" s="1"/>
  <c r="O528" i="2" a="1"/>
  <c r="O528" i="2" s="1"/>
  <c r="L528" i="2" a="1"/>
  <c r="L528" i="2" s="1"/>
  <c r="P528" i="2" a="1"/>
  <c r="P528" i="2" s="1"/>
  <c r="D528" i="2" a="1"/>
  <c r="D528" i="2" s="1"/>
  <c r="A528" i="2" s="1" a="1"/>
  <c r="A528" i="2" s="1"/>
  <c r="C528" i="2" a="1"/>
  <c r="C528" i="2" s="1"/>
  <c r="L526" i="2" a="1"/>
  <c r="L526" i="2" s="1"/>
  <c r="P526" i="2" a="1"/>
  <c r="P526" i="2" s="1"/>
  <c r="M526" i="2" a="1"/>
  <c r="M526" i="2" s="1"/>
  <c r="Q526" i="2" a="1"/>
  <c r="Q526" i="2" s="1"/>
  <c r="N526" i="2" a="1"/>
  <c r="N526" i="2" s="1"/>
  <c r="K526" i="2" a="1"/>
  <c r="K526" i="2" s="1"/>
  <c r="O526" i="2" a="1"/>
  <c r="O526" i="2" s="1"/>
  <c r="D526" i="2" a="1"/>
  <c r="D526" i="2" s="1"/>
  <c r="A526" i="2" s="1" a="1"/>
  <c r="A526" i="2" s="1"/>
  <c r="C526" i="2" a="1"/>
  <c r="C526" i="2" s="1"/>
  <c r="N524" i="2" a="1"/>
  <c r="N524" i="2" s="1"/>
  <c r="K524" i="2" a="1"/>
  <c r="K524" i="2" s="1"/>
  <c r="O524" i="2" a="1"/>
  <c r="O524" i="2" s="1"/>
  <c r="L524" i="2" a="1"/>
  <c r="L524" i="2" s="1"/>
  <c r="P524" i="2" a="1"/>
  <c r="P524" i="2" s="1"/>
  <c r="Q524" i="2" a="1"/>
  <c r="Q524" i="2" s="1"/>
  <c r="M524" i="2" a="1"/>
  <c r="M524" i="2" s="1"/>
  <c r="D524" i="2" a="1"/>
  <c r="D524" i="2" s="1"/>
  <c r="A524" i="2" s="1" a="1"/>
  <c r="A524" i="2" s="1"/>
  <c r="C524" i="2" a="1"/>
  <c r="C524" i="2" s="1"/>
  <c r="L522" i="2" a="1"/>
  <c r="L522" i="2" s="1"/>
  <c r="P522" i="2" a="1"/>
  <c r="P522" i="2" s="1"/>
  <c r="M522" i="2" a="1"/>
  <c r="M522" i="2" s="1"/>
  <c r="Q522" i="2" a="1"/>
  <c r="Q522" i="2" s="1"/>
  <c r="N522" i="2" a="1"/>
  <c r="N522" i="2" s="1"/>
  <c r="O522" i="2" a="1"/>
  <c r="O522" i="2" s="1"/>
  <c r="K522" i="2" a="1"/>
  <c r="K522" i="2" s="1"/>
  <c r="D522" i="2" a="1"/>
  <c r="D522" i="2" s="1"/>
  <c r="A522" i="2" s="1" a="1"/>
  <c r="A522" i="2" s="1"/>
  <c r="C522" i="2" a="1"/>
  <c r="C522" i="2" s="1"/>
  <c r="N520" i="2" a="1"/>
  <c r="N520" i="2" s="1"/>
  <c r="K520" i="2" a="1"/>
  <c r="K520" i="2" s="1"/>
  <c r="O520" i="2" a="1"/>
  <c r="O520" i="2" s="1"/>
  <c r="L520" i="2" a="1"/>
  <c r="L520" i="2" s="1"/>
  <c r="P520" i="2" a="1"/>
  <c r="P520" i="2" s="1"/>
  <c r="M520" i="2" a="1"/>
  <c r="M520" i="2" s="1"/>
  <c r="Q520" i="2" a="1"/>
  <c r="Q520" i="2" s="1"/>
  <c r="D520" i="2" a="1"/>
  <c r="D520" i="2" s="1"/>
  <c r="A520" i="2" s="1" a="1"/>
  <c r="A520" i="2" s="1"/>
  <c r="C520" i="2" a="1"/>
  <c r="C520" i="2" s="1"/>
  <c r="L518" i="2" a="1"/>
  <c r="L518" i="2" s="1"/>
  <c r="P518" i="2" a="1"/>
  <c r="P518" i="2" s="1"/>
  <c r="M518" i="2" a="1"/>
  <c r="M518" i="2" s="1"/>
  <c r="Q518" i="2" a="1"/>
  <c r="Q518" i="2" s="1"/>
  <c r="N518" i="2" a="1"/>
  <c r="N518" i="2" s="1"/>
  <c r="K518" i="2" a="1"/>
  <c r="K518" i="2" s="1"/>
  <c r="O518" i="2" a="1"/>
  <c r="O518" i="2" s="1"/>
  <c r="D518" i="2" a="1"/>
  <c r="D518" i="2" s="1"/>
  <c r="A518" i="2" s="1" a="1"/>
  <c r="A518" i="2" s="1"/>
  <c r="C518" i="2" a="1"/>
  <c r="C518" i="2" s="1"/>
  <c r="N516" i="2" a="1"/>
  <c r="N516" i="2" s="1"/>
  <c r="K516" i="2" a="1"/>
  <c r="K516" i="2" s="1"/>
  <c r="O516" i="2" a="1"/>
  <c r="O516" i="2" s="1"/>
  <c r="L516" i="2" a="1"/>
  <c r="L516" i="2" s="1"/>
  <c r="P516" i="2" a="1"/>
  <c r="P516" i="2" s="1"/>
  <c r="M516" i="2" a="1"/>
  <c r="M516" i="2" s="1"/>
  <c r="Q516" i="2" a="1"/>
  <c r="Q516" i="2" s="1"/>
  <c r="D516" i="2" a="1"/>
  <c r="D516" i="2" s="1"/>
  <c r="A516" i="2" s="1" a="1"/>
  <c r="A516" i="2" s="1"/>
  <c r="C516" i="2" a="1"/>
  <c r="C516" i="2" s="1"/>
  <c r="L514" i="2" a="1"/>
  <c r="L514" i="2" s="1"/>
  <c r="P514" i="2" a="1"/>
  <c r="P514" i="2" s="1"/>
  <c r="M514" i="2" a="1"/>
  <c r="M514" i="2" s="1"/>
  <c r="Q514" i="2" a="1"/>
  <c r="Q514" i="2" s="1"/>
  <c r="N514" i="2" a="1"/>
  <c r="N514" i="2" s="1"/>
  <c r="K514" i="2" a="1"/>
  <c r="K514" i="2" s="1"/>
  <c r="O514" i="2" a="1"/>
  <c r="O514" i="2" s="1"/>
  <c r="D514" i="2" a="1"/>
  <c r="D514" i="2" s="1"/>
  <c r="A514" i="2" s="1" a="1"/>
  <c r="A514" i="2" s="1"/>
  <c r="C514" i="2" a="1"/>
  <c r="C514" i="2" s="1"/>
  <c r="N512" i="2" a="1"/>
  <c r="N512" i="2" s="1"/>
  <c r="K512" i="2" a="1"/>
  <c r="K512" i="2" s="1"/>
  <c r="O512" i="2" a="1"/>
  <c r="O512" i="2" s="1"/>
  <c r="L512" i="2" a="1"/>
  <c r="L512" i="2" s="1"/>
  <c r="P512" i="2" a="1"/>
  <c r="P512" i="2" s="1"/>
  <c r="M512" i="2" a="1"/>
  <c r="M512" i="2" s="1"/>
  <c r="Q512" i="2" a="1"/>
  <c r="Q512" i="2" s="1"/>
  <c r="D512" i="2" a="1"/>
  <c r="D512" i="2" s="1"/>
  <c r="A512" i="2" s="1" a="1"/>
  <c r="A512" i="2" s="1"/>
  <c r="C512" i="2" a="1"/>
  <c r="C512" i="2" s="1"/>
  <c r="L510" i="2" a="1"/>
  <c r="L510" i="2" s="1"/>
  <c r="P510" i="2" a="1"/>
  <c r="P510" i="2" s="1"/>
  <c r="M510" i="2" a="1"/>
  <c r="M510" i="2" s="1"/>
  <c r="Q510" i="2" a="1"/>
  <c r="Q510" i="2" s="1"/>
  <c r="N510" i="2" a="1"/>
  <c r="N510" i="2" s="1"/>
  <c r="K510" i="2" a="1"/>
  <c r="K510" i="2" s="1"/>
  <c r="O510" i="2" a="1"/>
  <c r="O510" i="2" s="1"/>
  <c r="D510" i="2" a="1"/>
  <c r="D510" i="2" s="1"/>
  <c r="A510" i="2" s="1" a="1"/>
  <c r="A510" i="2" s="1"/>
  <c r="C510" i="2" a="1"/>
  <c r="C510" i="2" s="1"/>
  <c r="N508" i="2" a="1"/>
  <c r="N508" i="2" s="1"/>
  <c r="K508" i="2" a="1"/>
  <c r="K508" i="2" s="1"/>
  <c r="O508" i="2" a="1"/>
  <c r="O508" i="2" s="1"/>
  <c r="L508" i="2" a="1"/>
  <c r="L508" i="2" s="1"/>
  <c r="P508" i="2" a="1"/>
  <c r="P508" i="2" s="1"/>
  <c r="Q508" i="2" a="1"/>
  <c r="Q508" i="2" s="1"/>
  <c r="M508" i="2" a="1"/>
  <c r="M508" i="2" s="1"/>
  <c r="D508" i="2" a="1"/>
  <c r="D508" i="2" s="1"/>
  <c r="A508" i="2" s="1" a="1"/>
  <c r="A508" i="2" s="1"/>
  <c r="C508" i="2" a="1"/>
  <c r="C508" i="2" s="1"/>
  <c r="L506" i="2" a="1"/>
  <c r="L506" i="2" s="1"/>
  <c r="P506" i="2" a="1"/>
  <c r="P506" i="2" s="1"/>
  <c r="M506" i="2" a="1"/>
  <c r="M506" i="2" s="1"/>
  <c r="Q506" i="2" a="1"/>
  <c r="Q506" i="2" s="1"/>
  <c r="N506" i="2" a="1"/>
  <c r="N506" i="2" s="1"/>
  <c r="O506" i="2" a="1"/>
  <c r="O506" i="2" s="1"/>
  <c r="K506" i="2" a="1"/>
  <c r="K506" i="2" s="1"/>
  <c r="D506" i="2" a="1"/>
  <c r="D506" i="2" s="1"/>
  <c r="A506" i="2" s="1" a="1"/>
  <c r="A506" i="2" s="1"/>
  <c r="C506" i="2" a="1"/>
  <c r="C506" i="2" s="1"/>
  <c r="N504" i="2" a="1"/>
  <c r="N504" i="2" s="1"/>
  <c r="K504" i="2" a="1"/>
  <c r="K504" i="2" s="1"/>
  <c r="O504" i="2" a="1"/>
  <c r="O504" i="2" s="1"/>
  <c r="L504" i="2" a="1"/>
  <c r="L504" i="2" s="1"/>
  <c r="P504" i="2" a="1"/>
  <c r="P504" i="2" s="1"/>
  <c r="M504" i="2" a="1"/>
  <c r="M504" i="2" s="1"/>
  <c r="Q504" i="2" a="1"/>
  <c r="Q504" i="2" s="1"/>
  <c r="C504" i="2" a="1"/>
  <c r="C504" i="2" s="1"/>
  <c r="D504" i="2" a="1"/>
  <c r="D504" i="2" s="1"/>
  <c r="A504" i="2" s="1" a="1"/>
  <c r="A504" i="2" s="1"/>
  <c r="L502" i="2" a="1"/>
  <c r="L502" i="2" s="1"/>
  <c r="P502" i="2" a="1"/>
  <c r="P502" i="2" s="1"/>
  <c r="M502" i="2" a="1"/>
  <c r="M502" i="2" s="1"/>
  <c r="Q502" i="2" a="1"/>
  <c r="Q502" i="2" s="1"/>
  <c r="N502" i="2" a="1"/>
  <c r="N502" i="2" s="1"/>
  <c r="K502" i="2" a="1"/>
  <c r="K502" i="2" s="1"/>
  <c r="O502" i="2" a="1"/>
  <c r="O502" i="2" s="1"/>
  <c r="C502" i="2" a="1"/>
  <c r="C502" i="2" s="1"/>
  <c r="D502" i="2" a="1"/>
  <c r="D502" i="2" s="1"/>
  <c r="A502" i="2" s="1" a="1"/>
  <c r="A502" i="2" s="1"/>
  <c r="N500" i="2" a="1"/>
  <c r="N500" i="2" s="1"/>
  <c r="K500" i="2" a="1"/>
  <c r="K500" i="2" s="1"/>
  <c r="O500" i="2" a="1"/>
  <c r="O500" i="2" s="1"/>
  <c r="L500" i="2" a="1"/>
  <c r="L500" i="2" s="1"/>
  <c r="P500" i="2" a="1"/>
  <c r="P500" i="2" s="1"/>
  <c r="M500" i="2" a="1"/>
  <c r="M500" i="2" s="1"/>
  <c r="Q500" i="2" a="1"/>
  <c r="Q500" i="2" s="1"/>
  <c r="D500" i="2" a="1"/>
  <c r="D500" i="2" s="1"/>
  <c r="A500" i="2" s="1" a="1"/>
  <c r="A500" i="2" s="1"/>
  <c r="C500" i="2" a="1"/>
  <c r="C500" i="2" s="1"/>
  <c r="L498" i="2" a="1"/>
  <c r="L498" i="2" s="1"/>
  <c r="P498" i="2" a="1"/>
  <c r="P498" i="2" s="1"/>
  <c r="M498" i="2" a="1"/>
  <c r="M498" i="2" s="1"/>
  <c r="Q498" i="2" a="1"/>
  <c r="Q498" i="2" s="1"/>
  <c r="N498" i="2" a="1"/>
  <c r="N498" i="2" s="1"/>
  <c r="K498" i="2" a="1"/>
  <c r="K498" i="2" s="1"/>
  <c r="O498" i="2" a="1"/>
  <c r="O498" i="2" s="1"/>
  <c r="D498" i="2" a="1"/>
  <c r="D498" i="2" s="1"/>
  <c r="A498" i="2" s="1" a="1"/>
  <c r="A498" i="2" s="1"/>
  <c r="C498" i="2" a="1"/>
  <c r="C498" i="2" s="1"/>
  <c r="N496" i="2" a="1"/>
  <c r="N496" i="2" s="1"/>
  <c r="K496" i="2" a="1"/>
  <c r="K496" i="2" s="1"/>
  <c r="O496" i="2" a="1"/>
  <c r="O496" i="2" s="1"/>
  <c r="L496" i="2" a="1"/>
  <c r="L496" i="2" s="1"/>
  <c r="P496" i="2" a="1"/>
  <c r="P496" i="2" s="1"/>
  <c r="M496" i="2" a="1"/>
  <c r="M496" i="2" s="1"/>
  <c r="Q496" i="2" a="1"/>
  <c r="Q496" i="2" s="1"/>
  <c r="C496" i="2" a="1"/>
  <c r="C496" i="2" s="1"/>
  <c r="D496" i="2" a="1"/>
  <c r="D496" i="2" s="1"/>
  <c r="A496" i="2" s="1" a="1"/>
  <c r="A496" i="2" s="1"/>
  <c r="L494" i="2" a="1"/>
  <c r="L494" i="2" s="1"/>
  <c r="P494" i="2" a="1"/>
  <c r="P494" i="2" s="1"/>
  <c r="M494" i="2" a="1"/>
  <c r="M494" i="2" s="1"/>
  <c r="Q494" i="2" a="1"/>
  <c r="Q494" i="2" s="1"/>
  <c r="N494" i="2" a="1"/>
  <c r="N494" i="2" s="1"/>
  <c r="K494" i="2" a="1"/>
  <c r="K494" i="2" s="1"/>
  <c r="O494" i="2" a="1"/>
  <c r="O494" i="2" s="1"/>
  <c r="D494" i="2" a="1"/>
  <c r="D494" i="2" s="1"/>
  <c r="A494" i="2" s="1" a="1"/>
  <c r="A494" i="2" s="1"/>
  <c r="C494" i="2" a="1"/>
  <c r="C494" i="2" s="1"/>
  <c r="N492" i="2" a="1"/>
  <c r="N492" i="2" s="1"/>
  <c r="K492" i="2" a="1"/>
  <c r="K492" i="2" s="1"/>
  <c r="O492" i="2" a="1"/>
  <c r="O492" i="2" s="1"/>
  <c r="L492" i="2" a="1"/>
  <c r="L492" i="2" s="1"/>
  <c r="P492" i="2" a="1"/>
  <c r="P492" i="2" s="1"/>
  <c r="Q492" i="2" a="1"/>
  <c r="Q492" i="2" s="1"/>
  <c r="M492" i="2" a="1"/>
  <c r="M492" i="2" s="1"/>
  <c r="D492" i="2" a="1"/>
  <c r="D492" i="2" s="1"/>
  <c r="A492" i="2" s="1" a="1"/>
  <c r="A492" i="2" s="1"/>
  <c r="C492" i="2" a="1"/>
  <c r="C492" i="2" s="1"/>
  <c r="L490" i="2" a="1"/>
  <c r="L490" i="2" s="1"/>
  <c r="P490" i="2" a="1"/>
  <c r="P490" i="2" s="1"/>
  <c r="M490" i="2" a="1"/>
  <c r="M490" i="2" s="1"/>
  <c r="Q490" i="2" a="1"/>
  <c r="Q490" i="2" s="1"/>
  <c r="N490" i="2" a="1"/>
  <c r="N490" i="2" s="1"/>
  <c r="O490" i="2" a="1"/>
  <c r="O490" i="2" s="1"/>
  <c r="K490" i="2" a="1"/>
  <c r="K490" i="2" s="1"/>
  <c r="D490" i="2" a="1"/>
  <c r="D490" i="2" s="1"/>
  <c r="A490" i="2" s="1" a="1"/>
  <c r="A490" i="2" s="1"/>
  <c r="C490" i="2" a="1"/>
  <c r="C490" i="2" s="1"/>
  <c r="N488" i="2" a="1"/>
  <c r="N488" i="2" s="1"/>
  <c r="K488" i="2" a="1"/>
  <c r="K488" i="2" s="1"/>
  <c r="O488" i="2" a="1"/>
  <c r="O488" i="2" s="1"/>
  <c r="L488" i="2" a="1"/>
  <c r="L488" i="2" s="1"/>
  <c r="P488" i="2" a="1"/>
  <c r="P488" i="2" s="1"/>
  <c r="M488" i="2" a="1"/>
  <c r="M488" i="2" s="1"/>
  <c r="Q488" i="2" a="1"/>
  <c r="Q488" i="2" s="1"/>
  <c r="C488" i="2" a="1"/>
  <c r="C488" i="2" s="1"/>
  <c r="D488" i="2" a="1"/>
  <c r="D488" i="2" s="1"/>
  <c r="A488" i="2" s="1" a="1"/>
  <c r="A488" i="2" s="1"/>
  <c r="L486" i="2" a="1"/>
  <c r="L486" i="2" s="1"/>
  <c r="P486" i="2" a="1"/>
  <c r="P486" i="2" s="1"/>
  <c r="M486" i="2" a="1"/>
  <c r="M486" i="2" s="1"/>
  <c r="Q486" i="2" a="1"/>
  <c r="Q486" i="2" s="1"/>
  <c r="N486" i="2" a="1"/>
  <c r="N486" i="2" s="1"/>
  <c r="K486" i="2" a="1"/>
  <c r="K486" i="2" s="1"/>
  <c r="O486" i="2" a="1"/>
  <c r="O486" i="2" s="1"/>
  <c r="D486" i="2" a="1"/>
  <c r="D486" i="2" s="1"/>
  <c r="A486" i="2" s="1" a="1"/>
  <c r="A486" i="2" s="1"/>
  <c r="C486" i="2" a="1"/>
  <c r="C486" i="2" s="1"/>
  <c r="N484" i="2" a="1"/>
  <c r="N484" i="2" s="1"/>
  <c r="K484" i="2" a="1"/>
  <c r="K484" i="2" s="1"/>
  <c r="O484" i="2" a="1"/>
  <c r="O484" i="2" s="1"/>
  <c r="L484" i="2" a="1"/>
  <c r="L484" i="2" s="1"/>
  <c r="P484" i="2" a="1"/>
  <c r="P484" i="2" s="1"/>
  <c r="M484" i="2" a="1"/>
  <c r="M484" i="2" s="1"/>
  <c r="Q484" i="2" a="1"/>
  <c r="Q484" i="2" s="1"/>
  <c r="D484" i="2" a="1"/>
  <c r="D484" i="2" s="1"/>
  <c r="A484" i="2" s="1" a="1"/>
  <c r="A484" i="2" s="1"/>
  <c r="C484" i="2" a="1"/>
  <c r="C484" i="2" s="1"/>
  <c r="L482" i="2" a="1"/>
  <c r="L482" i="2" s="1"/>
  <c r="P482" i="2" a="1"/>
  <c r="P482" i="2" s="1"/>
  <c r="M482" i="2" a="1"/>
  <c r="M482" i="2" s="1"/>
  <c r="Q482" i="2" a="1"/>
  <c r="Q482" i="2" s="1"/>
  <c r="N482" i="2" a="1"/>
  <c r="N482" i="2" s="1"/>
  <c r="K482" i="2" a="1"/>
  <c r="K482" i="2" s="1"/>
  <c r="O482" i="2" a="1"/>
  <c r="O482" i="2" s="1"/>
  <c r="C482" i="2" a="1"/>
  <c r="C482" i="2" s="1"/>
  <c r="D482" i="2" a="1"/>
  <c r="D482" i="2" s="1"/>
  <c r="A482" i="2" s="1" a="1"/>
  <c r="A482" i="2" s="1"/>
  <c r="N480" i="2" a="1"/>
  <c r="N480" i="2" s="1"/>
  <c r="K480" i="2" a="1"/>
  <c r="K480" i="2" s="1"/>
  <c r="O480" i="2" a="1"/>
  <c r="O480" i="2" s="1"/>
  <c r="L480" i="2" a="1"/>
  <c r="L480" i="2" s="1"/>
  <c r="P480" i="2" a="1"/>
  <c r="P480" i="2" s="1"/>
  <c r="M480" i="2" a="1"/>
  <c r="M480" i="2" s="1"/>
  <c r="Q480" i="2" a="1"/>
  <c r="Q480" i="2" s="1"/>
  <c r="C480" i="2" a="1"/>
  <c r="C480" i="2" s="1"/>
  <c r="D480" i="2" a="1"/>
  <c r="D480" i="2" s="1"/>
  <c r="A480" i="2" s="1" a="1"/>
  <c r="A480" i="2" s="1"/>
  <c r="L478" i="2" a="1"/>
  <c r="L478" i="2" s="1"/>
  <c r="P478" i="2" a="1"/>
  <c r="P478" i="2" s="1"/>
  <c r="M478" i="2" a="1"/>
  <c r="M478" i="2" s="1"/>
  <c r="Q478" i="2" a="1"/>
  <c r="Q478" i="2" s="1"/>
  <c r="N478" i="2" a="1"/>
  <c r="N478" i="2" s="1"/>
  <c r="K478" i="2" a="1"/>
  <c r="K478" i="2" s="1"/>
  <c r="O478" i="2" a="1"/>
  <c r="O478" i="2" s="1"/>
  <c r="C478" i="2" a="1"/>
  <c r="C478" i="2" s="1"/>
  <c r="D478" i="2" a="1"/>
  <c r="D478" i="2" s="1"/>
  <c r="A478" i="2" s="1" a="1"/>
  <c r="A478" i="2" s="1"/>
  <c r="N476" i="2" a="1"/>
  <c r="N476" i="2" s="1"/>
  <c r="K476" i="2" a="1"/>
  <c r="K476" i="2" s="1"/>
  <c r="O476" i="2" a="1"/>
  <c r="O476" i="2" s="1"/>
  <c r="L476" i="2" a="1"/>
  <c r="L476" i="2" s="1"/>
  <c r="P476" i="2" a="1"/>
  <c r="P476" i="2" s="1"/>
  <c r="Q476" i="2" a="1"/>
  <c r="Q476" i="2" s="1"/>
  <c r="M476" i="2" a="1"/>
  <c r="M476" i="2" s="1"/>
  <c r="C476" i="2" a="1"/>
  <c r="C476" i="2" s="1"/>
  <c r="D476" i="2" a="1"/>
  <c r="D476" i="2" s="1"/>
  <c r="A476" i="2" s="1" a="1"/>
  <c r="A476" i="2" s="1"/>
  <c r="L474" i="2" a="1"/>
  <c r="L474" i="2" s="1"/>
  <c r="P474" i="2" a="1"/>
  <c r="P474" i="2" s="1"/>
  <c r="M474" i="2" a="1"/>
  <c r="M474" i="2" s="1"/>
  <c r="Q474" i="2" a="1"/>
  <c r="Q474" i="2" s="1"/>
  <c r="N474" i="2" a="1"/>
  <c r="N474" i="2" s="1"/>
  <c r="O474" i="2" a="1"/>
  <c r="O474" i="2" s="1"/>
  <c r="K474" i="2" a="1"/>
  <c r="K474" i="2" s="1"/>
  <c r="D474" i="2" a="1"/>
  <c r="D474" i="2" s="1"/>
  <c r="A474" i="2" s="1" a="1"/>
  <c r="A474" i="2" s="1"/>
  <c r="C474" i="2" a="1"/>
  <c r="C474" i="2" s="1"/>
  <c r="N472" i="2" a="1"/>
  <c r="N472" i="2" s="1"/>
  <c r="K472" i="2" a="1"/>
  <c r="K472" i="2" s="1"/>
  <c r="O472" i="2" a="1"/>
  <c r="O472" i="2" s="1"/>
  <c r="L472" i="2" a="1"/>
  <c r="L472" i="2" s="1"/>
  <c r="P472" i="2" a="1"/>
  <c r="P472" i="2" s="1"/>
  <c r="M472" i="2" a="1"/>
  <c r="M472" i="2" s="1"/>
  <c r="Q472" i="2" a="1"/>
  <c r="Q472" i="2" s="1"/>
  <c r="D472" i="2" a="1"/>
  <c r="D472" i="2" s="1"/>
  <c r="A472" i="2" s="1" a="1"/>
  <c r="A472" i="2" s="1"/>
  <c r="C472" i="2" a="1"/>
  <c r="C472" i="2" s="1"/>
  <c r="L470" i="2" a="1"/>
  <c r="L470" i="2" s="1"/>
  <c r="P470" i="2" a="1"/>
  <c r="P470" i="2" s="1"/>
  <c r="M470" i="2" a="1"/>
  <c r="M470" i="2" s="1"/>
  <c r="Q470" i="2" a="1"/>
  <c r="Q470" i="2" s="1"/>
  <c r="N470" i="2" a="1"/>
  <c r="N470" i="2" s="1"/>
  <c r="K470" i="2" a="1"/>
  <c r="K470" i="2" s="1"/>
  <c r="O470" i="2" a="1"/>
  <c r="O470" i="2" s="1"/>
  <c r="D470" i="2" a="1"/>
  <c r="D470" i="2" s="1"/>
  <c r="A470" i="2" s="1" a="1"/>
  <c r="A470" i="2" s="1"/>
  <c r="C470" i="2" a="1"/>
  <c r="C470" i="2" s="1"/>
  <c r="N468" i="2" a="1"/>
  <c r="N468" i="2" s="1"/>
  <c r="K468" i="2" a="1"/>
  <c r="K468" i="2" s="1"/>
  <c r="O468" i="2" a="1"/>
  <c r="O468" i="2" s="1"/>
  <c r="L468" i="2" a="1"/>
  <c r="L468" i="2" s="1"/>
  <c r="P468" i="2" a="1"/>
  <c r="P468" i="2" s="1"/>
  <c r="M468" i="2" a="1"/>
  <c r="M468" i="2" s="1"/>
  <c r="Q468" i="2" a="1"/>
  <c r="Q468" i="2" s="1"/>
  <c r="D468" i="2" a="1"/>
  <c r="D468" i="2" s="1"/>
  <c r="A468" i="2" s="1" a="1"/>
  <c r="A468" i="2" s="1"/>
  <c r="C468" i="2" a="1"/>
  <c r="C468" i="2" s="1"/>
  <c r="L466" i="2" a="1"/>
  <c r="L466" i="2" s="1"/>
  <c r="P466" i="2" a="1"/>
  <c r="P466" i="2" s="1"/>
  <c r="M466" i="2" a="1"/>
  <c r="M466" i="2" s="1"/>
  <c r="Q466" i="2" a="1"/>
  <c r="Q466" i="2" s="1"/>
  <c r="N466" i="2" a="1"/>
  <c r="N466" i="2" s="1"/>
  <c r="K466" i="2" a="1"/>
  <c r="K466" i="2" s="1"/>
  <c r="O466" i="2" a="1"/>
  <c r="O466" i="2" s="1"/>
  <c r="D466" i="2" a="1"/>
  <c r="D466" i="2" s="1"/>
  <c r="A466" i="2" s="1" a="1"/>
  <c r="A466" i="2" s="1"/>
  <c r="C466" i="2" a="1"/>
  <c r="C466" i="2" s="1"/>
  <c r="N464" i="2" a="1"/>
  <c r="N464" i="2" s="1"/>
  <c r="K464" i="2" a="1"/>
  <c r="K464" i="2" s="1"/>
  <c r="O464" i="2" a="1"/>
  <c r="O464" i="2" s="1"/>
  <c r="L464" i="2" a="1"/>
  <c r="L464" i="2" s="1"/>
  <c r="P464" i="2" a="1"/>
  <c r="P464" i="2" s="1"/>
  <c r="M464" i="2" a="1"/>
  <c r="M464" i="2" s="1"/>
  <c r="Q464" i="2" a="1"/>
  <c r="Q464" i="2" s="1"/>
  <c r="D464" i="2" a="1"/>
  <c r="D464" i="2" s="1"/>
  <c r="A464" i="2" s="1" a="1"/>
  <c r="A464" i="2" s="1"/>
  <c r="C464" i="2" a="1"/>
  <c r="C464" i="2" s="1"/>
  <c r="L462" i="2" a="1"/>
  <c r="L462" i="2" s="1"/>
  <c r="P462" i="2" a="1"/>
  <c r="P462" i="2" s="1"/>
  <c r="M462" i="2" a="1"/>
  <c r="M462" i="2" s="1"/>
  <c r="Q462" i="2" a="1"/>
  <c r="Q462" i="2" s="1"/>
  <c r="N462" i="2" a="1"/>
  <c r="N462" i="2" s="1"/>
  <c r="K462" i="2" a="1"/>
  <c r="K462" i="2" s="1"/>
  <c r="O462" i="2" a="1"/>
  <c r="O462" i="2" s="1"/>
  <c r="D462" i="2" a="1"/>
  <c r="D462" i="2" s="1"/>
  <c r="A462" i="2" s="1" a="1"/>
  <c r="A462" i="2" s="1"/>
  <c r="C462" i="2" a="1"/>
  <c r="C462" i="2" s="1"/>
  <c r="K460" i="2" a="1"/>
  <c r="K460" i="2" s="1"/>
  <c r="O460" i="2" a="1"/>
  <c r="O460" i="2" s="1"/>
  <c r="L460" i="2" a="1"/>
  <c r="L460" i="2" s="1"/>
  <c r="P460" i="2" a="1"/>
  <c r="P460" i="2" s="1"/>
  <c r="M460" i="2" a="1"/>
  <c r="M460" i="2" s="1"/>
  <c r="Q460" i="2" a="1"/>
  <c r="Q460" i="2" s="1"/>
  <c r="N460" i="2" a="1"/>
  <c r="N460" i="2" s="1"/>
  <c r="D460" i="2" a="1"/>
  <c r="D460" i="2" s="1"/>
  <c r="A460" i="2" s="1" a="1"/>
  <c r="A460" i="2" s="1"/>
  <c r="C460" i="2" a="1"/>
  <c r="C460" i="2" s="1"/>
  <c r="M458" i="2" a="1"/>
  <c r="M458" i="2" s="1"/>
  <c r="Q458" i="2" a="1"/>
  <c r="Q458" i="2" s="1"/>
  <c r="N458" i="2" a="1"/>
  <c r="N458" i="2" s="1"/>
  <c r="K458" i="2" a="1"/>
  <c r="K458" i="2" s="1"/>
  <c r="O458" i="2" a="1"/>
  <c r="O458" i="2" s="1"/>
  <c r="P458" i="2" a="1"/>
  <c r="P458" i="2" s="1"/>
  <c r="L458" i="2" a="1"/>
  <c r="L458" i="2" s="1"/>
  <c r="D458" i="2" a="1"/>
  <c r="D458" i="2" s="1"/>
  <c r="A458" i="2" s="1" a="1"/>
  <c r="A458" i="2" s="1"/>
  <c r="C458" i="2" a="1"/>
  <c r="C458" i="2" s="1"/>
  <c r="K456" i="2" a="1"/>
  <c r="K456" i="2" s="1"/>
  <c r="O456" i="2" a="1"/>
  <c r="O456" i="2" s="1"/>
  <c r="L456" i="2" a="1"/>
  <c r="L456" i="2" s="1"/>
  <c r="P456" i="2" a="1"/>
  <c r="P456" i="2" s="1"/>
  <c r="M456" i="2" a="1"/>
  <c r="M456" i="2" s="1"/>
  <c r="Q456" i="2" a="1"/>
  <c r="Q456" i="2" s="1"/>
  <c r="N456" i="2" a="1"/>
  <c r="N456" i="2" s="1"/>
  <c r="D456" i="2" a="1"/>
  <c r="D456" i="2" s="1"/>
  <c r="A456" i="2" s="1" a="1"/>
  <c r="A456" i="2" s="1"/>
  <c r="C456" i="2" a="1"/>
  <c r="C456" i="2" s="1"/>
  <c r="M454" i="2" a="1"/>
  <c r="M454" i="2" s="1"/>
  <c r="Q454" i="2" a="1"/>
  <c r="Q454" i="2" s="1"/>
  <c r="N454" i="2" a="1"/>
  <c r="N454" i="2" s="1"/>
  <c r="K454" i="2" a="1"/>
  <c r="K454" i="2" s="1"/>
  <c r="O454" i="2" a="1"/>
  <c r="O454" i="2" s="1"/>
  <c r="L454" i="2" a="1"/>
  <c r="L454" i="2" s="1"/>
  <c r="P454" i="2" a="1"/>
  <c r="P454" i="2" s="1"/>
  <c r="D454" i="2" a="1"/>
  <c r="D454" i="2" s="1"/>
  <c r="A454" i="2" s="1" a="1"/>
  <c r="A454" i="2" s="1"/>
  <c r="C454" i="2" a="1"/>
  <c r="C454" i="2" s="1"/>
  <c r="K452" i="2" a="1"/>
  <c r="K452" i="2" s="1"/>
  <c r="O452" i="2" a="1"/>
  <c r="O452" i="2" s="1"/>
  <c r="L452" i="2" a="1"/>
  <c r="L452" i="2" s="1"/>
  <c r="P452" i="2" a="1"/>
  <c r="P452" i="2" s="1"/>
  <c r="M452" i="2" a="1"/>
  <c r="M452" i="2" s="1"/>
  <c r="Q452" i="2" a="1"/>
  <c r="Q452" i="2" s="1"/>
  <c r="N452" i="2" a="1"/>
  <c r="N452" i="2" s="1"/>
  <c r="D452" i="2" a="1"/>
  <c r="D452" i="2" s="1"/>
  <c r="A452" i="2" s="1" a="1"/>
  <c r="A452" i="2" s="1"/>
  <c r="C452" i="2" a="1"/>
  <c r="C452" i="2" s="1"/>
  <c r="M450" i="2" a="1"/>
  <c r="M450" i="2" s="1"/>
  <c r="Q450" i="2" a="1"/>
  <c r="Q450" i="2" s="1"/>
  <c r="N450" i="2" a="1"/>
  <c r="N450" i="2" s="1"/>
  <c r="K450" i="2" a="1"/>
  <c r="K450" i="2" s="1"/>
  <c r="O450" i="2" a="1"/>
  <c r="O450" i="2" s="1"/>
  <c r="L450" i="2" a="1"/>
  <c r="L450" i="2" s="1"/>
  <c r="P450" i="2" a="1"/>
  <c r="P450" i="2" s="1"/>
  <c r="D450" i="2" a="1"/>
  <c r="D450" i="2" s="1"/>
  <c r="A450" i="2" s="1" a="1"/>
  <c r="A450" i="2" s="1"/>
  <c r="C450" i="2" a="1"/>
  <c r="C450" i="2" s="1"/>
  <c r="K448" i="2" a="1"/>
  <c r="K448" i="2" s="1"/>
  <c r="O448" i="2" a="1"/>
  <c r="O448" i="2" s="1"/>
  <c r="L448" i="2" a="1"/>
  <c r="L448" i="2" s="1"/>
  <c r="P448" i="2" a="1"/>
  <c r="P448" i="2" s="1"/>
  <c r="M448" i="2" a="1"/>
  <c r="M448" i="2" s="1"/>
  <c r="Q448" i="2" a="1"/>
  <c r="Q448" i="2" s="1"/>
  <c r="N448" i="2" a="1"/>
  <c r="N448" i="2" s="1"/>
  <c r="D448" i="2" a="1"/>
  <c r="D448" i="2" s="1"/>
  <c r="A448" i="2" s="1" a="1"/>
  <c r="A448" i="2" s="1"/>
  <c r="C448" i="2" a="1"/>
  <c r="C448" i="2" s="1"/>
  <c r="M446" i="2" a="1"/>
  <c r="M446" i="2" s="1"/>
  <c r="Q446" i="2" a="1"/>
  <c r="Q446" i="2" s="1"/>
  <c r="N446" i="2" a="1"/>
  <c r="N446" i="2" s="1"/>
  <c r="K446" i="2" a="1"/>
  <c r="K446" i="2" s="1"/>
  <c r="O446" i="2" a="1"/>
  <c r="O446" i="2" s="1"/>
  <c r="L446" i="2" a="1"/>
  <c r="L446" i="2" s="1"/>
  <c r="P446" i="2" a="1"/>
  <c r="P446" i="2" s="1"/>
  <c r="C446" i="2" a="1"/>
  <c r="C446" i="2" s="1"/>
  <c r="D446" i="2" a="1"/>
  <c r="D446" i="2" s="1"/>
  <c r="A446" i="2" s="1" a="1"/>
  <c r="A446" i="2" s="1"/>
  <c r="K444" i="2" a="1"/>
  <c r="K444" i="2" s="1"/>
  <c r="O444" i="2" a="1"/>
  <c r="O444" i="2" s="1"/>
  <c r="L444" i="2" a="1"/>
  <c r="L444" i="2" s="1"/>
  <c r="P444" i="2" a="1"/>
  <c r="P444" i="2" s="1"/>
  <c r="M444" i="2" a="1"/>
  <c r="M444" i="2" s="1"/>
  <c r="Q444" i="2" a="1"/>
  <c r="Q444" i="2" s="1"/>
  <c r="N444" i="2" a="1"/>
  <c r="N444" i="2" s="1"/>
  <c r="C444" i="2" a="1"/>
  <c r="C444" i="2" s="1"/>
  <c r="D444" i="2" a="1"/>
  <c r="D444" i="2" s="1"/>
  <c r="A444" i="2" s="1" a="1"/>
  <c r="A444" i="2" s="1"/>
  <c r="M442" i="2" a="1"/>
  <c r="M442" i="2" s="1"/>
  <c r="Q442" i="2" a="1"/>
  <c r="Q442" i="2" s="1"/>
  <c r="N442" i="2" a="1"/>
  <c r="N442" i="2" s="1"/>
  <c r="K442" i="2" a="1"/>
  <c r="K442" i="2" s="1"/>
  <c r="O442" i="2" a="1"/>
  <c r="O442" i="2" s="1"/>
  <c r="P442" i="2" a="1"/>
  <c r="P442" i="2" s="1"/>
  <c r="L442" i="2" a="1"/>
  <c r="L442" i="2" s="1"/>
  <c r="C442" i="2" a="1"/>
  <c r="C442" i="2" s="1"/>
  <c r="D442" i="2" a="1"/>
  <c r="D442" i="2" s="1"/>
  <c r="A442" i="2" s="1" a="1"/>
  <c r="A442" i="2" s="1"/>
  <c r="K440" i="2" a="1"/>
  <c r="K440" i="2" s="1"/>
  <c r="O440" i="2" a="1"/>
  <c r="O440" i="2" s="1"/>
  <c r="L440" i="2" a="1"/>
  <c r="L440" i="2" s="1"/>
  <c r="P440" i="2" a="1"/>
  <c r="P440" i="2" s="1"/>
  <c r="M440" i="2" a="1"/>
  <c r="M440" i="2" s="1"/>
  <c r="Q440" i="2" a="1"/>
  <c r="Q440" i="2" s="1"/>
  <c r="N440" i="2" a="1"/>
  <c r="N440" i="2" s="1"/>
  <c r="C440" i="2" a="1"/>
  <c r="C440" i="2" s="1"/>
  <c r="D440" i="2" a="1"/>
  <c r="D440" i="2" s="1"/>
  <c r="A440" i="2" s="1" a="1"/>
  <c r="A440" i="2" s="1"/>
  <c r="M438" i="2" a="1"/>
  <c r="M438" i="2" s="1"/>
  <c r="Q438" i="2" a="1"/>
  <c r="Q438" i="2" s="1"/>
  <c r="N438" i="2" a="1"/>
  <c r="N438" i="2" s="1"/>
  <c r="K438" i="2" a="1"/>
  <c r="K438" i="2" s="1"/>
  <c r="O438" i="2" a="1"/>
  <c r="O438" i="2" s="1"/>
  <c r="L438" i="2" a="1"/>
  <c r="L438" i="2" s="1"/>
  <c r="P438" i="2" a="1"/>
  <c r="P438" i="2" s="1"/>
  <c r="C438" i="2" a="1"/>
  <c r="C438" i="2" s="1"/>
  <c r="D438" i="2" a="1"/>
  <c r="D438" i="2" s="1"/>
  <c r="A438" i="2" s="1" a="1"/>
  <c r="A438" i="2" s="1"/>
  <c r="K436" i="2" a="1"/>
  <c r="K436" i="2" s="1"/>
  <c r="O436" i="2" a="1"/>
  <c r="O436" i="2" s="1"/>
  <c r="L436" i="2" a="1"/>
  <c r="L436" i="2" s="1"/>
  <c r="P436" i="2" a="1"/>
  <c r="P436" i="2" s="1"/>
  <c r="M436" i="2" a="1"/>
  <c r="M436" i="2" s="1"/>
  <c r="Q436" i="2" a="1"/>
  <c r="Q436" i="2" s="1"/>
  <c r="N436" i="2" a="1"/>
  <c r="N436" i="2" s="1"/>
  <c r="C436" i="2" a="1"/>
  <c r="C436" i="2" s="1"/>
  <c r="D436" i="2" a="1"/>
  <c r="D436" i="2" s="1"/>
  <c r="A436" i="2" s="1" a="1"/>
  <c r="A436" i="2" s="1"/>
  <c r="M434" i="2" a="1"/>
  <c r="M434" i="2" s="1"/>
  <c r="Q434" i="2" a="1"/>
  <c r="Q434" i="2" s="1"/>
  <c r="N434" i="2" a="1"/>
  <c r="N434" i="2" s="1"/>
  <c r="K434" i="2" a="1"/>
  <c r="K434" i="2" s="1"/>
  <c r="O434" i="2" a="1"/>
  <c r="O434" i="2" s="1"/>
  <c r="L434" i="2" a="1"/>
  <c r="L434" i="2" s="1"/>
  <c r="P434" i="2" a="1"/>
  <c r="P434" i="2" s="1"/>
  <c r="C434" i="2" a="1"/>
  <c r="C434" i="2" s="1"/>
  <c r="D434" i="2" a="1"/>
  <c r="D434" i="2" s="1"/>
  <c r="A434" i="2" s="1" a="1"/>
  <c r="A434" i="2" s="1"/>
  <c r="K432" i="2" a="1"/>
  <c r="K432" i="2" s="1"/>
  <c r="O432" i="2" a="1"/>
  <c r="O432" i="2" s="1"/>
  <c r="L432" i="2" a="1"/>
  <c r="L432" i="2" s="1"/>
  <c r="P432" i="2" a="1"/>
  <c r="P432" i="2" s="1"/>
  <c r="M432" i="2" a="1"/>
  <c r="M432" i="2" s="1"/>
  <c r="Q432" i="2" a="1"/>
  <c r="Q432" i="2" s="1"/>
  <c r="N432" i="2" a="1"/>
  <c r="N432" i="2" s="1"/>
  <c r="C432" i="2" a="1"/>
  <c r="C432" i="2" s="1"/>
  <c r="D432" i="2" a="1"/>
  <c r="D432" i="2" s="1"/>
  <c r="A432" i="2" s="1" a="1"/>
  <c r="A432" i="2" s="1"/>
  <c r="M430" i="2" a="1"/>
  <c r="M430" i="2" s="1"/>
  <c r="Q430" i="2" a="1"/>
  <c r="Q430" i="2" s="1"/>
  <c r="N430" i="2" a="1"/>
  <c r="N430" i="2" s="1"/>
  <c r="K430" i="2" a="1"/>
  <c r="K430" i="2" s="1"/>
  <c r="O430" i="2" a="1"/>
  <c r="O430" i="2" s="1"/>
  <c r="L430" i="2" a="1"/>
  <c r="L430" i="2" s="1"/>
  <c r="P430" i="2" a="1"/>
  <c r="P430" i="2" s="1"/>
  <c r="C430" i="2" a="1"/>
  <c r="C430" i="2" s="1"/>
  <c r="D430" i="2" a="1"/>
  <c r="D430" i="2" s="1"/>
  <c r="A430" i="2" s="1" a="1"/>
  <c r="A430" i="2" s="1"/>
  <c r="K428" i="2" a="1"/>
  <c r="K428" i="2" s="1"/>
  <c r="O428" i="2" a="1"/>
  <c r="O428" i="2" s="1"/>
  <c r="L428" i="2" a="1"/>
  <c r="L428" i="2" s="1"/>
  <c r="P428" i="2" a="1"/>
  <c r="P428" i="2" s="1"/>
  <c r="M428" i="2" a="1"/>
  <c r="M428" i="2" s="1"/>
  <c r="Q428" i="2" a="1"/>
  <c r="Q428" i="2" s="1"/>
  <c r="N428" i="2" a="1"/>
  <c r="N428" i="2" s="1"/>
  <c r="C428" i="2" a="1"/>
  <c r="C428" i="2" s="1"/>
  <c r="D428" i="2" a="1"/>
  <c r="D428" i="2" s="1"/>
  <c r="A428" i="2" s="1" a="1"/>
  <c r="A428" i="2" s="1"/>
  <c r="M426" i="2" a="1"/>
  <c r="M426" i="2" s="1"/>
  <c r="Q426" i="2" a="1"/>
  <c r="Q426" i="2" s="1"/>
  <c r="N426" i="2" a="1"/>
  <c r="N426" i="2" s="1"/>
  <c r="K426" i="2" a="1"/>
  <c r="K426" i="2" s="1"/>
  <c r="O426" i="2" a="1"/>
  <c r="O426" i="2" s="1"/>
  <c r="P426" i="2" a="1"/>
  <c r="P426" i="2" s="1"/>
  <c r="L426" i="2" a="1"/>
  <c r="L426" i="2" s="1"/>
  <c r="C426" i="2" a="1"/>
  <c r="C426" i="2" s="1"/>
  <c r="D426" i="2" a="1"/>
  <c r="D426" i="2" s="1"/>
  <c r="A426" i="2" s="1" a="1"/>
  <c r="A426" i="2" s="1"/>
  <c r="K424" i="2" a="1"/>
  <c r="K424" i="2" s="1"/>
  <c r="O424" i="2" a="1"/>
  <c r="O424" i="2" s="1"/>
  <c r="L424" i="2" a="1"/>
  <c r="L424" i="2" s="1"/>
  <c r="P424" i="2" a="1"/>
  <c r="P424" i="2" s="1"/>
  <c r="M424" i="2" a="1"/>
  <c r="M424" i="2" s="1"/>
  <c r="Q424" i="2" a="1"/>
  <c r="Q424" i="2" s="1"/>
  <c r="N424" i="2" a="1"/>
  <c r="N424" i="2" s="1"/>
  <c r="C424" i="2" a="1"/>
  <c r="C424" i="2" s="1"/>
  <c r="D424" i="2" a="1"/>
  <c r="D424" i="2" s="1"/>
  <c r="A424" i="2" s="1" a="1"/>
  <c r="A424" i="2" s="1"/>
  <c r="M422" i="2" a="1"/>
  <c r="M422" i="2" s="1"/>
  <c r="Q422" i="2" a="1"/>
  <c r="Q422" i="2" s="1"/>
  <c r="N422" i="2" a="1"/>
  <c r="N422" i="2" s="1"/>
  <c r="K422" i="2" a="1"/>
  <c r="K422" i="2" s="1"/>
  <c r="O422" i="2" a="1"/>
  <c r="O422" i="2" s="1"/>
  <c r="L422" i="2" a="1"/>
  <c r="L422" i="2" s="1"/>
  <c r="P422" i="2" a="1"/>
  <c r="P422" i="2" s="1"/>
  <c r="C422" i="2" a="1"/>
  <c r="C422" i="2" s="1"/>
  <c r="D422" i="2" a="1"/>
  <c r="D422" i="2" s="1"/>
  <c r="A422" i="2" s="1" a="1"/>
  <c r="A422" i="2" s="1"/>
  <c r="K420" i="2" a="1"/>
  <c r="K420" i="2" s="1"/>
  <c r="O420" i="2" a="1"/>
  <c r="O420" i="2" s="1"/>
  <c r="L420" i="2" a="1"/>
  <c r="L420" i="2" s="1"/>
  <c r="P420" i="2" a="1"/>
  <c r="P420" i="2" s="1"/>
  <c r="M420" i="2" a="1"/>
  <c r="M420" i="2" s="1"/>
  <c r="Q420" i="2" a="1"/>
  <c r="Q420" i="2" s="1"/>
  <c r="N420" i="2" a="1"/>
  <c r="N420" i="2" s="1"/>
  <c r="C420" i="2" a="1"/>
  <c r="C420" i="2" s="1"/>
  <c r="D420" i="2" a="1"/>
  <c r="D420" i="2" s="1"/>
  <c r="A420" i="2" s="1" a="1"/>
  <c r="A420" i="2" s="1"/>
  <c r="M418" i="2" a="1"/>
  <c r="M418" i="2" s="1"/>
  <c r="Q418" i="2" a="1"/>
  <c r="Q418" i="2" s="1"/>
  <c r="N418" i="2" a="1"/>
  <c r="N418" i="2" s="1"/>
  <c r="K418" i="2" a="1"/>
  <c r="K418" i="2" s="1"/>
  <c r="O418" i="2" a="1"/>
  <c r="O418" i="2" s="1"/>
  <c r="L418" i="2" a="1"/>
  <c r="L418" i="2" s="1"/>
  <c r="P418" i="2" a="1"/>
  <c r="P418" i="2" s="1"/>
  <c r="C418" i="2" a="1"/>
  <c r="C418" i="2" s="1"/>
  <c r="D418" i="2" a="1"/>
  <c r="D418" i="2" s="1"/>
  <c r="A418" i="2" s="1" a="1"/>
  <c r="A418" i="2" s="1"/>
  <c r="K416" i="2" a="1"/>
  <c r="K416" i="2" s="1"/>
  <c r="O416" i="2" a="1"/>
  <c r="O416" i="2" s="1"/>
  <c r="L416" i="2" a="1"/>
  <c r="L416" i="2" s="1"/>
  <c r="P416" i="2" a="1"/>
  <c r="P416" i="2" s="1"/>
  <c r="M416" i="2" a="1"/>
  <c r="M416" i="2" s="1"/>
  <c r="Q416" i="2" a="1"/>
  <c r="Q416" i="2" s="1"/>
  <c r="N416" i="2" a="1"/>
  <c r="N416" i="2" s="1"/>
  <c r="C416" i="2" a="1"/>
  <c r="C416" i="2" s="1"/>
  <c r="D416" i="2" a="1"/>
  <c r="D416" i="2" s="1"/>
  <c r="A416" i="2" s="1" a="1"/>
  <c r="A416" i="2" s="1"/>
  <c r="M414" i="2" a="1"/>
  <c r="M414" i="2" s="1"/>
  <c r="Q414" i="2" a="1"/>
  <c r="Q414" i="2" s="1"/>
  <c r="N414" i="2" a="1"/>
  <c r="N414" i="2" s="1"/>
  <c r="K414" i="2" a="1"/>
  <c r="K414" i="2" s="1"/>
  <c r="O414" i="2" a="1"/>
  <c r="O414" i="2" s="1"/>
  <c r="L414" i="2" a="1"/>
  <c r="L414" i="2" s="1"/>
  <c r="P414" i="2" a="1"/>
  <c r="P414" i="2" s="1"/>
  <c r="C414" i="2" a="1"/>
  <c r="C414" i="2" s="1"/>
  <c r="D414" i="2" a="1"/>
  <c r="D414" i="2" s="1"/>
  <c r="A414" i="2" s="1" a="1"/>
  <c r="A414" i="2" s="1"/>
  <c r="K412" i="2" a="1"/>
  <c r="K412" i="2" s="1"/>
  <c r="O412" i="2" a="1"/>
  <c r="O412" i="2" s="1"/>
  <c r="L412" i="2" a="1"/>
  <c r="L412" i="2" s="1"/>
  <c r="P412" i="2" a="1"/>
  <c r="P412" i="2" s="1"/>
  <c r="M412" i="2" a="1"/>
  <c r="M412" i="2" s="1"/>
  <c r="Q412" i="2" a="1"/>
  <c r="Q412" i="2" s="1"/>
  <c r="N412" i="2" a="1"/>
  <c r="N412" i="2" s="1"/>
  <c r="D412" i="2" a="1"/>
  <c r="D412" i="2" s="1"/>
  <c r="A412" i="2" s="1" a="1"/>
  <c r="A412" i="2" s="1"/>
  <c r="C412" i="2" a="1"/>
  <c r="C412" i="2" s="1"/>
  <c r="M410" i="2" a="1"/>
  <c r="M410" i="2" s="1"/>
  <c r="Q410" i="2" a="1"/>
  <c r="Q410" i="2" s="1"/>
  <c r="N410" i="2" a="1"/>
  <c r="N410" i="2" s="1"/>
  <c r="K410" i="2" a="1"/>
  <c r="K410" i="2" s="1"/>
  <c r="O410" i="2" a="1"/>
  <c r="O410" i="2" s="1"/>
  <c r="P410" i="2" a="1"/>
  <c r="P410" i="2" s="1"/>
  <c r="L410" i="2" a="1"/>
  <c r="L410" i="2" s="1"/>
  <c r="D410" i="2" a="1"/>
  <c r="D410" i="2" s="1"/>
  <c r="A410" i="2" s="1" a="1"/>
  <c r="A410" i="2" s="1"/>
  <c r="C410" i="2" a="1"/>
  <c r="C410" i="2" s="1"/>
  <c r="K408" i="2" a="1"/>
  <c r="K408" i="2" s="1"/>
  <c r="O408" i="2" a="1"/>
  <c r="O408" i="2" s="1"/>
  <c r="L408" i="2" a="1"/>
  <c r="L408" i="2" s="1"/>
  <c r="P408" i="2" a="1"/>
  <c r="P408" i="2" s="1"/>
  <c r="M408" i="2" a="1"/>
  <c r="M408" i="2" s="1"/>
  <c r="Q408" i="2" a="1"/>
  <c r="Q408" i="2" s="1"/>
  <c r="N408" i="2" a="1"/>
  <c r="N408" i="2" s="1"/>
  <c r="D408" i="2" a="1"/>
  <c r="D408" i="2" s="1"/>
  <c r="A408" i="2" s="1" a="1"/>
  <c r="A408" i="2" s="1"/>
  <c r="C408" i="2" a="1"/>
  <c r="C408" i="2" s="1"/>
  <c r="M406" i="2" a="1"/>
  <c r="M406" i="2" s="1"/>
  <c r="Q406" i="2" a="1"/>
  <c r="Q406" i="2" s="1"/>
  <c r="N406" i="2" a="1"/>
  <c r="N406" i="2" s="1"/>
  <c r="K406" i="2" a="1"/>
  <c r="K406" i="2" s="1"/>
  <c r="O406" i="2" a="1"/>
  <c r="O406" i="2" s="1"/>
  <c r="L406" i="2" a="1"/>
  <c r="L406" i="2" s="1"/>
  <c r="P406" i="2" a="1"/>
  <c r="P406" i="2" s="1"/>
  <c r="D406" i="2" a="1"/>
  <c r="D406" i="2" s="1"/>
  <c r="A406" i="2" s="1" a="1"/>
  <c r="A406" i="2" s="1"/>
  <c r="C406" i="2" a="1"/>
  <c r="C406" i="2" s="1"/>
  <c r="K404" i="2" a="1"/>
  <c r="K404" i="2" s="1"/>
  <c r="O404" i="2" a="1"/>
  <c r="O404" i="2" s="1"/>
  <c r="L404" i="2" a="1"/>
  <c r="L404" i="2" s="1"/>
  <c r="P404" i="2" a="1"/>
  <c r="P404" i="2" s="1"/>
  <c r="M404" i="2" a="1"/>
  <c r="M404" i="2" s="1"/>
  <c r="Q404" i="2" a="1"/>
  <c r="Q404" i="2" s="1"/>
  <c r="N404" i="2" a="1"/>
  <c r="N404" i="2" s="1"/>
  <c r="D404" i="2" a="1"/>
  <c r="D404" i="2" s="1"/>
  <c r="A404" i="2" s="1" a="1"/>
  <c r="A404" i="2" s="1"/>
  <c r="C404" i="2" a="1"/>
  <c r="C404" i="2" s="1"/>
  <c r="M402" i="2" a="1"/>
  <c r="M402" i="2" s="1"/>
  <c r="Q402" i="2" a="1"/>
  <c r="Q402" i="2" s="1"/>
  <c r="N402" i="2" a="1"/>
  <c r="N402" i="2" s="1"/>
  <c r="K402" i="2" a="1"/>
  <c r="K402" i="2" s="1"/>
  <c r="O402" i="2" a="1"/>
  <c r="O402" i="2" s="1"/>
  <c r="L402" i="2" a="1"/>
  <c r="L402" i="2" s="1"/>
  <c r="P402" i="2" a="1"/>
  <c r="P402" i="2" s="1"/>
  <c r="D402" i="2" a="1"/>
  <c r="D402" i="2" s="1"/>
  <c r="A402" i="2" s="1" a="1"/>
  <c r="A402" i="2" s="1"/>
  <c r="C402" i="2" a="1"/>
  <c r="C402" i="2" s="1"/>
  <c r="K400" i="2" a="1"/>
  <c r="K400" i="2" s="1"/>
  <c r="O400" i="2" a="1"/>
  <c r="O400" i="2" s="1"/>
  <c r="L400" i="2" a="1"/>
  <c r="L400" i="2" s="1"/>
  <c r="P400" i="2" a="1"/>
  <c r="P400" i="2" s="1"/>
  <c r="M400" i="2" a="1"/>
  <c r="M400" i="2" s="1"/>
  <c r="Q400" i="2" a="1"/>
  <c r="Q400" i="2" s="1"/>
  <c r="N400" i="2" a="1"/>
  <c r="N400" i="2" s="1"/>
  <c r="D400" i="2" a="1"/>
  <c r="D400" i="2" s="1"/>
  <c r="A400" i="2" s="1" a="1"/>
  <c r="A400" i="2" s="1"/>
  <c r="C400" i="2" a="1"/>
  <c r="C400" i="2" s="1"/>
  <c r="M398" i="2" a="1"/>
  <c r="M398" i="2" s="1"/>
  <c r="Q398" i="2" a="1"/>
  <c r="Q398" i="2" s="1"/>
  <c r="N398" i="2" a="1"/>
  <c r="N398" i="2" s="1"/>
  <c r="K398" i="2" a="1"/>
  <c r="K398" i="2" s="1"/>
  <c r="O398" i="2" a="1"/>
  <c r="O398" i="2" s="1"/>
  <c r="L398" i="2" a="1"/>
  <c r="L398" i="2" s="1"/>
  <c r="P398" i="2" a="1"/>
  <c r="P398" i="2" s="1"/>
  <c r="D398" i="2" a="1"/>
  <c r="D398" i="2" s="1"/>
  <c r="A398" i="2" s="1" a="1"/>
  <c r="A398" i="2" s="1"/>
  <c r="C398" i="2" a="1"/>
  <c r="C398" i="2" s="1"/>
  <c r="K396" i="2" a="1"/>
  <c r="K396" i="2" s="1"/>
  <c r="O396" i="2" a="1"/>
  <c r="O396" i="2" s="1"/>
  <c r="L396" i="2" a="1"/>
  <c r="L396" i="2" s="1"/>
  <c r="P396" i="2" a="1"/>
  <c r="P396" i="2" s="1"/>
  <c r="M396" i="2" a="1"/>
  <c r="M396" i="2" s="1"/>
  <c r="Q396" i="2" a="1"/>
  <c r="Q396" i="2" s="1"/>
  <c r="N396" i="2" a="1"/>
  <c r="N396" i="2" s="1"/>
  <c r="D396" i="2" a="1"/>
  <c r="D396" i="2" s="1"/>
  <c r="A396" i="2" s="1" a="1"/>
  <c r="A396" i="2" s="1"/>
  <c r="C396" i="2" a="1"/>
  <c r="C396" i="2" s="1"/>
  <c r="M394" i="2" a="1"/>
  <c r="M394" i="2" s="1"/>
  <c r="Q394" i="2" a="1"/>
  <c r="Q394" i="2" s="1"/>
  <c r="N394" i="2" a="1"/>
  <c r="N394" i="2" s="1"/>
  <c r="K394" i="2" a="1"/>
  <c r="K394" i="2" s="1"/>
  <c r="O394" i="2" a="1"/>
  <c r="O394" i="2" s="1"/>
  <c r="P394" i="2" a="1"/>
  <c r="P394" i="2" s="1"/>
  <c r="L394" i="2" a="1"/>
  <c r="L394" i="2" s="1"/>
  <c r="D394" i="2" a="1"/>
  <c r="D394" i="2" s="1"/>
  <c r="A394" i="2" s="1" a="1"/>
  <c r="A394" i="2" s="1"/>
  <c r="C394" i="2" a="1"/>
  <c r="C394" i="2" s="1"/>
  <c r="K392" i="2" a="1"/>
  <c r="K392" i="2" s="1"/>
  <c r="O392" i="2" a="1"/>
  <c r="O392" i="2" s="1"/>
  <c r="L392" i="2" a="1"/>
  <c r="L392" i="2" s="1"/>
  <c r="P392" i="2" a="1"/>
  <c r="P392" i="2" s="1"/>
  <c r="M392" i="2" a="1"/>
  <c r="M392" i="2" s="1"/>
  <c r="Q392" i="2" a="1"/>
  <c r="Q392" i="2" s="1"/>
  <c r="N392" i="2" a="1"/>
  <c r="N392" i="2" s="1"/>
  <c r="D392" i="2" a="1"/>
  <c r="D392" i="2" s="1"/>
  <c r="A392" i="2" s="1" a="1"/>
  <c r="A392" i="2" s="1"/>
  <c r="C392" i="2" a="1"/>
  <c r="C392" i="2" s="1"/>
  <c r="M390" i="2" a="1"/>
  <c r="M390" i="2" s="1"/>
  <c r="Q390" i="2" a="1"/>
  <c r="Q390" i="2" s="1"/>
  <c r="N390" i="2" a="1"/>
  <c r="N390" i="2" s="1"/>
  <c r="K390" i="2" a="1"/>
  <c r="K390" i="2" s="1"/>
  <c r="O390" i="2" a="1"/>
  <c r="O390" i="2" s="1"/>
  <c r="L390" i="2" a="1"/>
  <c r="L390" i="2" s="1"/>
  <c r="P390" i="2" a="1"/>
  <c r="P390" i="2" s="1"/>
  <c r="D390" i="2" a="1"/>
  <c r="D390" i="2" s="1"/>
  <c r="A390" i="2" s="1" a="1"/>
  <c r="A390" i="2" s="1"/>
  <c r="C390" i="2" a="1"/>
  <c r="C390" i="2" s="1"/>
  <c r="K388" i="2" a="1"/>
  <c r="K388" i="2" s="1"/>
  <c r="O388" i="2" a="1"/>
  <c r="O388" i="2" s="1"/>
  <c r="L388" i="2" a="1"/>
  <c r="L388" i="2" s="1"/>
  <c r="P388" i="2" a="1"/>
  <c r="P388" i="2" s="1"/>
  <c r="M388" i="2" a="1"/>
  <c r="M388" i="2" s="1"/>
  <c r="Q388" i="2" a="1"/>
  <c r="Q388" i="2" s="1"/>
  <c r="N388" i="2" a="1"/>
  <c r="N388" i="2" s="1"/>
  <c r="D388" i="2" a="1"/>
  <c r="D388" i="2" s="1"/>
  <c r="A388" i="2" s="1" a="1"/>
  <c r="A388" i="2" s="1"/>
  <c r="C388" i="2" a="1"/>
  <c r="C388" i="2" s="1"/>
  <c r="M386" i="2" a="1"/>
  <c r="M386" i="2" s="1"/>
  <c r="Q386" i="2" a="1"/>
  <c r="Q386" i="2" s="1"/>
  <c r="N386" i="2" a="1"/>
  <c r="N386" i="2" s="1"/>
  <c r="K386" i="2" a="1"/>
  <c r="K386" i="2" s="1"/>
  <c r="O386" i="2" a="1"/>
  <c r="O386" i="2" s="1"/>
  <c r="L386" i="2" a="1"/>
  <c r="L386" i="2" s="1"/>
  <c r="P386" i="2" a="1"/>
  <c r="P386" i="2" s="1"/>
  <c r="D386" i="2" a="1"/>
  <c r="D386" i="2" s="1"/>
  <c r="A386" i="2" s="1" a="1"/>
  <c r="A386" i="2" s="1"/>
  <c r="C386" i="2" a="1"/>
  <c r="C386" i="2" s="1"/>
  <c r="K384" i="2" a="1"/>
  <c r="K384" i="2" s="1"/>
  <c r="O384" i="2" a="1"/>
  <c r="O384" i="2" s="1"/>
  <c r="L384" i="2" a="1"/>
  <c r="L384" i="2" s="1"/>
  <c r="P384" i="2" a="1"/>
  <c r="P384" i="2" s="1"/>
  <c r="M384" i="2" a="1"/>
  <c r="M384" i="2" s="1"/>
  <c r="Q384" i="2" a="1"/>
  <c r="Q384" i="2" s="1"/>
  <c r="N384" i="2" a="1"/>
  <c r="N384" i="2" s="1"/>
  <c r="D384" i="2" a="1"/>
  <c r="D384" i="2" s="1"/>
  <c r="A384" i="2" s="1" a="1"/>
  <c r="A384" i="2" s="1"/>
  <c r="C384" i="2" a="1"/>
  <c r="C384" i="2" s="1"/>
  <c r="M382" i="2" a="1"/>
  <c r="M382" i="2" s="1"/>
  <c r="Q382" i="2" a="1"/>
  <c r="Q382" i="2" s="1"/>
  <c r="N382" i="2" a="1"/>
  <c r="N382" i="2" s="1"/>
  <c r="K382" i="2" a="1"/>
  <c r="K382" i="2" s="1"/>
  <c r="O382" i="2" a="1"/>
  <c r="O382" i="2" s="1"/>
  <c r="L382" i="2" a="1"/>
  <c r="L382" i="2" s="1"/>
  <c r="P382" i="2" a="1"/>
  <c r="P382" i="2" s="1"/>
  <c r="D382" i="2" a="1"/>
  <c r="D382" i="2" s="1"/>
  <c r="A382" i="2" s="1" a="1"/>
  <c r="A382" i="2" s="1"/>
  <c r="C382" i="2" a="1"/>
  <c r="C382" i="2" s="1"/>
  <c r="K380" i="2" a="1"/>
  <c r="K380" i="2" s="1"/>
  <c r="O380" i="2" a="1"/>
  <c r="O380" i="2" s="1"/>
  <c r="L380" i="2" a="1"/>
  <c r="L380" i="2" s="1"/>
  <c r="P380" i="2" a="1"/>
  <c r="P380" i="2" s="1"/>
  <c r="M380" i="2" a="1"/>
  <c r="M380" i="2" s="1"/>
  <c r="Q380" i="2" a="1"/>
  <c r="Q380" i="2" s="1"/>
  <c r="N380" i="2" a="1"/>
  <c r="N380" i="2" s="1"/>
  <c r="D380" i="2" a="1"/>
  <c r="D380" i="2" s="1"/>
  <c r="A380" i="2" s="1" a="1"/>
  <c r="A380" i="2" s="1"/>
  <c r="C380" i="2" a="1"/>
  <c r="C380" i="2" s="1"/>
  <c r="M378" i="2" a="1"/>
  <c r="M378" i="2" s="1"/>
  <c r="Q378" i="2" a="1"/>
  <c r="Q378" i="2" s="1"/>
  <c r="N378" i="2" a="1"/>
  <c r="N378" i="2" s="1"/>
  <c r="K378" i="2" a="1"/>
  <c r="K378" i="2" s="1"/>
  <c r="O378" i="2" a="1"/>
  <c r="O378" i="2" s="1"/>
  <c r="P378" i="2" a="1"/>
  <c r="P378" i="2" s="1"/>
  <c r="L378" i="2" a="1"/>
  <c r="L378" i="2" s="1"/>
  <c r="D378" i="2" a="1"/>
  <c r="D378" i="2" s="1"/>
  <c r="A378" i="2" s="1" a="1"/>
  <c r="A378" i="2" s="1"/>
  <c r="C378" i="2" a="1"/>
  <c r="C378" i="2" s="1"/>
  <c r="K376" i="2" a="1"/>
  <c r="K376" i="2" s="1"/>
  <c r="O376" i="2" a="1"/>
  <c r="O376" i="2" s="1"/>
  <c r="L376" i="2" a="1"/>
  <c r="L376" i="2" s="1"/>
  <c r="P376" i="2" a="1"/>
  <c r="P376" i="2" s="1"/>
  <c r="M376" i="2" a="1"/>
  <c r="M376" i="2" s="1"/>
  <c r="Q376" i="2" a="1"/>
  <c r="Q376" i="2" s="1"/>
  <c r="N376" i="2" a="1"/>
  <c r="N376" i="2" s="1"/>
  <c r="D376" i="2" a="1"/>
  <c r="D376" i="2" s="1"/>
  <c r="A376" i="2" s="1" a="1"/>
  <c r="A376" i="2" s="1"/>
  <c r="C376" i="2" a="1"/>
  <c r="C376" i="2" s="1"/>
  <c r="M374" i="2" a="1"/>
  <c r="M374" i="2" s="1"/>
  <c r="Q374" i="2" a="1"/>
  <c r="Q374" i="2" s="1"/>
  <c r="N374" i="2" a="1"/>
  <c r="N374" i="2" s="1"/>
  <c r="K374" i="2" a="1"/>
  <c r="K374" i="2" s="1"/>
  <c r="O374" i="2" a="1"/>
  <c r="O374" i="2" s="1"/>
  <c r="L374" i="2" a="1"/>
  <c r="L374" i="2" s="1"/>
  <c r="P374" i="2" a="1"/>
  <c r="P374" i="2" s="1"/>
  <c r="D374" i="2" a="1"/>
  <c r="D374" i="2" s="1"/>
  <c r="A374" i="2" s="1" a="1"/>
  <c r="A374" i="2" s="1"/>
  <c r="C374" i="2" a="1"/>
  <c r="C374" i="2" s="1"/>
  <c r="K372" i="2" a="1"/>
  <c r="K372" i="2" s="1"/>
  <c r="O372" i="2" a="1"/>
  <c r="O372" i="2" s="1"/>
  <c r="L372" i="2" a="1"/>
  <c r="L372" i="2" s="1"/>
  <c r="P372" i="2" a="1"/>
  <c r="P372" i="2" s="1"/>
  <c r="M372" i="2" a="1"/>
  <c r="M372" i="2" s="1"/>
  <c r="Q372" i="2" a="1"/>
  <c r="Q372" i="2" s="1"/>
  <c r="N372" i="2" a="1"/>
  <c r="N372" i="2" s="1"/>
  <c r="D372" i="2" a="1"/>
  <c r="D372" i="2" s="1"/>
  <c r="A372" i="2" s="1" a="1"/>
  <c r="A372" i="2" s="1"/>
  <c r="C372" i="2" a="1"/>
  <c r="C372" i="2" s="1"/>
  <c r="M370" i="2" a="1"/>
  <c r="M370" i="2" s="1"/>
  <c r="Q370" i="2" a="1"/>
  <c r="Q370" i="2" s="1"/>
  <c r="N370" i="2" a="1"/>
  <c r="N370" i="2" s="1"/>
  <c r="K370" i="2" a="1"/>
  <c r="K370" i="2" s="1"/>
  <c r="O370" i="2" a="1"/>
  <c r="O370" i="2" s="1"/>
  <c r="L370" i="2" a="1"/>
  <c r="L370" i="2" s="1"/>
  <c r="P370" i="2" a="1"/>
  <c r="P370" i="2" s="1"/>
  <c r="D370" i="2" a="1"/>
  <c r="D370" i="2" s="1"/>
  <c r="A370" i="2" s="1" a="1"/>
  <c r="A370" i="2" s="1"/>
  <c r="C370" i="2" a="1"/>
  <c r="C370" i="2" s="1"/>
  <c r="K368" i="2" a="1"/>
  <c r="K368" i="2" s="1"/>
  <c r="O368" i="2" a="1"/>
  <c r="O368" i="2" s="1"/>
  <c r="L368" i="2" a="1"/>
  <c r="L368" i="2" s="1"/>
  <c r="P368" i="2" a="1"/>
  <c r="P368" i="2" s="1"/>
  <c r="M368" i="2" a="1"/>
  <c r="M368" i="2" s="1"/>
  <c r="Q368" i="2" a="1"/>
  <c r="Q368" i="2" s="1"/>
  <c r="N368" i="2" a="1"/>
  <c r="N368" i="2" s="1"/>
  <c r="D368" i="2" a="1"/>
  <c r="D368" i="2" s="1"/>
  <c r="A368" i="2" s="1" a="1"/>
  <c r="A368" i="2" s="1"/>
  <c r="C368" i="2" a="1"/>
  <c r="C368" i="2" s="1"/>
  <c r="M366" i="2" a="1"/>
  <c r="M366" i="2" s="1"/>
  <c r="Q366" i="2" a="1"/>
  <c r="Q366" i="2" s="1"/>
  <c r="N366" i="2" a="1"/>
  <c r="N366" i="2" s="1"/>
  <c r="K366" i="2" a="1"/>
  <c r="K366" i="2" s="1"/>
  <c r="O366" i="2" a="1"/>
  <c r="O366" i="2" s="1"/>
  <c r="L366" i="2" a="1"/>
  <c r="L366" i="2" s="1"/>
  <c r="P366" i="2" a="1"/>
  <c r="P366" i="2" s="1"/>
  <c r="D366" i="2" a="1"/>
  <c r="D366" i="2" s="1"/>
  <c r="A366" i="2" s="1" a="1"/>
  <c r="A366" i="2" s="1"/>
  <c r="C366" i="2" a="1"/>
  <c r="C366" i="2" s="1"/>
  <c r="K364" i="2" a="1"/>
  <c r="K364" i="2" s="1"/>
  <c r="O364" i="2" a="1"/>
  <c r="O364" i="2" s="1"/>
  <c r="L364" i="2" a="1"/>
  <c r="L364" i="2" s="1"/>
  <c r="P364" i="2" a="1"/>
  <c r="P364" i="2" s="1"/>
  <c r="M364" i="2" a="1"/>
  <c r="M364" i="2" s="1"/>
  <c r="Q364" i="2" a="1"/>
  <c r="Q364" i="2" s="1"/>
  <c r="N364" i="2" a="1"/>
  <c r="N364" i="2" s="1"/>
  <c r="D364" i="2" a="1"/>
  <c r="D364" i="2" s="1"/>
  <c r="A364" i="2" s="1" a="1"/>
  <c r="A364" i="2" s="1"/>
  <c r="C364" i="2" a="1"/>
  <c r="C364" i="2" s="1"/>
  <c r="M362" i="2" a="1"/>
  <c r="M362" i="2" s="1"/>
  <c r="Q362" i="2" a="1"/>
  <c r="Q362" i="2" s="1"/>
  <c r="N362" i="2" a="1"/>
  <c r="N362" i="2" s="1"/>
  <c r="K362" i="2" a="1"/>
  <c r="K362" i="2" s="1"/>
  <c r="O362" i="2" a="1"/>
  <c r="O362" i="2" s="1"/>
  <c r="P362" i="2" a="1"/>
  <c r="P362" i="2" s="1"/>
  <c r="L362" i="2" a="1"/>
  <c r="L362" i="2" s="1"/>
  <c r="D362" i="2" a="1"/>
  <c r="D362" i="2" s="1"/>
  <c r="A362" i="2" s="1" a="1"/>
  <c r="A362" i="2" s="1"/>
  <c r="C362" i="2" a="1"/>
  <c r="C362" i="2" s="1"/>
  <c r="K360" i="2" a="1"/>
  <c r="K360" i="2" s="1"/>
  <c r="O360" i="2" a="1"/>
  <c r="O360" i="2" s="1"/>
  <c r="L360" i="2" a="1"/>
  <c r="L360" i="2" s="1"/>
  <c r="P360" i="2" a="1"/>
  <c r="P360" i="2" s="1"/>
  <c r="M360" i="2" a="1"/>
  <c r="M360" i="2" s="1"/>
  <c r="Q360" i="2" a="1"/>
  <c r="Q360" i="2" s="1"/>
  <c r="N360" i="2" a="1"/>
  <c r="N360" i="2" s="1"/>
  <c r="D360" i="2" a="1"/>
  <c r="D360" i="2" s="1"/>
  <c r="A360" i="2" s="1" a="1"/>
  <c r="A360" i="2" s="1"/>
  <c r="C360" i="2" a="1"/>
  <c r="C360" i="2" s="1"/>
  <c r="M358" i="2" a="1"/>
  <c r="M358" i="2" s="1"/>
  <c r="Q358" i="2" a="1"/>
  <c r="Q358" i="2" s="1"/>
  <c r="N358" i="2" a="1"/>
  <c r="N358" i="2" s="1"/>
  <c r="K358" i="2" a="1"/>
  <c r="K358" i="2" s="1"/>
  <c r="O358" i="2" a="1"/>
  <c r="O358" i="2" s="1"/>
  <c r="L358" i="2" a="1"/>
  <c r="L358" i="2" s="1"/>
  <c r="P358" i="2" a="1"/>
  <c r="P358" i="2" s="1"/>
  <c r="D358" i="2" a="1"/>
  <c r="D358" i="2" s="1"/>
  <c r="A358" i="2" s="1" a="1"/>
  <c r="A358" i="2" s="1"/>
  <c r="C358" i="2" a="1"/>
  <c r="C358" i="2" s="1"/>
  <c r="K356" i="2" a="1"/>
  <c r="K356" i="2" s="1"/>
  <c r="O356" i="2" a="1"/>
  <c r="O356" i="2" s="1"/>
  <c r="L356" i="2" a="1"/>
  <c r="L356" i="2" s="1"/>
  <c r="P356" i="2" a="1"/>
  <c r="P356" i="2" s="1"/>
  <c r="M356" i="2" a="1"/>
  <c r="M356" i="2" s="1"/>
  <c r="N356" i="2" a="1"/>
  <c r="N356" i="2" s="1"/>
  <c r="Q356" i="2" a="1"/>
  <c r="Q356" i="2" s="1"/>
  <c r="D356" i="2" a="1"/>
  <c r="D356" i="2" s="1"/>
  <c r="A356" i="2" s="1" a="1"/>
  <c r="A356" i="2" s="1"/>
  <c r="C356" i="2" a="1"/>
  <c r="C356" i="2" s="1"/>
  <c r="M354" i="2" a="1"/>
  <c r="M354" i="2" s="1"/>
  <c r="Q354" i="2" a="1"/>
  <c r="Q354" i="2" s="1"/>
  <c r="N354" i="2" a="1"/>
  <c r="N354" i="2" s="1"/>
  <c r="K354" i="2" a="1"/>
  <c r="K354" i="2" s="1"/>
  <c r="O354" i="2" a="1"/>
  <c r="O354" i="2" s="1"/>
  <c r="L354" i="2" a="1"/>
  <c r="L354" i="2" s="1"/>
  <c r="P354" i="2" a="1"/>
  <c r="P354" i="2" s="1"/>
  <c r="D354" i="2" a="1"/>
  <c r="D354" i="2" s="1"/>
  <c r="A354" i="2" s="1" a="1"/>
  <c r="A354" i="2" s="1"/>
  <c r="C354" i="2" a="1"/>
  <c r="C354" i="2" s="1"/>
  <c r="K352" i="2" a="1"/>
  <c r="K352" i="2" s="1"/>
  <c r="O352" i="2" a="1"/>
  <c r="O352" i="2" s="1"/>
  <c r="L352" i="2" a="1"/>
  <c r="L352" i="2" s="1"/>
  <c r="P352" i="2" a="1"/>
  <c r="P352" i="2" s="1"/>
  <c r="M352" i="2" a="1"/>
  <c r="M352" i="2" s="1"/>
  <c r="Q352" i="2" a="1"/>
  <c r="Q352" i="2" s="1"/>
  <c r="N352" i="2" a="1"/>
  <c r="N352" i="2" s="1"/>
  <c r="D352" i="2" a="1"/>
  <c r="D352" i="2" s="1"/>
  <c r="A352" i="2" s="1" a="1"/>
  <c r="A352" i="2" s="1"/>
  <c r="C352" i="2" a="1"/>
  <c r="C352" i="2" s="1"/>
  <c r="M350" i="2" a="1"/>
  <c r="M350" i="2" s="1"/>
  <c r="Q350" i="2" a="1"/>
  <c r="Q350" i="2" s="1"/>
  <c r="N350" i="2" a="1"/>
  <c r="N350" i="2" s="1"/>
  <c r="K350" i="2" a="1"/>
  <c r="K350" i="2" s="1"/>
  <c r="O350" i="2" a="1"/>
  <c r="O350" i="2" s="1"/>
  <c r="L350" i="2" a="1"/>
  <c r="L350" i="2" s="1"/>
  <c r="P350" i="2" a="1"/>
  <c r="P350" i="2" s="1"/>
  <c r="D350" i="2" a="1"/>
  <c r="D350" i="2" s="1"/>
  <c r="A350" i="2" s="1" a="1"/>
  <c r="A350" i="2" s="1"/>
  <c r="C350" i="2" a="1"/>
  <c r="C350" i="2" s="1"/>
  <c r="K348" i="2" a="1"/>
  <c r="K348" i="2" s="1"/>
  <c r="O348" i="2" a="1"/>
  <c r="O348" i="2" s="1"/>
  <c r="L348" i="2" a="1"/>
  <c r="L348" i="2" s="1"/>
  <c r="P348" i="2" a="1"/>
  <c r="P348" i="2" s="1"/>
  <c r="M348" i="2" a="1"/>
  <c r="M348" i="2" s="1"/>
  <c r="Q348" i="2" a="1"/>
  <c r="Q348" i="2" s="1"/>
  <c r="N348" i="2" a="1"/>
  <c r="N348" i="2" s="1"/>
  <c r="D348" i="2" a="1"/>
  <c r="D348" i="2" s="1"/>
  <c r="A348" i="2" s="1" a="1"/>
  <c r="A348" i="2" s="1"/>
  <c r="C348" i="2" a="1"/>
  <c r="C348" i="2" s="1"/>
  <c r="M346" i="2" a="1"/>
  <c r="M346" i="2" s="1"/>
  <c r="Q346" i="2" a="1"/>
  <c r="Q346" i="2" s="1"/>
  <c r="N346" i="2" a="1"/>
  <c r="N346" i="2" s="1"/>
  <c r="K346" i="2" a="1"/>
  <c r="K346" i="2" s="1"/>
  <c r="O346" i="2" a="1"/>
  <c r="O346" i="2" s="1"/>
  <c r="P346" i="2" a="1"/>
  <c r="P346" i="2" s="1"/>
  <c r="L346" i="2" a="1"/>
  <c r="L346" i="2" s="1"/>
  <c r="D346" i="2" a="1"/>
  <c r="D346" i="2" s="1"/>
  <c r="A346" i="2" s="1" a="1"/>
  <c r="A346" i="2" s="1"/>
  <c r="C346" i="2" a="1"/>
  <c r="C346" i="2" s="1"/>
  <c r="K344" i="2" a="1"/>
  <c r="K344" i="2" s="1"/>
  <c r="O344" i="2" a="1"/>
  <c r="O344" i="2" s="1"/>
  <c r="L344" i="2" a="1"/>
  <c r="L344" i="2" s="1"/>
  <c r="P344" i="2" a="1"/>
  <c r="P344" i="2" s="1"/>
  <c r="M344" i="2" a="1"/>
  <c r="M344" i="2" s="1"/>
  <c r="Q344" i="2" a="1"/>
  <c r="Q344" i="2" s="1"/>
  <c r="N344" i="2" a="1"/>
  <c r="N344" i="2" s="1"/>
  <c r="D344" i="2" a="1"/>
  <c r="D344" i="2" s="1"/>
  <c r="A344" i="2" s="1" a="1"/>
  <c r="A344" i="2" s="1"/>
  <c r="C344" i="2" a="1"/>
  <c r="C344" i="2" s="1"/>
  <c r="M342" i="2" a="1"/>
  <c r="M342" i="2" s="1"/>
  <c r="Q342" i="2" a="1"/>
  <c r="Q342" i="2" s="1"/>
  <c r="N342" i="2" a="1"/>
  <c r="N342" i="2" s="1"/>
  <c r="K342" i="2" a="1"/>
  <c r="K342" i="2" s="1"/>
  <c r="O342" i="2" a="1"/>
  <c r="O342" i="2" s="1"/>
  <c r="L342" i="2" a="1"/>
  <c r="L342" i="2" s="1"/>
  <c r="P342" i="2" a="1"/>
  <c r="P342" i="2" s="1"/>
  <c r="D342" i="2" a="1"/>
  <c r="D342" i="2" s="1"/>
  <c r="A342" i="2" s="1" a="1"/>
  <c r="A342" i="2" s="1"/>
  <c r="C342" i="2" a="1"/>
  <c r="C342" i="2" s="1"/>
  <c r="K340" i="2" a="1"/>
  <c r="K340" i="2" s="1"/>
  <c r="O340" i="2" a="1"/>
  <c r="O340" i="2" s="1"/>
  <c r="L340" i="2" a="1"/>
  <c r="L340" i="2" s="1"/>
  <c r="P340" i="2" a="1"/>
  <c r="P340" i="2" s="1"/>
  <c r="M340" i="2" a="1"/>
  <c r="M340" i="2" s="1"/>
  <c r="Q340" i="2" a="1"/>
  <c r="Q340" i="2" s="1"/>
  <c r="N340" i="2" a="1"/>
  <c r="N340" i="2" s="1"/>
  <c r="D340" i="2" a="1"/>
  <c r="D340" i="2" s="1"/>
  <c r="A340" i="2" s="1" a="1"/>
  <c r="A340" i="2" s="1"/>
  <c r="C340" i="2" a="1"/>
  <c r="C340" i="2" s="1"/>
  <c r="M338" i="2" a="1"/>
  <c r="M338" i="2" s="1"/>
  <c r="Q338" i="2" a="1"/>
  <c r="Q338" i="2" s="1"/>
  <c r="N338" i="2" a="1"/>
  <c r="N338" i="2" s="1"/>
  <c r="K338" i="2" a="1"/>
  <c r="K338" i="2" s="1"/>
  <c r="O338" i="2" a="1"/>
  <c r="O338" i="2" s="1"/>
  <c r="L338" i="2" a="1"/>
  <c r="L338" i="2" s="1"/>
  <c r="P338" i="2" a="1"/>
  <c r="P338" i="2" s="1"/>
  <c r="D338" i="2" a="1"/>
  <c r="D338" i="2" s="1"/>
  <c r="A338" i="2" s="1" a="1"/>
  <c r="A338" i="2" s="1"/>
  <c r="C338" i="2" a="1"/>
  <c r="C338" i="2" s="1"/>
  <c r="K336" i="2" a="1"/>
  <c r="K336" i="2" s="1"/>
  <c r="O336" i="2" a="1"/>
  <c r="O336" i="2" s="1"/>
  <c r="L336" i="2" a="1"/>
  <c r="L336" i="2" s="1"/>
  <c r="P336" i="2" a="1"/>
  <c r="P336" i="2" s="1"/>
  <c r="M336" i="2" a="1"/>
  <c r="M336" i="2" s="1"/>
  <c r="Q336" i="2" a="1"/>
  <c r="Q336" i="2" s="1"/>
  <c r="N336" i="2" a="1"/>
  <c r="N336" i="2" s="1"/>
  <c r="D336" i="2" a="1"/>
  <c r="D336" i="2" s="1"/>
  <c r="A336" i="2" s="1" a="1"/>
  <c r="A336" i="2" s="1"/>
  <c r="C336" i="2" a="1"/>
  <c r="C336" i="2" s="1"/>
  <c r="M334" i="2" a="1"/>
  <c r="M334" i="2" s="1"/>
  <c r="Q334" i="2" a="1"/>
  <c r="Q334" i="2" s="1"/>
  <c r="N334" i="2" a="1"/>
  <c r="N334" i="2" s="1"/>
  <c r="K334" i="2" a="1"/>
  <c r="K334" i="2" s="1"/>
  <c r="O334" i="2" a="1"/>
  <c r="O334" i="2" s="1"/>
  <c r="L334" i="2" a="1"/>
  <c r="L334" i="2" s="1"/>
  <c r="P334" i="2" a="1"/>
  <c r="P334" i="2" s="1"/>
  <c r="D334" i="2" a="1"/>
  <c r="D334" i="2" s="1"/>
  <c r="A334" i="2" s="1" a="1"/>
  <c r="A334" i="2" s="1"/>
  <c r="C334" i="2" a="1"/>
  <c r="C334" i="2" s="1"/>
  <c r="K332" i="2" a="1"/>
  <c r="K332" i="2" s="1"/>
  <c r="O332" i="2" a="1"/>
  <c r="O332" i="2" s="1"/>
  <c r="L332" i="2" a="1"/>
  <c r="L332" i="2" s="1"/>
  <c r="P332" i="2" a="1"/>
  <c r="P332" i="2" s="1"/>
  <c r="M332" i="2" a="1"/>
  <c r="M332" i="2" s="1"/>
  <c r="Q332" i="2" a="1"/>
  <c r="Q332" i="2" s="1"/>
  <c r="N332" i="2" a="1"/>
  <c r="N332" i="2" s="1"/>
  <c r="D332" i="2" a="1"/>
  <c r="D332" i="2" s="1"/>
  <c r="A332" i="2" s="1" a="1"/>
  <c r="A332" i="2" s="1"/>
  <c r="C332" i="2" a="1"/>
  <c r="C332" i="2" s="1"/>
  <c r="M330" i="2" a="1"/>
  <c r="M330" i="2" s="1"/>
  <c r="Q330" i="2" a="1"/>
  <c r="Q330" i="2" s="1"/>
  <c r="N330" i="2" a="1"/>
  <c r="N330" i="2" s="1"/>
  <c r="K330" i="2" a="1"/>
  <c r="K330" i="2" s="1"/>
  <c r="O330" i="2" a="1"/>
  <c r="O330" i="2" s="1"/>
  <c r="P330" i="2" a="1"/>
  <c r="P330" i="2" s="1"/>
  <c r="L330" i="2" a="1"/>
  <c r="L330" i="2" s="1"/>
  <c r="D330" i="2" a="1"/>
  <c r="D330" i="2" s="1"/>
  <c r="A330" i="2" s="1" a="1"/>
  <c r="A330" i="2" s="1"/>
  <c r="C330" i="2" a="1"/>
  <c r="C330" i="2" s="1"/>
  <c r="K328" i="2" a="1"/>
  <c r="K328" i="2" s="1"/>
  <c r="O328" i="2" a="1"/>
  <c r="O328" i="2" s="1"/>
  <c r="L328" i="2" a="1"/>
  <c r="L328" i="2" s="1"/>
  <c r="P328" i="2" a="1"/>
  <c r="P328" i="2" s="1"/>
  <c r="M328" i="2" a="1"/>
  <c r="M328" i="2" s="1"/>
  <c r="Q328" i="2" a="1"/>
  <c r="Q328" i="2" s="1"/>
  <c r="N328" i="2" a="1"/>
  <c r="N328" i="2" s="1"/>
  <c r="D328" i="2" a="1"/>
  <c r="D328" i="2" s="1"/>
  <c r="A328" i="2" s="1" a="1"/>
  <c r="A328" i="2" s="1"/>
  <c r="C328" i="2" a="1"/>
  <c r="C328" i="2" s="1"/>
  <c r="M326" i="2" a="1"/>
  <c r="M326" i="2" s="1"/>
  <c r="Q326" i="2" a="1"/>
  <c r="Q326" i="2" s="1"/>
  <c r="N326" i="2" a="1"/>
  <c r="N326" i="2" s="1"/>
  <c r="K326" i="2" a="1"/>
  <c r="K326" i="2" s="1"/>
  <c r="O326" i="2" a="1"/>
  <c r="O326" i="2" s="1"/>
  <c r="L326" i="2" a="1"/>
  <c r="L326" i="2" s="1"/>
  <c r="P326" i="2" a="1"/>
  <c r="P326" i="2" s="1"/>
  <c r="D326" i="2" a="1"/>
  <c r="D326" i="2" s="1"/>
  <c r="A326" i="2" s="1" a="1"/>
  <c r="A326" i="2" s="1"/>
  <c r="C326" i="2" a="1"/>
  <c r="C326" i="2" s="1"/>
  <c r="K324" i="2" a="1"/>
  <c r="K324" i="2" s="1"/>
  <c r="O324" i="2" a="1"/>
  <c r="O324" i="2" s="1"/>
  <c r="L324" i="2" a="1"/>
  <c r="L324" i="2" s="1"/>
  <c r="P324" i="2" a="1"/>
  <c r="P324" i="2" s="1"/>
  <c r="M324" i="2" a="1"/>
  <c r="M324" i="2" s="1"/>
  <c r="Q324" i="2" a="1"/>
  <c r="Q324" i="2" s="1"/>
  <c r="N324" i="2" a="1"/>
  <c r="N324" i="2" s="1"/>
  <c r="D324" i="2" a="1"/>
  <c r="D324" i="2" s="1"/>
  <c r="A324" i="2" s="1" a="1"/>
  <c r="A324" i="2" s="1"/>
  <c r="C324" i="2" a="1"/>
  <c r="C324" i="2" s="1"/>
  <c r="M322" i="2" a="1"/>
  <c r="M322" i="2" s="1"/>
  <c r="Q322" i="2" a="1"/>
  <c r="Q322" i="2" s="1"/>
  <c r="N322" i="2" a="1"/>
  <c r="N322" i="2" s="1"/>
  <c r="K322" i="2" a="1"/>
  <c r="K322" i="2" s="1"/>
  <c r="O322" i="2" a="1"/>
  <c r="O322" i="2" s="1"/>
  <c r="L322" i="2" a="1"/>
  <c r="L322" i="2" s="1"/>
  <c r="P322" i="2" a="1"/>
  <c r="P322" i="2" s="1"/>
  <c r="D322" i="2" a="1"/>
  <c r="D322" i="2" s="1"/>
  <c r="A322" i="2" s="1" a="1"/>
  <c r="A322" i="2" s="1"/>
  <c r="C322" i="2" a="1"/>
  <c r="C322" i="2" s="1"/>
  <c r="K320" i="2" a="1"/>
  <c r="K320" i="2" s="1"/>
  <c r="O320" i="2" a="1"/>
  <c r="O320" i="2" s="1"/>
  <c r="L320" i="2" a="1"/>
  <c r="L320" i="2" s="1"/>
  <c r="P320" i="2" a="1"/>
  <c r="P320" i="2" s="1"/>
  <c r="M320" i="2" a="1"/>
  <c r="M320" i="2" s="1"/>
  <c r="Q320" i="2" a="1"/>
  <c r="Q320" i="2" s="1"/>
  <c r="N320" i="2" a="1"/>
  <c r="N320" i="2" s="1"/>
  <c r="D320" i="2" a="1"/>
  <c r="D320" i="2" s="1"/>
  <c r="A320" i="2" s="1" a="1"/>
  <c r="A320" i="2" s="1"/>
  <c r="C320" i="2" a="1"/>
  <c r="C320" i="2" s="1"/>
  <c r="M318" i="2" a="1"/>
  <c r="M318" i="2" s="1"/>
  <c r="Q318" i="2" a="1"/>
  <c r="Q318" i="2" s="1"/>
  <c r="N318" i="2" a="1"/>
  <c r="N318" i="2" s="1"/>
  <c r="K318" i="2" a="1"/>
  <c r="K318" i="2" s="1"/>
  <c r="O318" i="2" a="1"/>
  <c r="O318" i="2" s="1"/>
  <c r="L318" i="2" a="1"/>
  <c r="L318" i="2" s="1"/>
  <c r="P318" i="2" a="1"/>
  <c r="P318" i="2" s="1"/>
  <c r="D318" i="2" a="1"/>
  <c r="D318" i="2" s="1"/>
  <c r="A318" i="2" s="1" a="1"/>
  <c r="A318" i="2" s="1"/>
  <c r="C318" i="2" a="1"/>
  <c r="C318" i="2" s="1"/>
  <c r="K316" i="2" a="1"/>
  <c r="K316" i="2" s="1"/>
  <c r="O316" i="2" a="1"/>
  <c r="O316" i="2" s="1"/>
  <c r="L316" i="2" a="1"/>
  <c r="L316" i="2" s="1"/>
  <c r="P316" i="2" a="1"/>
  <c r="P316" i="2" s="1"/>
  <c r="M316" i="2" a="1"/>
  <c r="M316" i="2" s="1"/>
  <c r="Q316" i="2" a="1"/>
  <c r="Q316" i="2" s="1"/>
  <c r="N316" i="2" a="1"/>
  <c r="N316" i="2" s="1"/>
  <c r="D316" i="2" a="1"/>
  <c r="D316" i="2" s="1"/>
  <c r="A316" i="2" s="1" a="1"/>
  <c r="A316" i="2" s="1"/>
  <c r="C316" i="2" a="1"/>
  <c r="C316" i="2" s="1"/>
  <c r="M314" i="2" a="1"/>
  <c r="M314" i="2" s="1"/>
  <c r="Q314" i="2" a="1"/>
  <c r="Q314" i="2" s="1"/>
  <c r="N314" i="2" a="1"/>
  <c r="N314" i="2" s="1"/>
  <c r="K314" i="2" a="1"/>
  <c r="K314" i="2" s="1"/>
  <c r="O314" i="2" a="1"/>
  <c r="O314" i="2" s="1"/>
  <c r="P314" i="2" a="1"/>
  <c r="P314" i="2" s="1"/>
  <c r="L314" i="2" a="1"/>
  <c r="L314" i="2" s="1"/>
  <c r="D314" i="2" a="1"/>
  <c r="D314" i="2" s="1"/>
  <c r="A314" i="2" s="1" a="1"/>
  <c r="A314" i="2" s="1"/>
  <c r="C314" i="2" a="1"/>
  <c r="C314" i="2" s="1"/>
  <c r="K312" i="2" a="1"/>
  <c r="K312" i="2" s="1"/>
  <c r="O312" i="2" a="1"/>
  <c r="O312" i="2" s="1"/>
  <c r="L312" i="2" a="1"/>
  <c r="L312" i="2" s="1"/>
  <c r="P312" i="2" a="1"/>
  <c r="P312" i="2" s="1"/>
  <c r="M312" i="2" a="1"/>
  <c r="M312" i="2" s="1"/>
  <c r="Q312" i="2" a="1"/>
  <c r="Q312" i="2" s="1"/>
  <c r="N312" i="2" a="1"/>
  <c r="N312" i="2" s="1"/>
  <c r="C312" i="2" a="1"/>
  <c r="C312" i="2" s="1"/>
  <c r="D312" i="2" a="1"/>
  <c r="D312" i="2" s="1"/>
  <c r="A312" i="2" s="1" a="1"/>
  <c r="A312" i="2" s="1"/>
  <c r="M310" i="2" a="1"/>
  <c r="M310" i="2" s="1"/>
  <c r="Q310" i="2" a="1"/>
  <c r="Q310" i="2" s="1"/>
  <c r="N310" i="2" a="1"/>
  <c r="N310" i="2" s="1"/>
  <c r="K310" i="2" a="1"/>
  <c r="K310" i="2" s="1"/>
  <c r="O310" i="2" a="1"/>
  <c r="O310" i="2" s="1"/>
  <c r="L310" i="2" a="1"/>
  <c r="L310" i="2" s="1"/>
  <c r="P310" i="2" a="1"/>
  <c r="P310" i="2" s="1"/>
  <c r="C310" i="2" a="1"/>
  <c r="C310" i="2" s="1"/>
  <c r="D310" i="2" a="1"/>
  <c r="D310" i="2" s="1"/>
  <c r="A310" i="2" s="1" a="1"/>
  <c r="A310" i="2" s="1"/>
  <c r="K308" i="2" a="1"/>
  <c r="K308" i="2" s="1"/>
  <c r="O308" i="2" a="1"/>
  <c r="O308" i="2" s="1"/>
  <c r="L308" i="2" a="1"/>
  <c r="L308" i="2" s="1"/>
  <c r="P308" i="2" a="1"/>
  <c r="P308" i="2" s="1"/>
  <c r="M308" i="2" a="1"/>
  <c r="M308" i="2" s="1"/>
  <c r="Q308" i="2" a="1"/>
  <c r="Q308" i="2" s="1"/>
  <c r="N308" i="2" a="1"/>
  <c r="N308" i="2" s="1"/>
  <c r="C308" i="2" a="1"/>
  <c r="C308" i="2" s="1"/>
  <c r="D308" i="2" a="1"/>
  <c r="D308" i="2" s="1"/>
  <c r="A308" i="2" s="1" a="1"/>
  <c r="A308" i="2" s="1"/>
  <c r="M306" i="2" a="1"/>
  <c r="M306" i="2" s="1"/>
  <c r="Q306" i="2" a="1"/>
  <c r="Q306" i="2" s="1"/>
  <c r="N306" i="2" a="1"/>
  <c r="N306" i="2" s="1"/>
  <c r="K306" i="2" a="1"/>
  <c r="K306" i="2" s="1"/>
  <c r="O306" i="2" a="1"/>
  <c r="O306" i="2" s="1"/>
  <c r="L306" i="2" a="1"/>
  <c r="L306" i="2" s="1"/>
  <c r="P306" i="2" a="1"/>
  <c r="P306" i="2" s="1"/>
  <c r="C306" i="2" a="1"/>
  <c r="C306" i="2" s="1"/>
  <c r="D306" i="2" a="1"/>
  <c r="D306" i="2" s="1"/>
  <c r="A306" i="2" s="1" a="1"/>
  <c r="A306" i="2" s="1"/>
  <c r="K304" i="2" a="1"/>
  <c r="K304" i="2" s="1"/>
  <c r="O304" i="2" a="1"/>
  <c r="O304" i="2" s="1"/>
  <c r="L304" i="2" a="1"/>
  <c r="L304" i="2" s="1"/>
  <c r="P304" i="2" a="1"/>
  <c r="P304" i="2" s="1"/>
  <c r="M304" i="2" a="1"/>
  <c r="M304" i="2" s="1"/>
  <c r="Q304" i="2" a="1"/>
  <c r="Q304" i="2" s="1"/>
  <c r="N304" i="2" a="1"/>
  <c r="N304" i="2" s="1"/>
  <c r="C304" i="2" a="1"/>
  <c r="C304" i="2" s="1"/>
  <c r="D304" i="2" a="1"/>
  <c r="D304" i="2" s="1"/>
  <c r="A304" i="2" s="1" a="1"/>
  <c r="A304" i="2" s="1"/>
  <c r="M302" i="2" a="1"/>
  <c r="M302" i="2" s="1"/>
  <c r="Q302" i="2" a="1"/>
  <c r="Q302" i="2" s="1"/>
  <c r="N302" i="2" a="1"/>
  <c r="N302" i="2" s="1"/>
  <c r="K302" i="2" a="1"/>
  <c r="K302" i="2" s="1"/>
  <c r="O302" i="2" a="1"/>
  <c r="O302" i="2" s="1"/>
  <c r="L302" i="2" a="1"/>
  <c r="L302" i="2" s="1"/>
  <c r="P302" i="2" a="1"/>
  <c r="P302" i="2" s="1"/>
  <c r="C302" i="2" a="1"/>
  <c r="C302" i="2" s="1"/>
  <c r="D302" i="2" a="1"/>
  <c r="D302" i="2" s="1"/>
  <c r="A302" i="2" s="1" a="1"/>
  <c r="A302" i="2" s="1"/>
  <c r="K300" i="2" a="1"/>
  <c r="K300" i="2" s="1"/>
  <c r="O300" i="2" a="1"/>
  <c r="O300" i="2" s="1"/>
  <c r="L300" i="2" a="1"/>
  <c r="L300" i="2" s="1"/>
  <c r="P300" i="2" a="1"/>
  <c r="P300" i="2" s="1"/>
  <c r="M300" i="2" a="1"/>
  <c r="M300" i="2" s="1"/>
  <c r="Q300" i="2" a="1"/>
  <c r="Q300" i="2" s="1"/>
  <c r="N300" i="2" a="1"/>
  <c r="N300" i="2" s="1"/>
  <c r="C300" i="2" a="1"/>
  <c r="C300" i="2" s="1"/>
  <c r="D300" i="2" a="1"/>
  <c r="D300" i="2" s="1"/>
  <c r="A300" i="2" s="1" a="1"/>
  <c r="A300" i="2" s="1"/>
  <c r="M298" i="2" a="1"/>
  <c r="M298" i="2" s="1"/>
  <c r="Q298" i="2" a="1"/>
  <c r="Q298" i="2" s="1"/>
  <c r="N298" i="2" a="1"/>
  <c r="N298" i="2" s="1"/>
  <c r="K298" i="2" a="1"/>
  <c r="K298" i="2" s="1"/>
  <c r="O298" i="2" a="1"/>
  <c r="O298" i="2" s="1"/>
  <c r="P298" i="2" a="1"/>
  <c r="P298" i="2" s="1"/>
  <c r="L298" i="2" a="1"/>
  <c r="L298" i="2" s="1"/>
  <c r="C298" i="2" a="1"/>
  <c r="C298" i="2" s="1"/>
  <c r="D298" i="2" a="1"/>
  <c r="D298" i="2" s="1"/>
  <c r="A298" i="2" s="1" a="1"/>
  <c r="A298" i="2" s="1"/>
  <c r="K296" i="2" a="1"/>
  <c r="K296" i="2" s="1"/>
  <c r="O296" i="2" a="1"/>
  <c r="O296" i="2" s="1"/>
  <c r="L296" i="2" a="1"/>
  <c r="L296" i="2" s="1"/>
  <c r="P296" i="2" a="1"/>
  <c r="P296" i="2" s="1"/>
  <c r="M296" i="2" a="1"/>
  <c r="M296" i="2" s="1"/>
  <c r="Q296" i="2" a="1"/>
  <c r="Q296" i="2" s="1"/>
  <c r="N296" i="2" a="1"/>
  <c r="N296" i="2" s="1"/>
  <c r="C296" i="2" a="1"/>
  <c r="C296" i="2" s="1"/>
  <c r="D296" i="2" a="1"/>
  <c r="D296" i="2" s="1"/>
  <c r="A296" i="2" s="1" a="1"/>
  <c r="A296" i="2" s="1"/>
  <c r="M294" i="2" a="1"/>
  <c r="M294" i="2" s="1"/>
  <c r="Q294" i="2" a="1"/>
  <c r="Q294" i="2" s="1"/>
  <c r="N294" i="2" a="1"/>
  <c r="N294" i="2" s="1"/>
  <c r="K294" i="2" a="1"/>
  <c r="K294" i="2" s="1"/>
  <c r="O294" i="2" a="1"/>
  <c r="O294" i="2" s="1"/>
  <c r="L294" i="2" a="1"/>
  <c r="L294" i="2" s="1"/>
  <c r="P294" i="2" a="1"/>
  <c r="P294" i="2" s="1"/>
  <c r="C294" i="2" a="1"/>
  <c r="C294" i="2" s="1"/>
  <c r="D294" i="2" a="1"/>
  <c r="D294" i="2" s="1"/>
  <c r="A294" i="2" s="1" a="1"/>
  <c r="A294" i="2" s="1"/>
  <c r="K292" i="2" a="1"/>
  <c r="K292" i="2" s="1"/>
  <c r="O292" i="2" a="1"/>
  <c r="O292" i="2" s="1"/>
  <c r="L292" i="2" a="1"/>
  <c r="L292" i="2" s="1"/>
  <c r="P292" i="2" a="1"/>
  <c r="P292" i="2" s="1"/>
  <c r="M292" i="2" a="1"/>
  <c r="M292" i="2" s="1"/>
  <c r="Q292" i="2" a="1"/>
  <c r="Q292" i="2" s="1"/>
  <c r="N292" i="2" a="1"/>
  <c r="N292" i="2" s="1"/>
  <c r="C292" i="2" a="1"/>
  <c r="C292" i="2" s="1"/>
  <c r="D292" i="2" a="1"/>
  <c r="D292" i="2" s="1"/>
  <c r="A292" i="2" s="1" a="1"/>
  <c r="A292" i="2" s="1"/>
  <c r="M290" i="2" a="1"/>
  <c r="M290" i="2" s="1"/>
  <c r="Q290" i="2" a="1"/>
  <c r="Q290" i="2" s="1"/>
  <c r="N290" i="2" a="1"/>
  <c r="N290" i="2" s="1"/>
  <c r="K290" i="2" a="1"/>
  <c r="K290" i="2" s="1"/>
  <c r="O290" i="2" a="1"/>
  <c r="O290" i="2" s="1"/>
  <c r="L290" i="2" a="1"/>
  <c r="L290" i="2" s="1"/>
  <c r="P290" i="2" a="1"/>
  <c r="P290" i="2" s="1"/>
  <c r="C290" i="2" a="1"/>
  <c r="C290" i="2" s="1"/>
  <c r="D290" i="2" a="1"/>
  <c r="D290" i="2" s="1"/>
  <c r="A290" i="2" s="1" a="1"/>
  <c r="A290" i="2" s="1"/>
  <c r="K288" i="2" a="1"/>
  <c r="K288" i="2" s="1"/>
  <c r="O288" i="2" a="1"/>
  <c r="O288" i="2" s="1"/>
  <c r="L288" i="2" a="1"/>
  <c r="L288" i="2" s="1"/>
  <c r="P288" i="2" a="1"/>
  <c r="P288" i="2" s="1"/>
  <c r="M288" i="2" a="1"/>
  <c r="M288" i="2" s="1"/>
  <c r="Q288" i="2" a="1"/>
  <c r="Q288" i="2" s="1"/>
  <c r="N288" i="2" a="1"/>
  <c r="N288" i="2" s="1"/>
  <c r="C288" i="2" a="1"/>
  <c r="C288" i="2" s="1"/>
  <c r="D288" i="2" a="1"/>
  <c r="D288" i="2" s="1"/>
  <c r="A288" i="2" s="1" a="1"/>
  <c r="A288" i="2" s="1"/>
  <c r="M286" i="2" a="1"/>
  <c r="M286" i="2" s="1"/>
  <c r="Q286" i="2" a="1"/>
  <c r="Q286" i="2" s="1"/>
  <c r="N286" i="2" a="1"/>
  <c r="N286" i="2" s="1"/>
  <c r="K286" i="2" a="1"/>
  <c r="K286" i="2" s="1"/>
  <c r="O286" i="2" a="1"/>
  <c r="O286" i="2" s="1"/>
  <c r="L286" i="2" a="1"/>
  <c r="L286" i="2" s="1"/>
  <c r="P286" i="2" a="1"/>
  <c r="P286" i="2" s="1"/>
  <c r="C286" i="2" a="1"/>
  <c r="C286" i="2" s="1"/>
  <c r="D286" i="2" a="1"/>
  <c r="D286" i="2" s="1"/>
  <c r="A286" i="2" s="1" a="1"/>
  <c r="A286" i="2" s="1"/>
  <c r="K284" i="2" a="1"/>
  <c r="K284" i="2" s="1"/>
  <c r="O284" i="2" a="1"/>
  <c r="O284" i="2" s="1"/>
  <c r="L284" i="2" a="1"/>
  <c r="L284" i="2" s="1"/>
  <c r="P284" i="2" a="1"/>
  <c r="P284" i="2" s="1"/>
  <c r="M284" i="2" a="1"/>
  <c r="M284" i="2" s="1"/>
  <c r="Q284" i="2" a="1"/>
  <c r="Q284" i="2" s="1"/>
  <c r="N284" i="2" a="1"/>
  <c r="N284" i="2" s="1"/>
  <c r="C284" i="2" a="1"/>
  <c r="C284" i="2" s="1"/>
  <c r="D284" i="2" a="1"/>
  <c r="D284" i="2" s="1"/>
  <c r="A284" i="2" s="1" a="1"/>
  <c r="A284" i="2" s="1"/>
  <c r="N282" i="2" a="1"/>
  <c r="N282" i="2" s="1"/>
  <c r="K282" i="2" a="1"/>
  <c r="K282" i="2" s="1"/>
  <c r="O282" i="2" a="1"/>
  <c r="O282" i="2" s="1"/>
  <c r="L282" i="2" a="1"/>
  <c r="L282" i="2" s="1"/>
  <c r="P282" i="2" a="1"/>
  <c r="P282" i="2" s="1"/>
  <c r="Q282" i="2" a="1"/>
  <c r="Q282" i="2" s="1"/>
  <c r="M282" i="2" a="1"/>
  <c r="M282" i="2" s="1"/>
  <c r="C282" i="2" a="1"/>
  <c r="C282" i="2" s="1"/>
  <c r="D282" i="2" a="1"/>
  <c r="D282" i="2" s="1"/>
  <c r="A282" i="2" s="1" a="1"/>
  <c r="A282" i="2" s="1"/>
  <c r="M280" i="2" a="1"/>
  <c r="M280" i="2" s="1"/>
  <c r="Q280" i="2" a="1"/>
  <c r="Q280" i="2" s="1"/>
  <c r="N280" i="2" a="1"/>
  <c r="N280" i="2" s="1"/>
  <c r="K280" i="2" a="1"/>
  <c r="K280" i="2" s="1"/>
  <c r="O280" i="2" a="1"/>
  <c r="O280" i="2" s="1"/>
  <c r="P280" i="2" a="1"/>
  <c r="P280" i="2" s="1"/>
  <c r="L280" i="2" a="1"/>
  <c r="L280" i="2" s="1"/>
  <c r="C280" i="2" a="1"/>
  <c r="C280" i="2" s="1"/>
  <c r="D280" i="2" a="1"/>
  <c r="D280" i="2" s="1"/>
  <c r="A280" i="2" s="1" a="1"/>
  <c r="A280" i="2" s="1"/>
  <c r="K278" i="2" a="1"/>
  <c r="K278" i="2" s="1"/>
  <c r="O278" i="2" a="1"/>
  <c r="O278" i="2" s="1"/>
  <c r="L278" i="2" a="1"/>
  <c r="L278" i="2" s="1"/>
  <c r="P278" i="2" a="1"/>
  <c r="P278" i="2" s="1"/>
  <c r="M278" i="2" a="1"/>
  <c r="M278" i="2" s="1"/>
  <c r="Q278" i="2" a="1"/>
  <c r="Q278" i="2" s="1"/>
  <c r="N278" i="2" a="1"/>
  <c r="N278" i="2" s="1"/>
  <c r="C278" i="2" a="1"/>
  <c r="C278" i="2" s="1"/>
  <c r="D278" i="2" a="1"/>
  <c r="D278" i="2" s="1"/>
  <c r="A278" i="2" s="1" a="1"/>
  <c r="A278" i="2" s="1"/>
  <c r="M276" i="2" a="1"/>
  <c r="M276" i="2" s="1"/>
  <c r="Q276" i="2" a="1"/>
  <c r="Q276" i="2" s="1"/>
  <c r="N276" i="2" a="1"/>
  <c r="N276" i="2" s="1"/>
  <c r="K276" i="2" a="1"/>
  <c r="K276" i="2" s="1"/>
  <c r="O276" i="2" a="1"/>
  <c r="O276" i="2" s="1"/>
  <c r="L276" i="2" a="1"/>
  <c r="L276" i="2" s="1"/>
  <c r="P276" i="2" a="1"/>
  <c r="P276" i="2" s="1"/>
  <c r="C276" i="2" a="1"/>
  <c r="C276" i="2" s="1"/>
  <c r="D276" i="2" a="1"/>
  <c r="D276" i="2" s="1"/>
  <c r="A276" i="2" s="1" a="1"/>
  <c r="A276" i="2" s="1"/>
  <c r="K274" i="2" a="1"/>
  <c r="K274" i="2" s="1"/>
  <c r="O274" i="2" a="1"/>
  <c r="O274" i="2" s="1"/>
  <c r="L274" i="2" a="1"/>
  <c r="L274" i="2" s="1"/>
  <c r="P274" i="2" a="1"/>
  <c r="P274" i="2" s="1"/>
  <c r="M274" i="2" a="1"/>
  <c r="M274" i="2" s="1"/>
  <c r="Q274" i="2" a="1"/>
  <c r="Q274" i="2" s="1"/>
  <c r="N274" i="2" a="1"/>
  <c r="N274" i="2" s="1"/>
  <c r="C274" i="2" a="1"/>
  <c r="C274" i="2" s="1"/>
  <c r="D274" i="2" a="1"/>
  <c r="D274" i="2" s="1"/>
  <c r="A274" i="2" s="1" a="1"/>
  <c r="A274" i="2" s="1"/>
  <c r="M272" i="2" a="1"/>
  <c r="M272" i="2" s="1"/>
  <c r="Q272" i="2" a="1"/>
  <c r="Q272" i="2" s="1"/>
  <c r="N272" i="2" a="1"/>
  <c r="N272" i="2" s="1"/>
  <c r="K272" i="2" a="1"/>
  <c r="K272" i="2" s="1"/>
  <c r="O272" i="2" a="1"/>
  <c r="O272" i="2" s="1"/>
  <c r="L272" i="2" a="1"/>
  <c r="L272" i="2" s="1"/>
  <c r="P272" i="2" a="1"/>
  <c r="P272" i="2" s="1"/>
  <c r="C272" i="2" a="1"/>
  <c r="C272" i="2" s="1"/>
  <c r="D272" i="2" a="1"/>
  <c r="D272" i="2" s="1"/>
  <c r="A272" i="2" s="1" a="1"/>
  <c r="A272" i="2" s="1"/>
  <c r="K270" i="2" a="1"/>
  <c r="K270" i="2" s="1"/>
  <c r="O270" i="2" a="1"/>
  <c r="O270" i="2" s="1"/>
  <c r="L270" i="2" a="1"/>
  <c r="L270" i="2" s="1"/>
  <c r="P270" i="2" a="1"/>
  <c r="P270" i="2" s="1"/>
  <c r="M270" i="2" a="1"/>
  <c r="M270" i="2" s="1"/>
  <c r="Q270" i="2" a="1"/>
  <c r="Q270" i="2" s="1"/>
  <c r="N270" i="2" a="1"/>
  <c r="N270" i="2" s="1"/>
  <c r="C270" i="2" a="1"/>
  <c r="C270" i="2" s="1"/>
  <c r="D270" i="2" a="1"/>
  <c r="D270" i="2" s="1"/>
  <c r="A270" i="2" s="1" a="1"/>
  <c r="A270" i="2" s="1"/>
  <c r="M268" i="2" a="1"/>
  <c r="M268" i="2" s="1"/>
  <c r="Q268" i="2" a="1"/>
  <c r="Q268" i="2" s="1"/>
  <c r="N268" i="2" a="1"/>
  <c r="N268" i="2" s="1"/>
  <c r="K268" i="2" a="1"/>
  <c r="K268" i="2" s="1"/>
  <c r="O268" i="2" a="1"/>
  <c r="O268" i="2" s="1"/>
  <c r="L268" i="2" a="1"/>
  <c r="L268" i="2" s="1"/>
  <c r="P268" i="2" a="1"/>
  <c r="P268" i="2" s="1"/>
  <c r="C268" i="2" a="1"/>
  <c r="C268" i="2" s="1"/>
  <c r="D268" i="2" a="1"/>
  <c r="D268" i="2" s="1"/>
  <c r="A268" i="2" s="1" a="1"/>
  <c r="A268" i="2" s="1"/>
  <c r="K266" i="2" a="1"/>
  <c r="K266" i="2" s="1"/>
  <c r="O266" i="2" a="1"/>
  <c r="O266" i="2" s="1"/>
  <c r="L266" i="2" a="1"/>
  <c r="L266" i="2" s="1"/>
  <c r="P266" i="2" a="1"/>
  <c r="P266" i="2" s="1"/>
  <c r="M266" i="2" a="1"/>
  <c r="M266" i="2" s="1"/>
  <c r="Q266" i="2" a="1"/>
  <c r="Q266" i="2" s="1"/>
  <c r="N266" i="2" a="1"/>
  <c r="N266" i="2" s="1"/>
  <c r="C266" i="2" a="1"/>
  <c r="C266" i="2" s="1"/>
  <c r="D266" i="2" a="1"/>
  <c r="D266" i="2" s="1"/>
  <c r="A266" i="2" s="1" a="1"/>
  <c r="A266" i="2" s="1"/>
  <c r="M264" i="2" a="1"/>
  <c r="M264" i="2" s="1"/>
  <c r="Q264" i="2" a="1"/>
  <c r="Q264" i="2" s="1"/>
  <c r="N264" i="2" a="1"/>
  <c r="N264" i="2" s="1"/>
  <c r="K264" i="2" a="1"/>
  <c r="K264" i="2" s="1"/>
  <c r="O264" i="2" a="1"/>
  <c r="O264" i="2" s="1"/>
  <c r="P264" i="2" a="1"/>
  <c r="P264" i="2" s="1"/>
  <c r="L264" i="2" a="1"/>
  <c r="L264" i="2" s="1"/>
  <c r="C264" i="2" a="1"/>
  <c r="C264" i="2" s="1"/>
  <c r="D264" i="2" a="1"/>
  <c r="D264" i="2" s="1"/>
  <c r="A264" i="2" s="1" a="1"/>
  <c r="A264" i="2" s="1"/>
  <c r="K262" i="2" a="1"/>
  <c r="K262" i="2" s="1"/>
  <c r="O262" i="2" a="1"/>
  <c r="O262" i="2" s="1"/>
  <c r="L262" i="2" a="1"/>
  <c r="L262" i="2" s="1"/>
  <c r="P262" i="2" a="1"/>
  <c r="P262" i="2" s="1"/>
  <c r="M262" i="2" a="1"/>
  <c r="M262" i="2" s="1"/>
  <c r="Q262" i="2" a="1"/>
  <c r="Q262" i="2" s="1"/>
  <c r="N262" i="2" a="1"/>
  <c r="N262" i="2" s="1"/>
  <c r="C262" i="2" a="1"/>
  <c r="C262" i="2" s="1"/>
  <c r="D262" i="2" a="1"/>
  <c r="D262" i="2" s="1"/>
  <c r="A262" i="2" s="1" a="1"/>
  <c r="A262" i="2" s="1"/>
  <c r="M260" i="2" a="1"/>
  <c r="M260" i="2" s="1"/>
  <c r="Q260" i="2" a="1"/>
  <c r="Q260" i="2" s="1"/>
  <c r="N260" i="2" a="1"/>
  <c r="N260" i="2" s="1"/>
  <c r="K260" i="2" a="1"/>
  <c r="K260" i="2" s="1"/>
  <c r="O260" i="2" a="1"/>
  <c r="O260" i="2" s="1"/>
  <c r="L260" i="2" a="1"/>
  <c r="L260" i="2" s="1"/>
  <c r="P260" i="2" a="1"/>
  <c r="P260" i="2" s="1"/>
  <c r="C260" i="2" a="1"/>
  <c r="C260" i="2" s="1"/>
  <c r="D260" i="2" a="1"/>
  <c r="D260" i="2" s="1"/>
  <c r="A260" i="2" s="1" a="1"/>
  <c r="A260" i="2" s="1"/>
  <c r="K258" i="2" a="1"/>
  <c r="K258" i="2" s="1"/>
  <c r="O258" i="2" a="1"/>
  <c r="O258" i="2" s="1"/>
  <c r="L258" i="2" a="1"/>
  <c r="L258" i="2" s="1"/>
  <c r="P258" i="2" a="1"/>
  <c r="P258" i="2" s="1"/>
  <c r="M258" i="2" a="1"/>
  <c r="M258" i="2" s="1"/>
  <c r="Q258" i="2" a="1"/>
  <c r="Q258" i="2" s="1"/>
  <c r="N258" i="2" a="1"/>
  <c r="N258" i="2" s="1"/>
  <c r="C258" i="2" a="1"/>
  <c r="C258" i="2" s="1"/>
  <c r="D258" i="2" a="1"/>
  <c r="D258" i="2" s="1"/>
  <c r="A258" i="2" s="1" a="1"/>
  <c r="A258" i="2" s="1"/>
  <c r="M256" i="2" a="1"/>
  <c r="M256" i="2" s="1"/>
  <c r="Q256" i="2" a="1"/>
  <c r="Q256" i="2" s="1"/>
  <c r="N256" i="2" a="1"/>
  <c r="N256" i="2" s="1"/>
  <c r="K256" i="2" a="1"/>
  <c r="K256" i="2" s="1"/>
  <c r="O256" i="2" a="1"/>
  <c r="O256" i="2" s="1"/>
  <c r="L256" i="2" a="1"/>
  <c r="L256" i="2" s="1"/>
  <c r="P256" i="2" a="1"/>
  <c r="P256" i="2" s="1"/>
  <c r="C256" i="2" a="1"/>
  <c r="C256" i="2" s="1"/>
  <c r="D256" i="2" a="1"/>
  <c r="D256" i="2" s="1"/>
  <c r="A256" i="2" s="1" a="1"/>
  <c r="A256" i="2" s="1"/>
  <c r="K254" i="2" a="1"/>
  <c r="K254" i="2" s="1"/>
  <c r="O254" i="2" a="1"/>
  <c r="O254" i="2" s="1"/>
  <c r="L254" i="2" a="1"/>
  <c r="L254" i="2" s="1"/>
  <c r="P254" i="2" a="1"/>
  <c r="P254" i="2" s="1"/>
  <c r="M254" i="2" a="1"/>
  <c r="M254" i="2" s="1"/>
  <c r="Q254" i="2" a="1"/>
  <c r="Q254" i="2" s="1"/>
  <c r="N254" i="2" a="1"/>
  <c r="N254" i="2" s="1"/>
  <c r="C254" i="2" a="1"/>
  <c r="C254" i="2" s="1"/>
  <c r="D254" i="2" a="1"/>
  <c r="D254" i="2" s="1"/>
  <c r="A254" i="2" s="1" a="1"/>
  <c r="A254" i="2" s="1"/>
  <c r="M252" i="2" a="1"/>
  <c r="M252" i="2" s="1"/>
  <c r="Q252" i="2" a="1"/>
  <c r="Q252" i="2" s="1"/>
  <c r="N252" i="2" a="1"/>
  <c r="N252" i="2" s="1"/>
  <c r="K252" i="2" a="1"/>
  <c r="K252" i="2" s="1"/>
  <c r="O252" i="2" a="1"/>
  <c r="O252" i="2" s="1"/>
  <c r="L252" i="2" a="1"/>
  <c r="L252" i="2" s="1"/>
  <c r="P252" i="2" a="1"/>
  <c r="P252" i="2" s="1"/>
  <c r="C252" i="2" a="1"/>
  <c r="C252" i="2" s="1"/>
  <c r="D252" i="2" a="1"/>
  <c r="D252" i="2" s="1"/>
  <c r="A252" i="2" s="1" a="1"/>
  <c r="A252" i="2" s="1"/>
  <c r="K250" i="2" a="1"/>
  <c r="K250" i="2" s="1"/>
  <c r="O250" i="2" a="1"/>
  <c r="O250" i="2" s="1"/>
  <c r="L250" i="2" a="1"/>
  <c r="L250" i="2" s="1"/>
  <c r="P250" i="2" a="1"/>
  <c r="P250" i="2" s="1"/>
  <c r="M250" i="2" a="1"/>
  <c r="M250" i="2" s="1"/>
  <c r="Q250" i="2" a="1"/>
  <c r="Q250" i="2" s="1"/>
  <c r="N250" i="2" a="1"/>
  <c r="N250" i="2" s="1"/>
  <c r="C250" i="2" a="1"/>
  <c r="C250" i="2" s="1"/>
  <c r="D250" i="2" a="1"/>
  <c r="D250" i="2" s="1"/>
  <c r="A250" i="2" s="1" a="1"/>
  <c r="A250" i="2" s="1"/>
  <c r="M248" i="2" a="1"/>
  <c r="M248" i="2" s="1"/>
  <c r="Q248" i="2" a="1"/>
  <c r="Q248" i="2" s="1"/>
  <c r="N248" i="2" a="1"/>
  <c r="N248" i="2" s="1"/>
  <c r="K248" i="2" a="1"/>
  <c r="K248" i="2" s="1"/>
  <c r="O248" i="2" a="1"/>
  <c r="O248" i="2" s="1"/>
  <c r="P248" i="2" a="1"/>
  <c r="P248" i="2" s="1"/>
  <c r="L248" i="2" a="1"/>
  <c r="L248" i="2" s="1"/>
  <c r="C248" i="2" a="1"/>
  <c r="C248" i="2" s="1"/>
  <c r="D248" i="2" a="1"/>
  <c r="D248" i="2" s="1"/>
  <c r="A248" i="2" s="1" a="1"/>
  <c r="A248" i="2" s="1"/>
  <c r="K246" i="2" a="1"/>
  <c r="K246" i="2" s="1"/>
  <c r="O246" i="2" a="1"/>
  <c r="O246" i="2" s="1"/>
  <c r="L246" i="2" a="1"/>
  <c r="L246" i="2" s="1"/>
  <c r="P246" i="2" a="1"/>
  <c r="P246" i="2" s="1"/>
  <c r="M246" i="2" a="1"/>
  <c r="M246" i="2" s="1"/>
  <c r="Q246" i="2" a="1"/>
  <c r="Q246" i="2" s="1"/>
  <c r="N246" i="2" a="1"/>
  <c r="N246" i="2" s="1"/>
  <c r="C246" i="2" a="1"/>
  <c r="C246" i="2" s="1"/>
  <c r="D246" i="2" a="1"/>
  <c r="D246" i="2" s="1"/>
  <c r="A246" i="2" s="1" a="1"/>
  <c r="A246" i="2" s="1"/>
  <c r="M244" i="2" a="1"/>
  <c r="M244" i="2" s="1"/>
  <c r="Q244" i="2" a="1"/>
  <c r="Q244" i="2" s="1"/>
  <c r="N244" i="2" a="1"/>
  <c r="N244" i="2" s="1"/>
  <c r="K244" i="2" a="1"/>
  <c r="K244" i="2" s="1"/>
  <c r="O244" i="2" a="1"/>
  <c r="O244" i="2" s="1"/>
  <c r="L244" i="2" a="1"/>
  <c r="L244" i="2" s="1"/>
  <c r="P244" i="2" a="1"/>
  <c r="P244" i="2" s="1"/>
  <c r="C244" i="2" a="1"/>
  <c r="C244" i="2" s="1"/>
  <c r="D244" i="2" a="1"/>
  <c r="D244" i="2" s="1"/>
  <c r="A244" i="2" s="1" a="1"/>
  <c r="A244" i="2" s="1"/>
  <c r="K242" i="2" a="1"/>
  <c r="K242" i="2" s="1"/>
  <c r="O242" i="2" a="1"/>
  <c r="O242" i="2" s="1"/>
  <c r="L242" i="2" a="1"/>
  <c r="L242" i="2" s="1"/>
  <c r="P242" i="2" a="1"/>
  <c r="P242" i="2" s="1"/>
  <c r="M242" i="2" a="1"/>
  <c r="M242" i="2" s="1"/>
  <c r="Q242" i="2" a="1"/>
  <c r="Q242" i="2" s="1"/>
  <c r="N242" i="2" a="1"/>
  <c r="N242" i="2" s="1"/>
  <c r="C242" i="2" a="1"/>
  <c r="C242" i="2" s="1"/>
  <c r="D242" i="2" a="1"/>
  <c r="D242" i="2" s="1"/>
  <c r="A242" i="2" s="1" a="1"/>
  <c r="A242" i="2" s="1"/>
  <c r="M240" i="2" a="1"/>
  <c r="M240" i="2" s="1"/>
  <c r="Q240" i="2" a="1"/>
  <c r="Q240" i="2" s="1"/>
  <c r="N240" i="2" a="1"/>
  <c r="N240" i="2" s="1"/>
  <c r="K240" i="2" a="1"/>
  <c r="K240" i="2" s="1"/>
  <c r="O240" i="2" a="1"/>
  <c r="O240" i="2" s="1"/>
  <c r="L240" i="2" a="1"/>
  <c r="L240" i="2" s="1"/>
  <c r="P240" i="2" a="1"/>
  <c r="P240" i="2" s="1"/>
  <c r="C240" i="2" a="1"/>
  <c r="C240" i="2" s="1"/>
  <c r="D240" i="2" a="1"/>
  <c r="D240" i="2" s="1"/>
  <c r="A240" i="2" s="1" a="1"/>
  <c r="A240" i="2" s="1"/>
  <c r="K238" i="2" a="1"/>
  <c r="K238" i="2" s="1"/>
  <c r="O238" i="2" a="1"/>
  <c r="O238" i="2" s="1"/>
  <c r="L238" i="2" a="1"/>
  <c r="L238" i="2" s="1"/>
  <c r="P238" i="2" a="1"/>
  <c r="P238" i="2" s="1"/>
  <c r="M238" i="2" a="1"/>
  <c r="M238" i="2" s="1"/>
  <c r="Q238" i="2" a="1"/>
  <c r="Q238" i="2" s="1"/>
  <c r="N238" i="2" a="1"/>
  <c r="N238" i="2" s="1"/>
  <c r="C238" i="2" a="1"/>
  <c r="C238" i="2" s="1"/>
  <c r="D238" i="2" a="1"/>
  <c r="D238" i="2" s="1"/>
  <c r="A238" i="2" s="1" a="1"/>
  <c r="A238" i="2" s="1"/>
  <c r="M236" i="2" a="1"/>
  <c r="M236" i="2" s="1"/>
  <c r="Q236" i="2" a="1"/>
  <c r="Q236" i="2" s="1"/>
  <c r="N236" i="2" a="1"/>
  <c r="N236" i="2" s="1"/>
  <c r="K236" i="2" a="1"/>
  <c r="K236" i="2" s="1"/>
  <c r="O236" i="2" a="1"/>
  <c r="O236" i="2" s="1"/>
  <c r="L236" i="2" a="1"/>
  <c r="L236" i="2" s="1"/>
  <c r="P236" i="2" a="1"/>
  <c r="P236" i="2" s="1"/>
  <c r="C236" i="2" a="1"/>
  <c r="C236" i="2" s="1"/>
  <c r="D236" i="2" a="1"/>
  <c r="D236" i="2" s="1"/>
  <c r="A236" i="2" s="1" a="1"/>
  <c r="A236" i="2" s="1"/>
  <c r="K234" i="2" a="1"/>
  <c r="K234" i="2" s="1"/>
  <c r="O234" i="2" a="1"/>
  <c r="O234" i="2" s="1"/>
  <c r="L234" i="2" a="1"/>
  <c r="L234" i="2" s="1"/>
  <c r="P234" i="2" a="1"/>
  <c r="P234" i="2" s="1"/>
  <c r="M234" i="2" a="1"/>
  <c r="M234" i="2" s="1"/>
  <c r="Q234" i="2" a="1"/>
  <c r="Q234" i="2" s="1"/>
  <c r="N234" i="2" a="1"/>
  <c r="N234" i="2" s="1"/>
  <c r="C234" i="2" a="1"/>
  <c r="C234" i="2" s="1"/>
  <c r="D234" i="2" a="1"/>
  <c r="D234" i="2" s="1"/>
  <c r="A234" i="2" s="1" a="1"/>
  <c r="A234" i="2" s="1"/>
  <c r="M232" i="2" a="1"/>
  <c r="M232" i="2" s="1"/>
  <c r="Q232" i="2" a="1"/>
  <c r="Q232" i="2" s="1"/>
  <c r="N232" i="2" a="1"/>
  <c r="N232" i="2" s="1"/>
  <c r="K232" i="2" a="1"/>
  <c r="K232" i="2" s="1"/>
  <c r="O232" i="2" a="1"/>
  <c r="O232" i="2" s="1"/>
  <c r="P232" i="2" a="1"/>
  <c r="P232" i="2" s="1"/>
  <c r="L232" i="2" a="1"/>
  <c r="L232" i="2" s="1"/>
  <c r="C232" i="2" a="1"/>
  <c r="C232" i="2" s="1"/>
  <c r="D232" i="2" a="1"/>
  <c r="D232" i="2" s="1"/>
  <c r="A232" i="2" s="1" a="1"/>
  <c r="A232" i="2" s="1"/>
  <c r="K230" i="2" a="1"/>
  <c r="K230" i="2" s="1"/>
  <c r="O230" i="2" a="1"/>
  <c r="O230" i="2" s="1"/>
  <c r="L230" i="2" a="1"/>
  <c r="L230" i="2" s="1"/>
  <c r="P230" i="2" a="1"/>
  <c r="P230" i="2" s="1"/>
  <c r="M230" i="2" a="1"/>
  <c r="M230" i="2" s="1"/>
  <c r="Q230" i="2" a="1"/>
  <c r="Q230" i="2" s="1"/>
  <c r="N230" i="2" a="1"/>
  <c r="N230" i="2" s="1"/>
  <c r="C230" i="2" a="1"/>
  <c r="C230" i="2" s="1"/>
  <c r="D230" i="2" a="1"/>
  <c r="D230" i="2" s="1"/>
  <c r="A230" i="2" s="1" a="1"/>
  <c r="A230" i="2" s="1"/>
  <c r="M228" i="2" a="1"/>
  <c r="M228" i="2" s="1"/>
  <c r="Q228" i="2" a="1"/>
  <c r="Q228" i="2" s="1"/>
  <c r="N228" i="2" a="1"/>
  <c r="N228" i="2" s="1"/>
  <c r="K228" i="2" a="1"/>
  <c r="K228" i="2" s="1"/>
  <c r="O228" i="2" a="1"/>
  <c r="O228" i="2" s="1"/>
  <c r="L228" i="2" a="1"/>
  <c r="L228" i="2" s="1"/>
  <c r="P228" i="2" a="1"/>
  <c r="P228" i="2" s="1"/>
  <c r="C228" i="2" a="1"/>
  <c r="C228" i="2" s="1"/>
  <c r="D228" i="2" a="1"/>
  <c r="D228" i="2" s="1"/>
  <c r="A228" i="2" s="1" a="1"/>
  <c r="A228" i="2" s="1"/>
  <c r="K226" i="2" a="1"/>
  <c r="K226" i="2" s="1"/>
  <c r="O226" i="2" a="1"/>
  <c r="O226" i="2" s="1"/>
  <c r="L226" i="2" a="1"/>
  <c r="L226" i="2" s="1"/>
  <c r="P226" i="2" a="1"/>
  <c r="P226" i="2" s="1"/>
  <c r="M226" i="2" a="1"/>
  <c r="M226" i="2" s="1"/>
  <c r="Q226" i="2" a="1"/>
  <c r="Q226" i="2" s="1"/>
  <c r="N226" i="2" a="1"/>
  <c r="N226" i="2" s="1"/>
  <c r="C226" i="2" a="1"/>
  <c r="C226" i="2" s="1"/>
  <c r="D226" i="2" a="1"/>
  <c r="D226" i="2" s="1"/>
  <c r="A226" i="2" s="1" a="1"/>
  <c r="A226" i="2" s="1"/>
  <c r="M224" i="2" a="1"/>
  <c r="M224" i="2" s="1"/>
  <c r="Q224" i="2" a="1"/>
  <c r="Q224" i="2" s="1"/>
  <c r="N224" i="2" a="1"/>
  <c r="N224" i="2" s="1"/>
  <c r="K224" i="2" a="1"/>
  <c r="K224" i="2" s="1"/>
  <c r="O224" i="2" a="1"/>
  <c r="O224" i="2" s="1"/>
  <c r="L224" i="2" a="1"/>
  <c r="L224" i="2" s="1"/>
  <c r="P224" i="2" a="1"/>
  <c r="P224" i="2" s="1"/>
  <c r="C224" i="2" a="1"/>
  <c r="C224" i="2" s="1"/>
  <c r="D224" i="2" a="1"/>
  <c r="D224" i="2" s="1"/>
  <c r="A224" i="2" s="1" a="1"/>
  <c r="A224" i="2" s="1"/>
  <c r="K222" i="2" a="1"/>
  <c r="K222" i="2" s="1"/>
  <c r="O222" i="2" a="1"/>
  <c r="O222" i="2" s="1"/>
  <c r="L222" i="2" a="1"/>
  <c r="L222" i="2" s="1"/>
  <c r="P222" i="2" a="1"/>
  <c r="P222" i="2" s="1"/>
  <c r="M222" i="2" a="1"/>
  <c r="M222" i="2" s="1"/>
  <c r="Q222" i="2" a="1"/>
  <c r="Q222" i="2" s="1"/>
  <c r="N222" i="2" a="1"/>
  <c r="N222" i="2" s="1"/>
  <c r="C222" i="2" a="1"/>
  <c r="C222" i="2" s="1"/>
  <c r="D222" i="2" a="1"/>
  <c r="D222" i="2" s="1"/>
  <c r="A222" i="2" s="1" a="1"/>
  <c r="A222" i="2" s="1"/>
  <c r="M220" i="2" a="1"/>
  <c r="M220" i="2" s="1"/>
  <c r="Q220" i="2" a="1"/>
  <c r="Q220" i="2" s="1"/>
  <c r="N220" i="2" a="1"/>
  <c r="N220" i="2" s="1"/>
  <c r="K220" i="2" a="1"/>
  <c r="K220" i="2" s="1"/>
  <c r="O220" i="2" a="1"/>
  <c r="O220" i="2" s="1"/>
  <c r="L220" i="2" a="1"/>
  <c r="L220" i="2" s="1"/>
  <c r="P220" i="2" a="1"/>
  <c r="P220" i="2" s="1"/>
  <c r="C220" i="2" a="1"/>
  <c r="C220" i="2" s="1"/>
  <c r="D220" i="2" a="1"/>
  <c r="D220" i="2" s="1"/>
  <c r="A220" i="2" s="1" a="1"/>
  <c r="A220" i="2" s="1"/>
  <c r="K218" i="2" a="1"/>
  <c r="K218" i="2" s="1"/>
  <c r="O218" i="2" a="1"/>
  <c r="O218" i="2" s="1"/>
  <c r="L218" i="2" a="1"/>
  <c r="L218" i="2" s="1"/>
  <c r="P218" i="2" a="1"/>
  <c r="P218" i="2" s="1"/>
  <c r="M218" i="2" a="1"/>
  <c r="M218" i="2" s="1"/>
  <c r="Q218" i="2" a="1"/>
  <c r="Q218" i="2" s="1"/>
  <c r="N218" i="2" a="1"/>
  <c r="N218" i="2" s="1"/>
  <c r="C218" i="2" a="1"/>
  <c r="C218" i="2" s="1"/>
  <c r="D218" i="2" a="1"/>
  <c r="D218" i="2" s="1"/>
  <c r="A218" i="2" s="1" a="1"/>
  <c r="A218" i="2" s="1"/>
  <c r="M216" i="2" a="1"/>
  <c r="M216" i="2" s="1"/>
  <c r="Q216" i="2" a="1"/>
  <c r="Q216" i="2" s="1"/>
  <c r="N216" i="2" a="1"/>
  <c r="N216" i="2" s="1"/>
  <c r="K216" i="2" a="1"/>
  <c r="K216" i="2" s="1"/>
  <c r="O216" i="2" a="1"/>
  <c r="O216" i="2" s="1"/>
  <c r="P216" i="2" a="1"/>
  <c r="P216" i="2" s="1"/>
  <c r="L216" i="2" a="1"/>
  <c r="L216" i="2" s="1"/>
  <c r="C216" i="2" a="1"/>
  <c r="C216" i="2" s="1"/>
  <c r="D216" i="2" a="1"/>
  <c r="D216" i="2" s="1"/>
  <c r="A216" i="2" s="1" a="1"/>
  <c r="A216" i="2" s="1"/>
  <c r="K214" i="2" a="1"/>
  <c r="K214" i="2" s="1"/>
  <c r="O214" i="2" a="1"/>
  <c r="O214" i="2" s="1"/>
  <c r="L214" i="2" a="1"/>
  <c r="L214" i="2" s="1"/>
  <c r="P214" i="2" a="1"/>
  <c r="P214" i="2" s="1"/>
  <c r="M214" i="2" a="1"/>
  <c r="M214" i="2" s="1"/>
  <c r="Q214" i="2" a="1"/>
  <c r="Q214" i="2" s="1"/>
  <c r="N214" i="2" a="1"/>
  <c r="N214" i="2" s="1"/>
  <c r="C214" i="2" a="1"/>
  <c r="C214" i="2" s="1"/>
  <c r="D214" i="2" a="1"/>
  <c r="D214" i="2" s="1"/>
  <c r="A214" i="2" s="1" a="1"/>
  <c r="A214" i="2" s="1"/>
  <c r="M212" i="2" a="1"/>
  <c r="M212" i="2" s="1"/>
  <c r="Q212" i="2" a="1"/>
  <c r="Q212" i="2" s="1"/>
  <c r="N212" i="2" a="1"/>
  <c r="N212" i="2" s="1"/>
  <c r="K212" i="2" a="1"/>
  <c r="K212" i="2" s="1"/>
  <c r="O212" i="2" a="1"/>
  <c r="O212" i="2" s="1"/>
  <c r="L212" i="2" a="1"/>
  <c r="L212" i="2" s="1"/>
  <c r="P212" i="2" a="1"/>
  <c r="P212" i="2" s="1"/>
  <c r="C212" i="2" a="1"/>
  <c r="C212" i="2" s="1"/>
  <c r="D212" i="2" a="1"/>
  <c r="D212" i="2" s="1"/>
  <c r="A212" i="2" s="1" a="1"/>
  <c r="A212" i="2" s="1"/>
  <c r="M210" i="2" a="1"/>
  <c r="M210" i="2" s="1"/>
  <c r="N210" i="2" a="1"/>
  <c r="N210" i="2" s="1"/>
  <c r="K210" i="2" a="1"/>
  <c r="K210" i="2" s="1"/>
  <c r="O210" i="2" a="1"/>
  <c r="O210" i="2" s="1"/>
  <c r="L210" i="2" a="1"/>
  <c r="L210" i="2" s="1"/>
  <c r="P210" i="2" a="1"/>
  <c r="P210" i="2" s="1"/>
  <c r="Q210" i="2" a="1"/>
  <c r="Q210" i="2" s="1"/>
  <c r="C210" i="2" a="1"/>
  <c r="C210" i="2" s="1"/>
  <c r="D210" i="2" a="1"/>
  <c r="D210" i="2" s="1"/>
  <c r="A210" i="2" s="1" a="1"/>
  <c r="A210" i="2" s="1"/>
  <c r="K208" i="2" a="1"/>
  <c r="K208" i="2" s="1"/>
  <c r="O208" i="2" a="1"/>
  <c r="O208" i="2" s="1"/>
  <c r="L208" i="2" a="1"/>
  <c r="L208" i="2" s="1"/>
  <c r="P208" i="2" a="1"/>
  <c r="P208" i="2" s="1"/>
  <c r="M208" i="2" a="1"/>
  <c r="M208" i="2" s="1"/>
  <c r="Q208" i="2" a="1"/>
  <c r="Q208" i="2" s="1"/>
  <c r="N208" i="2" a="1"/>
  <c r="N208" i="2" s="1"/>
  <c r="C208" i="2" a="1"/>
  <c r="C208" i="2" s="1"/>
  <c r="D208" i="2" a="1"/>
  <c r="D208" i="2" s="1"/>
  <c r="A208" i="2" s="1" a="1"/>
  <c r="A208" i="2" s="1"/>
  <c r="M206" i="2" a="1"/>
  <c r="M206" i="2" s="1"/>
  <c r="Q206" i="2" a="1"/>
  <c r="Q206" i="2" s="1"/>
  <c r="N206" i="2" a="1"/>
  <c r="N206" i="2" s="1"/>
  <c r="K206" i="2" a="1"/>
  <c r="K206" i="2" s="1"/>
  <c r="O206" i="2" a="1"/>
  <c r="O206" i="2" s="1"/>
  <c r="L206" i="2" a="1"/>
  <c r="L206" i="2" s="1"/>
  <c r="P206" i="2" a="1"/>
  <c r="P206" i="2" s="1"/>
  <c r="C206" i="2" a="1"/>
  <c r="C206" i="2" s="1"/>
  <c r="D206" i="2" a="1"/>
  <c r="D206" i="2" s="1"/>
  <c r="A206" i="2" s="1" a="1"/>
  <c r="A206" i="2" s="1"/>
  <c r="K204" i="2" a="1"/>
  <c r="K204" i="2" s="1"/>
  <c r="O204" i="2" a="1"/>
  <c r="O204" i="2" s="1"/>
  <c r="L204" i="2" a="1"/>
  <c r="L204" i="2" s="1"/>
  <c r="P204" i="2" a="1"/>
  <c r="P204" i="2" s="1"/>
  <c r="M204" i="2" a="1"/>
  <c r="M204" i="2" s="1"/>
  <c r="Q204" i="2" a="1"/>
  <c r="Q204" i="2" s="1"/>
  <c r="N204" i="2" a="1"/>
  <c r="N204" i="2" s="1"/>
  <c r="C204" i="2" a="1"/>
  <c r="C204" i="2" s="1"/>
  <c r="D204" i="2" a="1"/>
  <c r="D204" i="2" s="1"/>
  <c r="A204" i="2" s="1" a="1"/>
  <c r="A204" i="2" s="1"/>
  <c r="M202" i="2" a="1"/>
  <c r="M202" i="2" s="1"/>
  <c r="Q202" i="2" a="1"/>
  <c r="Q202" i="2" s="1"/>
  <c r="N202" i="2" a="1"/>
  <c r="N202" i="2" s="1"/>
  <c r="K202" i="2" a="1"/>
  <c r="K202" i="2" s="1"/>
  <c r="O202" i="2" a="1"/>
  <c r="O202" i="2" s="1"/>
  <c r="L202" i="2" a="1"/>
  <c r="L202" i="2" s="1"/>
  <c r="P202" i="2" a="1"/>
  <c r="P202" i="2" s="1"/>
  <c r="C202" i="2" a="1"/>
  <c r="C202" i="2" s="1"/>
  <c r="D202" i="2" a="1"/>
  <c r="D202" i="2" s="1"/>
  <c r="A202" i="2" s="1" a="1"/>
  <c r="A202" i="2" s="1"/>
  <c r="K200" i="2" a="1"/>
  <c r="K200" i="2" s="1"/>
  <c r="O200" i="2" a="1"/>
  <c r="O200" i="2" s="1"/>
  <c r="L200" i="2" a="1"/>
  <c r="L200" i="2" s="1"/>
  <c r="P200" i="2" a="1"/>
  <c r="P200" i="2" s="1"/>
  <c r="M200" i="2" a="1"/>
  <c r="M200" i="2" s="1"/>
  <c r="Q200" i="2" a="1"/>
  <c r="Q200" i="2" s="1"/>
  <c r="N200" i="2" a="1"/>
  <c r="N200" i="2" s="1"/>
  <c r="C200" i="2" a="1"/>
  <c r="C200" i="2" s="1"/>
  <c r="D200" i="2" a="1"/>
  <c r="D200" i="2" s="1"/>
  <c r="A200" i="2" s="1" a="1"/>
  <c r="A200" i="2" s="1"/>
  <c r="M198" i="2" a="1"/>
  <c r="M198" i="2" s="1"/>
  <c r="Q198" i="2" a="1"/>
  <c r="Q198" i="2" s="1"/>
  <c r="N198" i="2" a="1"/>
  <c r="N198" i="2" s="1"/>
  <c r="K198" i="2" a="1"/>
  <c r="K198" i="2" s="1"/>
  <c r="O198" i="2" a="1"/>
  <c r="O198" i="2" s="1"/>
  <c r="P198" i="2" a="1"/>
  <c r="P198" i="2" s="1"/>
  <c r="L198" i="2" a="1"/>
  <c r="L198" i="2" s="1"/>
  <c r="C198" i="2" a="1"/>
  <c r="C198" i="2" s="1"/>
  <c r="D198" i="2" a="1"/>
  <c r="D198" i="2" s="1"/>
  <c r="A198" i="2" s="1" a="1"/>
  <c r="A198" i="2" s="1"/>
  <c r="K196" i="2" a="1"/>
  <c r="K196" i="2" s="1"/>
  <c r="O196" i="2" a="1"/>
  <c r="O196" i="2" s="1"/>
  <c r="L196" i="2" a="1"/>
  <c r="L196" i="2" s="1"/>
  <c r="P196" i="2" a="1"/>
  <c r="P196" i="2" s="1"/>
  <c r="M196" i="2" a="1"/>
  <c r="M196" i="2" s="1"/>
  <c r="Q196" i="2" a="1"/>
  <c r="Q196" i="2" s="1"/>
  <c r="N196" i="2" a="1"/>
  <c r="N196" i="2" s="1"/>
  <c r="C196" i="2" a="1"/>
  <c r="C196" i="2" s="1"/>
  <c r="D196" i="2" a="1"/>
  <c r="D196" i="2" s="1"/>
  <c r="A196" i="2" s="1" a="1"/>
  <c r="A196" i="2" s="1"/>
  <c r="M194" i="2" a="1"/>
  <c r="M194" i="2" s="1"/>
  <c r="Q194" i="2" a="1"/>
  <c r="Q194" i="2" s="1"/>
  <c r="N194" i="2" a="1"/>
  <c r="N194" i="2" s="1"/>
  <c r="K194" i="2" a="1"/>
  <c r="K194" i="2" s="1"/>
  <c r="O194" i="2" a="1"/>
  <c r="O194" i="2" s="1"/>
  <c r="L194" i="2" a="1"/>
  <c r="L194" i="2" s="1"/>
  <c r="P194" i="2" a="1"/>
  <c r="P194" i="2" s="1"/>
  <c r="C194" i="2" a="1"/>
  <c r="C194" i="2" s="1"/>
  <c r="D194" i="2" a="1"/>
  <c r="D194" i="2" s="1"/>
  <c r="A194" i="2" s="1" a="1"/>
  <c r="A194" i="2" s="1"/>
  <c r="K192" i="2" a="1"/>
  <c r="K192" i="2" s="1"/>
  <c r="O192" i="2" a="1"/>
  <c r="O192" i="2" s="1"/>
  <c r="L192" i="2" a="1"/>
  <c r="L192" i="2" s="1"/>
  <c r="P192" i="2" a="1"/>
  <c r="P192" i="2" s="1"/>
  <c r="M192" i="2" a="1"/>
  <c r="M192" i="2" s="1"/>
  <c r="Q192" i="2" a="1"/>
  <c r="Q192" i="2" s="1"/>
  <c r="N192" i="2" a="1"/>
  <c r="N192" i="2" s="1"/>
  <c r="C192" i="2" a="1"/>
  <c r="C192" i="2" s="1"/>
  <c r="D192" i="2" a="1"/>
  <c r="D192" i="2" s="1"/>
  <c r="A192" i="2" s="1" a="1"/>
  <c r="A192" i="2" s="1"/>
  <c r="M190" i="2" a="1"/>
  <c r="M190" i="2" s="1"/>
  <c r="Q190" i="2" a="1"/>
  <c r="Q190" i="2" s="1"/>
  <c r="N190" i="2" a="1"/>
  <c r="N190" i="2" s="1"/>
  <c r="K190" i="2" a="1"/>
  <c r="K190" i="2" s="1"/>
  <c r="O190" i="2" a="1"/>
  <c r="O190" i="2" s="1"/>
  <c r="L190" i="2" a="1"/>
  <c r="L190" i="2" s="1"/>
  <c r="P190" i="2" a="1"/>
  <c r="P190" i="2" s="1"/>
  <c r="C190" i="2" a="1"/>
  <c r="C190" i="2" s="1"/>
  <c r="D190" i="2" a="1"/>
  <c r="D190" i="2" s="1"/>
  <c r="A190" i="2" s="1" a="1"/>
  <c r="A190" i="2" s="1"/>
  <c r="K188" i="2" a="1"/>
  <c r="K188" i="2" s="1"/>
  <c r="O188" i="2" a="1"/>
  <c r="O188" i="2" s="1"/>
  <c r="L188" i="2" a="1"/>
  <c r="L188" i="2" s="1"/>
  <c r="P188" i="2" a="1"/>
  <c r="P188" i="2" s="1"/>
  <c r="M188" i="2" a="1"/>
  <c r="M188" i="2" s="1"/>
  <c r="Q188" i="2" a="1"/>
  <c r="Q188" i="2" s="1"/>
  <c r="N188" i="2" a="1"/>
  <c r="N188" i="2" s="1"/>
  <c r="C188" i="2" a="1"/>
  <c r="C188" i="2" s="1"/>
  <c r="D188" i="2" a="1"/>
  <c r="D188" i="2" s="1"/>
  <c r="A188" i="2" s="1" a="1"/>
  <c r="A188" i="2" s="1"/>
  <c r="M186" i="2" a="1"/>
  <c r="M186" i="2" s="1"/>
  <c r="Q186" i="2" a="1"/>
  <c r="Q186" i="2" s="1"/>
  <c r="N186" i="2" a="1"/>
  <c r="N186" i="2" s="1"/>
  <c r="K186" i="2" a="1"/>
  <c r="K186" i="2" s="1"/>
  <c r="O186" i="2" a="1"/>
  <c r="O186" i="2" s="1"/>
  <c r="L186" i="2" a="1"/>
  <c r="L186" i="2" s="1"/>
  <c r="P186" i="2" a="1"/>
  <c r="P186" i="2" s="1"/>
  <c r="C186" i="2" a="1"/>
  <c r="C186" i="2" s="1"/>
  <c r="D186" i="2" a="1"/>
  <c r="D186" i="2" s="1"/>
  <c r="A186" i="2" s="1" a="1"/>
  <c r="A186" i="2" s="1"/>
  <c r="K184" i="2" a="1"/>
  <c r="K184" i="2" s="1"/>
  <c r="O184" i="2" a="1"/>
  <c r="O184" i="2" s="1"/>
  <c r="L184" i="2" a="1"/>
  <c r="L184" i="2" s="1"/>
  <c r="P184" i="2" a="1"/>
  <c r="P184" i="2" s="1"/>
  <c r="M184" i="2" a="1"/>
  <c r="M184" i="2" s="1"/>
  <c r="Q184" i="2" a="1"/>
  <c r="Q184" i="2" s="1"/>
  <c r="N184" i="2" a="1"/>
  <c r="N184" i="2" s="1"/>
  <c r="C184" i="2" a="1"/>
  <c r="C184" i="2" s="1"/>
  <c r="D184" i="2" a="1"/>
  <c r="D184" i="2" s="1"/>
  <c r="A184" i="2" s="1" a="1"/>
  <c r="A184" i="2" s="1"/>
  <c r="M182" i="2" a="1"/>
  <c r="M182" i="2" s="1"/>
  <c r="Q182" i="2" a="1"/>
  <c r="Q182" i="2" s="1"/>
  <c r="N182" i="2" a="1"/>
  <c r="N182" i="2" s="1"/>
  <c r="K182" i="2" a="1"/>
  <c r="K182" i="2" s="1"/>
  <c r="O182" i="2" a="1"/>
  <c r="O182" i="2" s="1"/>
  <c r="P182" i="2" a="1"/>
  <c r="P182" i="2" s="1"/>
  <c r="L182" i="2" a="1"/>
  <c r="L182" i="2" s="1"/>
  <c r="C182" i="2" a="1"/>
  <c r="C182" i="2" s="1"/>
  <c r="D182" i="2" a="1"/>
  <c r="D182" i="2" s="1"/>
  <c r="A182" i="2" s="1" a="1"/>
  <c r="A182" i="2" s="1"/>
  <c r="K180" i="2" a="1"/>
  <c r="K180" i="2" s="1"/>
  <c r="O180" i="2" a="1"/>
  <c r="O180" i="2" s="1"/>
  <c r="L180" i="2" a="1"/>
  <c r="L180" i="2" s="1"/>
  <c r="P180" i="2" a="1"/>
  <c r="P180" i="2" s="1"/>
  <c r="M180" i="2" a="1"/>
  <c r="M180" i="2" s="1"/>
  <c r="Q180" i="2" a="1"/>
  <c r="Q180" i="2" s="1"/>
  <c r="N180" i="2" a="1"/>
  <c r="N180" i="2" s="1"/>
  <c r="C180" i="2" a="1"/>
  <c r="C180" i="2" s="1"/>
  <c r="D180" i="2" a="1"/>
  <c r="D180" i="2" s="1"/>
  <c r="A180" i="2" s="1" a="1"/>
  <c r="A180" i="2" s="1"/>
  <c r="M178" i="2" a="1"/>
  <c r="M178" i="2" s="1"/>
  <c r="Q178" i="2" a="1"/>
  <c r="Q178" i="2" s="1"/>
  <c r="N178" i="2" a="1"/>
  <c r="N178" i="2" s="1"/>
  <c r="K178" i="2" a="1"/>
  <c r="K178" i="2" s="1"/>
  <c r="O178" i="2" a="1"/>
  <c r="O178" i="2" s="1"/>
  <c r="L178" i="2" a="1"/>
  <c r="L178" i="2" s="1"/>
  <c r="P178" i="2" a="1"/>
  <c r="P178" i="2" s="1"/>
  <c r="C178" i="2" a="1"/>
  <c r="C178" i="2" s="1"/>
  <c r="D178" i="2" a="1"/>
  <c r="D178" i="2" s="1"/>
  <c r="A178" i="2" s="1" a="1"/>
  <c r="A178" i="2" s="1"/>
  <c r="K176" i="2" a="1"/>
  <c r="K176" i="2" s="1"/>
  <c r="O176" i="2" a="1"/>
  <c r="O176" i="2" s="1"/>
  <c r="L176" i="2" a="1"/>
  <c r="L176" i="2" s="1"/>
  <c r="P176" i="2" a="1"/>
  <c r="P176" i="2" s="1"/>
  <c r="M176" i="2" a="1"/>
  <c r="M176" i="2" s="1"/>
  <c r="Q176" i="2" a="1"/>
  <c r="Q176" i="2" s="1"/>
  <c r="N176" i="2" a="1"/>
  <c r="N176" i="2" s="1"/>
  <c r="C176" i="2" a="1"/>
  <c r="C176" i="2" s="1"/>
  <c r="D176" i="2" a="1"/>
  <c r="D176" i="2" s="1"/>
  <c r="A176" i="2" s="1" a="1"/>
  <c r="A176" i="2" s="1"/>
  <c r="M174" i="2" a="1"/>
  <c r="M174" i="2" s="1"/>
  <c r="Q174" i="2" a="1"/>
  <c r="Q174" i="2" s="1"/>
  <c r="N174" i="2" a="1"/>
  <c r="N174" i="2" s="1"/>
  <c r="K174" i="2" a="1"/>
  <c r="K174" i="2" s="1"/>
  <c r="O174" i="2" a="1"/>
  <c r="O174" i="2" s="1"/>
  <c r="L174" i="2" a="1"/>
  <c r="L174" i="2" s="1"/>
  <c r="P174" i="2" a="1"/>
  <c r="P174" i="2" s="1"/>
  <c r="C174" i="2" a="1"/>
  <c r="C174" i="2" s="1"/>
  <c r="D174" i="2" a="1"/>
  <c r="D174" i="2" s="1"/>
  <c r="A174" i="2" s="1" a="1"/>
  <c r="A174" i="2" s="1"/>
  <c r="K172" i="2" a="1"/>
  <c r="K172" i="2" s="1"/>
  <c r="O172" i="2" a="1"/>
  <c r="O172" i="2" s="1"/>
  <c r="L172" i="2" a="1"/>
  <c r="L172" i="2" s="1"/>
  <c r="P172" i="2" a="1"/>
  <c r="P172" i="2" s="1"/>
  <c r="M172" i="2" a="1"/>
  <c r="M172" i="2" s="1"/>
  <c r="Q172" i="2" a="1"/>
  <c r="Q172" i="2" s="1"/>
  <c r="N172" i="2" a="1"/>
  <c r="N172" i="2" s="1"/>
  <c r="C172" i="2" a="1"/>
  <c r="C172" i="2" s="1"/>
  <c r="D172" i="2" a="1"/>
  <c r="D172" i="2" s="1"/>
  <c r="A172" i="2" s="1" a="1"/>
  <c r="A172" i="2" s="1"/>
  <c r="M170" i="2" a="1"/>
  <c r="M170" i="2" s="1"/>
  <c r="Q170" i="2" a="1"/>
  <c r="Q170" i="2" s="1"/>
  <c r="N170" i="2" a="1"/>
  <c r="N170" i="2" s="1"/>
  <c r="K170" i="2" a="1"/>
  <c r="K170" i="2" s="1"/>
  <c r="O170" i="2" a="1"/>
  <c r="O170" i="2" s="1"/>
  <c r="L170" i="2" a="1"/>
  <c r="L170" i="2" s="1"/>
  <c r="P170" i="2" a="1"/>
  <c r="P170" i="2" s="1"/>
  <c r="C170" i="2" a="1"/>
  <c r="C170" i="2" s="1"/>
  <c r="D170" i="2" a="1"/>
  <c r="D170" i="2" s="1"/>
  <c r="A170" i="2" s="1" a="1"/>
  <c r="A170" i="2" s="1"/>
  <c r="K168" i="2" a="1"/>
  <c r="K168" i="2" s="1"/>
  <c r="O168" i="2" a="1"/>
  <c r="O168" i="2" s="1"/>
  <c r="L168" i="2" a="1"/>
  <c r="L168" i="2" s="1"/>
  <c r="P168" i="2" a="1"/>
  <c r="P168" i="2" s="1"/>
  <c r="M168" i="2" a="1"/>
  <c r="M168" i="2" s="1"/>
  <c r="Q168" i="2" a="1"/>
  <c r="Q168" i="2" s="1"/>
  <c r="N168" i="2" a="1"/>
  <c r="N168" i="2" s="1"/>
  <c r="C168" i="2" a="1"/>
  <c r="C168" i="2" s="1"/>
  <c r="D168" i="2" a="1"/>
  <c r="D168" i="2" s="1"/>
  <c r="A168" i="2" s="1" a="1"/>
  <c r="A168" i="2" s="1"/>
  <c r="M166" i="2" a="1"/>
  <c r="M166" i="2" s="1"/>
  <c r="Q166" i="2" a="1"/>
  <c r="Q166" i="2" s="1"/>
  <c r="N166" i="2" a="1"/>
  <c r="N166" i="2" s="1"/>
  <c r="K166" i="2" a="1"/>
  <c r="K166" i="2" s="1"/>
  <c r="O166" i="2" a="1"/>
  <c r="O166" i="2" s="1"/>
  <c r="P166" i="2" a="1"/>
  <c r="P166" i="2" s="1"/>
  <c r="L166" i="2" a="1"/>
  <c r="L166" i="2" s="1"/>
  <c r="C166" i="2" a="1"/>
  <c r="C166" i="2" s="1"/>
  <c r="D166" i="2" a="1"/>
  <c r="D166" i="2" s="1"/>
  <c r="A166" i="2" s="1" a="1"/>
  <c r="A166" i="2" s="1"/>
  <c r="K164" i="2" a="1"/>
  <c r="K164" i="2" s="1"/>
  <c r="O164" i="2" a="1"/>
  <c r="O164" i="2" s="1"/>
  <c r="L164" i="2" a="1"/>
  <c r="L164" i="2" s="1"/>
  <c r="P164" i="2" a="1"/>
  <c r="P164" i="2" s="1"/>
  <c r="M164" i="2" a="1"/>
  <c r="M164" i="2" s="1"/>
  <c r="Q164" i="2" a="1"/>
  <c r="Q164" i="2" s="1"/>
  <c r="N164" i="2" a="1"/>
  <c r="N164" i="2" s="1"/>
  <c r="C164" i="2" a="1"/>
  <c r="C164" i="2" s="1"/>
  <c r="D164" i="2" a="1"/>
  <c r="D164" i="2" s="1"/>
  <c r="A164" i="2" s="1" a="1"/>
  <c r="A164" i="2" s="1"/>
  <c r="M162" i="2" a="1"/>
  <c r="M162" i="2" s="1"/>
  <c r="Q162" i="2" a="1"/>
  <c r="Q162" i="2" s="1"/>
  <c r="N162" i="2" a="1"/>
  <c r="N162" i="2" s="1"/>
  <c r="K162" i="2" a="1"/>
  <c r="K162" i="2" s="1"/>
  <c r="O162" i="2" a="1"/>
  <c r="O162" i="2" s="1"/>
  <c r="L162" i="2" a="1"/>
  <c r="L162" i="2" s="1"/>
  <c r="P162" i="2" a="1"/>
  <c r="P162" i="2" s="1"/>
  <c r="C162" i="2" a="1"/>
  <c r="C162" i="2" s="1"/>
  <c r="D162" i="2" a="1"/>
  <c r="D162" i="2" s="1"/>
  <c r="A162" i="2" s="1" a="1"/>
  <c r="A162" i="2" s="1"/>
  <c r="K160" i="2" a="1"/>
  <c r="K160" i="2" s="1"/>
  <c r="O160" i="2" a="1"/>
  <c r="O160" i="2" s="1"/>
  <c r="L160" i="2" a="1"/>
  <c r="L160" i="2" s="1"/>
  <c r="P160" i="2" a="1"/>
  <c r="P160" i="2" s="1"/>
  <c r="M160" i="2" a="1"/>
  <c r="M160" i="2" s="1"/>
  <c r="Q160" i="2" a="1"/>
  <c r="Q160" i="2" s="1"/>
  <c r="N160" i="2" a="1"/>
  <c r="N160" i="2" s="1"/>
  <c r="C160" i="2" a="1"/>
  <c r="C160" i="2" s="1"/>
  <c r="D160" i="2" a="1"/>
  <c r="D160" i="2" s="1"/>
  <c r="A160" i="2" s="1" a="1"/>
  <c r="A160" i="2" s="1"/>
  <c r="M158" i="2" a="1"/>
  <c r="M158" i="2" s="1"/>
  <c r="Q158" i="2" a="1"/>
  <c r="Q158" i="2" s="1"/>
  <c r="N158" i="2" a="1"/>
  <c r="N158" i="2" s="1"/>
  <c r="K158" i="2" a="1"/>
  <c r="K158" i="2" s="1"/>
  <c r="O158" i="2" a="1"/>
  <c r="O158" i="2" s="1"/>
  <c r="L158" i="2" a="1"/>
  <c r="L158" i="2" s="1"/>
  <c r="P158" i="2" a="1"/>
  <c r="P158" i="2" s="1"/>
  <c r="C158" i="2" a="1"/>
  <c r="C158" i="2" s="1"/>
  <c r="D158" i="2" a="1"/>
  <c r="D158" i="2" s="1"/>
  <c r="A158" i="2" s="1" a="1"/>
  <c r="A158" i="2" s="1"/>
  <c r="K156" i="2" a="1"/>
  <c r="K156" i="2" s="1"/>
  <c r="O156" i="2" a="1"/>
  <c r="O156" i="2" s="1"/>
  <c r="L156" i="2" a="1"/>
  <c r="L156" i="2" s="1"/>
  <c r="P156" i="2" a="1"/>
  <c r="P156" i="2" s="1"/>
  <c r="M156" i="2" a="1"/>
  <c r="M156" i="2" s="1"/>
  <c r="Q156" i="2" a="1"/>
  <c r="Q156" i="2" s="1"/>
  <c r="N156" i="2" a="1"/>
  <c r="N156" i="2" s="1"/>
  <c r="C156" i="2" a="1"/>
  <c r="C156" i="2" s="1"/>
  <c r="D156" i="2" a="1"/>
  <c r="D156" i="2" s="1"/>
  <c r="A156" i="2" s="1" a="1"/>
  <c r="A156" i="2" s="1"/>
  <c r="M154" i="2" a="1"/>
  <c r="M154" i="2" s="1"/>
  <c r="Q154" i="2" a="1"/>
  <c r="Q154" i="2" s="1"/>
  <c r="N154" i="2" a="1"/>
  <c r="N154" i="2" s="1"/>
  <c r="K154" i="2" a="1"/>
  <c r="K154" i="2" s="1"/>
  <c r="O154" i="2" a="1"/>
  <c r="O154" i="2" s="1"/>
  <c r="L154" i="2" a="1"/>
  <c r="L154" i="2" s="1"/>
  <c r="P154" i="2" a="1"/>
  <c r="P154" i="2" s="1"/>
  <c r="C154" i="2" a="1"/>
  <c r="C154" i="2" s="1"/>
  <c r="D154" i="2" a="1"/>
  <c r="D154" i="2" s="1"/>
  <c r="A154" i="2" s="1" a="1"/>
  <c r="A154" i="2" s="1"/>
  <c r="K152" i="2" a="1"/>
  <c r="K152" i="2" s="1"/>
  <c r="O152" i="2" a="1"/>
  <c r="O152" i="2" s="1"/>
  <c r="L152" i="2" a="1"/>
  <c r="L152" i="2" s="1"/>
  <c r="P152" i="2" a="1"/>
  <c r="P152" i="2" s="1"/>
  <c r="M152" i="2" a="1"/>
  <c r="M152" i="2" s="1"/>
  <c r="Q152" i="2" a="1"/>
  <c r="Q152" i="2" s="1"/>
  <c r="N152" i="2" a="1"/>
  <c r="N152" i="2" s="1"/>
  <c r="C152" i="2" a="1"/>
  <c r="C152" i="2" s="1"/>
  <c r="D152" i="2" a="1"/>
  <c r="D152" i="2" s="1"/>
  <c r="A152" i="2" s="1" a="1"/>
  <c r="A152" i="2" s="1"/>
  <c r="L149" i="2" a="1"/>
  <c r="L149" i="2" s="1"/>
  <c r="P149" i="2" a="1"/>
  <c r="P149" i="2" s="1"/>
  <c r="M149" i="2" a="1"/>
  <c r="M149" i="2" s="1"/>
  <c r="Q149" i="2" a="1"/>
  <c r="Q149" i="2" s="1"/>
  <c r="N149" i="2" a="1"/>
  <c r="N149" i="2" s="1"/>
  <c r="K149" i="2" a="1"/>
  <c r="K149" i="2" s="1"/>
  <c r="O149" i="2" a="1"/>
  <c r="O149" i="2" s="1"/>
  <c r="D149" i="2" a="1"/>
  <c r="D149" i="2" s="1"/>
  <c r="A149" i="2" s="1" a="1"/>
  <c r="A149" i="2" s="1"/>
  <c r="C149" i="2" a="1"/>
  <c r="C149" i="2" s="1"/>
  <c r="N147" i="2" a="1"/>
  <c r="N147" i="2" s="1"/>
  <c r="K147" i="2" a="1"/>
  <c r="K147" i="2" s="1"/>
  <c r="O147" i="2" a="1"/>
  <c r="O147" i="2" s="1"/>
  <c r="L147" i="2" a="1"/>
  <c r="L147" i="2" s="1"/>
  <c r="P147" i="2" a="1"/>
  <c r="P147" i="2" s="1"/>
  <c r="M147" i="2" a="1"/>
  <c r="M147" i="2" s="1"/>
  <c r="Q147" i="2" a="1"/>
  <c r="Q147" i="2" s="1"/>
  <c r="D147" i="2" a="1"/>
  <c r="D147" i="2" s="1"/>
  <c r="A147" i="2" s="1" a="1"/>
  <c r="A147" i="2" s="1"/>
  <c r="C147" i="2" a="1"/>
  <c r="C147" i="2" s="1"/>
  <c r="L145" i="2" a="1"/>
  <c r="L145" i="2" s="1"/>
  <c r="P145" i="2" a="1"/>
  <c r="P145" i="2" s="1"/>
  <c r="M145" i="2" a="1"/>
  <c r="M145" i="2" s="1"/>
  <c r="Q145" i="2" a="1"/>
  <c r="Q145" i="2" s="1"/>
  <c r="N145" i="2" a="1"/>
  <c r="N145" i="2" s="1"/>
  <c r="K145" i="2" a="1"/>
  <c r="K145" i="2" s="1"/>
  <c r="O145" i="2" a="1"/>
  <c r="O145" i="2" s="1"/>
  <c r="D145" i="2" a="1"/>
  <c r="D145" i="2" s="1"/>
  <c r="A145" i="2" s="1" a="1"/>
  <c r="A145" i="2" s="1"/>
  <c r="C145" i="2" a="1"/>
  <c r="C145" i="2" s="1"/>
  <c r="M142" i="2" a="1"/>
  <c r="M142" i="2" s="1"/>
  <c r="Q142" i="2" a="1"/>
  <c r="Q142" i="2" s="1"/>
  <c r="N142" i="2" a="1"/>
  <c r="N142" i="2" s="1"/>
  <c r="K142" i="2" a="1"/>
  <c r="K142" i="2" s="1"/>
  <c r="O142" i="2" a="1"/>
  <c r="O142" i="2" s="1"/>
  <c r="L142" i="2" a="1"/>
  <c r="L142" i="2" s="1"/>
  <c r="P142" i="2" a="1"/>
  <c r="P142" i="2" s="1"/>
  <c r="C142" i="2" a="1"/>
  <c r="C142" i="2" s="1"/>
  <c r="D142" i="2" a="1"/>
  <c r="D142" i="2" s="1"/>
  <c r="A142" i="2" s="1" a="1"/>
  <c r="A142" i="2" s="1"/>
  <c r="N139" i="2" a="1"/>
  <c r="N139" i="2" s="1"/>
  <c r="K139" i="2" a="1"/>
  <c r="K139" i="2" s="1"/>
  <c r="O139" i="2" a="1"/>
  <c r="O139" i="2" s="1"/>
  <c r="L139" i="2" a="1"/>
  <c r="L139" i="2" s="1"/>
  <c r="P139" i="2" a="1"/>
  <c r="P139" i="2" s="1"/>
  <c r="M139" i="2" a="1"/>
  <c r="M139" i="2" s="1"/>
  <c r="Q139" i="2" a="1"/>
  <c r="Q139" i="2" s="1"/>
  <c r="D139" i="2" a="1"/>
  <c r="D139" i="2" s="1"/>
  <c r="A139" i="2" s="1" a="1"/>
  <c r="A139" i="2" s="1"/>
  <c r="C139" i="2" a="1"/>
  <c r="C139" i="2" s="1"/>
  <c r="K136" i="2" a="1"/>
  <c r="K136" i="2" s="1"/>
  <c r="O136" i="2" a="1"/>
  <c r="O136" i="2" s="1"/>
  <c r="L136" i="2" a="1"/>
  <c r="L136" i="2" s="1"/>
  <c r="P136" i="2" a="1"/>
  <c r="P136" i="2" s="1"/>
  <c r="M136" i="2" a="1"/>
  <c r="M136" i="2" s="1"/>
  <c r="Q136" i="2" a="1"/>
  <c r="Q136" i="2" s="1"/>
  <c r="N136" i="2" a="1"/>
  <c r="N136" i="2" s="1"/>
  <c r="C136" i="2" a="1"/>
  <c r="C136" i="2" s="1"/>
  <c r="D136" i="2" a="1"/>
  <c r="D136" i="2" s="1"/>
  <c r="A136" i="2" s="1" a="1"/>
  <c r="A136" i="2" s="1"/>
  <c r="M134" i="2" a="1"/>
  <c r="M134" i="2" s="1"/>
  <c r="Q134" i="2" a="1"/>
  <c r="Q134" i="2" s="1"/>
  <c r="N134" i="2" a="1"/>
  <c r="N134" i="2" s="1"/>
  <c r="K134" i="2" a="1"/>
  <c r="K134" i="2" s="1"/>
  <c r="O134" i="2" a="1"/>
  <c r="O134" i="2" s="1"/>
  <c r="P134" i="2" a="1"/>
  <c r="P134" i="2" s="1"/>
  <c r="L134" i="2" a="1"/>
  <c r="L134" i="2" s="1"/>
  <c r="C134" i="2" a="1"/>
  <c r="C134" i="2" s="1"/>
  <c r="D134" i="2" a="1"/>
  <c r="D134" i="2" s="1"/>
  <c r="A134" i="2" s="1" a="1"/>
  <c r="A134" i="2" s="1"/>
  <c r="N127" i="2" a="1"/>
  <c r="N127" i="2" s="1"/>
  <c r="K127" i="2" a="1"/>
  <c r="K127" i="2" s="1"/>
  <c r="O127" i="2" a="1"/>
  <c r="O127" i="2" s="1"/>
  <c r="L127" i="2" a="1"/>
  <c r="L127" i="2" s="1"/>
  <c r="P127" i="2" a="1"/>
  <c r="P127" i="2" s="1"/>
  <c r="Q127" i="2" a="1"/>
  <c r="Q127" i="2" s="1"/>
  <c r="M127" i="2" a="1"/>
  <c r="M127" i="2" s="1"/>
  <c r="D127" i="2" a="1"/>
  <c r="D127" i="2" s="1"/>
  <c r="A127" i="2" s="1" a="1"/>
  <c r="A127" i="2" s="1"/>
  <c r="C127" i="2" a="1"/>
  <c r="C127" i="2" s="1"/>
  <c r="L122" i="2" a="1"/>
  <c r="L122" i="2" s="1"/>
  <c r="P122" i="2" a="1"/>
  <c r="P122" i="2" s="1"/>
  <c r="M122" i="2" a="1"/>
  <c r="M122" i="2" s="1"/>
  <c r="Q122" i="2" a="1"/>
  <c r="Q122" i="2" s="1"/>
  <c r="N122" i="2" a="1"/>
  <c r="N122" i="2" s="1"/>
  <c r="K122" i="2" a="1"/>
  <c r="K122" i="2" s="1"/>
  <c r="O122" i="2" a="1"/>
  <c r="O122" i="2" s="1"/>
  <c r="C122" i="2" a="1"/>
  <c r="C122" i="2" s="1"/>
  <c r="D122" i="2" a="1"/>
  <c r="D122" i="2" s="1"/>
  <c r="A122" i="2" s="1" a="1"/>
  <c r="A122" i="2" s="1"/>
  <c r="N120" i="2" a="1"/>
  <c r="N120" i="2" s="1"/>
  <c r="K120" i="2" a="1"/>
  <c r="K120" i="2" s="1"/>
  <c r="O120" i="2" a="1"/>
  <c r="O120" i="2" s="1"/>
  <c r="L120" i="2" a="1"/>
  <c r="L120" i="2" s="1"/>
  <c r="P120" i="2" a="1"/>
  <c r="P120" i="2" s="1"/>
  <c r="Q120" i="2" a="1"/>
  <c r="Q120" i="2" s="1"/>
  <c r="M120" i="2" a="1"/>
  <c r="M120" i="2" s="1"/>
  <c r="C120" i="2" a="1"/>
  <c r="C120" i="2" s="1"/>
  <c r="D120" i="2" a="1"/>
  <c r="D120" i="2" s="1"/>
  <c r="A120" i="2" s="1" a="1"/>
  <c r="A120" i="2" s="1"/>
  <c r="L118" i="2" a="1"/>
  <c r="L118" i="2" s="1"/>
  <c r="P118" i="2" a="1"/>
  <c r="P118" i="2" s="1"/>
  <c r="M118" i="2" a="1"/>
  <c r="M118" i="2" s="1"/>
  <c r="Q118" i="2" a="1"/>
  <c r="Q118" i="2" s="1"/>
  <c r="N118" i="2" a="1"/>
  <c r="N118" i="2" s="1"/>
  <c r="O118" i="2" a="1"/>
  <c r="O118" i="2" s="1"/>
  <c r="K118" i="2" a="1"/>
  <c r="K118" i="2" s="1"/>
  <c r="C118" i="2" a="1"/>
  <c r="C118" i="2" s="1"/>
  <c r="D118" i="2" a="1"/>
  <c r="D118" i="2" s="1"/>
  <c r="A118" i="2" s="1" a="1"/>
  <c r="A118" i="2" s="1"/>
  <c r="L110" i="2" a="1"/>
  <c r="L110" i="2" s="1"/>
  <c r="P110" i="2" a="1"/>
  <c r="P110" i="2" s="1"/>
  <c r="M110" i="2" a="1"/>
  <c r="M110" i="2" s="1"/>
  <c r="Q110" i="2" a="1"/>
  <c r="Q110" i="2" s="1"/>
  <c r="N110" i="2" a="1"/>
  <c r="N110" i="2" s="1"/>
  <c r="K110" i="2" a="1"/>
  <c r="K110" i="2" s="1"/>
  <c r="O110" i="2" a="1"/>
  <c r="O110" i="2" s="1"/>
  <c r="C110" i="2" a="1"/>
  <c r="C110" i="2" s="1"/>
  <c r="D110" i="2" a="1"/>
  <c r="D110" i="2" s="1"/>
  <c r="A110" i="2" s="1" a="1"/>
  <c r="A110" i="2" s="1"/>
  <c r="N108" i="2" a="1"/>
  <c r="N108" i="2" s="1"/>
  <c r="K108" i="2" a="1"/>
  <c r="K108" i="2" s="1"/>
  <c r="O108" i="2" a="1"/>
  <c r="O108" i="2" s="1"/>
  <c r="L108" i="2" a="1"/>
  <c r="L108" i="2" s="1"/>
  <c r="P108" i="2" a="1"/>
  <c r="P108" i="2" s="1"/>
  <c r="M108" i="2" a="1"/>
  <c r="M108" i="2" s="1"/>
  <c r="Q108" i="2" a="1"/>
  <c r="Q108" i="2" s="1"/>
  <c r="C108" i="2" a="1"/>
  <c r="C108" i="2" s="1"/>
  <c r="D108" i="2" a="1"/>
  <c r="D108" i="2" s="1"/>
  <c r="A108" i="2" s="1" a="1"/>
  <c r="A108" i="2" s="1"/>
  <c r="L106" i="2" a="1"/>
  <c r="L106" i="2" s="1"/>
  <c r="P106" i="2" a="1"/>
  <c r="P106" i="2" s="1"/>
  <c r="M106" i="2" a="1"/>
  <c r="M106" i="2" s="1"/>
  <c r="Q106" i="2" a="1"/>
  <c r="Q106" i="2" s="1"/>
  <c r="N106" i="2" a="1"/>
  <c r="N106" i="2" s="1"/>
  <c r="K106" i="2" a="1"/>
  <c r="K106" i="2" s="1"/>
  <c r="O106" i="2" a="1"/>
  <c r="O106" i="2" s="1"/>
  <c r="C106" i="2" a="1"/>
  <c r="C106" i="2" s="1"/>
  <c r="D106" i="2" a="1"/>
  <c r="D106" i="2" s="1"/>
  <c r="A106" i="2" s="1" a="1"/>
  <c r="A106" i="2" s="1"/>
  <c r="N96" i="2" a="1"/>
  <c r="N96" i="2" s="1"/>
  <c r="K96" i="2" a="1"/>
  <c r="K96" i="2" s="1"/>
  <c r="O96" i="2" a="1"/>
  <c r="O96" i="2" s="1"/>
  <c r="L96" i="2" a="1"/>
  <c r="L96" i="2" s="1"/>
  <c r="P96" i="2" a="1"/>
  <c r="P96" i="2" s="1"/>
  <c r="M96" i="2" a="1"/>
  <c r="M96" i="2" s="1"/>
  <c r="Q96" i="2" a="1"/>
  <c r="Q96" i="2" s="1"/>
  <c r="C96" i="2" a="1"/>
  <c r="C96" i="2" s="1"/>
  <c r="D96" i="2" a="1"/>
  <c r="D96" i="2" s="1"/>
  <c r="A96" i="2" s="1" a="1"/>
  <c r="A96" i="2" s="1"/>
  <c r="L94" i="2" a="1"/>
  <c r="L94" i="2" s="1"/>
  <c r="P94" i="2" a="1"/>
  <c r="P94" i="2" s="1"/>
  <c r="M94" i="2" a="1"/>
  <c r="M94" i="2" s="1"/>
  <c r="Q94" i="2" a="1"/>
  <c r="Q94" i="2" s="1"/>
  <c r="N94" i="2" a="1"/>
  <c r="N94" i="2" s="1"/>
  <c r="K94" i="2" a="1"/>
  <c r="K94" i="2" s="1"/>
  <c r="O94" i="2" a="1"/>
  <c r="O94" i="2" s="1"/>
  <c r="C94" i="2" a="1"/>
  <c r="C94" i="2" s="1"/>
  <c r="D94" i="2" a="1"/>
  <c r="D94" i="2" s="1"/>
  <c r="A94" i="2" s="1" a="1"/>
  <c r="A94" i="2" s="1"/>
  <c r="K89" i="2" a="1"/>
  <c r="K89" i="2" s="1"/>
  <c r="O89" i="2" a="1"/>
  <c r="O89" i="2" s="1"/>
  <c r="L89" i="2" a="1"/>
  <c r="L89" i="2" s="1"/>
  <c r="P89" i="2" a="1"/>
  <c r="P89" i="2" s="1"/>
  <c r="M89" i="2" a="1"/>
  <c r="M89" i="2" s="1"/>
  <c r="Q89" i="2" a="1"/>
  <c r="Q89" i="2" s="1"/>
  <c r="N89" i="2" a="1"/>
  <c r="N89" i="2" s="1"/>
  <c r="D89" i="2" a="1"/>
  <c r="D89" i="2" s="1"/>
  <c r="A89" i="2" s="1" a="1"/>
  <c r="A89" i="2" s="1"/>
  <c r="C89" i="2" a="1"/>
  <c r="C89" i="2" s="1"/>
  <c r="M87" i="2" a="1"/>
  <c r="M87" i="2" s="1"/>
  <c r="Q87" i="2" a="1"/>
  <c r="Q87" i="2" s="1"/>
  <c r="N87" i="2" a="1"/>
  <c r="N87" i="2" s="1"/>
  <c r="K87" i="2" a="1"/>
  <c r="K87" i="2" s="1"/>
  <c r="O87" i="2" a="1"/>
  <c r="O87" i="2" s="1"/>
  <c r="L87" i="2" a="1"/>
  <c r="L87" i="2" s="1"/>
  <c r="P87" i="2" a="1"/>
  <c r="P87" i="2" s="1"/>
  <c r="D87" i="2" a="1"/>
  <c r="D87" i="2" s="1"/>
  <c r="A87" i="2" s="1" a="1"/>
  <c r="A87" i="2" s="1"/>
  <c r="C87" i="2" a="1"/>
  <c r="C87" i="2" s="1"/>
  <c r="N84" i="2" a="1"/>
  <c r="N84" i="2" s="1"/>
  <c r="K84" i="2" a="1"/>
  <c r="K84" i="2" s="1"/>
  <c r="O84" i="2" a="1"/>
  <c r="O84" i="2" s="1"/>
  <c r="L84" i="2" a="1"/>
  <c r="L84" i="2" s="1"/>
  <c r="P84" i="2" a="1"/>
  <c r="P84" i="2" s="1"/>
  <c r="M84" i="2" a="1"/>
  <c r="M84" i="2" s="1"/>
  <c r="Q84" i="2" a="1"/>
  <c r="Q84" i="2" s="1"/>
  <c r="C84" i="2" a="1"/>
  <c r="C84" i="2" s="1"/>
  <c r="D84" i="2" a="1"/>
  <c r="D84" i="2" s="1"/>
  <c r="A84" i="2" s="1" a="1"/>
  <c r="A84" i="2" s="1"/>
  <c r="M71" i="2" a="1"/>
  <c r="M71" i="2" s="1"/>
  <c r="Q71" i="2" a="1"/>
  <c r="Q71" i="2" s="1"/>
  <c r="N71" i="2" a="1"/>
  <c r="N71" i="2" s="1"/>
  <c r="K71" i="2" a="1"/>
  <c r="K71" i="2" s="1"/>
  <c r="O71" i="2" a="1"/>
  <c r="O71" i="2" s="1"/>
  <c r="L71" i="2" a="1"/>
  <c r="L71" i="2" s="1"/>
  <c r="P71" i="2" a="1"/>
  <c r="P71" i="2" s="1"/>
  <c r="D71" i="2" a="1"/>
  <c r="D71" i="2" s="1"/>
  <c r="A71" i="2" s="1" a="1"/>
  <c r="A71" i="2" s="1"/>
  <c r="C71" i="2" a="1"/>
  <c r="C71" i="2" s="1"/>
  <c r="K69" i="2" a="1"/>
  <c r="K69" i="2" s="1"/>
  <c r="O69" i="2" a="1"/>
  <c r="O69" i="2" s="1"/>
  <c r="L69" i="2" a="1"/>
  <c r="L69" i="2" s="1"/>
  <c r="P69" i="2" a="1"/>
  <c r="P69" i="2" s="1"/>
  <c r="M69" i="2" a="1"/>
  <c r="M69" i="2" s="1"/>
  <c r="Q69" i="2" a="1"/>
  <c r="Q69" i="2" s="1"/>
  <c r="N69" i="2" a="1"/>
  <c r="N69" i="2" s="1"/>
  <c r="D69" i="2" a="1"/>
  <c r="D69" i="2" s="1"/>
  <c r="A69" i="2" s="1" a="1"/>
  <c r="A69" i="2" s="1"/>
  <c r="C69" i="2" a="1"/>
  <c r="C69" i="2" s="1"/>
  <c r="M67" i="2" a="1"/>
  <c r="M67" i="2" s="1"/>
  <c r="Q67" i="2" a="1"/>
  <c r="Q67" i="2" s="1"/>
  <c r="N67" i="2" a="1"/>
  <c r="N67" i="2" s="1"/>
  <c r="K67" i="2" a="1"/>
  <c r="K67" i="2" s="1"/>
  <c r="O67" i="2" a="1"/>
  <c r="O67" i="2" s="1"/>
  <c r="L67" i="2" a="1"/>
  <c r="L67" i="2" s="1"/>
  <c r="P67" i="2" a="1"/>
  <c r="P67" i="2" s="1"/>
  <c r="D67" i="2" a="1"/>
  <c r="D67" i="2" s="1"/>
  <c r="A67" i="2" s="1" a="1"/>
  <c r="A67" i="2" s="1"/>
  <c r="C67" i="2" a="1"/>
  <c r="C67" i="2" s="1"/>
  <c r="L62" i="2" a="1"/>
  <c r="L62" i="2" s="1"/>
  <c r="P62" i="2" a="1"/>
  <c r="P62" i="2" s="1"/>
  <c r="M62" i="2" a="1"/>
  <c r="M62" i="2" s="1"/>
  <c r="Q62" i="2" a="1"/>
  <c r="Q62" i="2" s="1"/>
  <c r="N62" i="2" a="1"/>
  <c r="N62" i="2" s="1"/>
  <c r="K62" i="2" a="1"/>
  <c r="K62" i="2" s="1"/>
  <c r="O62" i="2" a="1"/>
  <c r="O62" i="2" s="1"/>
  <c r="C62" i="2" a="1"/>
  <c r="C62" i="2" s="1"/>
  <c r="D62" i="2" a="1"/>
  <c r="D62" i="2" s="1"/>
  <c r="A62" i="2" s="1" a="1"/>
  <c r="A62" i="2" s="1"/>
  <c r="N60" i="2" a="1"/>
  <c r="N60" i="2" s="1"/>
  <c r="K60" i="2" a="1"/>
  <c r="K60" i="2" s="1"/>
  <c r="O60" i="2" a="1"/>
  <c r="O60" i="2" s="1"/>
  <c r="L60" i="2" a="1"/>
  <c r="L60" i="2" s="1"/>
  <c r="P60" i="2" a="1"/>
  <c r="P60" i="2" s="1"/>
  <c r="M60" i="2" a="1"/>
  <c r="M60" i="2" s="1"/>
  <c r="Q60" i="2" a="1"/>
  <c r="Q60" i="2" s="1"/>
  <c r="C60" i="2" a="1"/>
  <c r="C60" i="2" s="1"/>
  <c r="D60" i="2" a="1"/>
  <c r="D60" i="2" s="1"/>
  <c r="A60" i="2" s="1" a="1"/>
  <c r="A60" i="2" s="1"/>
  <c r="L58" i="2" a="1"/>
  <c r="L58" i="2" s="1"/>
  <c r="P58" i="2" a="1"/>
  <c r="P58" i="2" s="1"/>
  <c r="M58" i="2" a="1"/>
  <c r="M58" i="2" s="1"/>
  <c r="Q58" i="2" a="1"/>
  <c r="Q58" i="2" s="1"/>
  <c r="N58" i="2" a="1"/>
  <c r="N58" i="2" s="1"/>
  <c r="K58" i="2" a="1"/>
  <c r="K58" i="2" s="1"/>
  <c r="O58" i="2" a="1"/>
  <c r="O58" i="2" s="1"/>
  <c r="C58" i="2" a="1"/>
  <c r="C58" i="2" s="1"/>
  <c r="D58" i="2" a="1"/>
  <c r="D58" i="2" s="1"/>
  <c r="A58" i="2" s="1" a="1"/>
  <c r="A58" i="2" s="1"/>
  <c r="M55" i="2" a="1"/>
  <c r="M55" i="2" s="1"/>
  <c r="Q55" i="2" a="1"/>
  <c r="Q55" i="2" s="1"/>
  <c r="N55" i="2" a="1"/>
  <c r="N55" i="2" s="1"/>
  <c r="K55" i="2" a="1"/>
  <c r="K55" i="2" s="1"/>
  <c r="O55" i="2" a="1"/>
  <c r="O55" i="2" s="1"/>
  <c r="L55" i="2" a="1"/>
  <c r="L55" i="2" s="1"/>
  <c r="P55" i="2" a="1"/>
  <c r="P55" i="2" s="1"/>
  <c r="D55" i="2" a="1"/>
  <c r="D55" i="2" s="1"/>
  <c r="A55" i="2" s="1" a="1"/>
  <c r="A55" i="2" s="1"/>
  <c r="C55" i="2" a="1"/>
  <c r="C55" i="2" s="1"/>
  <c r="K52" i="2" a="1"/>
  <c r="K52" i="2" s="1"/>
  <c r="L52" i="2" a="1"/>
  <c r="L52" i="2" s="1"/>
  <c r="M52" i="2" a="1"/>
  <c r="M52" i="2" s="1"/>
  <c r="N52" i="2" a="1"/>
  <c r="N52" i="2" s="1"/>
  <c r="O52" i="2" a="1"/>
  <c r="O52" i="2" s="1"/>
  <c r="P52" i="2" a="1"/>
  <c r="P52" i="2" s="1"/>
  <c r="Q52" i="2" a="1"/>
  <c r="Q52" i="2" s="1"/>
  <c r="C52" i="2" a="1"/>
  <c r="C52" i="2" s="1"/>
  <c r="D52" i="2" a="1"/>
  <c r="D52" i="2" s="1"/>
  <c r="A52" i="2" s="1" a="1"/>
  <c r="A52" i="2" s="1"/>
  <c r="L45" i="2" a="1"/>
  <c r="L45" i="2" s="1"/>
  <c r="P45" i="2" a="1"/>
  <c r="P45" i="2" s="1"/>
  <c r="M45" i="2" a="1"/>
  <c r="M45" i="2" s="1"/>
  <c r="Q45" i="2" a="1"/>
  <c r="Q45" i="2" s="1"/>
  <c r="N45" i="2" a="1"/>
  <c r="N45" i="2" s="1"/>
  <c r="O45" i="2" a="1"/>
  <c r="O45" i="2" s="1"/>
  <c r="K45" i="2" a="1"/>
  <c r="K45" i="2" s="1"/>
  <c r="D45" i="2" a="1"/>
  <c r="D45" i="2" s="1"/>
  <c r="A45" i="2" s="1" a="1"/>
  <c r="A45" i="2" s="1"/>
  <c r="C45" i="2" a="1"/>
  <c r="C45" i="2" s="1"/>
  <c r="M42" i="2" a="1"/>
  <c r="M42" i="2" s="1"/>
  <c r="Q42" i="2" a="1"/>
  <c r="Q42" i="2" s="1"/>
  <c r="N42" i="2" a="1"/>
  <c r="N42" i="2" s="1"/>
  <c r="K42" i="2" a="1"/>
  <c r="K42" i="2" s="1"/>
  <c r="O42" i="2" a="1"/>
  <c r="O42" i="2" s="1"/>
  <c r="L42" i="2" a="1"/>
  <c r="L42" i="2" s="1"/>
  <c r="P42" i="2" a="1"/>
  <c r="P42" i="2" s="1"/>
  <c r="C42" i="2" a="1"/>
  <c r="C42" i="2" s="1"/>
  <c r="D42" i="2" a="1"/>
  <c r="D42" i="2" s="1"/>
  <c r="A42" i="2" s="1" a="1"/>
  <c r="A42" i="2" s="1"/>
  <c r="N39" i="2" a="1"/>
  <c r="N39" i="2" s="1"/>
  <c r="K39" i="2" a="1"/>
  <c r="K39" i="2" s="1"/>
  <c r="O39" i="2" a="1"/>
  <c r="O39" i="2" s="1"/>
  <c r="L39" i="2" a="1"/>
  <c r="L39" i="2" s="1"/>
  <c r="P39" i="2" a="1"/>
  <c r="P39" i="2" s="1"/>
  <c r="M39" i="2" a="1"/>
  <c r="M39" i="2" s="1"/>
  <c r="Q39" i="2" a="1"/>
  <c r="Q39" i="2" s="1"/>
  <c r="D39" i="2" a="1"/>
  <c r="D39" i="2" s="1"/>
  <c r="A39" i="2" s="1" a="1"/>
  <c r="A39" i="2" s="1"/>
  <c r="C39" i="2" a="1"/>
  <c r="C39" i="2" s="1"/>
  <c r="L37" i="2" a="1"/>
  <c r="L37" i="2" s="1"/>
  <c r="P37" i="2" a="1"/>
  <c r="P37" i="2" s="1"/>
  <c r="M37" i="2" a="1"/>
  <c r="M37" i="2" s="1"/>
  <c r="Q37" i="2" a="1"/>
  <c r="Q37" i="2" s="1"/>
  <c r="N37" i="2" a="1"/>
  <c r="N37" i="2" s="1"/>
  <c r="K37" i="2" a="1"/>
  <c r="K37" i="2" s="1"/>
  <c r="O37" i="2" a="1"/>
  <c r="O37" i="2" s="1"/>
  <c r="D37" i="2" a="1"/>
  <c r="D37" i="2" s="1"/>
  <c r="A37" i="2" s="1" a="1"/>
  <c r="A37" i="2" s="1"/>
  <c r="C37" i="2" a="1"/>
  <c r="C37" i="2" s="1"/>
  <c r="N35" i="2" a="1"/>
  <c r="N35" i="2" s="1"/>
  <c r="K35" i="2" a="1"/>
  <c r="K35" i="2" s="1"/>
  <c r="O35" i="2" a="1"/>
  <c r="O35" i="2" s="1"/>
  <c r="L35" i="2" a="1"/>
  <c r="L35" i="2" s="1"/>
  <c r="P35" i="2" a="1"/>
  <c r="P35" i="2" s="1"/>
  <c r="M35" i="2" a="1"/>
  <c r="M35" i="2" s="1"/>
  <c r="Q35" i="2" a="1"/>
  <c r="Q35" i="2" s="1"/>
  <c r="D35" i="2" a="1"/>
  <c r="D35" i="2" s="1"/>
  <c r="A35" i="2" s="1" a="1"/>
  <c r="A35" i="2" s="1"/>
  <c r="C35" i="2" a="1"/>
  <c r="C35" i="2" s="1"/>
  <c r="M30" i="2" a="1"/>
  <c r="M30" i="2" s="1"/>
  <c r="Q30" i="2" a="1"/>
  <c r="Q30" i="2" s="1"/>
  <c r="N30" i="2" a="1"/>
  <c r="N30" i="2" s="1"/>
  <c r="K30" i="2" a="1"/>
  <c r="K30" i="2" s="1"/>
  <c r="O30" i="2" a="1"/>
  <c r="O30" i="2" s="1"/>
  <c r="L30" i="2" a="1"/>
  <c r="L30" i="2" s="1"/>
  <c r="P30" i="2" a="1"/>
  <c r="P30" i="2" s="1"/>
  <c r="C30" i="2" a="1"/>
  <c r="C30" i="2" s="1"/>
  <c r="D30" i="2" a="1"/>
  <c r="D30" i="2" s="1"/>
  <c r="A30" i="2" s="1" a="1"/>
  <c r="A30" i="2" s="1"/>
  <c r="N23" i="2" a="1"/>
  <c r="N23" i="2" s="1"/>
  <c r="K23" i="2" a="1"/>
  <c r="K23" i="2" s="1"/>
  <c r="O23" i="2" a="1"/>
  <c r="O23" i="2" s="1"/>
  <c r="L23" i="2" a="1"/>
  <c r="L23" i="2" s="1"/>
  <c r="P23" i="2" a="1"/>
  <c r="P23" i="2" s="1"/>
  <c r="M23" i="2" a="1"/>
  <c r="M23" i="2" s="1"/>
  <c r="Q23" i="2" a="1"/>
  <c r="Q23" i="2" s="1"/>
  <c r="D23" i="2" a="1"/>
  <c r="D23" i="2" s="1"/>
  <c r="A23" i="2" s="1" a="1"/>
  <c r="A23" i="2" s="1"/>
  <c r="C23" i="2" a="1"/>
  <c r="C23" i="2" s="1"/>
  <c r="L21" i="2" a="1"/>
  <c r="L21" i="2" s="1"/>
  <c r="P21" i="2" a="1"/>
  <c r="P21" i="2" s="1"/>
  <c r="M21" i="2" a="1"/>
  <c r="M21" i="2" s="1"/>
  <c r="Q21" i="2" a="1"/>
  <c r="Q21" i="2" s="1"/>
  <c r="N21" i="2" a="1"/>
  <c r="N21" i="2" s="1"/>
  <c r="K21" i="2" a="1"/>
  <c r="K21" i="2" s="1"/>
  <c r="O21" i="2" a="1"/>
  <c r="O21" i="2" s="1"/>
  <c r="D21" i="2" a="1"/>
  <c r="D21" i="2" s="1"/>
  <c r="A21" i="2" s="1" a="1"/>
  <c r="A21" i="2" s="1"/>
  <c r="C21" i="2" a="1"/>
  <c r="C21" i="2" s="1"/>
  <c r="N19" i="2" a="1"/>
  <c r="N19" i="2" s="1"/>
  <c r="K19" i="2" a="1"/>
  <c r="K19" i="2" s="1"/>
  <c r="O19" i="2" a="1"/>
  <c r="O19" i="2" s="1"/>
  <c r="L19" i="2" a="1"/>
  <c r="L19" i="2" s="1"/>
  <c r="P19" i="2" a="1"/>
  <c r="P19" i="2" s="1"/>
  <c r="M19" i="2" a="1"/>
  <c r="M19" i="2" s="1"/>
  <c r="Q19" i="2" a="1"/>
  <c r="Q19" i="2" s="1"/>
  <c r="D19" i="2" a="1"/>
  <c r="D19" i="2" s="1"/>
  <c r="A19" i="2" s="1" a="1"/>
  <c r="A19" i="2" s="1"/>
  <c r="C19" i="2" a="1"/>
  <c r="C19" i="2" s="1"/>
  <c r="M14" i="2" a="1"/>
  <c r="M14" i="2" s="1"/>
  <c r="Q14" i="2" a="1"/>
  <c r="Q14" i="2" s="1"/>
  <c r="N14" i="2" a="1"/>
  <c r="N14" i="2" s="1"/>
  <c r="K14" i="2" a="1"/>
  <c r="K14" i="2" s="1"/>
  <c r="O14" i="2" a="1"/>
  <c r="O14" i="2" s="1"/>
  <c r="L14" i="2" a="1"/>
  <c r="L14" i="2" s="1"/>
  <c r="P14" i="2" a="1"/>
  <c r="P14" i="2" s="1"/>
  <c r="C14" i="2" a="1"/>
  <c r="C14" i="2" s="1"/>
  <c r="D14" i="2" a="1"/>
  <c r="D14" i="2" s="1"/>
  <c r="A14" i="2" s="1" a="1"/>
  <c r="A14" i="2" s="1"/>
  <c r="K12" i="2" a="1"/>
  <c r="K12" i="2" s="1"/>
  <c r="O12" i="2" a="1"/>
  <c r="O12" i="2" s="1"/>
  <c r="L12" i="2" a="1"/>
  <c r="L12" i="2" s="1"/>
  <c r="P12" i="2" a="1"/>
  <c r="P12" i="2" s="1"/>
  <c r="M12" i="2" a="1"/>
  <c r="M12" i="2" s="1"/>
  <c r="Q12" i="2" a="1"/>
  <c r="Q12" i="2" s="1"/>
  <c r="N12" i="2" a="1"/>
  <c r="N12" i="2" s="1"/>
  <c r="C12" i="2" a="1"/>
  <c r="C12" i="2" s="1"/>
  <c r="D12" i="2" a="1"/>
  <c r="D12" i="2" s="1"/>
  <c r="A12" i="2" s="1" a="1"/>
  <c r="A12" i="2" s="1"/>
  <c r="M10" i="2" a="1"/>
  <c r="M10" i="2" s="1"/>
  <c r="Q10" i="2" a="1"/>
  <c r="Q10" i="2" s="1"/>
  <c r="N10" i="2" a="1"/>
  <c r="N10" i="2" s="1"/>
  <c r="K10" i="2" a="1"/>
  <c r="K10" i="2" s="1"/>
  <c r="O10" i="2" a="1"/>
  <c r="O10" i="2" s="1"/>
  <c r="L10" i="2" a="1"/>
  <c r="L10" i="2" s="1"/>
  <c r="P10" i="2" a="1"/>
  <c r="P10" i="2" s="1"/>
  <c r="C10" i="2" a="1"/>
  <c r="C10" i="2" s="1"/>
  <c r="D10" i="2" a="1"/>
  <c r="D10" i="2" s="1"/>
  <c r="A10" i="2" s="1" a="1"/>
  <c r="A10" i="2" s="1"/>
  <c r="K8" i="2" a="1"/>
  <c r="K8" i="2" s="1"/>
  <c r="O8" i="2" a="1"/>
  <c r="O8" i="2" s="1"/>
  <c r="L8" i="2" a="1"/>
  <c r="L8" i="2" s="1"/>
  <c r="P8" i="2" a="1"/>
  <c r="P8" i="2" s="1"/>
  <c r="M8" i="2" a="1"/>
  <c r="M8" i="2" s="1"/>
  <c r="Q8" i="2" a="1"/>
  <c r="Q8" i="2" s="1"/>
  <c r="N8" i="2" a="1"/>
  <c r="N8" i="2" s="1"/>
  <c r="C8" i="2" a="1"/>
  <c r="C8" i="2" s="1"/>
  <c r="D8" i="2" a="1"/>
  <c r="D8" i="2" s="1"/>
  <c r="A8" i="2" s="1" a="1"/>
  <c r="A8" i="2" s="1"/>
  <c r="B1" i="1" a="1"/>
  <c r="B1" i="1" s="1"/>
  <c r="AB1" i="1"/>
  <c r="AI1" i="1" s="1" a="1"/>
  <c r="AI1" i="1" s="1"/>
  <c r="K1" i="1" s="1" a="1"/>
  <c r="K1" i="1" s="1"/>
  <c r="S14" i="2" l="1" a="1"/>
  <c r="S14" i="2" s="1"/>
  <c r="T14" i="2" a="1"/>
  <c r="T14" i="2" s="1"/>
  <c r="W14" i="2" a="1"/>
  <c r="W14" i="2" s="1"/>
  <c r="R14" i="2" a="1"/>
  <c r="R14" i="2" s="1"/>
  <c r="V14" i="2" a="1"/>
  <c r="V14" i="2" s="1"/>
  <c r="S21" i="2" a="1"/>
  <c r="S21" i="2" s="1"/>
  <c r="W21" i="2" a="1"/>
  <c r="W21" i="2" s="1"/>
  <c r="R21" i="2" a="1"/>
  <c r="R21" i="2" s="1"/>
  <c r="T21" i="2" a="1"/>
  <c r="T21" i="2" s="1"/>
  <c r="V21" i="2" a="1"/>
  <c r="V21" i="2" s="1"/>
  <c r="V145" i="2" a="1"/>
  <c r="V145" i="2" s="1"/>
  <c r="S145" i="2" a="1"/>
  <c r="S145" i="2" s="1"/>
  <c r="T145" i="2" a="1"/>
  <c r="T145" i="2" s="1"/>
  <c r="W145" i="2" a="1"/>
  <c r="W145" i="2" s="1"/>
  <c r="R145" i="2" a="1"/>
  <c r="R145" i="2" s="1"/>
  <c r="T158" i="2" a="1"/>
  <c r="T158" i="2" s="1"/>
  <c r="V158" i="2" a="1"/>
  <c r="V158" i="2" s="1"/>
  <c r="W158" i="2" a="1"/>
  <c r="W158" i="2" s="1"/>
  <c r="R158" i="2" a="1"/>
  <c r="R158" i="2" s="1"/>
  <c r="S158" i="2" a="1"/>
  <c r="S158" i="2" s="1"/>
  <c r="T168" i="2" a="1"/>
  <c r="T168" i="2" s="1"/>
  <c r="S168" i="2" a="1"/>
  <c r="S168" i="2" s="1"/>
  <c r="V168" i="2" a="1"/>
  <c r="V168" i="2" s="1"/>
  <c r="R168" i="2" a="1"/>
  <c r="R168" i="2" s="1"/>
  <c r="W168" i="2" a="1"/>
  <c r="W168" i="2" s="1"/>
  <c r="R282" i="2" a="1"/>
  <c r="R282" i="2" s="1"/>
  <c r="T282" i="2" a="1"/>
  <c r="T282" i="2" s="1"/>
  <c r="V282" i="2" a="1"/>
  <c r="V282" i="2" s="1"/>
  <c r="S282" i="2" a="1"/>
  <c r="S282" i="2" s="1"/>
  <c r="W282" i="2" a="1"/>
  <c r="W282" i="2" s="1"/>
  <c r="R304" i="2" a="1"/>
  <c r="R304" i="2" s="1"/>
  <c r="W304" i="2" a="1"/>
  <c r="W304" i="2" s="1"/>
  <c r="T304" i="2" a="1"/>
  <c r="T304" i="2" s="1"/>
  <c r="S304" i="2" a="1"/>
  <c r="S304" i="2" s="1"/>
  <c r="V304" i="2" a="1"/>
  <c r="V304" i="2" s="1"/>
  <c r="S326" i="2" a="1"/>
  <c r="S326" i="2" s="1"/>
  <c r="W326" i="2" a="1"/>
  <c r="W326" i="2" s="1"/>
  <c r="T326" i="2" a="1"/>
  <c r="T326" i="2" s="1"/>
  <c r="R326" i="2" a="1"/>
  <c r="R326" i="2" s="1"/>
  <c r="V326" i="2" a="1"/>
  <c r="V326" i="2" s="1"/>
  <c r="W350" i="2" a="1"/>
  <c r="W350" i="2" s="1"/>
  <c r="S350" i="2" a="1"/>
  <c r="S350" i="2" s="1"/>
  <c r="R350" i="2" a="1"/>
  <c r="R350" i="2" s="1"/>
  <c r="T350" i="2" a="1"/>
  <c r="T350" i="2" s="1"/>
  <c r="V350" i="2" a="1"/>
  <c r="V350" i="2" s="1"/>
  <c r="S374" i="2" a="1"/>
  <c r="S374" i="2" s="1"/>
  <c r="V374" i="2" a="1"/>
  <c r="V374" i="2" s="1"/>
  <c r="W374" i="2" a="1"/>
  <c r="W374" i="2" s="1"/>
  <c r="T374" i="2" a="1"/>
  <c r="T374" i="2" s="1"/>
  <c r="R374" i="2" a="1"/>
  <c r="R374" i="2" s="1"/>
  <c r="R384" i="2" a="1"/>
  <c r="R384" i="2" s="1"/>
  <c r="T384" i="2" a="1"/>
  <c r="T384" i="2" s="1"/>
  <c r="V384" i="2" a="1"/>
  <c r="V384" i="2" s="1"/>
  <c r="W384" i="2" a="1"/>
  <c r="W384" i="2" s="1"/>
  <c r="S384" i="2" a="1"/>
  <c r="S384" i="2" s="1"/>
  <c r="W406" i="2" a="1"/>
  <c r="W406" i="2" s="1"/>
  <c r="R406" i="2" a="1"/>
  <c r="R406" i="2" s="1"/>
  <c r="T406" i="2" a="1"/>
  <c r="T406" i="2" s="1"/>
  <c r="V406" i="2" a="1"/>
  <c r="V406" i="2" s="1"/>
  <c r="S406" i="2" a="1"/>
  <c r="S406" i="2" s="1"/>
  <c r="R414" i="2" a="1"/>
  <c r="R414" i="2" s="1"/>
  <c r="V414" i="2" a="1"/>
  <c r="V414" i="2" s="1"/>
  <c r="W414" i="2" a="1"/>
  <c r="W414" i="2" s="1"/>
  <c r="T414" i="2" a="1"/>
  <c r="T414" i="2" s="1"/>
  <c r="S414" i="2" a="1"/>
  <c r="S414" i="2" s="1"/>
  <c r="W424" i="2" a="1"/>
  <c r="W424" i="2" s="1"/>
  <c r="T424" i="2" a="1"/>
  <c r="T424" i="2" s="1"/>
  <c r="S424" i="2" a="1"/>
  <c r="S424" i="2" s="1"/>
  <c r="R424" i="2" a="1"/>
  <c r="R424" i="2" s="1"/>
  <c r="V424" i="2" a="1"/>
  <c r="V424" i="2" s="1"/>
  <c r="T438" i="2" a="1"/>
  <c r="T438" i="2" s="1"/>
  <c r="V438" i="2" a="1"/>
  <c r="V438" i="2" s="1"/>
  <c r="R438" i="2" a="1"/>
  <c r="R438" i="2" s="1"/>
  <c r="S438" i="2" a="1"/>
  <c r="S438" i="2" s="1"/>
  <c r="W438" i="2" a="1"/>
  <c r="W438" i="2" s="1"/>
  <c r="W446" i="2" a="1"/>
  <c r="W446" i="2" s="1"/>
  <c r="T446" i="2" a="1"/>
  <c r="T446" i="2" s="1"/>
  <c r="R446" i="2" a="1"/>
  <c r="R446" i="2" s="1"/>
  <c r="V446" i="2" a="1"/>
  <c r="V446" i="2" s="1"/>
  <c r="S446" i="2" a="1"/>
  <c r="S446" i="2" s="1"/>
  <c r="V514" i="2" a="1"/>
  <c r="V514" i="2" s="1"/>
  <c r="S514" i="2" a="1"/>
  <c r="S514" i="2" s="1"/>
  <c r="R514" i="2" a="1"/>
  <c r="R514" i="2" s="1"/>
  <c r="W514" i="2" a="1"/>
  <c r="W514" i="2" s="1"/>
  <c r="T514" i="2" a="1"/>
  <c r="T514" i="2" s="1"/>
  <c r="R614" i="2" a="1"/>
  <c r="R614" i="2" s="1"/>
  <c r="T614" i="2" a="1"/>
  <c r="T614" i="2" s="1"/>
  <c r="V614" i="2" a="1"/>
  <c r="V614" i="2" s="1"/>
  <c r="W614" i="2" a="1"/>
  <c r="W614" i="2" s="1"/>
  <c r="S614" i="2" a="1"/>
  <c r="S614" i="2" s="1"/>
  <c r="T624" i="2" a="1"/>
  <c r="T624" i="2" s="1"/>
  <c r="R624" i="2" a="1"/>
  <c r="R624" i="2" s="1"/>
  <c r="V624" i="2" a="1"/>
  <c r="V624" i="2" s="1"/>
  <c r="W624" i="2" a="1"/>
  <c r="W624" i="2" s="1"/>
  <c r="S624" i="2" a="1"/>
  <c r="S624" i="2" s="1"/>
  <c r="T638" i="2" a="1"/>
  <c r="T638" i="2" s="1"/>
  <c r="R638" i="2" a="1"/>
  <c r="R638" i="2" s="1"/>
  <c r="W638" i="2" a="1"/>
  <c r="W638" i="2" s="1"/>
  <c r="V638" i="2" a="1"/>
  <c r="V638" i="2" s="1"/>
  <c r="S638" i="2" a="1"/>
  <c r="S638" i="2" s="1"/>
  <c r="S640" i="2" a="1"/>
  <c r="S640" i="2" s="1"/>
  <c r="T640" i="2" a="1"/>
  <c r="T640" i="2" s="1"/>
  <c r="R640" i="2" a="1"/>
  <c r="R640" i="2" s="1"/>
  <c r="V640" i="2" a="1"/>
  <c r="V640" i="2" s="1"/>
  <c r="W640" i="2" a="1"/>
  <c r="W640" i="2" s="1"/>
  <c r="W662" i="2" a="1"/>
  <c r="W662" i="2" s="1"/>
  <c r="T662" i="2" a="1"/>
  <c r="T662" i="2" s="1"/>
  <c r="S662" i="2" a="1"/>
  <c r="S662" i="2" s="1"/>
  <c r="R662" i="2" a="1"/>
  <c r="R662" i="2" s="1"/>
  <c r="V662" i="2" a="1"/>
  <c r="V662" i="2" s="1"/>
  <c r="S666" i="2" a="1"/>
  <c r="S666" i="2" s="1"/>
  <c r="T666" i="2" a="1"/>
  <c r="T666" i="2" s="1"/>
  <c r="W666" i="2" a="1"/>
  <c r="W666" i="2" s="1"/>
  <c r="R666" i="2" a="1"/>
  <c r="R666" i="2" s="1"/>
  <c r="V666" i="2" a="1"/>
  <c r="V666" i="2" s="1"/>
  <c r="R690" i="2" a="1"/>
  <c r="R690" i="2" s="1"/>
  <c r="T690" i="2" a="1"/>
  <c r="T690" i="2" s="1"/>
  <c r="V690" i="2" a="1"/>
  <c r="V690" i="2" s="1"/>
  <c r="S690" i="2" a="1"/>
  <c r="S690" i="2" s="1"/>
  <c r="W690" i="2" a="1"/>
  <c r="W690" i="2" s="1"/>
  <c r="R810" i="2" a="1"/>
  <c r="R810" i="2" s="1"/>
  <c r="V810" i="2" a="1"/>
  <c r="V810" i="2" s="1"/>
  <c r="T810" i="2" a="1"/>
  <c r="T810" i="2" s="1"/>
  <c r="S810" i="2" a="1"/>
  <c r="S810" i="2" s="1"/>
  <c r="W810" i="2" a="1"/>
  <c r="W810" i="2" s="1"/>
  <c r="V1014" i="2" a="1"/>
  <c r="V1014" i="2" s="1"/>
  <c r="R1014" i="2" a="1"/>
  <c r="R1014" i="2" s="1"/>
  <c r="S1014" i="2" a="1"/>
  <c r="S1014" i="2" s="1"/>
  <c r="T1014" i="2" a="1"/>
  <c r="T1014" i="2" s="1"/>
  <c r="W1014" i="2" a="1"/>
  <c r="W1014" i="2" s="1"/>
  <c r="V1197" i="2" a="1"/>
  <c r="V1197" i="2" s="1"/>
  <c r="S1197" i="2" a="1"/>
  <c r="S1197" i="2" s="1"/>
  <c r="T1197" i="2" a="1"/>
  <c r="T1197" i="2" s="1"/>
  <c r="W1197" i="2" a="1"/>
  <c r="W1197" i="2" s="1"/>
  <c r="R1197" i="2" a="1"/>
  <c r="R1197" i="2" s="1"/>
  <c r="V1337" i="2" a="1"/>
  <c r="V1337" i="2" s="1"/>
  <c r="S1337" i="2" a="1"/>
  <c r="S1337" i="2" s="1"/>
  <c r="W1337" i="2" a="1"/>
  <c r="W1337" i="2" s="1"/>
  <c r="T1337" i="2" a="1"/>
  <c r="T1337" i="2" s="1"/>
  <c r="R1337" i="2" a="1"/>
  <c r="R1337" i="2" s="1"/>
  <c r="T1351" i="2" a="1"/>
  <c r="T1351" i="2" s="1"/>
  <c r="V1351" i="2" a="1"/>
  <c r="V1351" i="2" s="1"/>
  <c r="R1351" i="2" a="1"/>
  <c r="R1351" i="2" s="1"/>
  <c r="S1351" i="2" a="1"/>
  <c r="S1351" i="2" s="1"/>
  <c r="W1351" i="2" a="1"/>
  <c r="W1351" i="2" s="1"/>
  <c r="R1409" i="2" a="1"/>
  <c r="R1409" i="2" s="1"/>
  <c r="V1409" i="2" a="1"/>
  <c r="V1409" i="2" s="1"/>
  <c r="W1409" i="2" a="1"/>
  <c r="W1409" i="2" s="1"/>
  <c r="T1409" i="2" a="1"/>
  <c r="T1409" i="2" s="1"/>
  <c r="S1409" i="2" a="1"/>
  <c r="S1409" i="2" s="1"/>
  <c r="T51" i="2" a="1"/>
  <c r="T51" i="2" s="1"/>
  <c r="R51" i="2" a="1"/>
  <c r="R51" i="2" s="1"/>
  <c r="V51" i="2" a="1"/>
  <c r="V51" i="2" s="1"/>
  <c r="W51" i="2" a="1"/>
  <c r="W51" i="2" s="1"/>
  <c r="S51" i="2" a="1"/>
  <c r="S51" i="2" s="1"/>
  <c r="V129" i="2" a="1"/>
  <c r="V129" i="2" s="1"/>
  <c r="W129" i="2" a="1"/>
  <c r="W129" i="2" s="1"/>
  <c r="T129" i="2" a="1"/>
  <c r="T129" i="2" s="1"/>
  <c r="S129" i="2" a="1"/>
  <c r="S129" i="2" s="1"/>
  <c r="R129" i="2" a="1"/>
  <c r="R129" i="2" s="1"/>
  <c r="T735" i="2" a="1"/>
  <c r="T735" i="2" s="1"/>
  <c r="W735" i="2" a="1"/>
  <c r="W735" i="2" s="1"/>
  <c r="R735" i="2" a="1"/>
  <c r="R735" i="2" s="1"/>
  <c r="V735" i="2" a="1"/>
  <c r="V735" i="2" s="1"/>
  <c r="S735" i="2" a="1"/>
  <c r="S735" i="2" s="1"/>
  <c r="R848" i="2" a="1"/>
  <c r="R848" i="2" s="1"/>
  <c r="T848" i="2" a="1"/>
  <c r="T848" i="2" s="1"/>
  <c r="V848" i="2" a="1"/>
  <c r="V848" i="2" s="1"/>
  <c r="S848" i="2" a="1"/>
  <c r="S848" i="2" s="1"/>
  <c r="W848" i="2" a="1"/>
  <c r="W848" i="2" s="1"/>
  <c r="V870" i="2" a="1"/>
  <c r="V870" i="2" s="1"/>
  <c r="R870" i="2" a="1"/>
  <c r="R870" i="2" s="1"/>
  <c r="W870" i="2" a="1"/>
  <c r="W870" i="2" s="1"/>
  <c r="T870" i="2" a="1"/>
  <c r="T870" i="2" s="1"/>
  <c r="S870" i="2" a="1"/>
  <c r="S870" i="2" s="1"/>
  <c r="V877" i="2" a="1"/>
  <c r="V877" i="2" s="1"/>
  <c r="S877" i="2" a="1"/>
  <c r="S877" i="2" s="1"/>
  <c r="W877" i="2" a="1"/>
  <c r="W877" i="2" s="1"/>
  <c r="R877" i="2" a="1"/>
  <c r="R877" i="2" s="1"/>
  <c r="T877" i="2" a="1"/>
  <c r="T877" i="2" s="1"/>
  <c r="R933" i="2" a="1"/>
  <c r="R933" i="2" s="1"/>
  <c r="S933" i="2" a="1"/>
  <c r="S933" i="2" s="1"/>
  <c r="W933" i="2" a="1"/>
  <c r="W933" i="2" s="1"/>
  <c r="T933" i="2" a="1"/>
  <c r="T933" i="2" s="1"/>
  <c r="V933" i="2" a="1"/>
  <c r="V933" i="2" s="1"/>
  <c r="W969" i="2" a="1"/>
  <c r="W969" i="2" s="1"/>
  <c r="S969" i="2" a="1"/>
  <c r="S969" i="2" s="1"/>
  <c r="T969" i="2" a="1"/>
  <c r="T969" i="2" s="1"/>
  <c r="R969" i="2" a="1"/>
  <c r="R969" i="2" s="1"/>
  <c r="V969" i="2" a="1"/>
  <c r="V969" i="2" s="1"/>
  <c r="W974" i="2" a="1"/>
  <c r="W974" i="2" s="1"/>
  <c r="R974" i="2" a="1"/>
  <c r="R974" i="2" s="1"/>
  <c r="T974" i="2" a="1"/>
  <c r="T974" i="2" s="1"/>
  <c r="S974" i="2" a="1"/>
  <c r="S974" i="2" s="1"/>
  <c r="V974" i="2" a="1"/>
  <c r="V974" i="2" s="1"/>
  <c r="R991" i="2" a="1"/>
  <c r="R991" i="2" s="1"/>
  <c r="S991" i="2" a="1"/>
  <c r="S991" i="2" s="1"/>
  <c r="V991" i="2" a="1"/>
  <c r="V991" i="2" s="1"/>
  <c r="W991" i="2" a="1"/>
  <c r="W991" i="2" s="1"/>
  <c r="T991" i="2" a="1"/>
  <c r="T991" i="2" s="1"/>
  <c r="V998" i="2" a="1"/>
  <c r="V998" i="2" s="1"/>
  <c r="T998" i="2" a="1"/>
  <c r="T998" i="2" s="1"/>
  <c r="S998" i="2" a="1"/>
  <c r="S998" i="2" s="1"/>
  <c r="W998" i="2" a="1"/>
  <c r="W998" i="2" s="1"/>
  <c r="R998" i="2" a="1"/>
  <c r="R998" i="2" s="1"/>
  <c r="W1039" i="2" a="1"/>
  <c r="W1039" i="2" s="1"/>
  <c r="S1039" i="2" a="1"/>
  <c r="S1039" i="2" s="1"/>
  <c r="V1039" i="2" a="1"/>
  <c r="V1039" i="2" s="1"/>
  <c r="T1039" i="2" a="1"/>
  <c r="T1039" i="2" s="1"/>
  <c r="R1039" i="2" a="1"/>
  <c r="R1039" i="2" s="1"/>
  <c r="S1104" i="2" a="1"/>
  <c r="S1104" i="2" s="1"/>
  <c r="V1104" i="2" a="1"/>
  <c r="V1104" i="2" s="1"/>
  <c r="W1104" i="2" a="1"/>
  <c r="W1104" i="2" s="1"/>
  <c r="T1104" i="2" a="1"/>
  <c r="T1104" i="2" s="1"/>
  <c r="R1104" i="2" a="1"/>
  <c r="R1104" i="2" s="1"/>
  <c r="V1122" i="2" a="1"/>
  <c r="V1122" i="2" s="1"/>
  <c r="W1122" i="2" a="1"/>
  <c r="W1122" i="2" s="1"/>
  <c r="S1122" i="2" a="1"/>
  <c r="S1122" i="2" s="1"/>
  <c r="T1122" i="2" a="1"/>
  <c r="T1122" i="2" s="1"/>
  <c r="R1122" i="2" a="1"/>
  <c r="R1122" i="2" s="1"/>
  <c r="W1152" i="2" a="1"/>
  <c r="W1152" i="2" s="1"/>
  <c r="V1152" i="2" a="1"/>
  <c r="V1152" i="2" s="1"/>
  <c r="T1152" i="2" a="1"/>
  <c r="T1152" i="2" s="1"/>
  <c r="S1152" i="2" a="1"/>
  <c r="S1152" i="2" s="1"/>
  <c r="R1152" i="2" a="1"/>
  <c r="R1152" i="2" s="1"/>
  <c r="V1159" i="2" a="1"/>
  <c r="V1159" i="2" s="1"/>
  <c r="W1159" i="2" a="1"/>
  <c r="W1159" i="2" s="1"/>
  <c r="R1159" i="2" a="1"/>
  <c r="R1159" i="2" s="1"/>
  <c r="S1159" i="2" a="1"/>
  <c r="S1159" i="2" s="1"/>
  <c r="T1159" i="2" a="1"/>
  <c r="T1159" i="2" s="1"/>
  <c r="V1296" i="2" a="1"/>
  <c r="V1296" i="2" s="1"/>
  <c r="R1296" i="2" a="1"/>
  <c r="R1296" i="2" s="1"/>
  <c r="S1296" i="2" a="1"/>
  <c r="S1296" i="2" s="1"/>
  <c r="T1296" i="2" a="1"/>
  <c r="T1296" i="2" s="1"/>
  <c r="W1296" i="2" a="1"/>
  <c r="W1296" i="2" s="1"/>
  <c r="T1303" i="2" a="1"/>
  <c r="T1303" i="2" s="1"/>
  <c r="W1303" i="2" a="1"/>
  <c r="W1303" i="2" s="1"/>
  <c r="R1303" i="2" a="1"/>
  <c r="R1303" i="2" s="1"/>
  <c r="V1303" i="2" a="1"/>
  <c r="V1303" i="2" s="1"/>
  <c r="S1303" i="2" a="1"/>
  <c r="S1303" i="2" s="1"/>
  <c r="R1342" i="2" a="1"/>
  <c r="R1342" i="2" s="1"/>
  <c r="W1342" i="2" a="1"/>
  <c r="W1342" i="2" s="1"/>
  <c r="T1342" i="2" a="1"/>
  <c r="T1342" i="2" s="1"/>
  <c r="S1342" i="2" a="1"/>
  <c r="S1342" i="2" s="1"/>
  <c r="V1342" i="2" a="1"/>
  <c r="V1342" i="2" s="1"/>
  <c r="T1465" i="2" a="1"/>
  <c r="T1465" i="2" s="1"/>
  <c r="S1465" i="2" a="1"/>
  <c r="S1465" i="2" s="1"/>
  <c r="R1465" i="2" a="1"/>
  <c r="R1465" i="2" s="1"/>
  <c r="V1465" i="2" a="1"/>
  <c r="V1465" i="2" s="1"/>
  <c r="W1465" i="2" a="1"/>
  <c r="W1465" i="2" s="1"/>
  <c r="S1472" i="2" a="1"/>
  <c r="S1472" i="2" s="1"/>
  <c r="W1472" i="2" a="1"/>
  <c r="W1472" i="2" s="1"/>
  <c r="V1472" i="2" a="1"/>
  <c r="V1472" i="2" s="1"/>
  <c r="T1472" i="2" a="1"/>
  <c r="T1472" i="2" s="1"/>
  <c r="R1472" i="2" a="1"/>
  <c r="R1472" i="2" s="1"/>
  <c r="T1520" i="2" a="1"/>
  <c r="T1520" i="2" s="1"/>
  <c r="W1520" i="2" a="1"/>
  <c r="W1520" i="2" s="1"/>
  <c r="V1520" i="2" a="1"/>
  <c r="V1520" i="2" s="1"/>
  <c r="S1520" i="2" a="1"/>
  <c r="S1520" i="2" s="1"/>
  <c r="R1520" i="2" a="1"/>
  <c r="R1520" i="2" s="1"/>
  <c r="S1608" i="2" a="1"/>
  <c r="S1608" i="2" s="1"/>
  <c r="W1608" i="2" a="1"/>
  <c r="W1608" i="2" s="1"/>
  <c r="R1608" i="2" a="1"/>
  <c r="R1608" i="2" s="1"/>
  <c r="T1608" i="2" a="1"/>
  <c r="T1608" i="2" s="1"/>
  <c r="V1608" i="2" a="1"/>
  <c r="V1608" i="2" s="1"/>
  <c r="W1680" i="2" a="1"/>
  <c r="W1680" i="2" s="1"/>
  <c r="T1680" i="2" a="1"/>
  <c r="T1680" i="2" s="1"/>
  <c r="V1680" i="2" a="1"/>
  <c r="V1680" i="2" s="1"/>
  <c r="R1680" i="2" a="1"/>
  <c r="R1680" i="2" s="1"/>
  <c r="S1680" i="2" a="1"/>
  <c r="S1680" i="2" s="1"/>
  <c r="T1708" i="2" a="1"/>
  <c r="T1708" i="2" s="1"/>
  <c r="W1708" i="2" a="1"/>
  <c r="W1708" i="2" s="1"/>
  <c r="R1708" i="2" a="1"/>
  <c r="R1708" i="2" s="1"/>
  <c r="V1708" i="2" a="1"/>
  <c r="V1708" i="2" s="1"/>
  <c r="S1708" i="2" a="1"/>
  <c r="S1708" i="2" s="1"/>
  <c r="W1718" i="2" a="1"/>
  <c r="W1718" i="2" s="1"/>
  <c r="T1718" i="2" a="1"/>
  <c r="T1718" i="2" s="1"/>
  <c r="R1718" i="2" a="1"/>
  <c r="R1718" i="2" s="1"/>
  <c r="V1718" i="2" a="1"/>
  <c r="V1718" i="2" s="1"/>
  <c r="S1718" i="2" a="1"/>
  <c r="S1718" i="2" s="1"/>
  <c r="T1732" i="2" a="1"/>
  <c r="T1732" i="2" s="1"/>
  <c r="R1732" i="2" a="1"/>
  <c r="R1732" i="2" s="1"/>
  <c r="S1732" i="2" a="1"/>
  <c r="S1732" i="2" s="1"/>
  <c r="V1732" i="2" a="1"/>
  <c r="V1732" i="2" s="1"/>
  <c r="W1732" i="2" a="1"/>
  <c r="W1732" i="2" s="1"/>
  <c r="T1742" i="2" a="1"/>
  <c r="T1742" i="2" s="1"/>
  <c r="W1742" i="2" a="1"/>
  <c r="W1742" i="2" s="1"/>
  <c r="V1742" i="2" a="1"/>
  <c r="V1742" i="2" s="1"/>
  <c r="R1742" i="2" a="1"/>
  <c r="R1742" i="2" s="1"/>
  <c r="S1742" i="2" a="1"/>
  <c r="S1742" i="2" s="1"/>
  <c r="T1774" i="2" a="1"/>
  <c r="T1774" i="2" s="1"/>
  <c r="W1774" i="2" a="1"/>
  <c r="W1774" i="2" s="1"/>
  <c r="V1774" i="2" a="1"/>
  <c r="V1774" i="2" s="1"/>
  <c r="R1774" i="2" a="1"/>
  <c r="R1774" i="2" s="1"/>
  <c r="S1774" i="2" a="1"/>
  <c r="S1774" i="2" s="1"/>
  <c r="W1782" i="2" a="1"/>
  <c r="W1782" i="2" s="1"/>
  <c r="T1782" i="2" a="1"/>
  <c r="T1782" i="2" s="1"/>
  <c r="R1782" i="2" a="1"/>
  <c r="R1782" i="2" s="1"/>
  <c r="V1782" i="2" a="1"/>
  <c r="V1782" i="2" s="1"/>
  <c r="S1782" i="2" a="1"/>
  <c r="S1782" i="2" s="1"/>
  <c r="T1966" i="2" a="1"/>
  <c r="T1966" i="2" s="1"/>
  <c r="W1966" i="2" a="1"/>
  <c r="W1966" i="2" s="1"/>
  <c r="R1966" i="2" a="1"/>
  <c r="R1966" i="2" s="1"/>
  <c r="V1966" i="2" a="1"/>
  <c r="V1966" i="2" s="1"/>
  <c r="S1966" i="2" a="1"/>
  <c r="S1966" i="2" s="1"/>
  <c r="V1968" i="2" a="1"/>
  <c r="V1968" i="2" s="1"/>
  <c r="R1968" i="2" a="1"/>
  <c r="R1968" i="2" s="1"/>
  <c r="W1968" i="2" a="1"/>
  <c r="W1968" i="2" s="1"/>
  <c r="T1968" i="2" a="1"/>
  <c r="T1968" i="2" s="1"/>
  <c r="S1968" i="2" a="1"/>
  <c r="S1968" i="2" s="1"/>
  <c r="T1976" i="2" a="1"/>
  <c r="T1976" i="2" s="1"/>
  <c r="R1976" i="2" a="1"/>
  <c r="R1976" i="2" s="1"/>
  <c r="V1976" i="2" a="1"/>
  <c r="V1976" i="2" s="1"/>
  <c r="W1976" i="2" a="1"/>
  <c r="W1976" i="2" s="1"/>
  <c r="S1976" i="2" a="1"/>
  <c r="S1976" i="2" s="1"/>
  <c r="V2002" i="2" a="1"/>
  <c r="V2002" i="2" s="1"/>
  <c r="R2002" i="2" a="1"/>
  <c r="R2002" i="2" s="1"/>
  <c r="S2002" i="2" a="1"/>
  <c r="S2002" i="2" s="1"/>
  <c r="T2002" i="2" a="1"/>
  <c r="T2002" i="2" s="1"/>
  <c r="W2002" i="2" a="1"/>
  <c r="W2002" i="2" s="1"/>
  <c r="T2008" i="2" a="1"/>
  <c r="T2008" i="2" s="1"/>
  <c r="R2008" i="2" a="1"/>
  <c r="R2008" i="2" s="1"/>
  <c r="V2008" i="2" a="1"/>
  <c r="V2008" i="2" s="1"/>
  <c r="W2008" i="2" a="1"/>
  <c r="W2008" i="2" s="1"/>
  <c r="S2008" i="2" a="1"/>
  <c r="S2008" i="2" s="1"/>
  <c r="V2032" i="2" a="1"/>
  <c r="V2032" i="2" s="1"/>
  <c r="R2032" i="2" a="1"/>
  <c r="R2032" i="2" s="1"/>
  <c r="W2032" i="2" a="1"/>
  <c r="W2032" i="2" s="1"/>
  <c r="T2032" i="2" a="1"/>
  <c r="T2032" i="2" s="1"/>
  <c r="S2032" i="2" a="1"/>
  <c r="S2032" i="2" s="1"/>
  <c r="T2040" i="2" a="1"/>
  <c r="T2040" i="2" s="1"/>
  <c r="R2040" i="2" a="1"/>
  <c r="R2040" i="2" s="1"/>
  <c r="V2040" i="2" a="1"/>
  <c r="V2040" i="2" s="1"/>
  <c r="W2040" i="2" a="1"/>
  <c r="W2040" i="2" s="1"/>
  <c r="S2040" i="2" a="1"/>
  <c r="S2040" i="2" s="1"/>
  <c r="T2056" i="2" a="1"/>
  <c r="T2056" i="2" s="1"/>
  <c r="R2056" i="2" a="1"/>
  <c r="R2056" i="2" s="1"/>
  <c r="V2056" i="2" a="1"/>
  <c r="V2056" i="2" s="1"/>
  <c r="W2056" i="2" a="1"/>
  <c r="W2056" i="2" s="1"/>
  <c r="S2056" i="2" a="1"/>
  <c r="S2056" i="2" s="1"/>
  <c r="S8" i="2" a="1"/>
  <c r="S8" i="2" s="1"/>
  <c r="W8" i="2" a="1"/>
  <c r="W8" i="2" s="1"/>
  <c r="T8" i="2" a="1"/>
  <c r="T8" i="2" s="1"/>
  <c r="R8" i="2" a="1"/>
  <c r="R8" i="2" s="1"/>
  <c r="V8" i="2" a="1"/>
  <c r="V8" i="2" s="1"/>
  <c r="T160" i="2" a="1"/>
  <c r="T160" i="2" s="1"/>
  <c r="R160" i="2" a="1"/>
  <c r="R160" i="2" s="1"/>
  <c r="V160" i="2" a="1"/>
  <c r="V160" i="2" s="1"/>
  <c r="W160" i="2" a="1"/>
  <c r="W160" i="2" s="1"/>
  <c r="S160" i="2" a="1"/>
  <c r="S160" i="2" s="1"/>
  <c r="T174" i="2" a="1"/>
  <c r="T174" i="2" s="1"/>
  <c r="R174" i="2" a="1"/>
  <c r="R174" i="2" s="1"/>
  <c r="W174" i="2" a="1"/>
  <c r="W174" i="2" s="1"/>
  <c r="V174" i="2" a="1"/>
  <c r="V174" i="2" s="1"/>
  <c r="S174" i="2" a="1"/>
  <c r="S174" i="2" s="1"/>
  <c r="V182" i="2" a="1"/>
  <c r="V182" i="2" s="1"/>
  <c r="W182" i="2" a="1"/>
  <c r="W182" i="2" s="1"/>
  <c r="T182" i="2" a="1"/>
  <c r="T182" i="2" s="1"/>
  <c r="S182" i="2" a="1"/>
  <c r="S182" i="2" s="1"/>
  <c r="R182" i="2" a="1"/>
  <c r="R182" i="2" s="1"/>
  <c r="R192" i="2" a="1"/>
  <c r="R192" i="2" s="1"/>
  <c r="V192" i="2" a="1"/>
  <c r="V192" i="2" s="1"/>
  <c r="W192" i="2" a="1"/>
  <c r="W192" i="2" s="1"/>
  <c r="S192" i="2" a="1"/>
  <c r="S192" i="2" s="1"/>
  <c r="T192" i="2" a="1"/>
  <c r="T192" i="2" s="1"/>
  <c r="W206" i="2" a="1"/>
  <c r="W206" i="2" s="1"/>
  <c r="V206" i="2" a="1"/>
  <c r="V206" i="2" s="1"/>
  <c r="S206" i="2" a="1"/>
  <c r="S206" i="2" s="1"/>
  <c r="T206" i="2" a="1"/>
  <c r="T206" i="2" s="1"/>
  <c r="R206" i="2" a="1"/>
  <c r="R206" i="2" s="1"/>
  <c r="V288" i="2" a="1"/>
  <c r="V288" i="2" s="1"/>
  <c r="S288" i="2" a="1"/>
  <c r="S288" i="2" s="1"/>
  <c r="T288" i="2" a="1"/>
  <c r="T288" i="2" s="1"/>
  <c r="W288" i="2" a="1"/>
  <c r="W288" i="2" s="1"/>
  <c r="R288" i="2" a="1"/>
  <c r="R288" i="2" s="1"/>
  <c r="T302" i="2" a="1"/>
  <c r="T302" i="2" s="1"/>
  <c r="W302" i="2" a="1"/>
  <c r="W302" i="2" s="1"/>
  <c r="R302" i="2" a="1"/>
  <c r="R302" i="2" s="1"/>
  <c r="S302" i="2" a="1"/>
  <c r="S302" i="2" s="1"/>
  <c r="V302" i="2" a="1"/>
  <c r="V302" i="2" s="1"/>
  <c r="T310" i="2" a="1"/>
  <c r="T310" i="2" s="1"/>
  <c r="R310" i="2" a="1"/>
  <c r="R310" i="2" s="1"/>
  <c r="V310" i="2" a="1"/>
  <c r="V310" i="2" s="1"/>
  <c r="S310" i="2" a="1"/>
  <c r="S310" i="2" s="1"/>
  <c r="W310" i="2" a="1"/>
  <c r="W310" i="2" s="1"/>
  <c r="W334" i="2" a="1"/>
  <c r="W334" i="2" s="1"/>
  <c r="S334" i="2" a="1"/>
  <c r="S334" i="2" s="1"/>
  <c r="R334" i="2" a="1"/>
  <c r="R334" i="2" s="1"/>
  <c r="T334" i="2" a="1"/>
  <c r="T334" i="2" s="1"/>
  <c r="V334" i="2" a="1"/>
  <c r="V334" i="2" s="1"/>
  <c r="V344" i="2" a="1"/>
  <c r="V344" i="2" s="1"/>
  <c r="R344" i="2" a="1"/>
  <c r="R344" i="2" s="1"/>
  <c r="S344" i="2" a="1"/>
  <c r="S344" i="2" s="1"/>
  <c r="W344" i="2" a="1"/>
  <c r="W344" i="2" s="1"/>
  <c r="T344" i="2" a="1"/>
  <c r="T344" i="2" s="1"/>
  <c r="V352" i="2" a="1"/>
  <c r="V352" i="2" s="1"/>
  <c r="T352" i="2" a="1"/>
  <c r="T352" i="2" s="1"/>
  <c r="R352" i="2" a="1"/>
  <c r="R352" i="2" s="1"/>
  <c r="W352" i="2" a="1"/>
  <c r="W352" i="2" s="1"/>
  <c r="S352" i="2" a="1"/>
  <c r="S352" i="2" s="1"/>
  <c r="V360" i="2" a="1"/>
  <c r="V360" i="2" s="1"/>
  <c r="R360" i="2" a="1"/>
  <c r="R360" i="2" s="1"/>
  <c r="S360" i="2" a="1"/>
  <c r="S360" i="2" s="1"/>
  <c r="W360" i="2" a="1"/>
  <c r="W360" i="2" s="1"/>
  <c r="T360" i="2" a="1"/>
  <c r="T360" i="2" s="1"/>
  <c r="S368" i="2" a="1"/>
  <c r="S368" i="2" s="1"/>
  <c r="W368" i="2" a="1"/>
  <c r="W368" i="2" s="1"/>
  <c r="T368" i="2" a="1"/>
  <c r="T368" i="2" s="1"/>
  <c r="R368" i="2" a="1"/>
  <c r="R368" i="2" s="1"/>
  <c r="V368" i="2" a="1"/>
  <c r="V368" i="2" s="1"/>
  <c r="W376" i="2" a="1"/>
  <c r="W376" i="2" s="1"/>
  <c r="S376" i="2" a="1"/>
  <c r="S376" i="2" s="1"/>
  <c r="R376" i="2" a="1"/>
  <c r="R376" i="2" s="1"/>
  <c r="T376" i="2" a="1"/>
  <c r="T376" i="2" s="1"/>
  <c r="V376" i="2" a="1"/>
  <c r="V376" i="2" s="1"/>
  <c r="S398" i="2" a="1"/>
  <c r="S398" i="2" s="1"/>
  <c r="W398" i="2" a="1"/>
  <c r="W398" i="2" s="1"/>
  <c r="R398" i="2" a="1"/>
  <c r="R398" i="2" s="1"/>
  <c r="T398" i="2" a="1"/>
  <c r="T398" i="2" s="1"/>
  <c r="V398" i="2" a="1"/>
  <c r="V398" i="2" s="1"/>
  <c r="S408" i="2" a="1"/>
  <c r="S408" i="2" s="1"/>
  <c r="W408" i="2" a="1"/>
  <c r="W408" i="2" s="1"/>
  <c r="T408" i="2" a="1"/>
  <c r="T408" i="2" s="1"/>
  <c r="R408" i="2" a="1"/>
  <c r="R408" i="2" s="1"/>
  <c r="V408" i="2" a="1"/>
  <c r="V408" i="2" s="1"/>
  <c r="W422" i="2" a="1"/>
  <c r="W422" i="2" s="1"/>
  <c r="R422" i="2" a="1"/>
  <c r="R422" i="2" s="1"/>
  <c r="T422" i="2" a="1"/>
  <c r="T422" i="2" s="1"/>
  <c r="V422" i="2" a="1"/>
  <c r="V422" i="2" s="1"/>
  <c r="S422" i="2" a="1"/>
  <c r="S422" i="2" s="1"/>
  <c r="W440" i="2" a="1"/>
  <c r="W440" i="2" s="1"/>
  <c r="S440" i="2" a="1"/>
  <c r="S440" i="2" s="1"/>
  <c r="R440" i="2" a="1"/>
  <c r="R440" i="2" s="1"/>
  <c r="T440" i="2" a="1"/>
  <c r="T440" i="2" s="1"/>
  <c r="V440" i="2" a="1"/>
  <c r="V440" i="2" s="1"/>
  <c r="R466" i="2" a="1"/>
  <c r="R466" i="2" s="1"/>
  <c r="V466" i="2" a="1"/>
  <c r="V466" i="2" s="1"/>
  <c r="S466" i="2" a="1"/>
  <c r="S466" i="2" s="1"/>
  <c r="T466" i="2" a="1"/>
  <c r="T466" i="2" s="1"/>
  <c r="W466" i="2" a="1"/>
  <c r="W466" i="2" s="1"/>
  <c r="T608" i="2" a="1"/>
  <c r="T608" i="2" s="1"/>
  <c r="S608" i="2" a="1"/>
  <c r="S608" i="2" s="1"/>
  <c r="R608" i="2" a="1"/>
  <c r="R608" i="2" s="1"/>
  <c r="V608" i="2" a="1"/>
  <c r="V608" i="2" s="1"/>
  <c r="W608" i="2" a="1"/>
  <c r="W608" i="2" s="1"/>
  <c r="R630" i="2" a="1"/>
  <c r="R630" i="2" s="1"/>
  <c r="V630" i="2" a="1"/>
  <c r="V630" i="2" s="1"/>
  <c r="W630" i="2" a="1"/>
  <c r="W630" i="2" s="1"/>
  <c r="T630" i="2" a="1"/>
  <c r="T630" i="2" s="1"/>
  <c r="S630" i="2" a="1"/>
  <c r="S630" i="2" s="1"/>
  <c r="T654" i="2" a="1"/>
  <c r="T654" i="2" s="1"/>
  <c r="R654" i="2" a="1"/>
  <c r="R654" i="2" s="1"/>
  <c r="W654" i="2" a="1"/>
  <c r="W654" i="2" s="1"/>
  <c r="V654" i="2" a="1"/>
  <c r="V654" i="2" s="1"/>
  <c r="S654" i="2" a="1"/>
  <c r="S654" i="2" s="1"/>
  <c r="R682" i="2" a="1"/>
  <c r="R682" i="2" s="1"/>
  <c r="S682" i="2" a="1"/>
  <c r="S682" i="2" s="1"/>
  <c r="V682" i="2" a="1"/>
  <c r="V682" i="2" s="1"/>
  <c r="W682" i="2" a="1"/>
  <c r="W682" i="2" s="1"/>
  <c r="T682" i="2" a="1"/>
  <c r="T682" i="2" s="1"/>
  <c r="R698" i="2" a="1"/>
  <c r="R698" i="2" s="1"/>
  <c r="S698" i="2" a="1"/>
  <c r="S698" i="2" s="1"/>
  <c r="V698" i="2" a="1"/>
  <c r="V698" i="2" s="1"/>
  <c r="W698" i="2" a="1"/>
  <c r="W698" i="2" s="1"/>
  <c r="T698" i="2" a="1"/>
  <c r="T698" i="2" s="1"/>
  <c r="W733" i="2" a="1"/>
  <c r="W733" i="2" s="1"/>
  <c r="V733" i="2" a="1"/>
  <c r="V733" i="2" s="1"/>
  <c r="T733" i="2" a="1"/>
  <c r="T733" i="2" s="1"/>
  <c r="R733" i="2" a="1"/>
  <c r="R733" i="2" s="1"/>
  <c r="S733" i="2" a="1"/>
  <c r="S733" i="2" s="1"/>
  <c r="V740" i="2" a="1"/>
  <c r="V740" i="2" s="1"/>
  <c r="W740" i="2" a="1"/>
  <c r="W740" i="2" s="1"/>
  <c r="S740" i="2" a="1"/>
  <c r="S740" i="2" s="1"/>
  <c r="R740" i="2" a="1"/>
  <c r="R740" i="2" s="1"/>
  <c r="T740" i="2" a="1"/>
  <c r="T740" i="2" s="1"/>
  <c r="S755" i="2" a="1"/>
  <c r="S755" i="2" s="1"/>
  <c r="T755" i="2" a="1"/>
  <c r="T755" i="2" s="1"/>
  <c r="W755" i="2" a="1"/>
  <c r="W755" i="2" s="1"/>
  <c r="R755" i="2" a="1"/>
  <c r="R755" i="2" s="1"/>
  <c r="V755" i="2" a="1"/>
  <c r="V755" i="2" s="1"/>
  <c r="R786" i="2" a="1"/>
  <c r="R786" i="2" s="1"/>
  <c r="T786" i="2" a="1"/>
  <c r="T786" i="2" s="1"/>
  <c r="S786" i="2" a="1"/>
  <c r="S786" i="2" s="1"/>
  <c r="V786" i="2" a="1"/>
  <c r="V786" i="2" s="1"/>
  <c r="W786" i="2" a="1"/>
  <c r="W786" i="2" s="1"/>
  <c r="T803" i="2" a="1"/>
  <c r="T803" i="2" s="1"/>
  <c r="V803" i="2" a="1"/>
  <c r="V803" i="2" s="1"/>
  <c r="S803" i="2" a="1"/>
  <c r="S803" i="2" s="1"/>
  <c r="R803" i="2" a="1"/>
  <c r="R803" i="2" s="1"/>
  <c r="W803" i="2" a="1"/>
  <c r="W803" i="2" s="1"/>
  <c r="R854" i="2" a="1"/>
  <c r="R854" i="2" s="1"/>
  <c r="S854" i="2" a="1"/>
  <c r="S854" i="2" s="1"/>
  <c r="V854" i="2" a="1"/>
  <c r="V854" i="2" s="1"/>
  <c r="T854" i="2" a="1"/>
  <c r="T854" i="2" s="1"/>
  <c r="W854" i="2" a="1"/>
  <c r="W854" i="2" s="1"/>
  <c r="R861" i="2" a="1"/>
  <c r="R861" i="2" s="1"/>
  <c r="V861" i="2" a="1"/>
  <c r="V861" i="2" s="1"/>
  <c r="S861" i="2" a="1"/>
  <c r="S861" i="2" s="1"/>
  <c r="W861" i="2" a="1"/>
  <c r="W861" i="2" s="1"/>
  <c r="T861" i="2" a="1"/>
  <c r="T861" i="2" s="1"/>
  <c r="V897" i="2" a="1"/>
  <c r="V897" i="2" s="1"/>
  <c r="S897" i="2" a="1"/>
  <c r="S897" i="2" s="1"/>
  <c r="T897" i="2" a="1"/>
  <c r="T897" i="2" s="1"/>
  <c r="W897" i="2" a="1"/>
  <c r="W897" i="2" s="1"/>
  <c r="R897" i="2" a="1"/>
  <c r="R897" i="2" s="1"/>
  <c r="V984" i="2" a="1"/>
  <c r="V984" i="2" s="1"/>
  <c r="W984" i="2" a="1"/>
  <c r="W984" i="2" s="1"/>
  <c r="T984" i="2" a="1"/>
  <c r="T984" i="2" s="1"/>
  <c r="S984" i="2" a="1"/>
  <c r="S984" i="2" s="1"/>
  <c r="R984" i="2" a="1"/>
  <c r="R984" i="2" s="1"/>
  <c r="V1075" i="2" a="1"/>
  <c r="V1075" i="2" s="1"/>
  <c r="S1075" i="2" a="1"/>
  <c r="S1075" i="2" s="1"/>
  <c r="R1075" i="2" a="1"/>
  <c r="R1075" i="2" s="1"/>
  <c r="T1075" i="2" a="1"/>
  <c r="T1075" i="2" s="1"/>
  <c r="W1075" i="2" a="1"/>
  <c r="W1075" i="2" s="1"/>
  <c r="W1086" i="2" a="1"/>
  <c r="W1086" i="2" s="1"/>
  <c r="R1086" i="2" a="1"/>
  <c r="R1086" i="2" s="1"/>
  <c r="T1086" i="2" a="1"/>
  <c r="T1086" i="2" s="1"/>
  <c r="S1086" i="2" a="1"/>
  <c r="S1086" i="2" s="1"/>
  <c r="V1086" i="2" a="1"/>
  <c r="V1086" i="2" s="1"/>
  <c r="S1116" i="2" a="1"/>
  <c r="S1116" i="2" s="1"/>
  <c r="T1116" i="2" a="1"/>
  <c r="T1116" i="2" s="1"/>
  <c r="W1116" i="2" a="1"/>
  <c r="W1116" i="2" s="1"/>
  <c r="R1116" i="2" a="1"/>
  <c r="R1116" i="2" s="1"/>
  <c r="V1116" i="2" a="1"/>
  <c r="V1116" i="2" s="1"/>
  <c r="W1349" i="2" a="1"/>
  <c r="W1349" i="2" s="1"/>
  <c r="V1349" i="2" a="1"/>
  <c r="V1349" i="2" s="1"/>
  <c r="T1349" i="2" a="1"/>
  <c r="T1349" i="2" s="1"/>
  <c r="S1349" i="2" a="1"/>
  <c r="S1349" i="2" s="1"/>
  <c r="R1349" i="2" a="1"/>
  <c r="R1349" i="2" s="1"/>
  <c r="R1356" i="2" a="1"/>
  <c r="R1356" i="2" s="1"/>
  <c r="T1356" i="2" a="1"/>
  <c r="T1356" i="2" s="1"/>
  <c r="V1356" i="2" a="1"/>
  <c r="V1356" i="2" s="1"/>
  <c r="S1356" i="2" a="1"/>
  <c r="S1356" i="2" s="1"/>
  <c r="W1356" i="2" a="1"/>
  <c r="W1356" i="2" s="1"/>
  <c r="R1371" i="2" a="1"/>
  <c r="R1371" i="2" s="1"/>
  <c r="V1371" i="2" a="1"/>
  <c r="V1371" i="2" s="1"/>
  <c r="S1371" i="2" a="1"/>
  <c r="S1371" i="2" s="1"/>
  <c r="W1371" i="2" a="1"/>
  <c r="W1371" i="2" s="1"/>
  <c r="T1371" i="2" a="1"/>
  <c r="T1371" i="2" s="1"/>
  <c r="W1411" i="2" a="1"/>
  <c r="W1411" i="2" s="1"/>
  <c r="T1411" i="2" a="1"/>
  <c r="T1411" i="2" s="1"/>
  <c r="S1411" i="2" a="1"/>
  <c r="S1411" i="2" s="1"/>
  <c r="V1411" i="2" a="1"/>
  <c r="V1411" i="2" s="1"/>
  <c r="R1411" i="2" a="1"/>
  <c r="R1411" i="2" s="1"/>
  <c r="S1444" i="2" a="1"/>
  <c r="S1444" i="2" s="1"/>
  <c r="T1444" i="2" a="1"/>
  <c r="T1444" i="2" s="1"/>
  <c r="W1444" i="2" a="1"/>
  <c r="W1444" i="2" s="1"/>
  <c r="R1444" i="2" a="1"/>
  <c r="R1444" i="2" s="1"/>
  <c r="V1444" i="2" a="1"/>
  <c r="V1444" i="2" s="1"/>
  <c r="R1446" i="2" a="1"/>
  <c r="R1446" i="2" s="1"/>
  <c r="S1446" i="2" a="1"/>
  <c r="S1446" i="2" s="1"/>
  <c r="V1446" i="2" a="1"/>
  <c r="V1446" i="2" s="1"/>
  <c r="W1446" i="2" a="1"/>
  <c r="W1446" i="2" s="1"/>
  <c r="T1446" i="2" a="1"/>
  <c r="T1446" i="2" s="1"/>
  <c r="W1501" i="2" a="1"/>
  <c r="W1501" i="2" s="1"/>
  <c r="R1501" i="2" a="1"/>
  <c r="R1501" i="2" s="1"/>
  <c r="T1501" i="2" a="1"/>
  <c r="T1501" i="2" s="1"/>
  <c r="V1501" i="2" a="1"/>
  <c r="V1501" i="2" s="1"/>
  <c r="S1501" i="2" a="1"/>
  <c r="S1501" i="2" s="1"/>
  <c r="T1571" i="2" a="1"/>
  <c r="T1571" i="2" s="1"/>
  <c r="S1571" i="2" a="1"/>
  <c r="S1571" i="2" s="1"/>
  <c r="R1571" i="2" a="1"/>
  <c r="R1571" i="2" s="1"/>
  <c r="W1571" i="2" a="1"/>
  <c r="W1571" i="2" s="1"/>
  <c r="V1571" i="2" a="1"/>
  <c r="V1571" i="2" s="1"/>
  <c r="V836" i="2" a="1"/>
  <c r="V836" i="2" s="1"/>
  <c r="S836" i="2" a="1"/>
  <c r="S836" i="2" s="1"/>
  <c r="W836" i="2" a="1"/>
  <c r="W836" i="2" s="1"/>
  <c r="T836" i="2" a="1"/>
  <c r="T836" i="2" s="1"/>
  <c r="R836" i="2" a="1"/>
  <c r="R836" i="2" s="1"/>
  <c r="R858" i="2" a="1"/>
  <c r="R858" i="2" s="1"/>
  <c r="T858" i="2" a="1"/>
  <c r="T858" i="2" s="1"/>
  <c r="V858" i="2" a="1"/>
  <c r="V858" i="2" s="1"/>
  <c r="S858" i="2" a="1"/>
  <c r="S858" i="2" s="1"/>
  <c r="W858" i="2" a="1"/>
  <c r="W858" i="2" s="1"/>
  <c r="V863" i="2" a="1"/>
  <c r="V863" i="2" s="1"/>
  <c r="R863" i="2" a="1"/>
  <c r="R863" i="2" s="1"/>
  <c r="S863" i="2" a="1"/>
  <c r="S863" i="2" s="1"/>
  <c r="T863" i="2" a="1"/>
  <c r="T863" i="2" s="1"/>
  <c r="W863" i="2" a="1"/>
  <c r="W863" i="2" s="1"/>
  <c r="S962" i="2" a="1"/>
  <c r="S962" i="2" s="1"/>
  <c r="W962" i="2" a="1"/>
  <c r="W962" i="2" s="1"/>
  <c r="T962" i="2" a="1"/>
  <c r="T962" i="2" s="1"/>
  <c r="R962" i="2" a="1"/>
  <c r="R962" i="2" s="1"/>
  <c r="V962" i="2" a="1"/>
  <c r="V962" i="2" s="1"/>
  <c r="S976" i="2" a="1"/>
  <c r="S976" i="2" s="1"/>
  <c r="V976" i="2" a="1"/>
  <c r="V976" i="2" s="1"/>
  <c r="W976" i="2" a="1"/>
  <c r="W976" i="2" s="1"/>
  <c r="T976" i="2" a="1"/>
  <c r="T976" i="2" s="1"/>
  <c r="R976" i="2" a="1"/>
  <c r="R976" i="2" s="1"/>
  <c r="V1025" i="2" a="1"/>
  <c r="V1025" i="2" s="1"/>
  <c r="S1025" i="2" a="1"/>
  <c r="S1025" i="2" s="1"/>
  <c r="T1025" i="2" a="1"/>
  <c r="T1025" i="2" s="1"/>
  <c r="W1025" i="2" a="1"/>
  <c r="W1025" i="2" s="1"/>
  <c r="R1025" i="2" a="1"/>
  <c r="R1025" i="2" s="1"/>
  <c r="W1106" i="2" a="1"/>
  <c r="W1106" i="2" s="1"/>
  <c r="S1106" i="2" a="1"/>
  <c r="S1106" i="2" s="1"/>
  <c r="T1106" i="2" a="1"/>
  <c r="T1106" i="2" s="1"/>
  <c r="V1106" i="2" a="1"/>
  <c r="V1106" i="2" s="1"/>
  <c r="R1106" i="2" a="1"/>
  <c r="R1106" i="2" s="1"/>
  <c r="S1154" i="2" a="1"/>
  <c r="S1154" i="2" s="1"/>
  <c r="T1154" i="2" a="1"/>
  <c r="T1154" i="2" s="1"/>
  <c r="W1154" i="2" a="1"/>
  <c r="W1154" i="2" s="1"/>
  <c r="R1154" i="2" a="1"/>
  <c r="R1154" i="2" s="1"/>
  <c r="V1154" i="2" a="1"/>
  <c r="V1154" i="2" s="1"/>
  <c r="R1262" i="2" a="1"/>
  <c r="R1262" i="2" s="1"/>
  <c r="W1262" i="2" a="1"/>
  <c r="W1262" i="2" s="1"/>
  <c r="T1262" i="2" a="1"/>
  <c r="T1262" i="2" s="1"/>
  <c r="S1262" i="2" a="1"/>
  <c r="S1262" i="2" s="1"/>
  <c r="V1262" i="2" a="1"/>
  <c r="V1262" i="2" s="1"/>
  <c r="W1284" i="2" a="1"/>
  <c r="W1284" i="2" s="1"/>
  <c r="T1284" i="2" a="1"/>
  <c r="T1284" i="2" s="1"/>
  <c r="R1284" i="2" a="1"/>
  <c r="R1284" i="2" s="1"/>
  <c r="S1284" i="2" a="1"/>
  <c r="S1284" i="2" s="1"/>
  <c r="V1284" i="2" a="1"/>
  <c r="V1284" i="2" s="1"/>
  <c r="T1298" i="2" a="1"/>
  <c r="T1298" i="2" s="1"/>
  <c r="R1298" i="2" a="1"/>
  <c r="R1298" i="2" s="1"/>
  <c r="V1298" i="2" a="1"/>
  <c r="V1298" i="2" s="1"/>
  <c r="W1298" i="2" a="1"/>
  <c r="W1298" i="2" s="1"/>
  <c r="S1298" i="2" a="1"/>
  <c r="S1298" i="2" s="1"/>
  <c r="V1329" i="2" a="1"/>
  <c r="V1329" i="2" s="1"/>
  <c r="W1329" i="2" a="1"/>
  <c r="W1329" i="2" s="1"/>
  <c r="S1329" i="2" a="1"/>
  <c r="S1329" i="2" s="1"/>
  <c r="R1329" i="2" a="1"/>
  <c r="R1329" i="2" s="1"/>
  <c r="T1329" i="2" a="1"/>
  <c r="T1329" i="2" s="1"/>
  <c r="W1375" i="2" a="1"/>
  <c r="W1375" i="2" s="1"/>
  <c r="T1375" i="2" a="1"/>
  <c r="T1375" i="2" s="1"/>
  <c r="S1375" i="2" a="1"/>
  <c r="S1375" i="2" s="1"/>
  <c r="V1375" i="2" a="1"/>
  <c r="V1375" i="2" s="1"/>
  <c r="R1375" i="2" a="1"/>
  <c r="R1375" i="2" s="1"/>
  <c r="T1417" i="2" a="1"/>
  <c r="T1417" i="2" s="1"/>
  <c r="R1417" i="2" a="1"/>
  <c r="R1417" i="2" s="1"/>
  <c r="W1417" i="2" a="1"/>
  <c r="W1417" i="2" s="1"/>
  <c r="V1417" i="2" a="1"/>
  <c r="V1417" i="2" s="1"/>
  <c r="S1417" i="2" a="1"/>
  <c r="S1417" i="2" s="1"/>
  <c r="V1467" i="2" a="1"/>
  <c r="V1467" i="2" s="1"/>
  <c r="R1467" i="2" a="1"/>
  <c r="R1467" i="2" s="1"/>
  <c r="W1467" i="2" a="1"/>
  <c r="W1467" i="2" s="1"/>
  <c r="S1467" i="2" a="1"/>
  <c r="S1467" i="2" s="1"/>
  <c r="T1467" i="2" a="1"/>
  <c r="T1467" i="2" s="1"/>
  <c r="W1540" i="2" a="1"/>
  <c r="W1540" i="2" s="1"/>
  <c r="R1540" i="2" a="1"/>
  <c r="R1540" i="2" s="1"/>
  <c r="T1540" i="2" a="1"/>
  <c r="T1540" i="2" s="1"/>
  <c r="S1540" i="2" a="1"/>
  <c r="S1540" i="2" s="1"/>
  <c r="V1540" i="2" a="1"/>
  <c r="V1540" i="2" s="1"/>
  <c r="V1616" i="2" a="1"/>
  <c r="V1616" i="2" s="1"/>
  <c r="R1616" i="2" a="1"/>
  <c r="R1616" i="2" s="1"/>
  <c r="W1616" i="2" a="1"/>
  <c r="W1616" i="2" s="1"/>
  <c r="S1616" i="2" a="1"/>
  <c r="S1616" i="2" s="1"/>
  <c r="T1616" i="2" a="1"/>
  <c r="T1616" i="2" s="1"/>
  <c r="V1640" i="2" a="1"/>
  <c r="V1640" i="2" s="1"/>
  <c r="T1640" i="2" a="1"/>
  <c r="T1640" i="2" s="1"/>
  <c r="R1640" i="2" a="1"/>
  <c r="R1640" i="2" s="1"/>
  <c r="S1640" i="2" a="1"/>
  <c r="S1640" i="2" s="1"/>
  <c r="W1640" i="2" a="1"/>
  <c r="W1640" i="2" s="1"/>
  <c r="T1648" i="2" a="1"/>
  <c r="T1648" i="2" s="1"/>
  <c r="V1648" i="2" a="1"/>
  <c r="V1648" i="2" s="1"/>
  <c r="S1648" i="2" a="1"/>
  <c r="S1648" i="2" s="1"/>
  <c r="R1648" i="2" a="1"/>
  <c r="R1648" i="2" s="1"/>
  <c r="W1648" i="2" a="1"/>
  <c r="W1648" i="2" s="1"/>
  <c r="S1656" i="2" a="1"/>
  <c r="S1656" i="2" s="1"/>
  <c r="V1656" i="2" a="1"/>
  <c r="V1656" i="2" s="1"/>
  <c r="T1656" i="2" a="1"/>
  <c r="T1656" i="2" s="1"/>
  <c r="W1656" i="2" a="1"/>
  <c r="W1656" i="2" s="1"/>
  <c r="R1656" i="2" a="1"/>
  <c r="R1656" i="2" s="1"/>
  <c r="W1686" i="2" a="1"/>
  <c r="W1686" i="2" s="1"/>
  <c r="T1686" i="2" a="1"/>
  <c r="T1686" i="2" s="1"/>
  <c r="R1686" i="2" a="1"/>
  <c r="R1686" i="2" s="1"/>
  <c r="V1686" i="2" a="1"/>
  <c r="V1686" i="2" s="1"/>
  <c r="S1686" i="2" a="1"/>
  <c r="S1686" i="2" s="1"/>
  <c r="T1694" i="2" a="1"/>
  <c r="T1694" i="2" s="1"/>
  <c r="W1694" i="2" a="1"/>
  <c r="W1694" i="2" s="1"/>
  <c r="V1694" i="2" a="1"/>
  <c r="V1694" i="2" s="1"/>
  <c r="R1694" i="2" a="1"/>
  <c r="R1694" i="2" s="1"/>
  <c r="S1694" i="2" a="1"/>
  <c r="S1694" i="2" s="1"/>
  <c r="W1702" i="2" a="1"/>
  <c r="W1702" i="2" s="1"/>
  <c r="T1702" i="2" a="1"/>
  <c r="T1702" i="2" s="1"/>
  <c r="R1702" i="2" a="1"/>
  <c r="R1702" i="2" s="1"/>
  <c r="V1702" i="2" a="1"/>
  <c r="V1702" i="2" s="1"/>
  <c r="S1702" i="2" a="1"/>
  <c r="S1702" i="2" s="1"/>
  <c r="T1724" i="2" a="1"/>
  <c r="T1724" i="2" s="1"/>
  <c r="W1724" i="2" a="1"/>
  <c r="W1724" i="2" s="1"/>
  <c r="R1724" i="2" a="1"/>
  <c r="R1724" i="2" s="1"/>
  <c r="V1724" i="2" a="1"/>
  <c r="V1724" i="2" s="1"/>
  <c r="S1724" i="2" a="1"/>
  <c r="S1724" i="2" s="1"/>
  <c r="W1734" i="2" a="1"/>
  <c r="W1734" i="2" s="1"/>
  <c r="T1734" i="2" a="1"/>
  <c r="T1734" i="2" s="1"/>
  <c r="R1734" i="2" a="1"/>
  <c r="R1734" i="2" s="1"/>
  <c r="V1734" i="2" a="1"/>
  <c r="V1734" i="2" s="1"/>
  <c r="S1734" i="2" a="1"/>
  <c r="S1734" i="2" s="1"/>
  <c r="R1756" i="2" a="1"/>
  <c r="R1756" i="2" s="1"/>
  <c r="V1756" i="2" a="1"/>
  <c r="V1756" i="2" s="1"/>
  <c r="S1756" i="2" a="1"/>
  <c r="S1756" i="2" s="1"/>
  <c r="W1756" i="2" a="1"/>
  <c r="W1756" i="2" s="1"/>
  <c r="T1756" i="2" a="1"/>
  <c r="T1756" i="2" s="1"/>
  <c r="T1758" i="2" a="1"/>
  <c r="T1758" i="2" s="1"/>
  <c r="W1758" i="2" a="1"/>
  <c r="W1758" i="2" s="1"/>
  <c r="V1758" i="2" a="1"/>
  <c r="V1758" i="2" s="1"/>
  <c r="R1758" i="2" a="1"/>
  <c r="R1758" i="2" s="1"/>
  <c r="S1758" i="2" a="1"/>
  <c r="S1758" i="2" s="1"/>
  <c r="R1764" i="2" a="1"/>
  <c r="R1764" i="2" s="1"/>
  <c r="S1764" i="2" a="1"/>
  <c r="S1764" i="2" s="1"/>
  <c r="V1764" i="2" a="1"/>
  <c r="V1764" i="2" s="1"/>
  <c r="W1764" i="2" a="1"/>
  <c r="W1764" i="2" s="1"/>
  <c r="T1764" i="2" a="1"/>
  <c r="T1764" i="2" s="1"/>
  <c r="W1780" i="2" a="1"/>
  <c r="W1780" i="2" s="1"/>
  <c r="T1780" i="2" a="1"/>
  <c r="T1780" i="2" s="1"/>
  <c r="R1780" i="2" a="1"/>
  <c r="R1780" i="2" s="1"/>
  <c r="S1780" i="2" a="1"/>
  <c r="S1780" i="2" s="1"/>
  <c r="V1780" i="2" a="1"/>
  <c r="V1780" i="2" s="1"/>
  <c r="T1950" i="2" a="1"/>
  <c r="T1950" i="2" s="1"/>
  <c r="W1950" i="2" a="1"/>
  <c r="W1950" i="2" s="1"/>
  <c r="R1950" i="2" a="1"/>
  <c r="R1950" i="2" s="1"/>
  <c r="V1950" i="2" a="1"/>
  <c r="V1950" i="2" s="1"/>
  <c r="S1950" i="2" a="1"/>
  <c r="S1950" i="2" s="1"/>
  <c r="V1952" i="2" a="1"/>
  <c r="V1952" i="2" s="1"/>
  <c r="R1952" i="2" a="1"/>
  <c r="R1952" i="2" s="1"/>
  <c r="W1952" i="2" a="1"/>
  <c r="W1952" i="2" s="1"/>
  <c r="S1952" i="2" a="1"/>
  <c r="S1952" i="2" s="1"/>
  <c r="T1952" i="2" a="1"/>
  <c r="T1952" i="2" s="1"/>
  <c r="V1970" i="2" a="1"/>
  <c r="V1970" i="2" s="1"/>
  <c r="R1970" i="2" a="1"/>
  <c r="R1970" i="2" s="1"/>
  <c r="S1970" i="2" a="1"/>
  <c r="S1970" i="2" s="1"/>
  <c r="W1970" i="2" a="1"/>
  <c r="W1970" i="2" s="1"/>
  <c r="T1970" i="2" a="1"/>
  <c r="T1970" i="2" s="1"/>
  <c r="T1998" i="2" a="1"/>
  <c r="T1998" i="2" s="1"/>
  <c r="W1998" i="2" a="1"/>
  <c r="W1998" i="2" s="1"/>
  <c r="R1998" i="2" a="1"/>
  <c r="R1998" i="2" s="1"/>
  <c r="V1998" i="2" a="1"/>
  <c r="V1998" i="2" s="1"/>
  <c r="S1998" i="2" a="1"/>
  <c r="S1998" i="2" s="1"/>
  <c r="V2000" i="2" a="1"/>
  <c r="V2000" i="2" s="1"/>
  <c r="R2000" i="2" a="1"/>
  <c r="R2000" i="2" s="1"/>
  <c r="W2000" i="2" a="1"/>
  <c r="W2000" i="2" s="1"/>
  <c r="S2000" i="2" a="1"/>
  <c r="S2000" i="2" s="1"/>
  <c r="T2000" i="2" a="1"/>
  <c r="T2000" i="2" s="1"/>
  <c r="T2046" i="2" a="1"/>
  <c r="T2046" i="2" s="1"/>
  <c r="W2046" i="2" a="1"/>
  <c r="W2046" i="2" s="1"/>
  <c r="R2046" i="2" a="1"/>
  <c r="R2046" i="2" s="1"/>
  <c r="V2046" i="2" a="1"/>
  <c r="V2046" i="2" s="1"/>
  <c r="S2046" i="2" a="1"/>
  <c r="S2046" i="2" s="1"/>
  <c r="V2048" i="2" a="1"/>
  <c r="V2048" i="2" s="1"/>
  <c r="R2048" i="2" a="1"/>
  <c r="R2048" i="2" s="1"/>
  <c r="W2048" i="2" a="1"/>
  <c r="W2048" i="2" s="1"/>
  <c r="T2048" i="2" a="1"/>
  <c r="T2048" i="2" s="1"/>
  <c r="S2048" i="2" a="1"/>
  <c r="S2048" i="2" s="1"/>
  <c r="T2062" i="2" a="1"/>
  <c r="T2062" i="2" s="1"/>
  <c r="W2062" i="2" a="1"/>
  <c r="W2062" i="2" s="1"/>
  <c r="R2062" i="2" a="1"/>
  <c r="R2062" i="2" s="1"/>
  <c r="V2062" i="2" a="1"/>
  <c r="V2062" i="2" s="1"/>
  <c r="S2062" i="2" a="1"/>
  <c r="S2062" i="2" s="1"/>
  <c r="T2080" i="2" a="1"/>
  <c r="T2080" i="2" s="1"/>
  <c r="V2080" i="2" a="1"/>
  <c r="V2080" i="2" s="1"/>
  <c r="R2080" i="2" a="1"/>
  <c r="R2080" i="2" s="1"/>
  <c r="S2080" i="2" a="1"/>
  <c r="S2080" i="2" s="1"/>
  <c r="W2080" i="2" a="1"/>
  <c r="W2080" i="2" s="1"/>
  <c r="S2094" i="2" a="1"/>
  <c r="S2094" i="2" s="1"/>
  <c r="V2094" i="2" a="1"/>
  <c r="V2094" i="2" s="1"/>
  <c r="W2094" i="2" a="1"/>
  <c r="W2094" i="2" s="1"/>
  <c r="T2094" i="2" a="1"/>
  <c r="T2094" i="2" s="1"/>
  <c r="R2094" i="2" a="1"/>
  <c r="R2094" i="2" s="1"/>
  <c r="W2104" i="2" a="1"/>
  <c r="W2104" i="2" s="1"/>
  <c r="T2104" i="2" a="1"/>
  <c r="T2104" i="2" s="1"/>
  <c r="S2104" i="2" a="1"/>
  <c r="S2104" i="2" s="1"/>
  <c r="V2104" i="2" a="1"/>
  <c r="V2104" i="2" s="1"/>
  <c r="R2104" i="2" a="1"/>
  <c r="R2104" i="2" s="1"/>
  <c r="R266" i="2" a="1"/>
  <c r="R266" i="2" s="1"/>
  <c r="T266" i="2" a="1"/>
  <c r="T266" i="2" s="1"/>
  <c r="V266" i="2" a="1"/>
  <c r="V266" i="2" s="1"/>
  <c r="S266" i="2" a="1"/>
  <c r="S266" i="2" s="1"/>
  <c r="W266" i="2" a="1"/>
  <c r="W266" i="2" s="1"/>
  <c r="S62" i="2" a="1"/>
  <c r="S62" i="2" s="1"/>
  <c r="T62" i="2" a="1"/>
  <c r="T62" i="2" s="1"/>
  <c r="R62" i="2" a="1"/>
  <c r="R62" i="2" s="1"/>
  <c r="V62" i="2" a="1"/>
  <c r="V62" i="2" s="1"/>
  <c r="W62" i="2" a="1"/>
  <c r="W62" i="2" s="1"/>
  <c r="R152" i="2" a="1"/>
  <c r="R152" i="2" s="1"/>
  <c r="V152" i="2" a="1"/>
  <c r="V152" i="2" s="1"/>
  <c r="W152" i="2" a="1"/>
  <c r="W152" i="2" s="1"/>
  <c r="T152" i="2" a="1"/>
  <c r="T152" i="2" s="1"/>
  <c r="S152" i="2" a="1"/>
  <c r="S152" i="2" s="1"/>
  <c r="T166" i="2" a="1"/>
  <c r="T166" i="2" s="1"/>
  <c r="S166" i="2" a="1"/>
  <c r="S166" i="2" s="1"/>
  <c r="R166" i="2" a="1"/>
  <c r="R166" i="2" s="1"/>
  <c r="V166" i="2" a="1"/>
  <c r="V166" i="2" s="1"/>
  <c r="W166" i="2" a="1"/>
  <c r="W166" i="2" s="1"/>
  <c r="W176" i="2" a="1"/>
  <c r="W176" i="2" s="1"/>
  <c r="S176" i="2" a="1"/>
  <c r="S176" i="2" s="1"/>
  <c r="T176" i="2" a="1"/>
  <c r="T176" i="2" s="1"/>
  <c r="R176" i="2" a="1"/>
  <c r="R176" i="2" s="1"/>
  <c r="V176" i="2" a="1"/>
  <c r="V176" i="2" s="1"/>
  <c r="S190" i="2" a="1"/>
  <c r="S190" i="2" s="1"/>
  <c r="T190" i="2" a="1"/>
  <c r="T190" i="2" s="1"/>
  <c r="R190" i="2" a="1"/>
  <c r="R190" i="2" s="1"/>
  <c r="W190" i="2" a="1"/>
  <c r="W190" i="2" s="1"/>
  <c r="V190" i="2" a="1"/>
  <c r="V190" i="2" s="1"/>
  <c r="W200" i="2" a="1"/>
  <c r="W200" i="2" s="1"/>
  <c r="T200" i="2" a="1"/>
  <c r="T200" i="2" s="1"/>
  <c r="S200" i="2" a="1"/>
  <c r="S200" i="2" s="1"/>
  <c r="V200" i="2" a="1"/>
  <c r="V200" i="2" s="1"/>
  <c r="R200" i="2" a="1"/>
  <c r="R200" i="2" s="1"/>
  <c r="S286" i="2" a="1"/>
  <c r="S286" i="2" s="1"/>
  <c r="V286" i="2" a="1"/>
  <c r="V286" i="2" s="1"/>
  <c r="W286" i="2" a="1"/>
  <c r="W286" i="2" s="1"/>
  <c r="T286" i="2" a="1"/>
  <c r="T286" i="2" s="1"/>
  <c r="R286" i="2" a="1"/>
  <c r="R286" i="2" s="1"/>
  <c r="S296" i="2" a="1"/>
  <c r="S296" i="2" s="1"/>
  <c r="T296" i="2" a="1"/>
  <c r="T296" i="2" s="1"/>
  <c r="W296" i="2" a="1"/>
  <c r="W296" i="2" s="1"/>
  <c r="R296" i="2" a="1"/>
  <c r="R296" i="2" s="1"/>
  <c r="V296" i="2" a="1"/>
  <c r="V296" i="2" s="1"/>
  <c r="W318" i="2" a="1"/>
  <c r="W318" i="2" s="1"/>
  <c r="S318" i="2" a="1"/>
  <c r="S318" i="2" s="1"/>
  <c r="R318" i="2" a="1"/>
  <c r="R318" i="2" s="1"/>
  <c r="T318" i="2" a="1"/>
  <c r="T318" i="2" s="1"/>
  <c r="V318" i="2" a="1"/>
  <c r="V318" i="2" s="1"/>
  <c r="V328" i="2" a="1"/>
  <c r="V328" i="2" s="1"/>
  <c r="R328" i="2" a="1"/>
  <c r="R328" i="2" s="1"/>
  <c r="S328" i="2" a="1"/>
  <c r="S328" i="2" s="1"/>
  <c r="W328" i="2" a="1"/>
  <c r="W328" i="2" s="1"/>
  <c r="T328" i="2" a="1"/>
  <c r="T328" i="2" s="1"/>
  <c r="V336" i="2" a="1"/>
  <c r="V336" i="2" s="1"/>
  <c r="T336" i="2" a="1"/>
  <c r="T336" i="2" s="1"/>
  <c r="R336" i="2" a="1"/>
  <c r="R336" i="2" s="1"/>
  <c r="W336" i="2" a="1"/>
  <c r="W336" i="2" s="1"/>
  <c r="S336" i="2" a="1"/>
  <c r="S336" i="2" s="1"/>
  <c r="S358" i="2" a="1"/>
  <c r="S358" i="2" s="1"/>
  <c r="W358" i="2" a="1"/>
  <c r="W358" i="2" s="1"/>
  <c r="T358" i="2" a="1"/>
  <c r="T358" i="2" s="1"/>
  <c r="R358" i="2" a="1"/>
  <c r="R358" i="2" s="1"/>
  <c r="V358" i="2" a="1"/>
  <c r="V358" i="2" s="1"/>
  <c r="W382" i="2" a="1"/>
  <c r="W382" i="2" s="1"/>
  <c r="T382" i="2" a="1"/>
  <c r="T382" i="2" s="1"/>
  <c r="V382" i="2" a="1"/>
  <c r="V382" i="2" s="1"/>
  <c r="R382" i="2" a="1"/>
  <c r="R382" i="2" s="1"/>
  <c r="S382" i="2" a="1"/>
  <c r="S382" i="2" s="1"/>
  <c r="R392" i="2" a="1"/>
  <c r="R392" i="2" s="1"/>
  <c r="V392" i="2" a="1"/>
  <c r="V392" i="2" s="1"/>
  <c r="W392" i="2" a="1"/>
  <c r="W392" i="2" s="1"/>
  <c r="S392" i="2" a="1"/>
  <c r="S392" i="2" s="1"/>
  <c r="T392" i="2" a="1"/>
  <c r="T392" i="2" s="1"/>
  <c r="R416" i="2" a="1"/>
  <c r="R416" i="2" s="1"/>
  <c r="W416" i="2" a="1"/>
  <c r="W416" i="2" s="1"/>
  <c r="T416" i="2" a="1"/>
  <c r="T416" i="2" s="1"/>
  <c r="S416" i="2" a="1"/>
  <c r="S416" i="2" s="1"/>
  <c r="V416" i="2" a="1"/>
  <c r="V416" i="2" s="1"/>
  <c r="V430" i="2" a="1"/>
  <c r="V430" i="2" s="1"/>
  <c r="S430" i="2" a="1"/>
  <c r="S430" i="2" s="1"/>
  <c r="W430" i="2" a="1"/>
  <c r="W430" i="2" s="1"/>
  <c r="R430" i="2" a="1"/>
  <c r="R430" i="2" s="1"/>
  <c r="T430" i="2" a="1"/>
  <c r="T430" i="2" s="1"/>
  <c r="R448" i="2" a="1"/>
  <c r="R448" i="2" s="1"/>
  <c r="V448" i="2" a="1"/>
  <c r="V448" i="2" s="1"/>
  <c r="W448" i="2" a="1"/>
  <c r="W448" i="2" s="1"/>
  <c r="S448" i="2" a="1"/>
  <c r="S448" i="2" s="1"/>
  <c r="T448" i="2" a="1"/>
  <c r="T448" i="2" s="1"/>
  <c r="V456" i="2" a="1"/>
  <c r="V456" i="2" s="1"/>
  <c r="R456" i="2" a="1"/>
  <c r="R456" i="2" s="1"/>
  <c r="S456" i="2" a="1"/>
  <c r="S456" i="2" s="1"/>
  <c r="W456" i="2" a="1"/>
  <c r="W456" i="2" s="1"/>
  <c r="T456" i="2" a="1"/>
  <c r="T456" i="2" s="1"/>
  <c r="W604" i="2" a="1"/>
  <c r="W604" i="2" s="1"/>
  <c r="T604" i="2" a="1"/>
  <c r="T604" i="2" s="1"/>
  <c r="R604" i="2" a="1"/>
  <c r="R604" i="2" s="1"/>
  <c r="V604" i="2" a="1"/>
  <c r="V604" i="2" s="1"/>
  <c r="S604" i="2" a="1"/>
  <c r="S604" i="2" s="1"/>
  <c r="W606" i="2" a="1"/>
  <c r="W606" i="2" s="1"/>
  <c r="V606" i="2" a="1"/>
  <c r="V606" i="2" s="1"/>
  <c r="S606" i="2" a="1"/>
  <c r="S606" i="2" s="1"/>
  <c r="T606" i="2" a="1"/>
  <c r="T606" i="2" s="1"/>
  <c r="R606" i="2" a="1"/>
  <c r="R606" i="2" s="1"/>
  <c r="R616" i="2" a="1"/>
  <c r="R616" i="2" s="1"/>
  <c r="W616" i="2" a="1"/>
  <c r="W616" i="2" s="1"/>
  <c r="T616" i="2" a="1"/>
  <c r="T616" i="2" s="1"/>
  <c r="S616" i="2" a="1"/>
  <c r="S616" i="2" s="1"/>
  <c r="V616" i="2" a="1"/>
  <c r="V616" i="2" s="1"/>
  <c r="T622" i="2" a="1"/>
  <c r="T622" i="2" s="1"/>
  <c r="V622" i="2" a="1"/>
  <c r="V622" i="2" s="1"/>
  <c r="W622" i="2" a="1"/>
  <c r="W622" i="2" s="1"/>
  <c r="R622" i="2" a="1"/>
  <c r="R622" i="2" s="1"/>
  <c r="S622" i="2" a="1"/>
  <c r="S622" i="2" s="1"/>
  <c r="T632" i="2" a="1"/>
  <c r="T632" i="2" s="1"/>
  <c r="S632" i="2" a="1"/>
  <c r="S632" i="2" s="1"/>
  <c r="V632" i="2" a="1"/>
  <c r="V632" i="2" s="1"/>
  <c r="R632" i="2" a="1"/>
  <c r="R632" i="2" s="1"/>
  <c r="W632" i="2" a="1"/>
  <c r="W632" i="2" s="1"/>
  <c r="T646" i="2" a="1"/>
  <c r="T646" i="2" s="1"/>
  <c r="S646" i="2" a="1"/>
  <c r="S646" i="2" s="1"/>
  <c r="R646" i="2" a="1"/>
  <c r="R646" i="2" s="1"/>
  <c r="V646" i="2" a="1"/>
  <c r="V646" i="2" s="1"/>
  <c r="W646" i="2" a="1"/>
  <c r="W646" i="2" s="1"/>
  <c r="S656" i="2" a="1"/>
  <c r="S656" i="2" s="1"/>
  <c r="T656" i="2" a="1"/>
  <c r="T656" i="2" s="1"/>
  <c r="R656" i="2" a="1"/>
  <c r="R656" i="2" s="1"/>
  <c r="V656" i="2" a="1"/>
  <c r="V656" i="2" s="1"/>
  <c r="W656" i="2" a="1"/>
  <c r="W656" i="2" s="1"/>
  <c r="T664" i="2" a="1"/>
  <c r="T664" i="2" s="1"/>
  <c r="S664" i="2" a="1"/>
  <c r="S664" i="2" s="1"/>
  <c r="V664" i="2" a="1"/>
  <c r="V664" i="2" s="1"/>
  <c r="R664" i="2" a="1"/>
  <c r="R664" i="2" s="1"/>
  <c r="W664" i="2" a="1"/>
  <c r="W664" i="2" s="1"/>
  <c r="S745" i="2" a="1"/>
  <c r="S745" i="2" s="1"/>
  <c r="W745" i="2" a="1"/>
  <c r="W745" i="2" s="1"/>
  <c r="T745" i="2" a="1"/>
  <c r="T745" i="2" s="1"/>
  <c r="V745" i="2" a="1"/>
  <c r="V745" i="2" s="1"/>
  <c r="R745" i="2" a="1"/>
  <c r="R745" i="2" s="1"/>
  <c r="T767" i="2" a="1"/>
  <c r="T767" i="2" s="1"/>
  <c r="W767" i="2" a="1"/>
  <c r="W767" i="2" s="1"/>
  <c r="R767" i="2" a="1"/>
  <c r="R767" i="2" s="1"/>
  <c r="V767" i="2" a="1"/>
  <c r="V767" i="2" s="1"/>
  <c r="S767" i="2" a="1"/>
  <c r="S767" i="2" s="1"/>
  <c r="V856" i="2" a="1"/>
  <c r="V856" i="2" s="1"/>
  <c r="W856" i="2" a="1"/>
  <c r="W856" i="2" s="1"/>
  <c r="T856" i="2" a="1"/>
  <c r="T856" i="2" s="1"/>
  <c r="S856" i="2" a="1"/>
  <c r="S856" i="2" s="1"/>
  <c r="R856" i="2" a="1"/>
  <c r="R856" i="2" s="1"/>
  <c r="S885" i="2" a="1"/>
  <c r="S885" i="2" s="1"/>
  <c r="T885" i="2" a="1"/>
  <c r="T885" i="2" s="1"/>
  <c r="W885" i="2" a="1"/>
  <c r="W885" i="2" s="1"/>
  <c r="R885" i="2" a="1"/>
  <c r="R885" i="2" s="1"/>
  <c r="V885" i="2" a="1"/>
  <c r="V885" i="2" s="1"/>
  <c r="V931" i="2" a="1"/>
  <c r="V931" i="2" s="1"/>
  <c r="S931" i="2" a="1"/>
  <c r="S931" i="2" s="1"/>
  <c r="T931" i="2" a="1"/>
  <c r="T931" i="2" s="1"/>
  <c r="W931" i="2" a="1"/>
  <c r="W931" i="2" s="1"/>
  <c r="R931" i="2" a="1"/>
  <c r="R931" i="2" s="1"/>
  <c r="S982" i="2" a="1"/>
  <c r="S982" i="2" s="1"/>
  <c r="W982" i="2" a="1"/>
  <c r="W982" i="2" s="1"/>
  <c r="V982" i="2" a="1"/>
  <c r="V982" i="2" s="1"/>
  <c r="T982" i="2" a="1"/>
  <c r="T982" i="2" s="1"/>
  <c r="R982" i="2" a="1"/>
  <c r="R982" i="2" s="1"/>
  <c r="R989" i="2" a="1"/>
  <c r="R989" i="2" s="1"/>
  <c r="W989" i="2" a="1"/>
  <c r="W989" i="2" s="1"/>
  <c r="S989" i="2" a="1"/>
  <c r="S989" i="2" s="1"/>
  <c r="T989" i="2" a="1"/>
  <c r="T989" i="2" s="1"/>
  <c r="V989" i="2" a="1"/>
  <c r="V989" i="2" s="1"/>
  <c r="V1028" i="2" a="1"/>
  <c r="V1028" i="2" s="1"/>
  <c r="S1028" i="2" a="1"/>
  <c r="S1028" i="2" s="1"/>
  <c r="W1028" i="2" a="1"/>
  <c r="W1028" i="2" s="1"/>
  <c r="T1028" i="2" a="1"/>
  <c r="T1028" i="2" s="1"/>
  <c r="R1028" i="2" a="1"/>
  <c r="R1028" i="2" s="1"/>
  <c r="T1048" i="2" a="1"/>
  <c r="T1048" i="2" s="1"/>
  <c r="R1048" i="2" a="1"/>
  <c r="R1048" i="2" s="1"/>
  <c r="S1048" i="2" a="1"/>
  <c r="S1048" i="2" s="1"/>
  <c r="V1048" i="2" a="1"/>
  <c r="V1048" i="2" s="1"/>
  <c r="W1048" i="2" a="1"/>
  <c r="W1048" i="2" s="1"/>
  <c r="T1220" i="2" a="1"/>
  <c r="T1220" i="2" s="1"/>
  <c r="R1220" i="2" a="1"/>
  <c r="R1220" i="2" s="1"/>
  <c r="V1220" i="2" a="1"/>
  <c r="V1220" i="2" s="1"/>
  <c r="W1220" i="2" a="1"/>
  <c r="W1220" i="2" s="1"/>
  <c r="S1220" i="2" a="1"/>
  <c r="S1220" i="2" s="1"/>
  <c r="T1289" i="2" a="1"/>
  <c r="T1289" i="2" s="1"/>
  <c r="R1289" i="2" a="1"/>
  <c r="R1289" i="2" s="1"/>
  <c r="V1289" i="2" a="1"/>
  <c r="V1289" i="2" s="1"/>
  <c r="W1289" i="2" a="1"/>
  <c r="W1289" i="2" s="1"/>
  <c r="S1289" i="2" a="1"/>
  <c r="S1289" i="2" s="1"/>
  <c r="V1430" i="2" a="1"/>
  <c r="V1430" i="2" s="1"/>
  <c r="T1430" i="2" a="1"/>
  <c r="T1430" i="2" s="1"/>
  <c r="S1430" i="2" a="1"/>
  <c r="S1430" i="2" s="1"/>
  <c r="R1430" i="2" a="1"/>
  <c r="R1430" i="2" s="1"/>
  <c r="W1430" i="2" a="1"/>
  <c r="W1430" i="2" s="1"/>
  <c r="S1459" i="2" a="1"/>
  <c r="S1459" i="2" s="1"/>
  <c r="T1459" i="2" a="1"/>
  <c r="T1459" i="2" s="1"/>
  <c r="R1459" i="2" a="1"/>
  <c r="R1459" i="2" s="1"/>
  <c r="V1459" i="2" a="1"/>
  <c r="V1459" i="2" s="1"/>
  <c r="W1459" i="2" a="1"/>
  <c r="W1459" i="2" s="1"/>
  <c r="W1551" i="2" a="1"/>
  <c r="W1551" i="2" s="1"/>
  <c r="T1551" i="2" a="1"/>
  <c r="T1551" i="2" s="1"/>
  <c r="V1551" i="2" a="1"/>
  <c r="V1551" i="2" s="1"/>
  <c r="R1551" i="2" a="1"/>
  <c r="R1551" i="2" s="1"/>
  <c r="S1551" i="2" a="1"/>
  <c r="S1551" i="2" s="1"/>
  <c r="T766" i="2" a="1"/>
  <c r="T766" i="2" s="1"/>
  <c r="R766" i="2" a="1"/>
  <c r="R766" i="2" s="1"/>
  <c r="S766" i="2" a="1"/>
  <c r="S766" i="2" s="1"/>
  <c r="V766" i="2" a="1"/>
  <c r="V766" i="2" s="1"/>
  <c r="W766" i="2" a="1"/>
  <c r="W766" i="2" s="1"/>
  <c r="R800" i="2" a="1"/>
  <c r="R800" i="2" s="1"/>
  <c r="T800" i="2" a="1"/>
  <c r="T800" i="2" s="1"/>
  <c r="V800" i="2" a="1"/>
  <c r="V800" i="2" s="1"/>
  <c r="S800" i="2" a="1"/>
  <c r="S800" i="2" s="1"/>
  <c r="W800" i="2" a="1"/>
  <c r="W800" i="2" s="1"/>
  <c r="R834" i="2" a="1"/>
  <c r="R834" i="2" s="1"/>
  <c r="T834" i="2" a="1"/>
  <c r="T834" i="2" s="1"/>
  <c r="V834" i="2" a="1"/>
  <c r="V834" i="2" s="1"/>
  <c r="S834" i="2" a="1"/>
  <c r="S834" i="2" s="1"/>
  <c r="W834" i="2" a="1"/>
  <c r="W834" i="2" s="1"/>
  <c r="T839" i="2" a="1"/>
  <c r="T839" i="2" s="1"/>
  <c r="R839" i="2" a="1"/>
  <c r="R839" i="2" s="1"/>
  <c r="V839" i="2" a="1"/>
  <c r="V839" i="2" s="1"/>
  <c r="S839" i="2" a="1"/>
  <c r="S839" i="2" s="1"/>
  <c r="W839" i="2" a="1"/>
  <c r="W839" i="2" s="1"/>
  <c r="T851" i="2" a="1"/>
  <c r="T851" i="2" s="1"/>
  <c r="V851" i="2" a="1"/>
  <c r="V851" i="2" s="1"/>
  <c r="S851" i="2" a="1"/>
  <c r="S851" i="2" s="1"/>
  <c r="R851" i="2" a="1"/>
  <c r="R851" i="2" s="1"/>
  <c r="W851" i="2" a="1"/>
  <c r="W851" i="2" s="1"/>
  <c r="W928" i="2" a="1"/>
  <c r="W928" i="2" s="1"/>
  <c r="V928" i="2" a="1"/>
  <c r="V928" i="2" s="1"/>
  <c r="S928" i="2" a="1"/>
  <c r="S928" i="2" s="1"/>
  <c r="T928" i="2" a="1"/>
  <c r="T928" i="2" s="1"/>
  <c r="R928" i="2" a="1"/>
  <c r="R928" i="2" s="1"/>
  <c r="W967" i="2" a="1"/>
  <c r="W967" i="2" s="1"/>
  <c r="V967" i="2" a="1"/>
  <c r="V967" i="2" s="1"/>
  <c r="T967" i="2" a="1"/>
  <c r="T967" i="2" s="1"/>
  <c r="S967" i="2" a="1"/>
  <c r="S967" i="2" s="1"/>
  <c r="R967" i="2" a="1"/>
  <c r="R967" i="2" s="1"/>
  <c r="T979" i="2" a="1"/>
  <c r="T979" i="2" s="1"/>
  <c r="R979" i="2" a="1"/>
  <c r="R979" i="2" s="1"/>
  <c r="W979" i="2" a="1"/>
  <c r="W979" i="2" s="1"/>
  <c r="S979" i="2" a="1"/>
  <c r="S979" i="2" s="1"/>
  <c r="V979" i="2" a="1"/>
  <c r="V979" i="2" s="1"/>
  <c r="S988" i="2" a="1"/>
  <c r="S988" i="2" s="1"/>
  <c r="T988" i="2" a="1"/>
  <c r="T988" i="2" s="1"/>
  <c r="W988" i="2" a="1"/>
  <c r="W988" i="2" s="1"/>
  <c r="R988" i="2" a="1"/>
  <c r="R988" i="2" s="1"/>
  <c r="V988" i="2" a="1"/>
  <c r="V988" i="2" s="1"/>
  <c r="V1016" i="2" a="1"/>
  <c r="V1016" i="2" s="1"/>
  <c r="W1016" i="2" a="1"/>
  <c r="W1016" i="2" s="1"/>
  <c r="T1016" i="2" a="1"/>
  <c r="T1016" i="2" s="1"/>
  <c r="S1016" i="2" a="1"/>
  <c r="S1016" i="2" s="1"/>
  <c r="R1016" i="2" a="1"/>
  <c r="R1016" i="2" s="1"/>
  <c r="W1109" i="2" a="1"/>
  <c r="W1109" i="2" s="1"/>
  <c r="R1109" i="2" a="1"/>
  <c r="R1109" i="2" s="1"/>
  <c r="T1109" i="2" a="1"/>
  <c r="T1109" i="2" s="1"/>
  <c r="V1109" i="2" a="1"/>
  <c r="V1109" i="2" s="1"/>
  <c r="S1109" i="2" a="1"/>
  <c r="S1109" i="2" s="1"/>
  <c r="S1125" i="2" a="1"/>
  <c r="S1125" i="2" s="1"/>
  <c r="W1125" i="2" a="1"/>
  <c r="W1125" i="2" s="1"/>
  <c r="R1125" i="2" a="1"/>
  <c r="R1125" i="2" s="1"/>
  <c r="T1125" i="2" a="1"/>
  <c r="T1125" i="2" s="1"/>
  <c r="V1125" i="2" a="1"/>
  <c r="V1125" i="2" s="1"/>
  <c r="T1246" i="2" a="1"/>
  <c r="T1246" i="2" s="1"/>
  <c r="S1246" i="2" a="1"/>
  <c r="S1246" i="2" s="1"/>
  <c r="V1246" i="2" a="1"/>
  <c r="V1246" i="2" s="1"/>
  <c r="R1246" i="2" a="1"/>
  <c r="R1246" i="2" s="1"/>
  <c r="W1246" i="2" a="1"/>
  <c r="W1246" i="2" s="1"/>
  <c r="S1331" i="2" a="1"/>
  <c r="S1331" i="2" s="1"/>
  <c r="V1331" i="2" a="1"/>
  <c r="V1331" i="2" s="1"/>
  <c r="T1331" i="2" a="1"/>
  <c r="T1331" i="2" s="1"/>
  <c r="R1331" i="2" a="1"/>
  <c r="R1331" i="2" s="1"/>
  <c r="W1331" i="2" a="1"/>
  <c r="W1331" i="2" s="1"/>
  <c r="S1363" i="2" a="1"/>
  <c r="S1363" i="2" s="1"/>
  <c r="V1363" i="2" a="1"/>
  <c r="V1363" i="2" s="1"/>
  <c r="T1363" i="2" a="1"/>
  <c r="T1363" i="2" s="1"/>
  <c r="R1363" i="2" a="1"/>
  <c r="R1363" i="2" s="1"/>
  <c r="W1363" i="2" a="1"/>
  <c r="W1363" i="2" s="1"/>
  <c r="V1487" i="2" a="1"/>
  <c r="V1487" i="2" s="1"/>
  <c r="R1487" i="2" a="1"/>
  <c r="R1487" i="2" s="1"/>
  <c r="S1487" i="2" a="1"/>
  <c r="S1487" i="2" s="1"/>
  <c r="T1487" i="2" a="1"/>
  <c r="T1487" i="2" s="1"/>
  <c r="W1487" i="2" a="1"/>
  <c r="W1487" i="2" s="1"/>
  <c r="V1503" i="2" a="1"/>
  <c r="V1503" i="2" s="1"/>
  <c r="S1503" i="2" a="1"/>
  <c r="S1503" i="2" s="1"/>
  <c r="W1503" i="2" a="1"/>
  <c r="W1503" i="2" s="1"/>
  <c r="T1503" i="2" a="1"/>
  <c r="T1503" i="2" s="1"/>
  <c r="R1503" i="2" a="1"/>
  <c r="R1503" i="2" s="1"/>
  <c r="S1538" i="2" a="1"/>
  <c r="S1538" i="2" s="1"/>
  <c r="V1538" i="2" a="1"/>
  <c r="V1538" i="2" s="1"/>
  <c r="W1538" i="2" a="1"/>
  <c r="W1538" i="2" s="1"/>
  <c r="T1538" i="2" a="1"/>
  <c r="T1538" i="2" s="1"/>
  <c r="R1538" i="2" a="1"/>
  <c r="R1538" i="2" s="1"/>
  <c r="R1600" i="2" a="1"/>
  <c r="R1600" i="2" s="1"/>
  <c r="S1600" i="2" a="1"/>
  <c r="S1600" i="2" s="1"/>
  <c r="W1600" i="2" a="1"/>
  <c r="W1600" i="2" s="1"/>
  <c r="T1600" i="2" a="1"/>
  <c r="T1600" i="2" s="1"/>
  <c r="V1600" i="2" a="1"/>
  <c r="V1600" i="2" s="1"/>
  <c r="R1622" i="2" a="1"/>
  <c r="R1622" i="2" s="1"/>
  <c r="S1622" i="2" a="1"/>
  <c r="S1622" i="2" s="1"/>
  <c r="V1622" i="2" a="1"/>
  <c r="V1622" i="2" s="1"/>
  <c r="W1622" i="2" a="1"/>
  <c r="W1622" i="2" s="1"/>
  <c r="T1622" i="2" a="1"/>
  <c r="T1622" i="2" s="1"/>
  <c r="S1624" i="2" a="1"/>
  <c r="S1624" i="2" s="1"/>
  <c r="W1624" i="2" a="1"/>
  <c r="W1624" i="2" s="1"/>
  <c r="T1624" i="2" a="1"/>
  <c r="T1624" i="2" s="1"/>
  <c r="R1624" i="2" a="1"/>
  <c r="R1624" i="2" s="1"/>
  <c r="V1624" i="2" a="1"/>
  <c r="V1624" i="2" s="1"/>
  <c r="W1664" i="2" a="1"/>
  <c r="W1664" i="2" s="1"/>
  <c r="T1664" i="2" a="1"/>
  <c r="T1664" i="2" s="1"/>
  <c r="V1664" i="2" a="1"/>
  <c r="V1664" i="2" s="1"/>
  <c r="S1664" i="2" a="1"/>
  <c r="S1664" i="2" s="1"/>
  <c r="R1664" i="2" a="1"/>
  <c r="R1664" i="2" s="1"/>
  <c r="W1688" i="2" a="1"/>
  <c r="W1688" i="2" s="1"/>
  <c r="R1688" i="2" a="1"/>
  <c r="R1688" i="2" s="1"/>
  <c r="T1688" i="2" a="1"/>
  <c r="T1688" i="2" s="1"/>
  <c r="V1688" i="2" a="1"/>
  <c r="V1688" i="2" s="1"/>
  <c r="S1688" i="2" a="1"/>
  <c r="S1688" i="2" s="1"/>
  <c r="S1692" i="2" a="1"/>
  <c r="S1692" i="2" s="1"/>
  <c r="T1692" i="2" a="1"/>
  <c r="T1692" i="2" s="1"/>
  <c r="W1692" i="2" a="1"/>
  <c r="W1692" i="2" s="1"/>
  <c r="R1692" i="2" a="1"/>
  <c r="R1692" i="2" s="1"/>
  <c r="V1692" i="2" a="1"/>
  <c r="V1692" i="2" s="1"/>
  <c r="R1716" i="2" a="1"/>
  <c r="R1716" i="2" s="1"/>
  <c r="S1716" i="2" a="1"/>
  <c r="S1716" i="2" s="1"/>
  <c r="V1716" i="2" a="1"/>
  <c r="V1716" i="2" s="1"/>
  <c r="W1716" i="2" a="1"/>
  <c r="W1716" i="2" s="1"/>
  <c r="T1716" i="2" a="1"/>
  <c r="T1716" i="2" s="1"/>
  <c r="T1726" i="2" a="1"/>
  <c r="T1726" i="2" s="1"/>
  <c r="W1726" i="2" a="1"/>
  <c r="W1726" i="2" s="1"/>
  <c r="V1726" i="2" a="1"/>
  <c r="V1726" i="2" s="1"/>
  <c r="R1726" i="2" a="1"/>
  <c r="R1726" i="2" s="1"/>
  <c r="S1726" i="2" a="1"/>
  <c r="S1726" i="2" s="1"/>
  <c r="S1748" i="2" a="1"/>
  <c r="S1748" i="2" s="1"/>
  <c r="V1748" i="2" a="1"/>
  <c r="V1748" i="2" s="1"/>
  <c r="W1748" i="2" a="1"/>
  <c r="W1748" i="2" s="1"/>
  <c r="T1748" i="2" a="1"/>
  <c r="T1748" i="2" s="1"/>
  <c r="R1748" i="2" a="1"/>
  <c r="R1748" i="2" s="1"/>
  <c r="V1772" i="2" a="1"/>
  <c r="V1772" i="2" s="1"/>
  <c r="S1772" i="2" a="1"/>
  <c r="S1772" i="2" s="1"/>
  <c r="T1772" i="2" a="1"/>
  <c r="T1772" i="2" s="1"/>
  <c r="W1772" i="2" a="1"/>
  <c r="W1772" i="2" s="1"/>
  <c r="R1772" i="2" a="1"/>
  <c r="R1772" i="2" s="1"/>
  <c r="V1884" i="2" a="1"/>
  <c r="V1884" i="2" s="1"/>
  <c r="S1884" i="2" a="1"/>
  <c r="S1884" i="2" s="1"/>
  <c r="W1884" i="2" a="1"/>
  <c r="W1884" i="2" s="1"/>
  <c r="R1884" i="2" a="1"/>
  <c r="R1884" i="2" s="1"/>
  <c r="T1884" i="2" a="1"/>
  <c r="T1884" i="2" s="1"/>
  <c r="W1938" i="2" a="1"/>
  <c r="W1938" i="2" s="1"/>
  <c r="T1938" i="2" a="1"/>
  <c r="T1938" i="2" s="1"/>
  <c r="V1938" i="2" a="1"/>
  <c r="V1938" i="2" s="1"/>
  <c r="S1938" i="2" a="1"/>
  <c r="S1938" i="2" s="1"/>
  <c r="R1938" i="2" a="1"/>
  <c r="R1938" i="2" s="1"/>
  <c r="V1954" i="2" a="1"/>
  <c r="V1954" i="2" s="1"/>
  <c r="R1954" i="2" a="1"/>
  <c r="R1954" i="2" s="1"/>
  <c r="S1954" i="2" a="1"/>
  <c r="S1954" i="2" s="1"/>
  <c r="W1954" i="2" a="1"/>
  <c r="W1954" i="2" s="1"/>
  <c r="T1954" i="2" a="1"/>
  <c r="T1954" i="2" s="1"/>
  <c r="T1960" i="2" a="1"/>
  <c r="T1960" i="2" s="1"/>
  <c r="R1960" i="2" a="1"/>
  <c r="R1960" i="2" s="1"/>
  <c r="V1960" i="2" a="1"/>
  <c r="V1960" i="2" s="1"/>
  <c r="W1960" i="2" a="1"/>
  <c r="W1960" i="2" s="1"/>
  <c r="S1960" i="2" a="1"/>
  <c r="S1960" i="2" s="1"/>
  <c r="V1986" i="2" a="1"/>
  <c r="V1986" i="2" s="1"/>
  <c r="R1986" i="2" a="1"/>
  <c r="R1986" i="2" s="1"/>
  <c r="S1986" i="2" a="1"/>
  <c r="S1986" i="2" s="1"/>
  <c r="T1986" i="2" a="1"/>
  <c r="T1986" i="2" s="1"/>
  <c r="W1986" i="2" a="1"/>
  <c r="W1986" i="2" s="1"/>
  <c r="V2018" i="2" a="1"/>
  <c r="V2018" i="2" s="1"/>
  <c r="R2018" i="2" a="1"/>
  <c r="R2018" i="2" s="1"/>
  <c r="S2018" i="2" a="1"/>
  <c r="S2018" i="2" s="1"/>
  <c r="W2018" i="2" a="1"/>
  <c r="W2018" i="2" s="1"/>
  <c r="T2018" i="2" a="1"/>
  <c r="T2018" i="2" s="1"/>
  <c r="T2024" i="2" a="1"/>
  <c r="T2024" i="2" s="1"/>
  <c r="R2024" i="2" a="1"/>
  <c r="R2024" i="2" s="1"/>
  <c r="V2024" i="2" a="1"/>
  <c r="V2024" i="2" s="1"/>
  <c r="W2024" i="2" a="1"/>
  <c r="W2024" i="2" s="1"/>
  <c r="S2024" i="2" a="1"/>
  <c r="S2024" i="2" s="1"/>
  <c r="V2050" i="2" a="1"/>
  <c r="V2050" i="2" s="1"/>
  <c r="R2050" i="2" a="1"/>
  <c r="R2050" i="2" s="1"/>
  <c r="S2050" i="2" a="1"/>
  <c r="S2050" i="2" s="1"/>
  <c r="T2050" i="2" a="1"/>
  <c r="T2050" i="2" s="1"/>
  <c r="W2050" i="2" a="1"/>
  <c r="W2050" i="2" s="1"/>
  <c r="V2064" i="2" a="1"/>
  <c r="V2064" i="2" s="1"/>
  <c r="R2064" i="2" a="1"/>
  <c r="R2064" i="2" s="1"/>
  <c r="W2064" i="2" a="1"/>
  <c r="W2064" i="2" s="1"/>
  <c r="S2064" i="2" a="1"/>
  <c r="S2064" i="2" s="1"/>
  <c r="T2064" i="2" a="1"/>
  <c r="T2064" i="2" s="1"/>
  <c r="S2072" i="2" a="1"/>
  <c r="S2072" i="2" s="1"/>
  <c r="V2072" i="2" a="1"/>
  <c r="V2072" i="2" s="1"/>
  <c r="T2072" i="2" a="1"/>
  <c r="T2072" i="2" s="1"/>
  <c r="R2072" i="2" a="1"/>
  <c r="R2072" i="2" s="1"/>
  <c r="W2072" i="2" a="1"/>
  <c r="W2072" i="2" s="1"/>
  <c r="W2096" i="2" a="1"/>
  <c r="W2096" i="2" s="1"/>
  <c r="S2096" i="2" a="1"/>
  <c r="S2096" i="2" s="1"/>
  <c r="T2096" i="2" a="1"/>
  <c r="T2096" i="2" s="1"/>
  <c r="R2096" i="2" a="1"/>
  <c r="R2096" i="2" s="1"/>
  <c r="V2096" i="2" a="1"/>
  <c r="V2096" i="2" s="1"/>
  <c r="W2114" i="2" a="1"/>
  <c r="W2114" i="2" s="1"/>
  <c r="T2114" i="2" a="1"/>
  <c r="T2114" i="2" s="1"/>
  <c r="V2114" i="2" a="1"/>
  <c r="V2114" i="2" s="1"/>
  <c r="S2114" i="2" a="1"/>
  <c r="S2114" i="2" s="1"/>
  <c r="R2114" i="2" a="1"/>
  <c r="R2114" i="2" s="1"/>
  <c r="R30" i="2" a="1"/>
  <c r="R30" i="2" s="1"/>
  <c r="V30" i="2" a="1"/>
  <c r="V30" i="2" s="1"/>
  <c r="S30" i="2" a="1"/>
  <c r="S30" i="2" s="1"/>
  <c r="W30" i="2" a="1"/>
  <c r="W30" i="2" s="1"/>
  <c r="T30" i="2" a="1"/>
  <c r="T30" i="2" s="1"/>
  <c r="V37" i="2" a="1"/>
  <c r="V37" i="2" s="1"/>
  <c r="S37" i="2" a="1"/>
  <c r="S37" i="2" s="1"/>
  <c r="W37" i="2" a="1"/>
  <c r="W37" i="2" s="1"/>
  <c r="R37" i="2" a="1"/>
  <c r="R37" i="2" s="1"/>
  <c r="T37" i="2" a="1"/>
  <c r="T37" i="2" s="1"/>
  <c r="S42" i="2" a="1"/>
  <c r="S42" i="2" s="1"/>
  <c r="W42" i="2" a="1"/>
  <c r="W42" i="2" s="1"/>
  <c r="T42" i="2" a="1"/>
  <c r="T42" i="2" s="1"/>
  <c r="V42" i="2" a="1"/>
  <c r="V42" i="2" s="1"/>
  <c r="R42" i="2" a="1"/>
  <c r="R42" i="2" s="1"/>
  <c r="T84" i="2" a="1"/>
  <c r="T84" i="2" s="1"/>
  <c r="W84" i="2" a="1"/>
  <c r="W84" i="2" s="1"/>
  <c r="R84" i="2" a="1"/>
  <c r="R84" i="2" s="1"/>
  <c r="V84" i="2" a="1"/>
  <c r="V84" i="2" s="1"/>
  <c r="S84" i="2" a="1"/>
  <c r="S84" i="2" s="1"/>
  <c r="W96" i="2" a="1"/>
  <c r="W96" i="2" s="1"/>
  <c r="R96" i="2" a="1"/>
  <c r="R96" i="2" s="1"/>
  <c r="T96" i="2" a="1"/>
  <c r="T96" i="2" s="1"/>
  <c r="V96" i="2" a="1"/>
  <c r="V96" i="2" s="1"/>
  <c r="S96" i="2" a="1"/>
  <c r="S96" i="2" s="1"/>
  <c r="T184" i="2" a="1"/>
  <c r="T184" i="2" s="1"/>
  <c r="S184" i="2" a="1"/>
  <c r="S184" i="2" s="1"/>
  <c r="V184" i="2" a="1"/>
  <c r="V184" i="2" s="1"/>
  <c r="R184" i="2" a="1"/>
  <c r="R184" i="2" s="1"/>
  <c r="W184" i="2" a="1"/>
  <c r="W184" i="2" s="1"/>
  <c r="R198" i="2" a="1"/>
  <c r="R198" i="2" s="1"/>
  <c r="V198" i="2" a="1"/>
  <c r="V198" i="2" s="1"/>
  <c r="W198" i="2" a="1"/>
  <c r="W198" i="2" s="1"/>
  <c r="T198" i="2" a="1"/>
  <c r="T198" i="2" s="1"/>
  <c r="S198" i="2" a="1"/>
  <c r="S198" i="2" s="1"/>
  <c r="T208" i="2" a="1"/>
  <c r="T208" i="2" s="1"/>
  <c r="R208" i="2" a="1"/>
  <c r="R208" i="2" s="1"/>
  <c r="V208" i="2" a="1"/>
  <c r="V208" i="2" s="1"/>
  <c r="W208" i="2" a="1"/>
  <c r="W208" i="2" s="1"/>
  <c r="S208" i="2" a="1"/>
  <c r="S208" i="2" s="1"/>
  <c r="R294" i="2" a="1"/>
  <c r="R294" i="2" s="1"/>
  <c r="S294" i="2" a="1"/>
  <c r="S294" i="2" s="1"/>
  <c r="V294" i="2" a="1"/>
  <c r="V294" i="2" s="1"/>
  <c r="W294" i="2" a="1"/>
  <c r="W294" i="2" s="1"/>
  <c r="T294" i="2" a="1"/>
  <c r="T294" i="2" s="1"/>
  <c r="W312" i="2" a="1"/>
  <c r="W312" i="2" s="1"/>
  <c r="S312" i="2" a="1"/>
  <c r="S312" i="2" s="1"/>
  <c r="R312" i="2" a="1"/>
  <c r="R312" i="2" s="1"/>
  <c r="T312" i="2" a="1"/>
  <c r="T312" i="2" s="1"/>
  <c r="V312" i="2" a="1"/>
  <c r="V312" i="2" s="1"/>
  <c r="V320" i="2" a="1"/>
  <c r="V320" i="2" s="1"/>
  <c r="T320" i="2" a="1"/>
  <c r="T320" i="2" s="1"/>
  <c r="R320" i="2" a="1"/>
  <c r="R320" i="2" s="1"/>
  <c r="W320" i="2" a="1"/>
  <c r="W320" i="2" s="1"/>
  <c r="S320" i="2" a="1"/>
  <c r="S320" i="2" s="1"/>
  <c r="S342" i="2" a="1"/>
  <c r="S342" i="2" s="1"/>
  <c r="W342" i="2" a="1"/>
  <c r="W342" i="2" s="1"/>
  <c r="T342" i="2" a="1"/>
  <c r="T342" i="2" s="1"/>
  <c r="R342" i="2" a="1"/>
  <c r="R342" i="2" s="1"/>
  <c r="V342" i="2" a="1"/>
  <c r="V342" i="2" s="1"/>
  <c r="V366" i="2" a="1"/>
  <c r="V366" i="2" s="1"/>
  <c r="S366" i="2" a="1"/>
  <c r="S366" i="2" s="1"/>
  <c r="T366" i="2" a="1"/>
  <c r="T366" i="2" s="1"/>
  <c r="W366" i="2" a="1"/>
  <c r="W366" i="2" s="1"/>
  <c r="R366" i="2" a="1"/>
  <c r="R366" i="2" s="1"/>
  <c r="V390" i="2" a="1"/>
  <c r="V390" i="2" s="1"/>
  <c r="R390" i="2" a="1"/>
  <c r="R390" i="2" s="1"/>
  <c r="S390" i="2" a="1"/>
  <c r="S390" i="2" s="1"/>
  <c r="W390" i="2" a="1"/>
  <c r="W390" i="2" s="1"/>
  <c r="T390" i="2" a="1"/>
  <c r="T390" i="2" s="1"/>
  <c r="W400" i="2" a="1"/>
  <c r="W400" i="2" s="1"/>
  <c r="T400" i="2" a="1"/>
  <c r="T400" i="2" s="1"/>
  <c r="S400" i="2" a="1"/>
  <c r="S400" i="2" s="1"/>
  <c r="R400" i="2" a="1"/>
  <c r="R400" i="2" s="1"/>
  <c r="V400" i="2" a="1"/>
  <c r="V400" i="2" s="1"/>
  <c r="R432" i="2" a="1"/>
  <c r="R432" i="2" s="1"/>
  <c r="V432" i="2" a="1"/>
  <c r="V432" i="2" s="1"/>
  <c r="W432" i="2" a="1"/>
  <c r="W432" i="2" s="1"/>
  <c r="T432" i="2" a="1"/>
  <c r="T432" i="2" s="1"/>
  <c r="S432" i="2" a="1"/>
  <c r="S432" i="2" s="1"/>
  <c r="R454" i="2" a="1"/>
  <c r="R454" i="2" s="1"/>
  <c r="W454" i="2" a="1"/>
  <c r="W454" i="2" s="1"/>
  <c r="V454" i="2" a="1"/>
  <c r="V454" i="2" s="1"/>
  <c r="S454" i="2" a="1"/>
  <c r="S454" i="2" s="1"/>
  <c r="T454" i="2" a="1"/>
  <c r="T454" i="2" s="1"/>
  <c r="S482" i="2" a="1"/>
  <c r="S482" i="2" s="1"/>
  <c r="W482" i="2" a="1"/>
  <c r="W482" i="2" s="1"/>
  <c r="V482" i="2" a="1"/>
  <c r="V482" i="2" s="1"/>
  <c r="R482" i="2" a="1"/>
  <c r="R482" i="2" s="1"/>
  <c r="T482" i="2" a="1"/>
  <c r="T482" i="2" s="1"/>
  <c r="R498" i="2" a="1"/>
  <c r="R498" i="2" s="1"/>
  <c r="T498" i="2" a="1"/>
  <c r="T498" i="2" s="1"/>
  <c r="W498" i="2" a="1"/>
  <c r="W498" i="2" s="1"/>
  <c r="V498" i="2" a="1"/>
  <c r="V498" i="2" s="1"/>
  <c r="S498" i="2" a="1"/>
  <c r="S498" i="2" s="1"/>
  <c r="T602" i="2" a="1"/>
  <c r="T602" i="2" s="1"/>
  <c r="W602" i="2" a="1"/>
  <c r="W602" i="2" s="1"/>
  <c r="R602" i="2" a="1"/>
  <c r="R602" i="2" s="1"/>
  <c r="V602" i="2" a="1"/>
  <c r="V602" i="2" s="1"/>
  <c r="S602" i="2" a="1"/>
  <c r="S602" i="2" s="1"/>
  <c r="T648" i="2" a="1"/>
  <c r="T648" i="2" s="1"/>
  <c r="S648" i="2" a="1"/>
  <c r="S648" i="2" s="1"/>
  <c r="V648" i="2" a="1"/>
  <c r="V648" i="2" s="1"/>
  <c r="R648" i="2" a="1"/>
  <c r="R648" i="2" s="1"/>
  <c r="W648" i="2" a="1"/>
  <c r="W648" i="2" s="1"/>
  <c r="R674" i="2" a="1"/>
  <c r="R674" i="2" s="1"/>
  <c r="T674" i="2" a="1"/>
  <c r="T674" i="2" s="1"/>
  <c r="W674" i="2" a="1"/>
  <c r="W674" i="2" s="1"/>
  <c r="V674" i="2" a="1"/>
  <c r="V674" i="2" s="1"/>
  <c r="S674" i="2" a="1"/>
  <c r="S674" i="2" s="1"/>
  <c r="R938" i="2" a="1"/>
  <c r="R938" i="2" s="1"/>
  <c r="V938" i="2" a="1"/>
  <c r="V938" i="2" s="1"/>
  <c r="W938" i="2" a="1"/>
  <c r="W938" i="2" s="1"/>
  <c r="T938" i="2" a="1"/>
  <c r="T938" i="2" s="1"/>
  <c r="S938" i="2" a="1"/>
  <c r="S938" i="2" s="1"/>
  <c r="S1017" i="2" a="1"/>
  <c r="S1017" i="2" s="1"/>
  <c r="V1017" i="2" a="1"/>
  <c r="V1017" i="2" s="1"/>
  <c r="W1017" i="2" a="1"/>
  <c r="W1017" i="2" s="1"/>
  <c r="T1017" i="2" a="1"/>
  <c r="T1017" i="2" s="1"/>
  <c r="R1017" i="2" a="1"/>
  <c r="R1017" i="2" s="1"/>
  <c r="R1132" i="2" a="1"/>
  <c r="R1132" i="2" s="1"/>
  <c r="V1132" i="2" a="1"/>
  <c r="V1132" i="2" s="1"/>
  <c r="S1132" i="2" a="1"/>
  <c r="S1132" i="2" s="1"/>
  <c r="W1132" i="2" a="1"/>
  <c r="W1132" i="2" s="1"/>
  <c r="T1132" i="2" a="1"/>
  <c r="T1132" i="2" s="1"/>
  <c r="R1139" i="2" a="1"/>
  <c r="R1139" i="2" s="1"/>
  <c r="S1139" i="2" a="1"/>
  <c r="S1139" i="2" s="1"/>
  <c r="W1139" i="2" a="1"/>
  <c r="W1139" i="2" s="1"/>
  <c r="V1139" i="2" a="1"/>
  <c r="V1139" i="2" s="1"/>
  <c r="T1139" i="2" a="1"/>
  <c r="T1139" i="2" s="1"/>
  <c r="S1192" i="2" a="1"/>
  <c r="S1192" i="2" s="1"/>
  <c r="R1192" i="2" a="1"/>
  <c r="R1192" i="2" s="1"/>
  <c r="W1192" i="2" a="1"/>
  <c r="W1192" i="2" s="1"/>
  <c r="T1192" i="2" a="1"/>
  <c r="T1192" i="2" s="1"/>
  <c r="V1192" i="2" a="1"/>
  <c r="V1192" i="2" s="1"/>
  <c r="R1278" i="2" a="1"/>
  <c r="R1278" i="2" s="1"/>
  <c r="W1278" i="2" a="1"/>
  <c r="W1278" i="2" s="1"/>
  <c r="T1278" i="2" a="1"/>
  <c r="T1278" i="2" s="1"/>
  <c r="S1278" i="2" a="1"/>
  <c r="S1278" i="2" s="1"/>
  <c r="V1278" i="2" a="1"/>
  <c r="V1278" i="2" s="1"/>
  <c r="S1327" i="2" a="1"/>
  <c r="S1327" i="2" s="1"/>
  <c r="W1327" i="2" a="1"/>
  <c r="W1327" i="2" s="1"/>
  <c r="R1327" i="2" a="1"/>
  <c r="R1327" i="2" s="1"/>
  <c r="T1327" i="2" a="1"/>
  <c r="T1327" i="2" s="1"/>
  <c r="V1327" i="2" a="1"/>
  <c r="V1327" i="2" s="1"/>
  <c r="T1392" i="2" a="1"/>
  <c r="T1392" i="2" s="1"/>
  <c r="W1392" i="2" a="1"/>
  <c r="W1392" i="2" s="1"/>
  <c r="V1392" i="2" a="1"/>
  <c r="V1392" i="2" s="1"/>
  <c r="S1392" i="2" a="1"/>
  <c r="S1392" i="2" s="1"/>
  <c r="R1392" i="2" a="1"/>
  <c r="R1392" i="2" s="1"/>
  <c r="S1396" i="2" a="1"/>
  <c r="S1396" i="2" s="1"/>
  <c r="W1396" i="2" a="1"/>
  <c r="W1396" i="2" s="1"/>
  <c r="V1396" i="2" a="1"/>
  <c r="V1396" i="2" s="1"/>
  <c r="R1396" i="2" a="1"/>
  <c r="R1396" i="2" s="1"/>
  <c r="T1396" i="2" a="1"/>
  <c r="T1396" i="2" s="1"/>
  <c r="T1548" i="2" a="1"/>
  <c r="T1548" i="2" s="1"/>
  <c r="R1548" i="2" a="1"/>
  <c r="R1548" i="2" s="1"/>
  <c r="S1548" i="2" a="1"/>
  <c r="S1548" i="2" s="1"/>
  <c r="V1548" i="2" a="1"/>
  <c r="V1548" i="2" s="1"/>
  <c r="W1548" i="2" a="1"/>
  <c r="W1548" i="2" s="1"/>
  <c r="T54" i="2" a="1"/>
  <c r="T54" i="2" s="1"/>
  <c r="W54" i="2" a="1"/>
  <c r="W54" i="2" s="1"/>
  <c r="V54" i="2" a="1"/>
  <c r="V54" i="2" s="1"/>
  <c r="R54" i="2" a="1"/>
  <c r="R54" i="2" s="1"/>
  <c r="S54" i="2" a="1"/>
  <c r="S54" i="2" s="1"/>
  <c r="W115" i="2" a="1"/>
  <c r="W115" i="2" s="1"/>
  <c r="T115" i="2" a="1"/>
  <c r="T115" i="2" s="1"/>
  <c r="S115" i="2" a="1"/>
  <c r="S115" i="2" s="1"/>
  <c r="R115" i="2" a="1"/>
  <c r="R115" i="2" s="1"/>
  <c r="V115" i="2" a="1"/>
  <c r="V115" i="2" s="1"/>
  <c r="V805" i="2" a="1"/>
  <c r="V805" i="2" s="1"/>
  <c r="S805" i="2" a="1"/>
  <c r="S805" i="2" s="1"/>
  <c r="R805" i="2" a="1"/>
  <c r="R805" i="2" s="1"/>
  <c r="W805" i="2" a="1"/>
  <c r="W805" i="2" s="1"/>
  <c r="T805" i="2" a="1"/>
  <c r="T805" i="2" s="1"/>
  <c r="R841" i="2" a="1"/>
  <c r="R841" i="2" s="1"/>
  <c r="T841" i="2" a="1"/>
  <c r="T841" i="2" s="1"/>
  <c r="V841" i="2" a="1"/>
  <c r="V841" i="2" s="1"/>
  <c r="S841" i="2" a="1"/>
  <c r="S841" i="2" s="1"/>
  <c r="W841" i="2" a="1"/>
  <c r="W841" i="2" s="1"/>
  <c r="V846" i="2" a="1"/>
  <c r="V846" i="2" s="1"/>
  <c r="T846" i="2" a="1"/>
  <c r="T846" i="2" s="1"/>
  <c r="W846" i="2" a="1"/>
  <c r="W846" i="2" s="1"/>
  <c r="R846" i="2" a="1"/>
  <c r="R846" i="2" s="1"/>
  <c r="S846" i="2" a="1"/>
  <c r="S846" i="2" s="1"/>
  <c r="R860" i="2" a="1"/>
  <c r="R860" i="2" s="1"/>
  <c r="S860" i="2" a="1"/>
  <c r="S860" i="2" s="1"/>
  <c r="V860" i="2" a="1"/>
  <c r="V860" i="2" s="1"/>
  <c r="W860" i="2" a="1"/>
  <c r="W860" i="2" s="1"/>
  <c r="T860" i="2" a="1"/>
  <c r="T860" i="2" s="1"/>
  <c r="R911" i="2" a="1"/>
  <c r="R911" i="2" s="1"/>
  <c r="S911" i="2" a="1"/>
  <c r="S911" i="2" s="1"/>
  <c r="W911" i="2" a="1"/>
  <c r="W911" i="2" s="1"/>
  <c r="T911" i="2" a="1"/>
  <c r="T911" i="2" s="1"/>
  <c r="V911" i="2" a="1"/>
  <c r="V911" i="2" s="1"/>
  <c r="V964" i="2" a="1"/>
  <c r="V964" i="2" s="1"/>
  <c r="S964" i="2" a="1"/>
  <c r="S964" i="2" s="1"/>
  <c r="W964" i="2" a="1"/>
  <c r="W964" i="2" s="1"/>
  <c r="T964" i="2" a="1"/>
  <c r="T964" i="2" s="1"/>
  <c r="R964" i="2" a="1"/>
  <c r="R964" i="2" s="1"/>
  <c r="R986" i="2" a="1"/>
  <c r="R986" i="2" s="1"/>
  <c r="V986" i="2" a="1"/>
  <c r="V986" i="2" s="1"/>
  <c r="W986" i="2" a="1"/>
  <c r="W986" i="2" s="1"/>
  <c r="T986" i="2" a="1"/>
  <c r="T986" i="2" s="1"/>
  <c r="S986" i="2" a="1"/>
  <c r="S986" i="2" s="1"/>
  <c r="T1079" i="2" a="1"/>
  <c r="T1079" i="2" s="1"/>
  <c r="V1079" i="2" a="1"/>
  <c r="V1079" i="2" s="1"/>
  <c r="R1079" i="2" a="1"/>
  <c r="R1079" i="2" s="1"/>
  <c r="S1079" i="2" a="1"/>
  <c r="S1079" i="2" s="1"/>
  <c r="W1079" i="2" a="1"/>
  <c r="W1079" i="2" s="1"/>
  <c r="V1094" i="2" a="1"/>
  <c r="V1094" i="2" s="1"/>
  <c r="S1094" i="2" a="1"/>
  <c r="S1094" i="2" s="1"/>
  <c r="R1094" i="2" a="1"/>
  <c r="R1094" i="2" s="1"/>
  <c r="W1094" i="2" a="1"/>
  <c r="W1094" i="2" s="1"/>
  <c r="T1094" i="2" a="1"/>
  <c r="T1094" i="2" s="1"/>
  <c r="S1120" i="2" a="1"/>
  <c r="S1120" i="2" s="1"/>
  <c r="V1120" i="2" a="1"/>
  <c r="V1120" i="2" s="1"/>
  <c r="W1120" i="2" a="1"/>
  <c r="W1120" i="2" s="1"/>
  <c r="T1120" i="2" a="1"/>
  <c r="T1120" i="2" s="1"/>
  <c r="R1120" i="2" a="1"/>
  <c r="R1120" i="2" s="1"/>
  <c r="V1175" i="2" a="1"/>
  <c r="V1175" i="2" s="1"/>
  <c r="R1175" i="2" a="1"/>
  <c r="R1175" i="2" s="1"/>
  <c r="W1175" i="2" a="1"/>
  <c r="W1175" i="2" s="1"/>
  <c r="S1175" i="2" a="1"/>
  <c r="S1175" i="2" s="1"/>
  <c r="T1175" i="2" a="1"/>
  <c r="T1175" i="2" s="1"/>
  <c r="R1217" i="2" a="1"/>
  <c r="R1217" i="2" s="1"/>
  <c r="S1217" i="2" a="1"/>
  <c r="S1217" i="2" s="1"/>
  <c r="W1217" i="2" a="1"/>
  <c r="W1217" i="2" s="1"/>
  <c r="T1217" i="2" a="1"/>
  <c r="T1217" i="2" s="1"/>
  <c r="V1217" i="2" a="1"/>
  <c r="V1217" i="2" s="1"/>
  <c r="V1269" i="2" a="1"/>
  <c r="V1269" i="2" s="1"/>
  <c r="S1269" i="2" a="1"/>
  <c r="S1269" i="2" s="1"/>
  <c r="R1269" i="2" a="1"/>
  <c r="R1269" i="2" s="1"/>
  <c r="W1269" i="2" a="1"/>
  <c r="W1269" i="2" s="1"/>
  <c r="T1269" i="2" a="1"/>
  <c r="T1269" i="2" s="1"/>
  <c r="R1286" i="2" a="1"/>
  <c r="R1286" i="2" s="1"/>
  <c r="V1286" i="2" a="1"/>
  <c r="V1286" i="2" s="1"/>
  <c r="W1286" i="2" a="1"/>
  <c r="W1286" i="2" s="1"/>
  <c r="S1286" i="2" a="1"/>
  <c r="S1286" i="2" s="1"/>
  <c r="T1286" i="2" a="1"/>
  <c r="T1286" i="2" s="1"/>
  <c r="R1550" i="2" a="1"/>
  <c r="R1550" i="2" s="1"/>
  <c r="V1550" i="2" a="1"/>
  <c r="V1550" i="2" s="1"/>
  <c r="W1550" i="2" a="1"/>
  <c r="W1550" i="2" s="1"/>
  <c r="S1550" i="2" a="1"/>
  <c r="S1550" i="2" s="1"/>
  <c r="T1550" i="2" a="1"/>
  <c r="T1550" i="2" s="1"/>
  <c r="R1557" i="2" a="1"/>
  <c r="R1557" i="2" s="1"/>
  <c r="T1557" i="2" a="1"/>
  <c r="T1557" i="2" s="1"/>
  <c r="V1557" i="2" a="1"/>
  <c r="V1557" i="2" s="1"/>
  <c r="S1557" i="2" a="1"/>
  <c r="S1557" i="2" s="1"/>
  <c r="W1557" i="2" a="1"/>
  <c r="W1557" i="2" s="1"/>
  <c r="T1632" i="2" a="1"/>
  <c r="T1632" i="2" s="1"/>
  <c r="V1632" i="2" a="1"/>
  <c r="V1632" i="2" s="1"/>
  <c r="S1632" i="2" a="1"/>
  <c r="S1632" i="2" s="1"/>
  <c r="R1632" i="2" a="1"/>
  <c r="R1632" i="2" s="1"/>
  <c r="W1632" i="2" a="1"/>
  <c r="W1632" i="2" s="1"/>
  <c r="S1670" i="2" a="1"/>
  <c r="S1670" i="2" s="1"/>
  <c r="W1670" i="2" a="1"/>
  <c r="W1670" i="2" s="1"/>
  <c r="R1670" i="2" a="1"/>
  <c r="R1670" i="2" s="1"/>
  <c r="T1670" i="2" a="1"/>
  <c r="T1670" i="2" s="1"/>
  <c r="V1670" i="2" a="1"/>
  <c r="V1670" i="2" s="1"/>
  <c r="S1672" i="2" a="1"/>
  <c r="S1672" i="2" s="1"/>
  <c r="V1672" i="2" a="1"/>
  <c r="V1672" i="2" s="1"/>
  <c r="T1672" i="2" a="1"/>
  <c r="T1672" i="2" s="1"/>
  <c r="R1672" i="2" a="1"/>
  <c r="R1672" i="2" s="1"/>
  <c r="W1672" i="2" a="1"/>
  <c r="W1672" i="2" s="1"/>
  <c r="W1700" i="2" a="1"/>
  <c r="W1700" i="2" s="1"/>
  <c r="T1700" i="2" a="1"/>
  <c r="T1700" i="2" s="1"/>
  <c r="R1700" i="2" a="1"/>
  <c r="R1700" i="2" s="1"/>
  <c r="V1700" i="2" a="1"/>
  <c r="V1700" i="2" s="1"/>
  <c r="S1700" i="2" a="1"/>
  <c r="S1700" i="2" s="1"/>
  <c r="T1710" i="2" a="1"/>
  <c r="T1710" i="2" s="1"/>
  <c r="W1710" i="2" a="1"/>
  <c r="W1710" i="2" s="1"/>
  <c r="V1710" i="2" a="1"/>
  <c r="V1710" i="2" s="1"/>
  <c r="R1710" i="2" a="1"/>
  <c r="R1710" i="2" s="1"/>
  <c r="S1710" i="2" a="1"/>
  <c r="S1710" i="2" s="1"/>
  <c r="R1740" i="2" a="1"/>
  <c r="R1740" i="2" s="1"/>
  <c r="V1740" i="2" a="1"/>
  <c r="V1740" i="2" s="1"/>
  <c r="S1740" i="2" a="1"/>
  <c r="S1740" i="2" s="1"/>
  <c r="W1740" i="2" a="1"/>
  <c r="W1740" i="2" s="1"/>
  <c r="T1740" i="2" a="1"/>
  <c r="T1740" i="2" s="1"/>
  <c r="W1750" i="2" a="1"/>
  <c r="W1750" i="2" s="1"/>
  <c r="T1750" i="2" a="1"/>
  <c r="T1750" i="2" s="1"/>
  <c r="R1750" i="2" a="1"/>
  <c r="R1750" i="2" s="1"/>
  <c r="V1750" i="2" a="1"/>
  <c r="V1750" i="2" s="1"/>
  <c r="S1750" i="2" a="1"/>
  <c r="S1750" i="2" s="1"/>
  <c r="W1766" i="2" a="1"/>
  <c r="W1766" i="2" s="1"/>
  <c r="T1766" i="2" a="1"/>
  <c r="T1766" i="2" s="1"/>
  <c r="R1766" i="2" a="1"/>
  <c r="R1766" i="2" s="1"/>
  <c r="V1766" i="2" a="1"/>
  <c r="V1766" i="2" s="1"/>
  <c r="S1766" i="2" a="1"/>
  <c r="S1766" i="2" s="1"/>
  <c r="S1820" i="2" a="1"/>
  <c r="S1820" i="2" s="1"/>
  <c r="T1820" i="2" a="1"/>
  <c r="T1820" i="2" s="1"/>
  <c r="W1820" i="2" a="1"/>
  <c r="W1820" i="2" s="1"/>
  <c r="R1820" i="2" a="1"/>
  <c r="R1820" i="2" s="1"/>
  <c r="V1820" i="2" a="1"/>
  <c r="V1820" i="2" s="1"/>
  <c r="S1836" i="2" a="1"/>
  <c r="S1836" i="2" s="1"/>
  <c r="V1836" i="2" a="1"/>
  <c r="V1836" i="2" s="1"/>
  <c r="W1836" i="2" a="1"/>
  <c r="W1836" i="2" s="1"/>
  <c r="T1836" i="2" a="1"/>
  <c r="T1836" i="2" s="1"/>
  <c r="R1836" i="2" a="1"/>
  <c r="R1836" i="2" s="1"/>
  <c r="T1934" i="2" a="1"/>
  <c r="T1934" i="2" s="1"/>
  <c r="W1934" i="2" a="1"/>
  <c r="W1934" i="2" s="1"/>
  <c r="R1934" i="2" a="1"/>
  <c r="R1934" i="2" s="1"/>
  <c r="V1934" i="2" a="1"/>
  <c r="V1934" i="2" s="1"/>
  <c r="S1934" i="2" a="1"/>
  <c r="S1934" i="2" s="1"/>
  <c r="T1936" i="2" a="1"/>
  <c r="T1936" i="2" s="1"/>
  <c r="V1936" i="2" a="1"/>
  <c r="V1936" i="2" s="1"/>
  <c r="R1936" i="2" a="1"/>
  <c r="R1936" i="2" s="1"/>
  <c r="W1936" i="2" a="1"/>
  <c r="W1936" i="2" s="1"/>
  <c r="S1936" i="2" a="1"/>
  <c r="S1936" i="2" s="1"/>
  <c r="S1944" i="2" a="1"/>
  <c r="S1944" i="2" s="1"/>
  <c r="T1944" i="2" a="1"/>
  <c r="T1944" i="2" s="1"/>
  <c r="W1944" i="2" a="1"/>
  <c r="W1944" i="2" s="1"/>
  <c r="R1944" i="2" a="1"/>
  <c r="R1944" i="2" s="1"/>
  <c r="V1944" i="2" a="1"/>
  <c r="V1944" i="2" s="1"/>
  <c r="T1982" i="2" a="1"/>
  <c r="T1982" i="2" s="1"/>
  <c r="W1982" i="2" a="1"/>
  <c r="W1982" i="2" s="1"/>
  <c r="R1982" i="2" a="1"/>
  <c r="R1982" i="2" s="1"/>
  <c r="V1982" i="2" a="1"/>
  <c r="V1982" i="2" s="1"/>
  <c r="S1982" i="2" a="1"/>
  <c r="S1982" i="2" s="1"/>
  <c r="V1984" i="2" a="1"/>
  <c r="V1984" i="2" s="1"/>
  <c r="R1984" i="2" a="1"/>
  <c r="R1984" i="2" s="1"/>
  <c r="W1984" i="2" a="1"/>
  <c r="W1984" i="2" s="1"/>
  <c r="T1984" i="2" a="1"/>
  <c r="T1984" i="2" s="1"/>
  <c r="S1984" i="2" a="1"/>
  <c r="S1984" i="2" s="1"/>
  <c r="T1992" i="2" a="1"/>
  <c r="T1992" i="2" s="1"/>
  <c r="R1992" i="2" a="1"/>
  <c r="R1992" i="2" s="1"/>
  <c r="V1992" i="2" a="1"/>
  <c r="V1992" i="2" s="1"/>
  <c r="W1992" i="2" a="1"/>
  <c r="W1992" i="2" s="1"/>
  <c r="S1992" i="2" a="1"/>
  <c r="S1992" i="2" s="1"/>
  <c r="T2014" i="2" a="1"/>
  <c r="T2014" i="2" s="1"/>
  <c r="W2014" i="2" a="1"/>
  <c r="W2014" i="2" s="1"/>
  <c r="R2014" i="2" a="1"/>
  <c r="R2014" i="2" s="1"/>
  <c r="V2014" i="2" a="1"/>
  <c r="V2014" i="2" s="1"/>
  <c r="S2014" i="2" a="1"/>
  <c r="S2014" i="2" s="1"/>
  <c r="V2016" i="2" a="1"/>
  <c r="V2016" i="2" s="1"/>
  <c r="R2016" i="2" a="1"/>
  <c r="R2016" i="2" s="1"/>
  <c r="W2016" i="2" a="1"/>
  <c r="W2016" i="2" s="1"/>
  <c r="S2016" i="2" a="1"/>
  <c r="S2016" i="2" s="1"/>
  <c r="T2016" i="2" a="1"/>
  <c r="T2016" i="2" s="1"/>
  <c r="V2034" i="2" a="1"/>
  <c r="V2034" i="2" s="1"/>
  <c r="R2034" i="2" a="1"/>
  <c r="R2034" i="2" s="1"/>
  <c r="S2034" i="2" a="1"/>
  <c r="S2034" i="2" s="1"/>
  <c r="T2034" i="2" a="1"/>
  <c r="T2034" i="2" s="1"/>
  <c r="W2034" i="2" a="1"/>
  <c r="W2034" i="2" s="1"/>
  <c r="V2066" i="2" a="1"/>
  <c r="V2066" i="2" s="1"/>
  <c r="R2066" i="2" a="1"/>
  <c r="R2066" i="2" s="1"/>
  <c r="S2066" i="2" a="1"/>
  <c r="S2066" i="2" s="1"/>
  <c r="T2066" i="2" a="1"/>
  <c r="T2066" i="2" s="1"/>
  <c r="W2066" i="2" a="1"/>
  <c r="W2066" i="2" s="1"/>
  <c r="T2078" i="2" a="1"/>
  <c r="T2078" i="2" s="1"/>
  <c r="W2078" i="2" a="1"/>
  <c r="W2078" i="2" s="1"/>
  <c r="R2078" i="2" a="1"/>
  <c r="R2078" i="2" s="1"/>
  <c r="V2078" i="2" a="1"/>
  <c r="V2078" i="2" s="1"/>
  <c r="S2078" i="2" a="1"/>
  <c r="S2078" i="2" s="1"/>
  <c r="W2082" i="2" a="1"/>
  <c r="W2082" i="2" s="1"/>
  <c r="T2082" i="2" a="1"/>
  <c r="T2082" i="2" s="1"/>
  <c r="V2082" i="2" a="1"/>
  <c r="V2082" i="2" s="1"/>
  <c r="R2082" i="2" a="1"/>
  <c r="R2082" i="2" s="1"/>
  <c r="S2082" i="2" a="1"/>
  <c r="S2082" i="2" s="1"/>
  <c r="W2088" i="2" a="1"/>
  <c r="W2088" i="2" s="1"/>
  <c r="T2088" i="2" a="1"/>
  <c r="T2088" i="2" s="1"/>
  <c r="S2088" i="2" a="1"/>
  <c r="S2088" i="2" s="1"/>
  <c r="V2088" i="2" a="1"/>
  <c r="V2088" i="2" s="1"/>
  <c r="R2088" i="2" a="1"/>
  <c r="R2088" i="2" s="1"/>
  <c r="S2098" i="2" a="1"/>
  <c r="S2098" i="2" s="1"/>
  <c r="W2098" i="2" a="1"/>
  <c r="W2098" i="2" s="1"/>
  <c r="T2098" i="2" a="1"/>
  <c r="T2098" i="2" s="1"/>
  <c r="V2098" i="2" a="1"/>
  <c r="V2098" i="2" s="1"/>
  <c r="R2098" i="2" a="1"/>
  <c r="R2098" i="2" s="1"/>
  <c r="R2112" i="2" a="1"/>
  <c r="R2112" i="2" s="1"/>
  <c r="V2112" i="2" a="1"/>
  <c r="V2112" i="2" s="1"/>
  <c r="S2112" i="2" a="1"/>
  <c r="S2112" i="2" s="1"/>
  <c r="T2112" i="2" a="1"/>
  <c r="T2112" i="2" s="1"/>
  <c r="W2112" i="2" a="1"/>
  <c r="W2112" i="2" s="1"/>
  <c r="W2120" i="2" a="1"/>
  <c r="W2120" i="2" s="1"/>
  <c r="R2120" i="2" a="1"/>
  <c r="R2120" i="2" s="1"/>
  <c r="T2120" i="2" a="1"/>
  <c r="T2120" i="2" s="1"/>
  <c r="V2120" i="2" a="1"/>
  <c r="V2120" i="2" s="1"/>
  <c r="S2120" i="2" a="1"/>
  <c r="S2120" i="2" s="1"/>
  <c r="T2128" i="2" a="1"/>
  <c r="T2128" i="2" s="1"/>
  <c r="V2128" i="2" a="1"/>
  <c r="V2128" i="2" s="1"/>
  <c r="R2128" i="2" a="1"/>
  <c r="R2128" i="2" s="1"/>
  <c r="W2128" i="2" a="1"/>
  <c r="W2128" i="2" s="1"/>
  <c r="S2128" i="2" a="1"/>
  <c r="S2128" i="2" s="1"/>
  <c r="S2136" i="2" a="1"/>
  <c r="S2136" i="2" s="1"/>
  <c r="V2136" i="2" a="1"/>
  <c r="V2136" i="2" s="1"/>
  <c r="T2136" i="2" a="1"/>
  <c r="T2136" i="2" s="1"/>
  <c r="R2136" i="2" a="1"/>
  <c r="R2136" i="2" s="1"/>
  <c r="W2136" i="2" a="1"/>
  <c r="W2136" i="2" s="1"/>
  <c r="R7" i="2" a="1"/>
  <c r="R7" i="2" s="1"/>
  <c r="V7" i="2" a="1"/>
  <c r="V7" i="2" s="1"/>
  <c r="W7" i="2" a="1"/>
  <c r="W7" i="2" s="1"/>
  <c r="S7" i="2" a="1"/>
  <c r="S7" i="2" s="1"/>
  <c r="T7" i="2" a="1"/>
  <c r="T7" i="2" s="1"/>
  <c r="T15" i="2" a="1"/>
  <c r="T15" i="2" s="1"/>
  <c r="R15" i="2" a="1"/>
  <c r="R15" i="2" s="1"/>
  <c r="W15" i="2" a="1"/>
  <c r="W15" i="2" s="1"/>
  <c r="V15" i="2" a="1"/>
  <c r="V15" i="2" s="1"/>
  <c r="S15" i="2" a="1"/>
  <c r="S15" i="2" s="1"/>
  <c r="V22" i="2" a="1"/>
  <c r="V22" i="2" s="1"/>
  <c r="S22" i="2" a="1"/>
  <c r="S22" i="2" s="1"/>
  <c r="R22" i="2" a="1"/>
  <c r="R22" i="2" s="1"/>
  <c r="W22" i="2" a="1"/>
  <c r="W22" i="2" s="1"/>
  <c r="T22" i="2" a="1"/>
  <c r="T22" i="2" s="1"/>
  <c r="R24" i="2" a="1"/>
  <c r="R24" i="2" s="1"/>
  <c r="V24" i="2" a="1"/>
  <c r="V24" i="2" s="1"/>
  <c r="S24" i="2" a="1"/>
  <c r="S24" i="2" s="1"/>
  <c r="W24" i="2" a="1"/>
  <c r="W24" i="2" s="1"/>
  <c r="T24" i="2" a="1"/>
  <c r="T24" i="2" s="1"/>
  <c r="R41" i="2" a="1"/>
  <c r="R41" i="2" s="1"/>
  <c r="W41" i="2" a="1"/>
  <c r="W41" i="2" s="1"/>
  <c r="T41" i="2" a="1"/>
  <c r="T41" i="2" s="1"/>
  <c r="S41" i="2" a="1"/>
  <c r="S41" i="2" s="1"/>
  <c r="V41" i="2" a="1"/>
  <c r="V41" i="2" s="1"/>
  <c r="T46" i="2" a="1"/>
  <c r="T46" i="2" s="1"/>
  <c r="V46" i="2" a="1"/>
  <c r="V46" i="2" s="1"/>
  <c r="R46" i="2" a="1"/>
  <c r="R46" i="2" s="1"/>
  <c r="S46" i="2" a="1"/>
  <c r="S46" i="2" s="1"/>
  <c r="W46" i="2" a="1"/>
  <c r="W46" i="2" s="1"/>
  <c r="V57" i="2" a="1"/>
  <c r="V57" i="2" s="1"/>
  <c r="T57" i="2" a="1"/>
  <c r="T57" i="2" s="1"/>
  <c r="R57" i="2" a="1"/>
  <c r="R57" i="2" s="1"/>
  <c r="W57" i="2" a="1"/>
  <c r="W57" i="2" s="1"/>
  <c r="S57" i="2" a="1"/>
  <c r="S57" i="2" s="1"/>
  <c r="W63" i="2" a="1"/>
  <c r="W63" i="2" s="1"/>
  <c r="S63" i="2" a="1"/>
  <c r="S63" i="2" s="1"/>
  <c r="V63" i="2" a="1"/>
  <c r="V63" i="2" s="1"/>
  <c r="T63" i="2" a="1"/>
  <c r="T63" i="2" s="1"/>
  <c r="R63" i="2" a="1"/>
  <c r="R63" i="2" s="1"/>
  <c r="V102" i="2" a="1"/>
  <c r="V102" i="2" s="1"/>
  <c r="T102" i="2" a="1"/>
  <c r="T102" i="2" s="1"/>
  <c r="R102" i="2" a="1"/>
  <c r="R102" i="2" s="1"/>
  <c r="S102" i="2" a="1"/>
  <c r="S102" i="2" s="1"/>
  <c r="W102" i="2" a="1"/>
  <c r="W102" i="2" s="1"/>
  <c r="V107" i="2" a="1"/>
  <c r="V107" i="2" s="1"/>
  <c r="S107" i="2" a="1"/>
  <c r="S107" i="2" s="1"/>
  <c r="W107" i="2" a="1"/>
  <c r="W107" i="2" s="1"/>
  <c r="R107" i="2" a="1"/>
  <c r="R107" i="2" s="1"/>
  <c r="T107" i="2" a="1"/>
  <c r="T107" i="2" s="1"/>
  <c r="V109" i="2" a="1"/>
  <c r="V109" i="2" s="1"/>
  <c r="W109" i="2" a="1"/>
  <c r="W109" i="2" s="1"/>
  <c r="S109" i="2" a="1"/>
  <c r="S109" i="2" s="1"/>
  <c r="R109" i="2" a="1"/>
  <c r="R109" i="2" s="1"/>
  <c r="T109" i="2" a="1"/>
  <c r="T109" i="2" s="1"/>
  <c r="T114" i="2" a="1"/>
  <c r="T114" i="2" s="1"/>
  <c r="R114" i="2" a="1"/>
  <c r="R114" i="2" s="1"/>
  <c r="V114" i="2" a="1"/>
  <c r="V114" i="2" s="1"/>
  <c r="S114" i="2" a="1"/>
  <c r="S114" i="2" s="1"/>
  <c r="W114" i="2" a="1"/>
  <c r="W114" i="2" s="1"/>
  <c r="S119" i="2" a="1"/>
  <c r="S119" i="2" s="1"/>
  <c r="V119" i="2" a="1"/>
  <c r="V119" i="2" s="1"/>
  <c r="W119" i="2" a="1"/>
  <c r="W119" i="2" s="1"/>
  <c r="T119" i="2" a="1"/>
  <c r="T119" i="2" s="1"/>
  <c r="R119" i="2" a="1"/>
  <c r="R119" i="2" s="1"/>
  <c r="W121" i="2" a="1"/>
  <c r="W121" i="2" s="1"/>
  <c r="V121" i="2" a="1"/>
  <c r="V121" i="2" s="1"/>
  <c r="S121" i="2" a="1"/>
  <c r="S121" i="2" s="1"/>
  <c r="T121" i="2" a="1"/>
  <c r="T121" i="2" s="1"/>
  <c r="R121" i="2" a="1"/>
  <c r="R121" i="2" s="1"/>
  <c r="R153" i="2" a="1"/>
  <c r="R153" i="2" s="1"/>
  <c r="T153" i="2" a="1"/>
  <c r="T153" i="2" s="1"/>
  <c r="V153" i="2" a="1"/>
  <c r="V153" i="2" s="1"/>
  <c r="S153" i="2" a="1"/>
  <c r="S153" i="2" s="1"/>
  <c r="W153" i="2" a="1"/>
  <c r="W153" i="2" s="1"/>
  <c r="V161" i="2" a="1"/>
  <c r="V161" i="2" s="1"/>
  <c r="S161" i="2" a="1"/>
  <c r="S161" i="2" s="1"/>
  <c r="T161" i="2" a="1"/>
  <c r="T161" i="2" s="1"/>
  <c r="W161" i="2" a="1"/>
  <c r="W161" i="2" s="1"/>
  <c r="R161" i="2" a="1"/>
  <c r="R161" i="2" s="1"/>
  <c r="W169" i="2" a="1"/>
  <c r="W169" i="2" s="1"/>
  <c r="R169" i="2" a="1"/>
  <c r="R169" i="2" s="1"/>
  <c r="T169" i="2" a="1"/>
  <c r="T169" i="2" s="1"/>
  <c r="V169" i="2" a="1"/>
  <c r="V169" i="2" s="1"/>
  <c r="S169" i="2" a="1"/>
  <c r="S169" i="2" s="1"/>
  <c r="V177" i="2" a="1"/>
  <c r="V177" i="2" s="1"/>
  <c r="S177" i="2" a="1"/>
  <c r="S177" i="2" s="1"/>
  <c r="T177" i="2" a="1"/>
  <c r="T177" i="2" s="1"/>
  <c r="W177" i="2" a="1"/>
  <c r="W177" i="2" s="1"/>
  <c r="R177" i="2" a="1"/>
  <c r="R177" i="2" s="1"/>
  <c r="W185" i="2" a="1"/>
  <c r="W185" i="2" s="1"/>
  <c r="R185" i="2" a="1"/>
  <c r="R185" i="2" s="1"/>
  <c r="T185" i="2" a="1"/>
  <c r="T185" i="2" s="1"/>
  <c r="V185" i="2" a="1"/>
  <c r="V185" i="2" s="1"/>
  <c r="S185" i="2" a="1"/>
  <c r="S185" i="2" s="1"/>
  <c r="V193" i="2" a="1"/>
  <c r="V193" i="2" s="1"/>
  <c r="S193" i="2" a="1"/>
  <c r="S193" i="2" s="1"/>
  <c r="T193" i="2" a="1"/>
  <c r="T193" i="2" s="1"/>
  <c r="W193" i="2" a="1"/>
  <c r="W193" i="2" s="1"/>
  <c r="R193" i="2" a="1"/>
  <c r="R193" i="2" s="1"/>
  <c r="W201" i="2" a="1"/>
  <c r="W201" i="2" s="1"/>
  <c r="R201" i="2" a="1"/>
  <c r="R201" i="2" s="1"/>
  <c r="T201" i="2" a="1"/>
  <c r="T201" i="2" s="1"/>
  <c r="V201" i="2" a="1"/>
  <c r="V201" i="2" s="1"/>
  <c r="S201" i="2" a="1"/>
  <c r="S201" i="2" s="1"/>
  <c r="V209" i="2" a="1"/>
  <c r="V209" i="2" s="1"/>
  <c r="W209" i="2" a="1"/>
  <c r="W209" i="2" s="1"/>
  <c r="T209" i="2" a="1"/>
  <c r="T209" i="2" s="1"/>
  <c r="S209" i="2" a="1"/>
  <c r="S209" i="2" s="1"/>
  <c r="R209" i="2" a="1"/>
  <c r="R209" i="2" s="1"/>
  <c r="W217" i="2" a="1"/>
  <c r="W217" i="2" s="1"/>
  <c r="R217" i="2" a="1"/>
  <c r="R217" i="2" s="1"/>
  <c r="T217" i="2" a="1"/>
  <c r="T217" i="2" s="1"/>
  <c r="V217" i="2" a="1"/>
  <c r="V217" i="2" s="1"/>
  <c r="S217" i="2" a="1"/>
  <c r="S217" i="2" s="1"/>
  <c r="W225" i="2" a="1"/>
  <c r="W225" i="2" s="1"/>
  <c r="T225" i="2" a="1"/>
  <c r="T225" i="2" s="1"/>
  <c r="S225" i="2" a="1"/>
  <c r="S225" i="2" s="1"/>
  <c r="V225" i="2" a="1"/>
  <c r="V225" i="2" s="1"/>
  <c r="R225" i="2" a="1"/>
  <c r="R225" i="2" s="1"/>
  <c r="V233" i="2" a="1"/>
  <c r="V233" i="2" s="1"/>
  <c r="S233" i="2" a="1"/>
  <c r="S233" i="2" s="1"/>
  <c r="R233" i="2" a="1"/>
  <c r="R233" i="2" s="1"/>
  <c r="W233" i="2" a="1"/>
  <c r="W233" i="2" s="1"/>
  <c r="T233" i="2" a="1"/>
  <c r="T233" i="2" s="1"/>
  <c r="S241" i="2" a="1"/>
  <c r="S241" i="2" s="1"/>
  <c r="W241" i="2" a="1"/>
  <c r="W241" i="2" s="1"/>
  <c r="V241" i="2" a="1"/>
  <c r="V241" i="2" s="1"/>
  <c r="T241" i="2" a="1"/>
  <c r="T241" i="2" s="1"/>
  <c r="R241" i="2" a="1"/>
  <c r="R241" i="2" s="1"/>
  <c r="T249" i="2" a="1"/>
  <c r="T249" i="2" s="1"/>
  <c r="V249" i="2" a="1"/>
  <c r="V249" i="2" s="1"/>
  <c r="S249" i="2" a="1"/>
  <c r="S249" i="2" s="1"/>
  <c r="R249" i="2" a="1"/>
  <c r="R249" i="2" s="1"/>
  <c r="W249" i="2" a="1"/>
  <c r="W249" i="2" s="1"/>
  <c r="R257" i="2" a="1"/>
  <c r="R257" i="2" s="1"/>
  <c r="S257" i="2" a="1"/>
  <c r="S257" i="2" s="1"/>
  <c r="W257" i="2" a="1"/>
  <c r="W257" i="2" s="1"/>
  <c r="V257" i="2" a="1"/>
  <c r="V257" i="2" s="1"/>
  <c r="T257" i="2" a="1"/>
  <c r="T257" i="2" s="1"/>
  <c r="W265" i="2" a="1"/>
  <c r="W265" i="2" s="1"/>
  <c r="T265" i="2" a="1"/>
  <c r="T265" i="2" s="1"/>
  <c r="V265" i="2" a="1"/>
  <c r="V265" i="2" s="1"/>
  <c r="S265" i="2" a="1"/>
  <c r="S265" i="2" s="1"/>
  <c r="R265" i="2" a="1"/>
  <c r="R265" i="2" s="1"/>
  <c r="V273" i="2" a="1"/>
  <c r="V273" i="2" s="1"/>
  <c r="T273" i="2" a="1"/>
  <c r="T273" i="2" s="1"/>
  <c r="R273" i="2" a="1"/>
  <c r="R273" i="2" s="1"/>
  <c r="S273" i="2" a="1"/>
  <c r="S273" i="2" s="1"/>
  <c r="W273" i="2" a="1"/>
  <c r="W273" i="2" s="1"/>
  <c r="S297" i="2" a="1"/>
  <c r="S297" i="2" s="1"/>
  <c r="T297" i="2" a="1"/>
  <c r="T297" i="2" s="1"/>
  <c r="W297" i="2" a="1"/>
  <c r="W297" i="2" s="1"/>
  <c r="R297" i="2" a="1"/>
  <c r="R297" i="2" s="1"/>
  <c r="V297" i="2" a="1"/>
  <c r="V297" i="2" s="1"/>
  <c r="V313" i="2" a="1"/>
  <c r="V313" i="2" s="1"/>
  <c r="S313" i="2" a="1"/>
  <c r="S313" i="2" s="1"/>
  <c r="T313" i="2" a="1"/>
  <c r="T313" i="2" s="1"/>
  <c r="W313" i="2" a="1"/>
  <c r="W313" i="2" s="1"/>
  <c r="R313" i="2" a="1"/>
  <c r="R313" i="2" s="1"/>
  <c r="T329" i="2" a="1"/>
  <c r="T329" i="2" s="1"/>
  <c r="W329" i="2" a="1"/>
  <c r="W329" i="2" s="1"/>
  <c r="R329" i="2" a="1"/>
  <c r="R329" i="2" s="1"/>
  <c r="V329" i="2" a="1"/>
  <c r="V329" i="2" s="1"/>
  <c r="S329" i="2" a="1"/>
  <c r="S329" i="2" s="1"/>
  <c r="T345" i="2" a="1"/>
  <c r="T345" i="2" s="1"/>
  <c r="W345" i="2" a="1"/>
  <c r="W345" i="2" s="1"/>
  <c r="R345" i="2" a="1"/>
  <c r="R345" i="2" s="1"/>
  <c r="V345" i="2" a="1"/>
  <c r="V345" i="2" s="1"/>
  <c r="S345" i="2" a="1"/>
  <c r="S345" i="2" s="1"/>
  <c r="T361" i="2" a="1"/>
  <c r="T361" i="2" s="1"/>
  <c r="W361" i="2" a="1"/>
  <c r="W361" i="2" s="1"/>
  <c r="R361" i="2" a="1"/>
  <c r="R361" i="2" s="1"/>
  <c r="V361" i="2" a="1"/>
  <c r="V361" i="2" s="1"/>
  <c r="S361" i="2" a="1"/>
  <c r="S361" i="2" s="1"/>
  <c r="W377" i="2" a="1"/>
  <c r="W377" i="2" s="1"/>
  <c r="S377" i="2" a="1"/>
  <c r="S377" i="2" s="1"/>
  <c r="T377" i="2" a="1"/>
  <c r="T377" i="2" s="1"/>
  <c r="R377" i="2" a="1"/>
  <c r="R377" i="2" s="1"/>
  <c r="V377" i="2" a="1"/>
  <c r="V377" i="2" s="1"/>
  <c r="T393" i="2" a="1"/>
  <c r="T393" i="2" s="1"/>
  <c r="R393" i="2" a="1"/>
  <c r="R393" i="2" s="1"/>
  <c r="S393" i="2" a="1"/>
  <c r="S393" i="2" s="1"/>
  <c r="V393" i="2" a="1"/>
  <c r="V393" i="2" s="1"/>
  <c r="W393" i="2" a="1"/>
  <c r="W393" i="2" s="1"/>
  <c r="R409" i="2" a="1"/>
  <c r="R409" i="2" s="1"/>
  <c r="T409" i="2" a="1"/>
  <c r="T409" i="2" s="1"/>
  <c r="V409" i="2" a="1"/>
  <c r="V409" i="2" s="1"/>
  <c r="S409" i="2" a="1"/>
  <c r="S409" i="2" s="1"/>
  <c r="W409" i="2" a="1"/>
  <c r="W409" i="2" s="1"/>
  <c r="R425" i="2" a="1"/>
  <c r="R425" i="2" s="1"/>
  <c r="T425" i="2" a="1"/>
  <c r="T425" i="2" s="1"/>
  <c r="V425" i="2" a="1"/>
  <c r="V425" i="2" s="1"/>
  <c r="S425" i="2" a="1"/>
  <c r="S425" i="2" s="1"/>
  <c r="W425" i="2" a="1"/>
  <c r="W425" i="2" s="1"/>
  <c r="S441" i="2" a="1"/>
  <c r="S441" i="2" s="1"/>
  <c r="V441" i="2" a="1"/>
  <c r="V441" i="2" s="1"/>
  <c r="W441" i="2" a="1"/>
  <c r="W441" i="2" s="1"/>
  <c r="T441" i="2" a="1"/>
  <c r="T441" i="2" s="1"/>
  <c r="R441" i="2" a="1"/>
  <c r="R441" i="2" s="1"/>
  <c r="V457" i="2" a="1"/>
  <c r="V457" i="2" s="1"/>
  <c r="S457" i="2" a="1"/>
  <c r="S457" i="2" s="1"/>
  <c r="T457" i="2" a="1"/>
  <c r="T457" i="2" s="1"/>
  <c r="W457" i="2" a="1"/>
  <c r="W457" i="2" s="1"/>
  <c r="R457" i="2" a="1"/>
  <c r="R457" i="2" s="1"/>
  <c r="S527" i="2" a="1"/>
  <c r="S527" i="2" s="1"/>
  <c r="W527" i="2" a="1"/>
  <c r="W527" i="2" s="1"/>
  <c r="R527" i="2" a="1"/>
  <c r="R527" i="2" s="1"/>
  <c r="T527" i="2" a="1"/>
  <c r="T527" i="2" s="1"/>
  <c r="V527" i="2" a="1"/>
  <c r="V527" i="2" s="1"/>
  <c r="R529" i="2" a="1"/>
  <c r="R529" i="2" s="1"/>
  <c r="T529" i="2" a="1"/>
  <c r="T529" i="2" s="1"/>
  <c r="V529" i="2" a="1"/>
  <c r="V529" i="2" s="1"/>
  <c r="S529" i="2" a="1"/>
  <c r="S529" i="2" s="1"/>
  <c r="W529" i="2" a="1"/>
  <c r="W529" i="2" s="1"/>
  <c r="V531" i="2" a="1"/>
  <c r="V531" i="2" s="1"/>
  <c r="T531" i="2" a="1"/>
  <c r="T531" i="2" s="1"/>
  <c r="R531" i="2" a="1"/>
  <c r="R531" i="2" s="1"/>
  <c r="W531" i="2" a="1"/>
  <c r="W531" i="2" s="1"/>
  <c r="S531" i="2" a="1"/>
  <c r="S531" i="2" s="1"/>
  <c r="R537" i="2" a="1"/>
  <c r="R537" i="2" s="1"/>
  <c r="V537" i="2" a="1"/>
  <c r="V537" i="2" s="1"/>
  <c r="S537" i="2" a="1"/>
  <c r="S537" i="2" s="1"/>
  <c r="T537" i="2" a="1"/>
  <c r="T537" i="2" s="1"/>
  <c r="W537" i="2" a="1"/>
  <c r="W537" i="2" s="1"/>
  <c r="R545" i="2" a="1"/>
  <c r="R545" i="2" s="1"/>
  <c r="S545" i="2" a="1"/>
  <c r="S545" i="2" s="1"/>
  <c r="V545" i="2" a="1"/>
  <c r="V545" i="2" s="1"/>
  <c r="W545" i="2" a="1"/>
  <c r="W545" i="2" s="1"/>
  <c r="T545" i="2" a="1"/>
  <c r="T545" i="2" s="1"/>
  <c r="T547" i="2" a="1"/>
  <c r="T547" i="2" s="1"/>
  <c r="R547" i="2" a="1"/>
  <c r="R547" i="2" s="1"/>
  <c r="V547" i="2" a="1"/>
  <c r="V547" i="2" s="1"/>
  <c r="W547" i="2" a="1"/>
  <c r="W547" i="2" s="1"/>
  <c r="S547" i="2" a="1"/>
  <c r="S547" i="2" s="1"/>
  <c r="T553" i="2" a="1"/>
  <c r="T553" i="2" s="1"/>
  <c r="W553" i="2" a="1"/>
  <c r="W553" i="2" s="1"/>
  <c r="R553" i="2" a="1"/>
  <c r="R553" i="2" s="1"/>
  <c r="V553" i="2" a="1"/>
  <c r="V553" i="2" s="1"/>
  <c r="S553" i="2" a="1"/>
  <c r="S553" i="2" s="1"/>
  <c r="V561" i="2" a="1"/>
  <c r="V561" i="2" s="1"/>
  <c r="S561" i="2" a="1"/>
  <c r="S561" i="2" s="1"/>
  <c r="R561" i="2" a="1"/>
  <c r="R561" i="2" s="1"/>
  <c r="W561" i="2" a="1"/>
  <c r="W561" i="2" s="1"/>
  <c r="T561" i="2" a="1"/>
  <c r="T561" i="2" s="1"/>
  <c r="S563" i="2" a="1"/>
  <c r="S563" i="2" s="1"/>
  <c r="T563" i="2" a="1"/>
  <c r="T563" i="2" s="1"/>
  <c r="R563" i="2" a="1"/>
  <c r="R563" i="2" s="1"/>
  <c r="V563" i="2" a="1"/>
  <c r="V563" i="2" s="1"/>
  <c r="W563" i="2" a="1"/>
  <c r="W563" i="2" s="1"/>
  <c r="S569" i="2" a="1"/>
  <c r="S569" i="2" s="1"/>
  <c r="T569" i="2" a="1"/>
  <c r="T569" i="2" s="1"/>
  <c r="W569" i="2" a="1"/>
  <c r="W569" i="2" s="1"/>
  <c r="R569" i="2" a="1"/>
  <c r="R569" i="2" s="1"/>
  <c r="V569" i="2" a="1"/>
  <c r="V569" i="2" s="1"/>
  <c r="S577" i="2" a="1"/>
  <c r="S577" i="2" s="1"/>
  <c r="T577" i="2" a="1"/>
  <c r="T577" i="2" s="1"/>
  <c r="W577" i="2" a="1"/>
  <c r="W577" i="2" s="1"/>
  <c r="R577" i="2" a="1"/>
  <c r="R577" i="2" s="1"/>
  <c r="V577" i="2" a="1"/>
  <c r="V577" i="2" s="1"/>
  <c r="T579" i="2" a="1"/>
  <c r="T579" i="2" s="1"/>
  <c r="V579" i="2" a="1"/>
  <c r="V579" i="2" s="1"/>
  <c r="R579" i="2" a="1"/>
  <c r="R579" i="2" s="1"/>
  <c r="S579" i="2" a="1"/>
  <c r="S579" i="2" s="1"/>
  <c r="W579" i="2" a="1"/>
  <c r="W579" i="2" s="1"/>
  <c r="R585" i="2" a="1"/>
  <c r="R585" i="2" s="1"/>
  <c r="T585" i="2" a="1"/>
  <c r="T585" i="2" s="1"/>
  <c r="V585" i="2" a="1"/>
  <c r="V585" i="2" s="1"/>
  <c r="S585" i="2" a="1"/>
  <c r="S585" i="2" s="1"/>
  <c r="W585" i="2" a="1"/>
  <c r="W585" i="2" s="1"/>
  <c r="V593" i="2" a="1"/>
  <c r="V593" i="2" s="1"/>
  <c r="S593" i="2" a="1"/>
  <c r="S593" i="2" s="1"/>
  <c r="T593" i="2" a="1"/>
  <c r="T593" i="2" s="1"/>
  <c r="W593" i="2" a="1"/>
  <c r="W593" i="2" s="1"/>
  <c r="R593" i="2" a="1"/>
  <c r="R593" i="2" s="1"/>
  <c r="V595" i="2" a="1"/>
  <c r="V595" i="2" s="1"/>
  <c r="R595" i="2" a="1"/>
  <c r="R595" i="2" s="1"/>
  <c r="S595" i="2" a="1"/>
  <c r="S595" i="2" s="1"/>
  <c r="W595" i="2" a="1"/>
  <c r="W595" i="2" s="1"/>
  <c r="T595" i="2" a="1"/>
  <c r="T595" i="2" s="1"/>
  <c r="T597" i="2" a="1"/>
  <c r="T597" i="2" s="1"/>
  <c r="V597" i="2" a="1"/>
  <c r="V597" i="2" s="1"/>
  <c r="S597" i="2" a="1"/>
  <c r="S597" i="2" s="1"/>
  <c r="R597" i="2" a="1"/>
  <c r="R597" i="2" s="1"/>
  <c r="W597" i="2" a="1"/>
  <c r="W597" i="2" s="1"/>
  <c r="W599" i="2" a="1"/>
  <c r="W599" i="2" s="1"/>
  <c r="T599" i="2" a="1"/>
  <c r="T599" i="2" s="1"/>
  <c r="V599" i="2" a="1"/>
  <c r="V599" i="2" s="1"/>
  <c r="S599" i="2" a="1"/>
  <c r="S599" i="2" s="1"/>
  <c r="R599" i="2" a="1"/>
  <c r="R599" i="2" s="1"/>
  <c r="S605" i="2" a="1"/>
  <c r="S605" i="2" s="1"/>
  <c r="W605" i="2" a="1"/>
  <c r="W605" i="2" s="1"/>
  <c r="V605" i="2" a="1"/>
  <c r="V605" i="2" s="1"/>
  <c r="T605" i="2" a="1"/>
  <c r="T605" i="2" s="1"/>
  <c r="R605" i="2" a="1"/>
  <c r="R605" i="2" s="1"/>
  <c r="T609" i="2" a="1"/>
  <c r="T609" i="2" s="1"/>
  <c r="S609" i="2" a="1"/>
  <c r="S609" i="2" s="1"/>
  <c r="R609" i="2" a="1"/>
  <c r="R609" i="2" s="1"/>
  <c r="W609" i="2" a="1"/>
  <c r="W609" i="2" s="1"/>
  <c r="V609" i="2" a="1"/>
  <c r="V609" i="2" s="1"/>
  <c r="V617" i="2" a="1"/>
  <c r="V617" i="2" s="1"/>
  <c r="S617" i="2" a="1"/>
  <c r="S617" i="2" s="1"/>
  <c r="W617" i="2" a="1"/>
  <c r="W617" i="2" s="1"/>
  <c r="R617" i="2" a="1"/>
  <c r="R617" i="2" s="1"/>
  <c r="T617" i="2" a="1"/>
  <c r="T617" i="2" s="1"/>
  <c r="T625" i="2" a="1"/>
  <c r="T625" i="2" s="1"/>
  <c r="W625" i="2" a="1"/>
  <c r="W625" i="2" s="1"/>
  <c r="R625" i="2" a="1"/>
  <c r="R625" i="2" s="1"/>
  <c r="V625" i="2" a="1"/>
  <c r="V625" i="2" s="1"/>
  <c r="S625" i="2" a="1"/>
  <c r="S625" i="2" s="1"/>
  <c r="V633" i="2" a="1"/>
  <c r="V633" i="2" s="1"/>
  <c r="S633" i="2" a="1"/>
  <c r="S633" i="2" s="1"/>
  <c r="W633" i="2" a="1"/>
  <c r="W633" i="2" s="1"/>
  <c r="R633" i="2" a="1"/>
  <c r="R633" i="2" s="1"/>
  <c r="T633" i="2" a="1"/>
  <c r="T633" i="2" s="1"/>
  <c r="S641" i="2" a="1"/>
  <c r="S641" i="2" s="1"/>
  <c r="T641" i="2" a="1"/>
  <c r="T641" i="2" s="1"/>
  <c r="W641" i="2" a="1"/>
  <c r="W641" i="2" s="1"/>
  <c r="R641" i="2" a="1"/>
  <c r="R641" i="2" s="1"/>
  <c r="V641" i="2" a="1"/>
  <c r="V641" i="2" s="1"/>
  <c r="V649" i="2" a="1"/>
  <c r="V649" i="2" s="1"/>
  <c r="S649" i="2" a="1"/>
  <c r="S649" i="2" s="1"/>
  <c r="W649" i="2" a="1"/>
  <c r="W649" i="2" s="1"/>
  <c r="R649" i="2" a="1"/>
  <c r="R649" i="2" s="1"/>
  <c r="T649" i="2" a="1"/>
  <c r="T649" i="2" s="1"/>
  <c r="V657" i="2" a="1"/>
  <c r="V657" i="2" s="1"/>
  <c r="S657" i="2" a="1"/>
  <c r="S657" i="2" s="1"/>
  <c r="T657" i="2" a="1"/>
  <c r="T657" i="2" s="1"/>
  <c r="W657" i="2" a="1"/>
  <c r="W657" i="2" s="1"/>
  <c r="R657" i="2" a="1"/>
  <c r="R657" i="2" s="1"/>
  <c r="V665" i="2" a="1"/>
  <c r="V665" i="2" s="1"/>
  <c r="S665" i="2" a="1"/>
  <c r="S665" i="2" s="1"/>
  <c r="W665" i="2" a="1"/>
  <c r="W665" i="2" s="1"/>
  <c r="T665" i="2" a="1"/>
  <c r="T665" i="2" s="1"/>
  <c r="R665" i="2" a="1"/>
  <c r="R665" i="2" s="1"/>
  <c r="S705" i="2" a="1"/>
  <c r="S705" i="2" s="1"/>
  <c r="T705" i="2" a="1"/>
  <c r="T705" i="2" s="1"/>
  <c r="W705" i="2" a="1"/>
  <c r="W705" i="2" s="1"/>
  <c r="V705" i="2" a="1"/>
  <c r="V705" i="2" s="1"/>
  <c r="R705" i="2" a="1"/>
  <c r="R705" i="2" s="1"/>
  <c r="S713" i="2" a="1"/>
  <c r="S713" i="2" s="1"/>
  <c r="W713" i="2" a="1"/>
  <c r="W713" i="2" s="1"/>
  <c r="T713" i="2" a="1"/>
  <c r="T713" i="2" s="1"/>
  <c r="R713" i="2" a="1"/>
  <c r="R713" i="2" s="1"/>
  <c r="V713" i="2" a="1"/>
  <c r="V713" i="2" s="1"/>
  <c r="R721" i="2" a="1"/>
  <c r="R721" i="2" s="1"/>
  <c r="S721" i="2" a="1"/>
  <c r="S721" i="2" s="1"/>
  <c r="T721" i="2" a="1"/>
  <c r="T721" i="2" s="1"/>
  <c r="W721" i="2" a="1"/>
  <c r="W721" i="2" s="1"/>
  <c r="V721" i="2" a="1"/>
  <c r="V721" i="2" s="1"/>
  <c r="S729" i="2" a="1"/>
  <c r="S729" i="2" s="1"/>
  <c r="W729" i="2" a="1"/>
  <c r="W729" i="2" s="1"/>
  <c r="T729" i="2" a="1"/>
  <c r="T729" i="2" s="1"/>
  <c r="V729" i="2" a="1"/>
  <c r="V729" i="2" s="1"/>
  <c r="R729" i="2" a="1"/>
  <c r="R729" i="2" s="1"/>
  <c r="S763" i="2" a="1"/>
  <c r="S763" i="2" s="1"/>
  <c r="W763" i="2" a="1"/>
  <c r="W763" i="2" s="1"/>
  <c r="R763" i="2" a="1"/>
  <c r="R763" i="2" s="1"/>
  <c r="T763" i="2" a="1"/>
  <c r="T763" i="2" s="1"/>
  <c r="V763" i="2" a="1"/>
  <c r="V763" i="2" s="1"/>
  <c r="W790" i="2" a="1"/>
  <c r="W790" i="2" s="1"/>
  <c r="T790" i="2" a="1"/>
  <c r="T790" i="2" s="1"/>
  <c r="S790" i="2" a="1"/>
  <c r="S790" i="2" s="1"/>
  <c r="R790" i="2" a="1"/>
  <c r="R790" i="2" s="1"/>
  <c r="V790" i="2" a="1"/>
  <c r="V790" i="2" s="1"/>
  <c r="V843" i="2" a="1"/>
  <c r="V843" i="2" s="1"/>
  <c r="T843" i="2" a="1"/>
  <c r="T843" i="2" s="1"/>
  <c r="R843" i="2" a="1"/>
  <c r="R843" i="2" s="1"/>
  <c r="S843" i="2" a="1"/>
  <c r="S843" i="2" s="1"/>
  <c r="W843" i="2" a="1"/>
  <c r="W843" i="2" s="1"/>
  <c r="R850" i="2" a="1"/>
  <c r="R850" i="2" s="1"/>
  <c r="T850" i="2" a="1"/>
  <c r="T850" i="2" s="1"/>
  <c r="V850" i="2" a="1"/>
  <c r="V850" i="2" s="1"/>
  <c r="S850" i="2" a="1"/>
  <c r="S850" i="2" s="1"/>
  <c r="W850" i="2" a="1"/>
  <c r="W850" i="2" s="1"/>
  <c r="S872" i="2" a="1"/>
  <c r="S872" i="2" s="1"/>
  <c r="W872" i="2" a="1"/>
  <c r="W872" i="2" s="1"/>
  <c r="R872" i="2" a="1"/>
  <c r="R872" i="2" s="1"/>
  <c r="T872" i="2" a="1"/>
  <c r="T872" i="2" s="1"/>
  <c r="V872" i="2" a="1"/>
  <c r="V872" i="2" s="1"/>
  <c r="R971" i="2" a="1"/>
  <c r="R971" i="2" s="1"/>
  <c r="T971" i="2" a="1"/>
  <c r="T971" i="2" s="1"/>
  <c r="V971" i="2" a="1"/>
  <c r="V971" i="2" s="1"/>
  <c r="S971" i="2" a="1"/>
  <c r="S971" i="2" s="1"/>
  <c r="W971" i="2" a="1"/>
  <c r="W971" i="2" s="1"/>
  <c r="R978" i="2" a="1"/>
  <c r="R978" i="2" s="1"/>
  <c r="T978" i="2" a="1"/>
  <c r="T978" i="2" s="1"/>
  <c r="S978" i="2" a="1"/>
  <c r="S978" i="2" s="1"/>
  <c r="V978" i="2" a="1"/>
  <c r="V978" i="2" s="1"/>
  <c r="W978" i="2" a="1"/>
  <c r="W978" i="2" s="1"/>
  <c r="V1000" i="2" a="1"/>
  <c r="V1000" i="2" s="1"/>
  <c r="W1000" i="2" a="1"/>
  <c r="W1000" i="2" s="1"/>
  <c r="T1000" i="2" a="1"/>
  <c r="T1000" i="2" s="1"/>
  <c r="S1000" i="2" a="1"/>
  <c r="S1000" i="2" s="1"/>
  <c r="R1000" i="2" a="1"/>
  <c r="R1000" i="2" s="1"/>
  <c r="R1010" i="2" a="1"/>
  <c r="R1010" i="2" s="1"/>
  <c r="V1010" i="2" a="1"/>
  <c r="V1010" i="2" s="1"/>
  <c r="W1010" i="2" a="1"/>
  <c r="W1010" i="2" s="1"/>
  <c r="S1010" i="2" a="1"/>
  <c r="S1010" i="2" s="1"/>
  <c r="T1010" i="2" a="1"/>
  <c r="T1010" i="2" s="1"/>
  <c r="W1024" i="2" a="1"/>
  <c r="W1024" i="2" s="1"/>
  <c r="V1024" i="2" a="1"/>
  <c r="V1024" i="2" s="1"/>
  <c r="S1024" i="2" a="1"/>
  <c r="S1024" i="2" s="1"/>
  <c r="T1024" i="2" a="1"/>
  <c r="T1024" i="2" s="1"/>
  <c r="R1024" i="2" a="1"/>
  <c r="R1024" i="2" s="1"/>
  <c r="T1035" i="2" a="1"/>
  <c r="T1035" i="2" s="1"/>
  <c r="W1035" i="2" a="1"/>
  <c r="W1035" i="2" s="1"/>
  <c r="R1035" i="2" a="1"/>
  <c r="R1035" i="2" s="1"/>
  <c r="V1035" i="2" a="1"/>
  <c r="V1035" i="2" s="1"/>
  <c r="S1035" i="2" a="1"/>
  <c r="S1035" i="2" s="1"/>
  <c r="V1053" i="2" a="1"/>
  <c r="V1053" i="2" s="1"/>
  <c r="S1053" i="2" a="1"/>
  <c r="S1053" i="2" s="1"/>
  <c r="W1053" i="2" a="1"/>
  <c r="W1053" i="2" s="1"/>
  <c r="T1053" i="2" a="1"/>
  <c r="T1053" i="2" s="1"/>
  <c r="R1053" i="2" a="1"/>
  <c r="R1053" i="2" s="1"/>
  <c r="R1076" i="2" a="1"/>
  <c r="R1076" i="2" s="1"/>
  <c r="V1076" i="2" a="1"/>
  <c r="V1076" i="2" s="1"/>
  <c r="S1076" i="2" a="1"/>
  <c r="S1076" i="2" s="1"/>
  <c r="W1076" i="2" a="1"/>
  <c r="W1076" i="2" s="1"/>
  <c r="T1076" i="2" a="1"/>
  <c r="T1076" i="2" s="1"/>
  <c r="T1112" i="2" a="1"/>
  <c r="T1112" i="2" s="1"/>
  <c r="R1112" i="2" a="1"/>
  <c r="R1112" i="2" s="1"/>
  <c r="S1112" i="2" a="1"/>
  <c r="S1112" i="2" s="1"/>
  <c r="V1112" i="2" a="1"/>
  <c r="V1112" i="2" s="1"/>
  <c r="W1112" i="2" a="1"/>
  <c r="W1112" i="2" s="1"/>
  <c r="V1117" i="2" a="1"/>
  <c r="V1117" i="2" s="1"/>
  <c r="S1117" i="2" a="1"/>
  <c r="S1117" i="2" s="1"/>
  <c r="W1117" i="2" a="1"/>
  <c r="W1117" i="2" s="1"/>
  <c r="T1117" i="2" a="1"/>
  <c r="T1117" i="2" s="1"/>
  <c r="R1117" i="2" a="1"/>
  <c r="R1117" i="2" s="1"/>
  <c r="T1146" i="2" a="1"/>
  <c r="T1146" i="2" s="1"/>
  <c r="R1146" i="2" a="1"/>
  <c r="R1146" i="2" s="1"/>
  <c r="S1146" i="2" a="1"/>
  <c r="S1146" i="2" s="1"/>
  <c r="V1146" i="2" a="1"/>
  <c r="V1146" i="2" s="1"/>
  <c r="W1146" i="2" a="1"/>
  <c r="W1146" i="2" s="1"/>
  <c r="S1151" i="2" a="1"/>
  <c r="S1151" i="2" s="1"/>
  <c r="W1151" i="2" a="1"/>
  <c r="W1151" i="2" s="1"/>
  <c r="T1151" i="2" a="1"/>
  <c r="T1151" i="2" s="1"/>
  <c r="R1151" i="2" a="1"/>
  <c r="R1151" i="2" s="1"/>
  <c r="V1151" i="2" a="1"/>
  <c r="V1151" i="2" s="1"/>
  <c r="W1166" i="2" a="1"/>
  <c r="W1166" i="2" s="1"/>
  <c r="R1166" i="2" a="1"/>
  <c r="R1166" i="2" s="1"/>
  <c r="T1166" i="2" a="1"/>
  <c r="T1166" i="2" s="1"/>
  <c r="V1166" i="2" a="1"/>
  <c r="V1166" i="2" s="1"/>
  <c r="S1166" i="2" a="1"/>
  <c r="S1166" i="2" s="1"/>
  <c r="S1171" i="2" a="1"/>
  <c r="S1171" i="2" s="1"/>
  <c r="T1171" i="2" a="1"/>
  <c r="T1171" i="2" s="1"/>
  <c r="R1171" i="2" a="1"/>
  <c r="R1171" i="2" s="1"/>
  <c r="W1171" i="2" a="1"/>
  <c r="W1171" i="2" s="1"/>
  <c r="V1171" i="2" a="1"/>
  <c r="V1171" i="2" s="1"/>
  <c r="S1187" i="2" a="1"/>
  <c r="S1187" i="2" s="1"/>
  <c r="T1187" i="2" a="1"/>
  <c r="T1187" i="2" s="1"/>
  <c r="R1187" i="2" a="1"/>
  <c r="R1187" i="2" s="1"/>
  <c r="W1187" i="2" a="1"/>
  <c r="W1187" i="2" s="1"/>
  <c r="V1187" i="2" a="1"/>
  <c r="V1187" i="2" s="1"/>
  <c r="S1201" i="2" a="1"/>
  <c r="S1201" i="2" s="1"/>
  <c r="V1201" i="2" a="1"/>
  <c r="V1201" i="2" s="1"/>
  <c r="T1201" i="2" a="1"/>
  <c r="T1201" i="2" s="1"/>
  <c r="W1201" i="2" a="1"/>
  <c r="W1201" i="2" s="1"/>
  <c r="R1201" i="2" a="1"/>
  <c r="R1201" i="2" s="1"/>
  <c r="V1221" i="2" a="1"/>
  <c r="V1221" i="2" s="1"/>
  <c r="S1221" i="2" a="1"/>
  <c r="S1221" i="2" s="1"/>
  <c r="R1221" i="2" a="1"/>
  <c r="R1221" i="2" s="1"/>
  <c r="W1221" i="2" a="1"/>
  <c r="W1221" i="2" s="1"/>
  <c r="T1221" i="2" a="1"/>
  <c r="T1221" i="2" s="1"/>
  <c r="W1243" i="2" a="1"/>
  <c r="W1243" i="2" s="1"/>
  <c r="S1243" i="2" a="1"/>
  <c r="S1243" i="2" s="1"/>
  <c r="R1243" i="2" a="1"/>
  <c r="R1243" i="2" s="1"/>
  <c r="T1243" i="2" a="1"/>
  <c r="T1243" i="2" s="1"/>
  <c r="V1243" i="2" a="1"/>
  <c r="V1243" i="2" s="1"/>
  <c r="V1264" i="2" a="1"/>
  <c r="V1264" i="2" s="1"/>
  <c r="R1264" i="2" a="1"/>
  <c r="R1264" i="2" s="1"/>
  <c r="S1264" i="2" a="1"/>
  <c r="S1264" i="2" s="1"/>
  <c r="T1264" i="2" a="1"/>
  <c r="T1264" i="2" s="1"/>
  <c r="W1264" i="2" a="1"/>
  <c r="W1264" i="2" s="1"/>
  <c r="W1266" i="2" a="1"/>
  <c r="W1266" i="2" s="1"/>
  <c r="S1266" i="2" a="1"/>
  <c r="S1266" i="2" s="1"/>
  <c r="T1266" i="2" a="1"/>
  <c r="T1266" i="2" s="1"/>
  <c r="R1266" i="2" a="1"/>
  <c r="R1266" i="2" s="1"/>
  <c r="V1266" i="2" a="1"/>
  <c r="V1266" i="2" s="1"/>
  <c r="S1271" i="2" a="1"/>
  <c r="S1271" i="2" s="1"/>
  <c r="T1271" i="2" a="1"/>
  <c r="T1271" i="2" s="1"/>
  <c r="W1271" i="2" a="1"/>
  <c r="W1271" i="2" s="1"/>
  <c r="V1271" i="2" a="1"/>
  <c r="V1271" i="2" s="1"/>
  <c r="R1271" i="2" a="1"/>
  <c r="R1271" i="2" s="1"/>
  <c r="W1300" i="2" a="1"/>
  <c r="W1300" i="2" s="1"/>
  <c r="V1300" i="2" a="1"/>
  <c r="V1300" i="2" s="1"/>
  <c r="T1300" i="2" a="1"/>
  <c r="T1300" i="2" s="1"/>
  <c r="R1300" i="2" a="1"/>
  <c r="R1300" i="2" s="1"/>
  <c r="S1300" i="2" a="1"/>
  <c r="S1300" i="2" s="1"/>
  <c r="W1310" i="2" a="1"/>
  <c r="W1310" i="2" s="1"/>
  <c r="T1310" i="2" a="1"/>
  <c r="T1310" i="2" s="1"/>
  <c r="S1310" i="2" a="1"/>
  <c r="S1310" i="2" s="1"/>
  <c r="R1310" i="2" a="1"/>
  <c r="R1310" i="2" s="1"/>
  <c r="V1310" i="2" a="1"/>
  <c r="V1310" i="2" s="1"/>
  <c r="R1326" i="2" a="1"/>
  <c r="R1326" i="2" s="1"/>
  <c r="W1326" i="2" a="1"/>
  <c r="W1326" i="2" s="1"/>
  <c r="T1326" i="2" a="1"/>
  <c r="T1326" i="2" s="1"/>
  <c r="S1326" i="2" a="1"/>
  <c r="S1326" i="2" s="1"/>
  <c r="V1326" i="2" a="1"/>
  <c r="V1326" i="2" s="1"/>
  <c r="R1339" i="2" a="1"/>
  <c r="R1339" i="2" s="1"/>
  <c r="S1339" i="2" a="1"/>
  <c r="S1339" i="2" s="1"/>
  <c r="W1339" i="2" a="1"/>
  <c r="W1339" i="2" s="1"/>
  <c r="V1339" i="2" a="1"/>
  <c r="V1339" i="2" s="1"/>
  <c r="T1339" i="2" a="1"/>
  <c r="T1339" i="2" s="1"/>
  <c r="R1350" i="2" a="1"/>
  <c r="R1350" i="2" s="1"/>
  <c r="V1350" i="2" a="1"/>
  <c r="V1350" i="2" s="1"/>
  <c r="W1350" i="2" a="1"/>
  <c r="W1350" i="2" s="1"/>
  <c r="T1350" i="2" a="1"/>
  <c r="T1350" i="2" s="1"/>
  <c r="S1350" i="2" a="1"/>
  <c r="S1350" i="2" s="1"/>
  <c r="R1357" i="2" a="1"/>
  <c r="R1357" i="2" s="1"/>
  <c r="V1357" i="2" a="1"/>
  <c r="V1357" i="2" s="1"/>
  <c r="S1357" i="2" a="1"/>
  <c r="S1357" i="2" s="1"/>
  <c r="T1357" i="2" a="1"/>
  <c r="T1357" i="2" s="1"/>
  <c r="W1357" i="2" a="1"/>
  <c r="W1357" i="2" s="1"/>
  <c r="R1362" i="2" a="1"/>
  <c r="R1362" i="2" s="1"/>
  <c r="V1362" i="2" a="1"/>
  <c r="V1362" i="2" s="1"/>
  <c r="W1362" i="2" a="1"/>
  <c r="W1362" i="2" s="1"/>
  <c r="S1362" i="2" a="1"/>
  <c r="S1362" i="2" s="1"/>
  <c r="T1362" i="2" a="1"/>
  <c r="T1362" i="2" s="1"/>
  <c r="S1379" i="2" a="1"/>
  <c r="S1379" i="2" s="1"/>
  <c r="V1379" i="2" a="1"/>
  <c r="V1379" i="2" s="1"/>
  <c r="T1379" i="2" a="1"/>
  <c r="T1379" i="2" s="1"/>
  <c r="R1379" i="2" a="1"/>
  <c r="R1379" i="2" s="1"/>
  <c r="W1379" i="2" a="1"/>
  <c r="W1379" i="2" s="1"/>
  <c r="S1382" i="2" a="1"/>
  <c r="S1382" i="2" s="1"/>
  <c r="T1382" i="2" a="1"/>
  <c r="T1382" i="2" s="1"/>
  <c r="R1382" i="2" a="1"/>
  <c r="R1382" i="2" s="1"/>
  <c r="V1382" i="2" a="1"/>
  <c r="V1382" i="2" s="1"/>
  <c r="W1382" i="2" a="1"/>
  <c r="W1382" i="2" s="1"/>
  <c r="T1403" i="2" a="1"/>
  <c r="T1403" i="2" s="1"/>
  <c r="R1403" i="2" a="1"/>
  <c r="R1403" i="2" s="1"/>
  <c r="V1403" i="2" a="1"/>
  <c r="V1403" i="2" s="1"/>
  <c r="W1403" i="2" a="1"/>
  <c r="W1403" i="2" s="1"/>
  <c r="S1403" i="2" a="1"/>
  <c r="S1403" i="2" s="1"/>
  <c r="R1414" i="2" a="1"/>
  <c r="R1414" i="2" s="1"/>
  <c r="T1414" i="2" a="1"/>
  <c r="T1414" i="2" s="1"/>
  <c r="W1414" i="2" a="1"/>
  <c r="W1414" i="2" s="1"/>
  <c r="S1414" i="2" a="1"/>
  <c r="S1414" i="2" s="1"/>
  <c r="V1414" i="2" a="1"/>
  <c r="V1414" i="2" s="1"/>
  <c r="W1427" i="2" a="1"/>
  <c r="W1427" i="2" s="1"/>
  <c r="T1427" i="2" a="1"/>
  <c r="T1427" i="2" s="1"/>
  <c r="S1427" i="2" a="1"/>
  <c r="S1427" i="2" s="1"/>
  <c r="V1427" i="2" a="1"/>
  <c r="V1427" i="2" s="1"/>
  <c r="R1427" i="2" a="1"/>
  <c r="R1427" i="2" s="1"/>
  <c r="S1469" i="2" a="1"/>
  <c r="S1469" i="2" s="1"/>
  <c r="T1469" i="2" a="1"/>
  <c r="T1469" i="2" s="1"/>
  <c r="W1469" i="2" a="1"/>
  <c r="W1469" i="2" s="1"/>
  <c r="R1469" i="2" a="1"/>
  <c r="R1469" i="2" s="1"/>
  <c r="V1469" i="2" a="1"/>
  <c r="V1469" i="2" s="1"/>
  <c r="S1502" i="2" a="1"/>
  <c r="S1502" i="2" s="1"/>
  <c r="W1502" i="2" a="1"/>
  <c r="W1502" i="2" s="1"/>
  <c r="T1502" i="2" a="1"/>
  <c r="T1502" i="2" s="1"/>
  <c r="V1502" i="2" a="1"/>
  <c r="V1502" i="2" s="1"/>
  <c r="R1502" i="2" a="1"/>
  <c r="R1502" i="2" s="1"/>
  <c r="S1509" i="2" a="1"/>
  <c r="S1509" i="2" s="1"/>
  <c r="V1509" i="2" a="1"/>
  <c r="V1509" i="2" s="1"/>
  <c r="W1509" i="2" a="1"/>
  <c r="W1509" i="2" s="1"/>
  <c r="R1509" i="2" a="1"/>
  <c r="R1509" i="2" s="1"/>
  <c r="T1509" i="2" a="1"/>
  <c r="T1509" i="2" s="1"/>
  <c r="R1511" i="2" a="1"/>
  <c r="R1511" i="2" s="1"/>
  <c r="T1511" i="2" a="1"/>
  <c r="T1511" i="2" s="1"/>
  <c r="V1511" i="2" a="1"/>
  <c r="V1511" i="2" s="1"/>
  <c r="S1511" i="2" a="1"/>
  <c r="S1511" i="2" s="1"/>
  <c r="W1511" i="2" a="1"/>
  <c r="W1511" i="2" s="1"/>
  <c r="W1522" i="2" a="1"/>
  <c r="W1522" i="2" s="1"/>
  <c r="T1522" i="2" a="1"/>
  <c r="T1522" i="2" s="1"/>
  <c r="R1522" i="2" a="1"/>
  <c r="R1522" i="2" s="1"/>
  <c r="S1522" i="2" a="1"/>
  <c r="S1522" i="2" s="1"/>
  <c r="V1522" i="2" a="1"/>
  <c r="V1522" i="2" s="1"/>
  <c r="T1530" i="2" a="1"/>
  <c r="T1530" i="2" s="1"/>
  <c r="W1530" i="2" a="1"/>
  <c r="W1530" i="2" s="1"/>
  <c r="R1530" i="2" a="1"/>
  <c r="R1530" i="2" s="1"/>
  <c r="V1530" i="2" a="1"/>
  <c r="V1530" i="2" s="1"/>
  <c r="S1530" i="2" a="1"/>
  <c r="S1530" i="2" s="1"/>
  <c r="S1544" i="2" a="1"/>
  <c r="S1544" i="2" s="1"/>
  <c r="W1544" i="2" a="1"/>
  <c r="W1544" i="2" s="1"/>
  <c r="V1544" i="2" a="1"/>
  <c r="V1544" i="2" s="1"/>
  <c r="T1544" i="2" a="1"/>
  <c r="T1544" i="2" s="1"/>
  <c r="R1544" i="2" a="1"/>
  <c r="R1544" i="2" s="1"/>
  <c r="S1549" i="2" a="1"/>
  <c r="S1549" i="2" s="1"/>
  <c r="T1549" i="2" a="1"/>
  <c r="T1549" i="2" s="1"/>
  <c r="W1549" i="2" a="1"/>
  <c r="W1549" i="2" s="1"/>
  <c r="R1549" i="2" a="1"/>
  <c r="R1549" i="2" s="1"/>
  <c r="V1549" i="2" a="1"/>
  <c r="V1549" i="2" s="1"/>
  <c r="S1574" i="2" a="1"/>
  <c r="S1574" i="2" s="1"/>
  <c r="T1574" i="2" a="1"/>
  <c r="T1574" i="2" s="1"/>
  <c r="W1574" i="2" a="1"/>
  <c r="W1574" i="2" s="1"/>
  <c r="R1574" i="2" a="1"/>
  <c r="R1574" i="2" s="1"/>
  <c r="V1574" i="2" a="1"/>
  <c r="V1574" i="2" s="1"/>
  <c r="W53" i="2" a="1"/>
  <c r="W53" i="2" s="1"/>
  <c r="T53" i="2" a="1"/>
  <c r="T53" i="2" s="1"/>
  <c r="S53" i="2" a="1"/>
  <c r="S53" i="2" s="1"/>
  <c r="V53" i="2" a="1"/>
  <c r="V53" i="2" s="1"/>
  <c r="R53" i="2" a="1"/>
  <c r="R53" i="2" s="1"/>
  <c r="R104" i="2" a="1"/>
  <c r="R104" i="2" s="1"/>
  <c r="V104" i="2" a="1"/>
  <c r="V104" i="2" s="1"/>
  <c r="S104" i="2" a="1"/>
  <c r="S104" i="2" s="1"/>
  <c r="T104" i="2" a="1"/>
  <c r="T104" i="2" s="1"/>
  <c r="W104" i="2" a="1"/>
  <c r="W104" i="2" s="1"/>
  <c r="R813" i="2" a="1"/>
  <c r="R813" i="2" s="1"/>
  <c r="V813" i="2" a="1"/>
  <c r="V813" i="2" s="1"/>
  <c r="S813" i="2" a="1"/>
  <c r="S813" i="2" s="1"/>
  <c r="T813" i="2" a="1"/>
  <c r="T813" i="2" s="1"/>
  <c r="W813" i="2" a="1"/>
  <c r="W813" i="2" s="1"/>
  <c r="R825" i="2" a="1"/>
  <c r="R825" i="2" s="1"/>
  <c r="T825" i="2" a="1"/>
  <c r="T825" i="2" s="1"/>
  <c r="V825" i="2" a="1"/>
  <c r="V825" i="2" s="1"/>
  <c r="S825" i="2" a="1"/>
  <c r="S825" i="2" s="1"/>
  <c r="W825" i="2" a="1"/>
  <c r="W825" i="2" s="1"/>
  <c r="R842" i="2" a="1"/>
  <c r="R842" i="2" s="1"/>
  <c r="V842" i="2" a="1"/>
  <c r="V842" i="2" s="1"/>
  <c r="T842" i="2" a="1"/>
  <c r="T842" i="2" s="1"/>
  <c r="S842" i="2" a="1"/>
  <c r="S842" i="2" s="1"/>
  <c r="W842" i="2" a="1"/>
  <c r="W842" i="2" s="1"/>
  <c r="R941" i="2" a="1"/>
  <c r="R941" i="2" s="1"/>
  <c r="W941" i="2" a="1"/>
  <c r="W941" i="2" s="1"/>
  <c r="S941" i="2" a="1"/>
  <c r="S941" i="2" s="1"/>
  <c r="T941" i="2" a="1"/>
  <c r="T941" i="2" s="1"/>
  <c r="V941" i="2" a="1"/>
  <c r="V941" i="2" s="1"/>
  <c r="R953" i="2" a="1"/>
  <c r="R953" i="2" s="1"/>
  <c r="T953" i="2" a="1"/>
  <c r="T953" i="2" s="1"/>
  <c r="V953" i="2" a="1"/>
  <c r="V953" i="2" s="1"/>
  <c r="S953" i="2" a="1"/>
  <c r="S953" i="2" s="1"/>
  <c r="W953" i="2" a="1"/>
  <c r="W953" i="2" s="1"/>
  <c r="V970" i="2" a="1"/>
  <c r="V970" i="2" s="1"/>
  <c r="W970" i="2" a="1"/>
  <c r="W970" i="2" s="1"/>
  <c r="T970" i="2" a="1"/>
  <c r="T970" i="2" s="1"/>
  <c r="S970" i="2" a="1"/>
  <c r="S970" i="2" s="1"/>
  <c r="R970" i="2" a="1"/>
  <c r="R970" i="2" s="1"/>
  <c r="V1046" i="2" a="1"/>
  <c r="V1046" i="2" s="1"/>
  <c r="W1046" i="2" a="1"/>
  <c r="W1046" i="2" s="1"/>
  <c r="R1046" i="2" a="1"/>
  <c r="R1046" i="2" s="1"/>
  <c r="T1046" i="2" a="1"/>
  <c r="T1046" i="2" s="1"/>
  <c r="S1046" i="2" a="1"/>
  <c r="S1046" i="2" s="1"/>
  <c r="S1055" i="2" a="1"/>
  <c r="S1055" i="2" s="1"/>
  <c r="W1055" i="2" a="1"/>
  <c r="W1055" i="2" s="1"/>
  <c r="T1055" i="2" a="1"/>
  <c r="T1055" i="2" s="1"/>
  <c r="V1055" i="2" a="1"/>
  <c r="V1055" i="2" s="1"/>
  <c r="R1055" i="2" a="1"/>
  <c r="R1055" i="2" s="1"/>
  <c r="S1145" i="2" a="1"/>
  <c r="S1145" i="2" s="1"/>
  <c r="W1145" i="2" a="1"/>
  <c r="W1145" i="2" s="1"/>
  <c r="R1145" i="2" a="1"/>
  <c r="R1145" i="2" s="1"/>
  <c r="T1145" i="2" a="1"/>
  <c r="T1145" i="2" s="1"/>
  <c r="V1145" i="2" a="1"/>
  <c r="V1145" i="2" s="1"/>
  <c r="W1182" i="2" a="1"/>
  <c r="W1182" i="2" s="1"/>
  <c r="R1182" i="2" a="1"/>
  <c r="R1182" i="2" s="1"/>
  <c r="T1182" i="2" a="1"/>
  <c r="T1182" i="2" s="1"/>
  <c r="V1182" i="2" a="1"/>
  <c r="V1182" i="2" s="1"/>
  <c r="S1182" i="2" a="1"/>
  <c r="S1182" i="2" s="1"/>
  <c r="R1208" i="2" a="1"/>
  <c r="R1208" i="2" s="1"/>
  <c r="V1208" i="2" a="1"/>
  <c r="V1208" i="2" s="1"/>
  <c r="S1208" i="2" a="1"/>
  <c r="S1208" i="2" s="1"/>
  <c r="W1208" i="2" a="1"/>
  <c r="W1208" i="2" s="1"/>
  <c r="T1208" i="2" a="1"/>
  <c r="T1208" i="2" s="1"/>
  <c r="W1249" i="2" a="1"/>
  <c r="W1249" i="2" s="1"/>
  <c r="S1249" i="2" a="1"/>
  <c r="S1249" i="2" s="1"/>
  <c r="R1249" i="2" a="1"/>
  <c r="R1249" i="2" s="1"/>
  <c r="T1249" i="2" a="1"/>
  <c r="T1249" i="2" s="1"/>
  <c r="V1249" i="2" a="1"/>
  <c r="V1249" i="2" s="1"/>
  <c r="V1281" i="2" a="1"/>
  <c r="V1281" i="2" s="1"/>
  <c r="W1281" i="2" a="1"/>
  <c r="W1281" i="2" s="1"/>
  <c r="T1281" i="2" a="1"/>
  <c r="T1281" i="2" s="1"/>
  <c r="S1281" i="2" a="1"/>
  <c r="S1281" i="2" s="1"/>
  <c r="R1281" i="2" a="1"/>
  <c r="R1281" i="2" s="1"/>
  <c r="R1407" i="2" a="1"/>
  <c r="R1407" i="2" s="1"/>
  <c r="T1407" i="2" a="1"/>
  <c r="T1407" i="2" s="1"/>
  <c r="V1407" i="2" a="1"/>
  <c r="V1407" i="2" s="1"/>
  <c r="W1407" i="2" a="1"/>
  <c r="W1407" i="2" s="1"/>
  <c r="S1407" i="2" a="1"/>
  <c r="S1407" i="2" s="1"/>
  <c r="T1480" i="2" a="1"/>
  <c r="T1480" i="2" s="1"/>
  <c r="W1480" i="2" a="1"/>
  <c r="W1480" i="2" s="1"/>
  <c r="V1480" i="2" a="1"/>
  <c r="V1480" i="2" s="1"/>
  <c r="S1480" i="2" a="1"/>
  <c r="S1480" i="2" s="1"/>
  <c r="R1480" i="2" a="1"/>
  <c r="R1480" i="2" s="1"/>
  <c r="S1497" i="2" a="1"/>
  <c r="S1497" i="2" s="1"/>
  <c r="V1497" i="2" a="1"/>
  <c r="V1497" i="2" s="1"/>
  <c r="W1497" i="2" a="1"/>
  <c r="W1497" i="2" s="1"/>
  <c r="T1497" i="2" a="1"/>
  <c r="T1497" i="2" s="1"/>
  <c r="R1497" i="2" a="1"/>
  <c r="R1497" i="2" s="1"/>
  <c r="W1693" i="2" a="1"/>
  <c r="W1693" i="2" s="1"/>
  <c r="V1693" i="2" a="1"/>
  <c r="V1693" i="2" s="1"/>
  <c r="S1693" i="2" a="1"/>
  <c r="S1693" i="2" s="1"/>
  <c r="T1693" i="2" a="1"/>
  <c r="T1693" i="2" s="1"/>
  <c r="R1693" i="2" a="1"/>
  <c r="R1693" i="2" s="1"/>
  <c r="T1737" i="2" a="1"/>
  <c r="T1737" i="2" s="1"/>
  <c r="R1737" i="2" a="1"/>
  <c r="R1737" i="2" s="1"/>
  <c r="W1737" i="2" a="1"/>
  <c r="W1737" i="2" s="1"/>
  <c r="V1737" i="2" a="1"/>
  <c r="V1737" i="2" s="1"/>
  <c r="S1737" i="2" a="1"/>
  <c r="S1737" i="2" s="1"/>
  <c r="T1769" i="2" a="1"/>
  <c r="T1769" i="2" s="1"/>
  <c r="R1769" i="2" a="1"/>
  <c r="R1769" i="2" s="1"/>
  <c r="S1769" i="2" a="1"/>
  <c r="S1769" i="2" s="1"/>
  <c r="V1769" i="2" a="1"/>
  <c r="V1769" i="2" s="1"/>
  <c r="W1769" i="2" a="1"/>
  <c r="W1769" i="2" s="1"/>
  <c r="R1813" i="2" a="1"/>
  <c r="R1813" i="2" s="1"/>
  <c r="W1813" i="2" a="1"/>
  <c r="W1813" i="2" s="1"/>
  <c r="T1813" i="2" a="1"/>
  <c r="T1813" i="2" s="1"/>
  <c r="S1813" i="2" a="1"/>
  <c r="S1813" i="2" s="1"/>
  <c r="V1813" i="2" a="1"/>
  <c r="V1813" i="2" s="1"/>
  <c r="T1841" i="2" a="1"/>
  <c r="T1841" i="2" s="1"/>
  <c r="R1841" i="2" a="1"/>
  <c r="R1841" i="2" s="1"/>
  <c r="S1841" i="2" a="1"/>
  <c r="S1841" i="2" s="1"/>
  <c r="V1841" i="2" a="1"/>
  <c r="V1841" i="2" s="1"/>
  <c r="W1841" i="2" a="1"/>
  <c r="W1841" i="2" s="1"/>
  <c r="T1869" i="2" a="1"/>
  <c r="T1869" i="2" s="1"/>
  <c r="S1869" i="2" a="1"/>
  <c r="S1869" i="2" s="1"/>
  <c r="V1869" i="2" a="1"/>
  <c r="V1869" i="2" s="1"/>
  <c r="R1869" i="2" a="1"/>
  <c r="R1869" i="2" s="1"/>
  <c r="W1869" i="2" a="1"/>
  <c r="W1869" i="2" s="1"/>
  <c r="R1913" i="2" a="1"/>
  <c r="R1913" i="2" s="1"/>
  <c r="S1913" i="2" a="1"/>
  <c r="S1913" i="2" s="1"/>
  <c r="V1913" i="2" a="1"/>
  <c r="V1913" i="2" s="1"/>
  <c r="T1913" i="2" a="1"/>
  <c r="T1913" i="2" s="1"/>
  <c r="W1913" i="2" a="1"/>
  <c r="W1913" i="2" s="1"/>
  <c r="R1921" i="2" a="1"/>
  <c r="R1921" i="2" s="1"/>
  <c r="T1921" i="2" a="1"/>
  <c r="T1921" i="2" s="1"/>
  <c r="W1921" i="2" a="1"/>
  <c r="W1921" i="2" s="1"/>
  <c r="V1921" i="2" a="1"/>
  <c r="V1921" i="2" s="1"/>
  <c r="S1921" i="2" a="1"/>
  <c r="S1921" i="2" s="1"/>
  <c r="S1937" i="2" a="1"/>
  <c r="S1937" i="2" s="1"/>
  <c r="W1937" i="2" a="1"/>
  <c r="W1937" i="2" s="1"/>
  <c r="V1937" i="2" a="1"/>
  <c r="V1937" i="2" s="1"/>
  <c r="R1937" i="2" a="1"/>
  <c r="R1937" i="2" s="1"/>
  <c r="T1937" i="2" a="1"/>
  <c r="T1937" i="2" s="1"/>
  <c r="W1969" i="2" a="1"/>
  <c r="W1969" i="2" s="1"/>
  <c r="S1969" i="2" a="1"/>
  <c r="S1969" i="2" s="1"/>
  <c r="T1969" i="2" a="1"/>
  <c r="T1969" i="2" s="1"/>
  <c r="V1969" i="2" a="1"/>
  <c r="V1969" i="2" s="1"/>
  <c r="R1969" i="2" a="1"/>
  <c r="R1969" i="2" s="1"/>
  <c r="S1997" i="2" a="1"/>
  <c r="S1997" i="2" s="1"/>
  <c r="W1997" i="2" a="1"/>
  <c r="W1997" i="2" s="1"/>
  <c r="T1997" i="2" a="1"/>
  <c r="T1997" i="2" s="1"/>
  <c r="V1997" i="2" a="1"/>
  <c r="V1997" i="2" s="1"/>
  <c r="R1997" i="2" a="1"/>
  <c r="R1997" i="2" s="1"/>
  <c r="R2025" i="2" a="1"/>
  <c r="R2025" i="2" s="1"/>
  <c r="W2025" i="2" a="1"/>
  <c r="W2025" i="2" s="1"/>
  <c r="V2025" i="2" a="1"/>
  <c r="V2025" i="2" s="1"/>
  <c r="S2025" i="2" a="1"/>
  <c r="S2025" i="2" s="1"/>
  <c r="T2025" i="2" a="1"/>
  <c r="T2025" i="2" s="1"/>
  <c r="R2057" i="2" a="1"/>
  <c r="R2057" i="2" s="1"/>
  <c r="T2057" i="2" a="1"/>
  <c r="T2057" i="2" s="1"/>
  <c r="V2057" i="2" a="1"/>
  <c r="V2057" i="2" s="1"/>
  <c r="W2057" i="2" a="1"/>
  <c r="W2057" i="2" s="1"/>
  <c r="S2057" i="2" a="1"/>
  <c r="S2057" i="2" s="1"/>
  <c r="S2089" i="2" a="1"/>
  <c r="S2089" i="2" s="1"/>
  <c r="V2089" i="2" a="1"/>
  <c r="V2089" i="2" s="1"/>
  <c r="W2089" i="2" a="1"/>
  <c r="W2089" i="2" s="1"/>
  <c r="T2089" i="2" a="1"/>
  <c r="T2089" i="2" s="1"/>
  <c r="R2089" i="2" a="1"/>
  <c r="R2089" i="2" s="1"/>
  <c r="T2117" i="2" a="1"/>
  <c r="T2117" i="2" s="1"/>
  <c r="R2117" i="2" a="1"/>
  <c r="R2117" i="2" s="1"/>
  <c r="W2117" i="2" a="1"/>
  <c r="W2117" i="2" s="1"/>
  <c r="V2117" i="2" a="1"/>
  <c r="V2117" i="2" s="1"/>
  <c r="S2117" i="2" a="1"/>
  <c r="S2117" i="2" s="1"/>
  <c r="V881" i="2" a="1"/>
  <c r="V881" i="2" s="1"/>
  <c r="S881" i="2" a="1"/>
  <c r="S881" i="2" s="1"/>
  <c r="T881" i="2" a="1"/>
  <c r="T881" i="2" s="1"/>
  <c r="W881" i="2" a="1"/>
  <c r="W881" i="2" s="1"/>
  <c r="R881" i="2" a="1"/>
  <c r="R881" i="2" s="1"/>
  <c r="T1073" i="2" a="1"/>
  <c r="T1073" i="2" s="1"/>
  <c r="R1073" i="2" a="1"/>
  <c r="R1073" i="2" s="1"/>
  <c r="S1073" i="2" a="1"/>
  <c r="S1073" i="2" s="1"/>
  <c r="V1073" i="2" a="1"/>
  <c r="V1073" i="2" s="1"/>
  <c r="W1073" i="2" a="1"/>
  <c r="W1073" i="2" s="1"/>
  <c r="W1205" i="2" a="1"/>
  <c r="W1205" i="2" s="1"/>
  <c r="T1205" i="2" a="1"/>
  <c r="T1205" i="2" s="1"/>
  <c r="V1205" i="2" a="1"/>
  <c r="V1205" i="2" s="1"/>
  <c r="R1205" i="2" a="1"/>
  <c r="R1205" i="2" s="1"/>
  <c r="S1205" i="2" a="1"/>
  <c r="S1205" i="2" s="1"/>
  <c r="S1292" i="2" a="1"/>
  <c r="S1292" i="2" s="1"/>
  <c r="T1292" i="2" a="1"/>
  <c r="T1292" i="2" s="1"/>
  <c r="W1292" i="2" a="1"/>
  <c r="W1292" i="2" s="1"/>
  <c r="R1292" i="2" a="1"/>
  <c r="R1292" i="2" s="1"/>
  <c r="V1292" i="2" a="1"/>
  <c r="V1292" i="2" s="1"/>
  <c r="T1302" i="2" a="1"/>
  <c r="T1302" i="2" s="1"/>
  <c r="R1302" i="2" a="1"/>
  <c r="R1302" i="2" s="1"/>
  <c r="V1302" i="2" a="1"/>
  <c r="V1302" i="2" s="1"/>
  <c r="W1302" i="2" a="1"/>
  <c r="W1302" i="2" s="1"/>
  <c r="S1302" i="2" a="1"/>
  <c r="S1302" i="2" s="1"/>
  <c r="W1338" i="2" a="1"/>
  <c r="W1338" i="2" s="1"/>
  <c r="R1338" i="2" a="1"/>
  <c r="R1338" i="2" s="1"/>
  <c r="T1338" i="2" a="1"/>
  <c r="T1338" i="2" s="1"/>
  <c r="V1338" i="2" a="1"/>
  <c r="V1338" i="2" s="1"/>
  <c r="S1338" i="2" a="1"/>
  <c r="S1338" i="2" s="1"/>
  <c r="V1558" i="2" a="1"/>
  <c r="V1558" i="2" s="1"/>
  <c r="S1558" i="2" a="1"/>
  <c r="S1558" i="2" s="1"/>
  <c r="W1558" i="2" a="1"/>
  <c r="W1558" i="2" s="1"/>
  <c r="R1558" i="2" a="1"/>
  <c r="R1558" i="2" s="1"/>
  <c r="T1558" i="2" a="1"/>
  <c r="T1558" i="2" s="1"/>
  <c r="S1583" i="2" a="1"/>
  <c r="S1583" i="2" s="1"/>
  <c r="W1583" i="2" a="1"/>
  <c r="W1583" i="2" s="1"/>
  <c r="R1583" i="2" a="1"/>
  <c r="R1583" i="2" s="1"/>
  <c r="T1583" i="2" a="1"/>
  <c r="T1583" i="2" s="1"/>
  <c r="V1583" i="2" a="1"/>
  <c r="V1583" i="2" s="1"/>
  <c r="T1607" i="2" a="1"/>
  <c r="T1607" i="2" s="1"/>
  <c r="W1607" i="2" a="1"/>
  <c r="W1607" i="2" s="1"/>
  <c r="S1607" i="2" a="1"/>
  <c r="S1607" i="2" s="1"/>
  <c r="R1607" i="2" a="1"/>
  <c r="R1607" i="2" s="1"/>
  <c r="V1607" i="2" a="1"/>
  <c r="V1607" i="2" s="1"/>
  <c r="T1655" i="2" a="1"/>
  <c r="T1655" i="2" s="1"/>
  <c r="R1655" i="2" a="1"/>
  <c r="R1655" i="2" s="1"/>
  <c r="V1655" i="2" a="1"/>
  <c r="V1655" i="2" s="1"/>
  <c r="S1655" i="2" a="1"/>
  <c r="S1655" i="2" s="1"/>
  <c r="W1655" i="2" a="1"/>
  <c r="W1655" i="2" s="1"/>
  <c r="R1723" i="2" a="1"/>
  <c r="R1723" i="2" s="1"/>
  <c r="S1723" i="2" a="1"/>
  <c r="S1723" i="2" s="1"/>
  <c r="V1723" i="2" a="1"/>
  <c r="V1723" i="2" s="1"/>
  <c r="W1723" i="2" a="1"/>
  <c r="W1723" i="2" s="1"/>
  <c r="T1723" i="2" a="1"/>
  <c r="T1723" i="2" s="1"/>
  <c r="R1771" i="2" a="1"/>
  <c r="R1771" i="2" s="1"/>
  <c r="S1771" i="2" a="1"/>
  <c r="S1771" i="2" s="1"/>
  <c r="V1771" i="2" a="1"/>
  <c r="V1771" i="2" s="1"/>
  <c r="W1771" i="2" a="1"/>
  <c r="W1771" i="2" s="1"/>
  <c r="T1771" i="2" a="1"/>
  <c r="T1771" i="2" s="1"/>
  <c r="W1803" i="2" a="1"/>
  <c r="W1803" i="2" s="1"/>
  <c r="R1803" i="2" a="1"/>
  <c r="R1803" i="2" s="1"/>
  <c r="T1803" i="2" a="1"/>
  <c r="T1803" i="2" s="1"/>
  <c r="V1803" i="2" a="1"/>
  <c r="V1803" i="2" s="1"/>
  <c r="S1803" i="2" a="1"/>
  <c r="S1803" i="2" s="1"/>
  <c r="W1851" i="2" a="1"/>
  <c r="W1851" i="2" s="1"/>
  <c r="T1851" i="2" a="1"/>
  <c r="T1851" i="2" s="1"/>
  <c r="S1851" i="2" a="1"/>
  <c r="S1851" i="2" s="1"/>
  <c r="R1851" i="2" a="1"/>
  <c r="R1851" i="2" s="1"/>
  <c r="V1851" i="2" a="1"/>
  <c r="V1851" i="2" s="1"/>
  <c r="V1895" i="2" a="1"/>
  <c r="V1895" i="2" s="1"/>
  <c r="S1895" i="2" a="1"/>
  <c r="S1895" i="2" s="1"/>
  <c r="T1895" i="2" a="1"/>
  <c r="T1895" i="2" s="1"/>
  <c r="W1895" i="2" a="1"/>
  <c r="W1895" i="2" s="1"/>
  <c r="R1895" i="2" a="1"/>
  <c r="R1895" i="2" s="1"/>
  <c r="R1907" i="2" a="1"/>
  <c r="R1907" i="2" s="1"/>
  <c r="V1907" i="2" a="1"/>
  <c r="V1907" i="2" s="1"/>
  <c r="W1907" i="2" a="1"/>
  <c r="W1907" i="2" s="1"/>
  <c r="T1907" i="2" a="1"/>
  <c r="T1907" i="2" s="1"/>
  <c r="S1907" i="2" a="1"/>
  <c r="S1907" i="2" s="1"/>
  <c r="V1979" i="2" a="1"/>
  <c r="V1979" i="2" s="1"/>
  <c r="S1979" i="2" a="1"/>
  <c r="S1979" i="2" s="1"/>
  <c r="W1979" i="2" a="1"/>
  <c r="W1979" i="2" s="1"/>
  <c r="T1979" i="2" a="1"/>
  <c r="T1979" i="2" s="1"/>
  <c r="R1979" i="2" a="1"/>
  <c r="R1979" i="2" s="1"/>
  <c r="S2023" i="2" a="1"/>
  <c r="S2023" i="2" s="1"/>
  <c r="W2023" i="2" a="1"/>
  <c r="W2023" i="2" s="1"/>
  <c r="R2023" i="2" a="1"/>
  <c r="R2023" i="2" s="1"/>
  <c r="T2023" i="2" a="1"/>
  <c r="T2023" i="2" s="1"/>
  <c r="V2023" i="2" a="1"/>
  <c r="V2023" i="2" s="1"/>
  <c r="R2075" i="2" a="1"/>
  <c r="R2075" i="2" s="1"/>
  <c r="W2075" i="2" a="1"/>
  <c r="W2075" i="2" s="1"/>
  <c r="V2075" i="2" a="1"/>
  <c r="V2075" i="2" s="1"/>
  <c r="S2075" i="2" a="1"/>
  <c r="S2075" i="2" s="1"/>
  <c r="T2075" i="2" a="1"/>
  <c r="T2075" i="2" s="1"/>
  <c r="S2119" i="2" a="1"/>
  <c r="S2119" i="2" s="1"/>
  <c r="W2119" i="2" a="1"/>
  <c r="W2119" i="2" s="1"/>
  <c r="R2119" i="2" a="1"/>
  <c r="R2119" i="2" s="1"/>
  <c r="T2119" i="2" a="1"/>
  <c r="T2119" i="2" s="1"/>
  <c r="V2119" i="2" a="1"/>
  <c r="V2119" i="2" s="1"/>
  <c r="W3" i="2" a="1"/>
  <c r="W3" i="2" s="1"/>
  <c r="R3" i="2" a="1"/>
  <c r="R3" i="2" s="1"/>
  <c r="V3" i="2" a="1"/>
  <c r="V3" i="2" s="1"/>
  <c r="S3" i="2" a="1"/>
  <c r="S3" i="2" s="1"/>
  <c r="T3" i="2" a="1"/>
  <c r="T3" i="2" s="1"/>
  <c r="V113" i="2" a="1"/>
  <c r="V113" i="2" s="1"/>
  <c r="W113" i="2" a="1"/>
  <c r="W113" i="2" s="1"/>
  <c r="T113" i="2" a="1"/>
  <c r="T113" i="2" s="1"/>
  <c r="S113" i="2" a="1"/>
  <c r="S113" i="2" s="1"/>
  <c r="R113" i="2" a="1"/>
  <c r="R113" i="2" s="1"/>
  <c r="W765" i="2" a="1"/>
  <c r="W765" i="2" s="1"/>
  <c r="S765" i="2" a="1"/>
  <c r="S765" i="2" s="1"/>
  <c r="V765" i="2" a="1"/>
  <c r="V765" i="2" s="1"/>
  <c r="T765" i="2" a="1"/>
  <c r="T765" i="2" s="1"/>
  <c r="R765" i="2" a="1"/>
  <c r="R765" i="2" s="1"/>
  <c r="R784" i="2" a="1"/>
  <c r="R784" i="2" s="1"/>
  <c r="T784" i="2" a="1"/>
  <c r="T784" i="2" s="1"/>
  <c r="V784" i="2" a="1"/>
  <c r="V784" i="2" s="1"/>
  <c r="S784" i="2" a="1"/>
  <c r="S784" i="2" s="1"/>
  <c r="W784" i="2" a="1"/>
  <c r="W784" i="2" s="1"/>
  <c r="T789" i="2" a="1"/>
  <c r="T789" i="2" s="1"/>
  <c r="R789" i="2" a="1"/>
  <c r="R789" i="2" s="1"/>
  <c r="S789" i="2" a="1"/>
  <c r="S789" i="2" s="1"/>
  <c r="V789" i="2" a="1"/>
  <c r="V789" i="2" s="1"/>
  <c r="W789" i="2" a="1"/>
  <c r="W789" i="2" s="1"/>
  <c r="V852" i="2" a="1"/>
  <c r="V852" i="2" s="1"/>
  <c r="S852" i="2" a="1"/>
  <c r="S852" i="2" s="1"/>
  <c r="W852" i="2" a="1"/>
  <c r="W852" i="2" s="1"/>
  <c r="R852" i="2" a="1"/>
  <c r="R852" i="2" s="1"/>
  <c r="T852" i="2" a="1"/>
  <c r="T852" i="2" s="1"/>
  <c r="W898" i="2" a="1"/>
  <c r="W898" i="2" s="1"/>
  <c r="V898" i="2" a="1"/>
  <c r="V898" i="2" s="1"/>
  <c r="R898" i="2" a="1"/>
  <c r="R898" i="2" s="1"/>
  <c r="S898" i="2" a="1"/>
  <c r="S898" i="2" s="1"/>
  <c r="T898" i="2" a="1"/>
  <c r="T898" i="2" s="1"/>
  <c r="V934" i="2" a="1"/>
  <c r="V934" i="2" s="1"/>
  <c r="S934" i="2" a="1"/>
  <c r="S934" i="2" s="1"/>
  <c r="T934" i="2" a="1"/>
  <c r="T934" i="2" s="1"/>
  <c r="W934" i="2" a="1"/>
  <c r="W934" i="2" s="1"/>
  <c r="R934" i="2" a="1"/>
  <c r="R934" i="2" s="1"/>
  <c r="S1034" i="2" a="1"/>
  <c r="S1034" i="2" s="1"/>
  <c r="W1034" i="2" a="1"/>
  <c r="W1034" i="2" s="1"/>
  <c r="T1034" i="2" a="1"/>
  <c r="T1034" i="2" s="1"/>
  <c r="R1034" i="2" a="1"/>
  <c r="R1034" i="2" s="1"/>
  <c r="V1034" i="2" a="1"/>
  <c r="V1034" i="2" s="1"/>
  <c r="S1049" i="2" a="1"/>
  <c r="S1049" i="2" s="1"/>
  <c r="V1049" i="2" a="1"/>
  <c r="V1049" i="2" s="1"/>
  <c r="W1049" i="2" a="1"/>
  <c r="W1049" i="2" s="1"/>
  <c r="T1049" i="2" a="1"/>
  <c r="T1049" i="2" s="1"/>
  <c r="R1049" i="2" a="1"/>
  <c r="R1049" i="2" s="1"/>
  <c r="W1228" i="2" a="1"/>
  <c r="W1228" i="2" s="1"/>
  <c r="S1228" i="2" a="1"/>
  <c r="S1228" i="2" s="1"/>
  <c r="V1228" i="2" a="1"/>
  <c r="V1228" i="2" s="1"/>
  <c r="T1228" i="2" a="1"/>
  <c r="T1228" i="2" s="1"/>
  <c r="R1228" i="2" a="1"/>
  <c r="R1228" i="2" s="1"/>
  <c r="T1376" i="2" a="1"/>
  <c r="T1376" i="2" s="1"/>
  <c r="W1376" i="2" a="1"/>
  <c r="W1376" i="2" s="1"/>
  <c r="V1376" i="2" a="1"/>
  <c r="V1376" i="2" s="1"/>
  <c r="R1376" i="2" a="1"/>
  <c r="R1376" i="2" s="1"/>
  <c r="S1376" i="2" a="1"/>
  <c r="S1376" i="2" s="1"/>
  <c r="V1424" i="2" a="1"/>
  <c r="V1424" i="2" s="1"/>
  <c r="S1424" i="2" a="1"/>
  <c r="S1424" i="2" s="1"/>
  <c r="R1424" i="2" a="1"/>
  <c r="R1424" i="2" s="1"/>
  <c r="W1424" i="2" a="1"/>
  <c r="W1424" i="2" s="1"/>
  <c r="T1424" i="2" a="1"/>
  <c r="T1424" i="2" s="1"/>
  <c r="V1560" i="2" a="1"/>
  <c r="V1560" i="2" s="1"/>
  <c r="R1560" i="2" a="1"/>
  <c r="R1560" i="2" s="1"/>
  <c r="T1560" i="2" a="1"/>
  <c r="T1560" i="2" s="1"/>
  <c r="S1560" i="2" a="1"/>
  <c r="S1560" i="2" s="1"/>
  <c r="W1560" i="2" a="1"/>
  <c r="W1560" i="2" s="1"/>
  <c r="W1569" i="2" a="1"/>
  <c r="W1569" i="2" s="1"/>
  <c r="T1569" i="2" a="1"/>
  <c r="T1569" i="2" s="1"/>
  <c r="V1569" i="2" a="1"/>
  <c r="V1569" i="2" s="1"/>
  <c r="R1569" i="2" a="1"/>
  <c r="R1569" i="2" s="1"/>
  <c r="S1569" i="2" a="1"/>
  <c r="S1569" i="2" s="1"/>
  <c r="S1589" i="2" a="1"/>
  <c r="S1589" i="2" s="1"/>
  <c r="W1589" i="2" a="1"/>
  <c r="W1589" i="2" s="1"/>
  <c r="R1589" i="2" a="1"/>
  <c r="R1589" i="2" s="1"/>
  <c r="T1589" i="2" a="1"/>
  <c r="T1589" i="2" s="1"/>
  <c r="V1589" i="2" a="1"/>
  <c r="V1589" i="2" s="1"/>
  <c r="W1601" i="2" a="1"/>
  <c r="W1601" i="2" s="1"/>
  <c r="T1601" i="2" a="1"/>
  <c r="T1601" i="2" s="1"/>
  <c r="V1601" i="2" a="1"/>
  <c r="V1601" i="2" s="1"/>
  <c r="R1601" i="2" a="1"/>
  <c r="R1601" i="2" s="1"/>
  <c r="S1601" i="2" a="1"/>
  <c r="S1601" i="2" s="1"/>
  <c r="R1617" i="2" a="1"/>
  <c r="R1617" i="2" s="1"/>
  <c r="T1617" i="2" a="1"/>
  <c r="T1617" i="2" s="1"/>
  <c r="V1617" i="2" a="1"/>
  <c r="V1617" i="2" s="1"/>
  <c r="S1617" i="2" a="1"/>
  <c r="S1617" i="2" s="1"/>
  <c r="W1617" i="2" a="1"/>
  <c r="W1617" i="2" s="1"/>
  <c r="R1633" i="2" a="1"/>
  <c r="R1633" i="2" s="1"/>
  <c r="T1633" i="2" a="1"/>
  <c r="T1633" i="2" s="1"/>
  <c r="V1633" i="2" a="1"/>
  <c r="V1633" i="2" s="1"/>
  <c r="S1633" i="2" a="1"/>
  <c r="S1633" i="2" s="1"/>
  <c r="W1633" i="2" a="1"/>
  <c r="W1633" i="2" s="1"/>
  <c r="R1649" i="2" a="1"/>
  <c r="R1649" i="2" s="1"/>
  <c r="T1649" i="2" a="1"/>
  <c r="T1649" i="2" s="1"/>
  <c r="V1649" i="2" a="1"/>
  <c r="V1649" i="2" s="1"/>
  <c r="S1649" i="2" a="1"/>
  <c r="S1649" i="2" s="1"/>
  <c r="W1649" i="2" a="1"/>
  <c r="W1649" i="2" s="1"/>
  <c r="R1665" i="2" a="1"/>
  <c r="R1665" i="2" s="1"/>
  <c r="T1665" i="2" a="1"/>
  <c r="T1665" i="2" s="1"/>
  <c r="V1665" i="2" a="1"/>
  <c r="V1665" i="2" s="1"/>
  <c r="S1665" i="2" a="1"/>
  <c r="S1665" i="2" s="1"/>
  <c r="W1665" i="2" a="1"/>
  <c r="W1665" i="2" s="1"/>
  <c r="S1681" i="2" a="1"/>
  <c r="S1681" i="2" s="1"/>
  <c r="W1681" i="2" a="1"/>
  <c r="W1681" i="2" s="1"/>
  <c r="V1681" i="2" a="1"/>
  <c r="V1681" i="2" s="1"/>
  <c r="R1681" i="2" a="1"/>
  <c r="R1681" i="2" s="1"/>
  <c r="T1681" i="2" a="1"/>
  <c r="T1681" i="2" s="1"/>
  <c r="T1705" i="2" a="1"/>
  <c r="T1705" i="2" s="1"/>
  <c r="R1705" i="2" a="1"/>
  <c r="R1705" i="2" s="1"/>
  <c r="S1705" i="2" a="1"/>
  <c r="S1705" i="2" s="1"/>
  <c r="V1705" i="2" a="1"/>
  <c r="V1705" i="2" s="1"/>
  <c r="W1705" i="2" a="1"/>
  <c r="W1705" i="2" s="1"/>
  <c r="V1733" i="2" a="1"/>
  <c r="V1733" i="2" s="1"/>
  <c r="W1733" i="2" a="1"/>
  <c r="W1733" i="2" s="1"/>
  <c r="T1733" i="2" a="1"/>
  <c r="T1733" i="2" s="1"/>
  <c r="S1733" i="2" a="1"/>
  <c r="S1733" i="2" s="1"/>
  <c r="R1733" i="2" a="1"/>
  <c r="R1733" i="2" s="1"/>
  <c r="V1765" i="2" a="1"/>
  <c r="V1765" i="2" s="1"/>
  <c r="W1765" i="2" a="1"/>
  <c r="W1765" i="2" s="1"/>
  <c r="T1765" i="2" a="1"/>
  <c r="T1765" i="2" s="1"/>
  <c r="S1765" i="2" a="1"/>
  <c r="S1765" i="2" s="1"/>
  <c r="R1765" i="2" a="1"/>
  <c r="R1765" i="2" s="1"/>
  <c r="V1785" i="2" a="1"/>
  <c r="V1785" i="2" s="1"/>
  <c r="S1785" i="2" a="1"/>
  <c r="S1785" i="2" s="1"/>
  <c r="W1785" i="2" a="1"/>
  <c r="W1785" i="2" s="1"/>
  <c r="T1785" i="2" a="1"/>
  <c r="T1785" i="2" s="1"/>
  <c r="R1785" i="2" a="1"/>
  <c r="R1785" i="2" s="1"/>
  <c r="R1821" i="2" a="1"/>
  <c r="R1821" i="2" s="1"/>
  <c r="V1821" i="2" a="1"/>
  <c r="V1821" i="2" s="1"/>
  <c r="W1821" i="2" a="1"/>
  <c r="W1821" i="2" s="1"/>
  <c r="S1821" i="2" a="1"/>
  <c r="S1821" i="2" s="1"/>
  <c r="T1821" i="2" a="1"/>
  <c r="T1821" i="2" s="1"/>
  <c r="S1857" i="2" a="1"/>
  <c r="S1857" i="2" s="1"/>
  <c r="V1857" i="2" a="1"/>
  <c r="V1857" i="2" s="1"/>
  <c r="W1857" i="2" a="1"/>
  <c r="W1857" i="2" s="1"/>
  <c r="R1857" i="2" a="1"/>
  <c r="R1857" i="2" s="1"/>
  <c r="T1857" i="2" a="1"/>
  <c r="T1857" i="2" s="1"/>
  <c r="R1893" i="2" a="1"/>
  <c r="R1893" i="2" s="1"/>
  <c r="W1893" i="2" a="1"/>
  <c r="W1893" i="2" s="1"/>
  <c r="T1893" i="2" a="1"/>
  <c r="T1893" i="2" s="1"/>
  <c r="S1893" i="2" a="1"/>
  <c r="S1893" i="2" s="1"/>
  <c r="V1893" i="2" a="1"/>
  <c r="V1893" i="2" s="1"/>
  <c r="R1933" i="2" a="1"/>
  <c r="R1933" i="2" s="1"/>
  <c r="V1933" i="2" a="1"/>
  <c r="V1933" i="2" s="1"/>
  <c r="W1933" i="2" a="1"/>
  <c r="W1933" i="2" s="1"/>
  <c r="S1933" i="2" a="1"/>
  <c r="S1933" i="2" s="1"/>
  <c r="T1933" i="2" a="1"/>
  <c r="T1933" i="2" s="1"/>
  <c r="S1965" i="2" a="1"/>
  <c r="S1965" i="2" s="1"/>
  <c r="W1965" i="2" a="1"/>
  <c r="W1965" i="2" s="1"/>
  <c r="T1965" i="2" a="1"/>
  <c r="T1965" i="2" s="1"/>
  <c r="V1965" i="2" a="1"/>
  <c r="V1965" i="2" s="1"/>
  <c r="R1965" i="2" a="1"/>
  <c r="R1965" i="2" s="1"/>
  <c r="W2001" i="2" a="1"/>
  <c r="W2001" i="2" s="1"/>
  <c r="S2001" i="2" a="1"/>
  <c r="S2001" i="2" s="1"/>
  <c r="T2001" i="2" a="1"/>
  <c r="T2001" i="2" s="1"/>
  <c r="V2001" i="2" a="1"/>
  <c r="V2001" i="2" s="1"/>
  <c r="R2001" i="2" a="1"/>
  <c r="R2001" i="2" s="1"/>
  <c r="W2037" i="2" a="1"/>
  <c r="W2037" i="2" s="1"/>
  <c r="S2037" i="2" a="1"/>
  <c r="S2037" i="2" s="1"/>
  <c r="V2037" i="2" a="1"/>
  <c r="V2037" i="2" s="1"/>
  <c r="T2037" i="2" a="1"/>
  <c r="T2037" i="2" s="1"/>
  <c r="R2037" i="2" a="1"/>
  <c r="R2037" i="2" s="1"/>
  <c r="R2069" i="2" a="1"/>
  <c r="R2069" i="2" s="1"/>
  <c r="W2069" i="2" a="1"/>
  <c r="W2069" i="2" s="1"/>
  <c r="T2069" i="2" a="1"/>
  <c r="T2069" i="2" s="1"/>
  <c r="S2069" i="2" a="1"/>
  <c r="S2069" i="2" s="1"/>
  <c r="V2069" i="2" a="1"/>
  <c r="V2069" i="2" s="1"/>
  <c r="T2105" i="2" a="1"/>
  <c r="T2105" i="2" s="1"/>
  <c r="V2105" i="2" a="1"/>
  <c r="V2105" i="2" s="1"/>
  <c r="R2105" i="2" a="1"/>
  <c r="R2105" i="2" s="1"/>
  <c r="S2105" i="2" a="1"/>
  <c r="S2105" i="2" s="1"/>
  <c r="W2105" i="2" a="1"/>
  <c r="W2105" i="2" s="1"/>
  <c r="R2141" i="2" a="1"/>
  <c r="R2141" i="2" s="1"/>
  <c r="T2141" i="2" a="1"/>
  <c r="T2141" i="2" s="1"/>
  <c r="V2141" i="2" a="1"/>
  <c r="V2141" i="2" s="1"/>
  <c r="S2141" i="2" a="1"/>
  <c r="S2141" i="2" s="1"/>
  <c r="W2141" i="2" a="1"/>
  <c r="W2141" i="2" s="1"/>
  <c r="V886" i="2" a="1"/>
  <c r="V886" i="2" s="1"/>
  <c r="T886" i="2" a="1"/>
  <c r="T886" i="2" s="1"/>
  <c r="W886" i="2" a="1"/>
  <c r="W886" i="2" s="1"/>
  <c r="R886" i="2" a="1"/>
  <c r="R886" i="2" s="1"/>
  <c r="S886" i="2" a="1"/>
  <c r="S886" i="2" s="1"/>
  <c r="R1323" i="2" a="1"/>
  <c r="R1323" i="2" s="1"/>
  <c r="S1323" i="2" a="1"/>
  <c r="S1323" i="2" s="1"/>
  <c r="W1323" i="2" a="1"/>
  <c r="W1323" i="2" s="1"/>
  <c r="V1323" i="2" a="1"/>
  <c r="V1323" i="2" s="1"/>
  <c r="T1323" i="2" a="1"/>
  <c r="T1323" i="2" s="1"/>
  <c r="S1562" i="2" a="1"/>
  <c r="S1562" i="2" s="1"/>
  <c r="V1562" i="2" a="1"/>
  <c r="V1562" i="2" s="1"/>
  <c r="R1562" i="2" a="1"/>
  <c r="R1562" i="2" s="1"/>
  <c r="W1562" i="2" a="1"/>
  <c r="W1562" i="2" s="1"/>
  <c r="T1562" i="2" a="1"/>
  <c r="T1562" i="2" s="1"/>
  <c r="T1623" i="2" a="1"/>
  <c r="T1623" i="2" s="1"/>
  <c r="S1623" i="2" a="1"/>
  <c r="S1623" i="2" s="1"/>
  <c r="R1623" i="2" a="1"/>
  <c r="R1623" i="2" s="1"/>
  <c r="V1623" i="2" a="1"/>
  <c r="V1623" i="2" s="1"/>
  <c r="W1623" i="2" a="1"/>
  <c r="W1623" i="2" s="1"/>
  <c r="R1679" i="2" a="1"/>
  <c r="R1679" i="2" s="1"/>
  <c r="T1679" i="2" a="1"/>
  <c r="T1679" i="2" s="1"/>
  <c r="V1679" i="2" a="1"/>
  <c r="V1679" i="2" s="1"/>
  <c r="S1679" i="2" a="1"/>
  <c r="S1679" i="2" s="1"/>
  <c r="W1679" i="2" a="1"/>
  <c r="W1679" i="2" s="1"/>
  <c r="V1703" i="2" a="1"/>
  <c r="V1703" i="2" s="1"/>
  <c r="S1703" i="2" a="1"/>
  <c r="S1703" i="2" s="1"/>
  <c r="T1703" i="2" a="1"/>
  <c r="T1703" i="2" s="1"/>
  <c r="W1703" i="2" a="1"/>
  <c r="W1703" i="2" s="1"/>
  <c r="R1703" i="2" a="1"/>
  <c r="R1703" i="2" s="1"/>
  <c r="V1715" i="2" a="1"/>
  <c r="V1715" i="2" s="1"/>
  <c r="S1715" i="2" a="1"/>
  <c r="S1715" i="2" s="1"/>
  <c r="W1715" i="2" a="1"/>
  <c r="W1715" i="2" s="1"/>
  <c r="R1715" i="2" a="1"/>
  <c r="R1715" i="2" s="1"/>
  <c r="T1715" i="2" a="1"/>
  <c r="T1715" i="2" s="1"/>
  <c r="V1751" i="2" a="1"/>
  <c r="V1751" i="2" s="1"/>
  <c r="S1751" i="2" a="1"/>
  <c r="S1751" i="2" s="1"/>
  <c r="T1751" i="2" a="1"/>
  <c r="T1751" i="2" s="1"/>
  <c r="W1751" i="2" a="1"/>
  <c r="W1751" i="2" s="1"/>
  <c r="R1751" i="2" a="1"/>
  <c r="R1751" i="2" s="1"/>
  <c r="V1763" i="2" a="1"/>
  <c r="V1763" i="2" s="1"/>
  <c r="S1763" i="2" a="1"/>
  <c r="S1763" i="2" s="1"/>
  <c r="W1763" i="2" a="1"/>
  <c r="W1763" i="2" s="1"/>
  <c r="R1763" i="2" a="1"/>
  <c r="R1763" i="2" s="1"/>
  <c r="T1763" i="2" a="1"/>
  <c r="T1763" i="2" s="1"/>
  <c r="R1795" i="2" a="1"/>
  <c r="R1795" i="2" s="1"/>
  <c r="V1795" i="2" a="1"/>
  <c r="V1795" i="2" s="1"/>
  <c r="S1795" i="2" a="1"/>
  <c r="S1795" i="2" s="1"/>
  <c r="W1795" i="2" a="1"/>
  <c r="W1795" i="2" s="1"/>
  <c r="T1795" i="2" a="1"/>
  <c r="T1795" i="2" s="1"/>
  <c r="S1843" i="2" a="1"/>
  <c r="S1843" i="2" s="1"/>
  <c r="T1843" i="2" a="1"/>
  <c r="T1843" i="2" s="1"/>
  <c r="R1843" i="2" a="1"/>
  <c r="R1843" i="2" s="1"/>
  <c r="W1843" i="2" a="1"/>
  <c r="W1843" i="2" s="1"/>
  <c r="V1843" i="2" a="1"/>
  <c r="V1843" i="2" s="1"/>
  <c r="V1911" i="2" a="1"/>
  <c r="V1911" i="2" s="1"/>
  <c r="S1911" i="2" a="1"/>
  <c r="S1911" i="2" s="1"/>
  <c r="T1911" i="2" a="1"/>
  <c r="T1911" i="2" s="1"/>
  <c r="W1911" i="2" a="1"/>
  <c r="W1911" i="2" s="1"/>
  <c r="R1911" i="2" a="1"/>
  <c r="R1911" i="2" s="1"/>
  <c r="R1935" i="2" a="1"/>
  <c r="R1935" i="2" s="1"/>
  <c r="T1935" i="2" a="1"/>
  <c r="T1935" i="2" s="1"/>
  <c r="V1935" i="2" a="1"/>
  <c r="V1935" i="2" s="1"/>
  <c r="S1935" i="2" a="1"/>
  <c r="S1935" i="2" s="1"/>
  <c r="W1935" i="2" a="1"/>
  <c r="W1935" i="2" s="1"/>
  <c r="V1987" i="2" a="1"/>
  <c r="V1987" i="2" s="1"/>
  <c r="W1987" i="2" a="1"/>
  <c r="W1987" i="2" s="1"/>
  <c r="S1987" i="2" a="1"/>
  <c r="S1987" i="2" s="1"/>
  <c r="T1987" i="2" a="1"/>
  <c r="T1987" i="2" s="1"/>
  <c r="R1987" i="2" a="1"/>
  <c r="R1987" i="2" s="1"/>
  <c r="V2043" i="2" a="1"/>
  <c r="V2043" i="2" s="1"/>
  <c r="S2043" i="2" a="1"/>
  <c r="S2043" i="2" s="1"/>
  <c r="W2043" i="2" a="1"/>
  <c r="W2043" i="2" s="1"/>
  <c r="T2043" i="2" a="1"/>
  <c r="T2043" i="2" s="1"/>
  <c r="R2043" i="2" a="1"/>
  <c r="R2043" i="2" s="1"/>
  <c r="R2095" i="2" a="1"/>
  <c r="R2095" i="2" s="1"/>
  <c r="T2095" i="2" a="1"/>
  <c r="T2095" i="2" s="1"/>
  <c r="V2095" i="2" a="1"/>
  <c r="V2095" i="2" s="1"/>
  <c r="S2095" i="2" a="1"/>
  <c r="S2095" i="2" s="1"/>
  <c r="W2095" i="2" a="1"/>
  <c r="W2095" i="2" s="1"/>
  <c r="W82" i="2" a="1"/>
  <c r="W82" i="2" s="1"/>
  <c r="V82" i="2" a="1"/>
  <c r="V82" i="2" s="1"/>
  <c r="T82" i="2" a="1"/>
  <c r="T82" i="2" s="1"/>
  <c r="R82" i="2" a="1"/>
  <c r="R82" i="2" s="1"/>
  <c r="S82" i="2" a="1"/>
  <c r="S82" i="2" s="1"/>
  <c r="V101" i="2" a="1"/>
  <c r="V101" i="2" s="1"/>
  <c r="S101" i="2" a="1"/>
  <c r="S101" i="2" s="1"/>
  <c r="W101" i="2" a="1"/>
  <c r="W101" i="2" s="1"/>
  <c r="T101" i="2" a="1"/>
  <c r="T101" i="2" s="1"/>
  <c r="R101" i="2" a="1"/>
  <c r="R101" i="2" s="1"/>
  <c r="T823" i="2" a="1"/>
  <c r="T823" i="2" s="1"/>
  <c r="R823" i="2" a="1"/>
  <c r="R823" i="2" s="1"/>
  <c r="V823" i="2" a="1"/>
  <c r="V823" i="2" s="1"/>
  <c r="S823" i="2" a="1"/>
  <c r="S823" i="2" s="1"/>
  <c r="W823" i="2" a="1"/>
  <c r="W823" i="2" s="1"/>
  <c r="R927" i="2" a="1"/>
  <c r="R927" i="2" s="1"/>
  <c r="S927" i="2" a="1"/>
  <c r="S927" i="2" s="1"/>
  <c r="W927" i="2" a="1"/>
  <c r="W927" i="2" s="1"/>
  <c r="V927" i="2" a="1"/>
  <c r="V927" i="2" s="1"/>
  <c r="T927" i="2" a="1"/>
  <c r="T927" i="2" s="1"/>
  <c r="T1095" i="2" a="1"/>
  <c r="T1095" i="2" s="1"/>
  <c r="V1095" i="2" a="1"/>
  <c r="V1095" i="2" s="1"/>
  <c r="R1095" i="2" a="1"/>
  <c r="R1095" i="2" s="1"/>
  <c r="W1095" i="2" a="1"/>
  <c r="W1095" i="2" s="1"/>
  <c r="S1095" i="2" a="1"/>
  <c r="S1095" i="2" s="1"/>
  <c r="T1142" i="2" a="1"/>
  <c r="T1142" i="2" s="1"/>
  <c r="W1142" i="2" a="1"/>
  <c r="W1142" i="2" s="1"/>
  <c r="R1142" i="2" a="1"/>
  <c r="R1142" i="2" s="1"/>
  <c r="V1142" i="2" a="1"/>
  <c r="V1142" i="2" s="1"/>
  <c r="S1142" i="2" a="1"/>
  <c r="S1142" i="2" s="1"/>
  <c r="R1184" i="2" a="1"/>
  <c r="R1184" i="2" s="1"/>
  <c r="S1184" i="2" a="1"/>
  <c r="S1184" i="2" s="1"/>
  <c r="V1184" i="2" a="1"/>
  <c r="V1184" i="2" s="1"/>
  <c r="W1184" i="2" a="1"/>
  <c r="W1184" i="2" s="1"/>
  <c r="T1184" i="2" a="1"/>
  <c r="T1184" i="2" s="1"/>
  <c r="R1273" i="2" a="1"/>
  <c r="R1273" i="2" s="1"/>
  <c r="V1273" i="2" a="1"/>
  <c r="V1273" i="2" s="1"/>
  <c r="S1273" i="2" a="1"/>
  <c r="S1273" i="2" s="1"/>
  <c r="W1273" i="2" a="1"/>
  <c r="W1273" i="2" s="1"/>
  <c r="T1273" i="2" a="1"/>
  <c r="T1273" i="2" s="1"/>
  <c r="W1499" i="2" a="1"/>
  <c r="W1499" i="2" s="1"/>
  <c r="S1499" i="2" a="1"/>
  <c r="S1499" i="2" s="1"/>
  <c r="T1499" i="2" a="1"/>
  <c r="T1499" i="2" s="1"/>
  <c r="R1499" i="2" a="1"/>
  <c r="R1499" i="2" s="1"/>
  <c r="V1499" i="2" a="1"/>
  <c r="V1499" i="2" s="1"/>
  <c r="T1516" i="2" a="1"/>
  <c r="T1516" i="2" s="1"/>
  <c r="W1516" i="2" a="1"/>
  <c r="W1516" i="2" s="1"/>
  <c r="R1516" i="2" a="1"/>
  <c r="R1516" i="2" s="1"/>
  <c r="S1516" i="2" a="1"/>
  <c r="S1516" i="2" s="1"/>
  <c r="V1516" i="2" a="1"/>
  <c r="V1516" i="2" s="1"/>
  <c r="T753" i="2" a="1"/>
  <c r="T753" i="2" s="1"/>
  <c r="W753" i="2" a="1"/>
  <c r="W753" i="2" s="1"/>
  <c r="V753" i="2" a="1"/>
  <c r="V753" i="2" s="1"/>
  <c r="R753" i="2" a="1"/>
  <c r="R753" i="2" s="1"/>
  <c r="S753" i="2" a="1"/>
  <c r="S753" i="2" s="1"/>
  <c r="V900" i="2" a="1"/>
  <c r="V900" i="2" s="1"/>
  <c r="S900" i="2" a="1"/>
  <c r="S900" i="2" s="1"/>
  <c r="W900" i="2" a="1"/>
  <c r="W900" i="2" s="1"/>
  <c r="T900" i="2" a="1"/>
  <c r="T900" i="2" s="1"/>
  <c r="R900" i="2" a="1"/>
  <c r="R900" i="2" s="1"/>
  <c r="R915" i="2" a="1"/>
  <c r="R915" i="2" s="1"/>
  <c r="S915" i="2" a="1"/>
  <c r="S915" i="2" s="1"/>
  <c r="T915" i="2" a="1"/>
  <c r="T915" i="2" s="1"/>
  <c r="W915" i="2" a="1"/>
  <c r="W915" i="2" s="1"/>
  <c r="V915" i="2" a="1"/>
  <c r="V915" i="2" s="1"/>
  <c r="S1020" i="2" a="1"/>
  <c r="S1020" i="2" s="1"/>
  <c r="T1020" i="2" a="1"/>
  <c r="T1020" i="2" s="1"/>
  <c r="W1020" i="2" a="1"/>
  <c r="W1020" i="2" s="1"/>
  <c r="R1020" i="2" a="1"/>
  <c r="R1020" i="2" s="1"/>
  <c r="V1020" i="2" a="1"/>
  <c r="V1020" i="2" s="1"/>
  <c r="V1078" i="2" a="1"/>
  <c r="V1078" i="2" s="1"/>
  <c r="R1078" i="2" a="1"/>
  <c r="R1078" i="2" s="1"/>
  <c r="S1078" i="2" a="1"/>
  <c r="S1078" i="2" s="1"/>
  <c r="W1078" i="2" a="1"/>
  <c r="W1078" i="2" s="1"/>
  <c r="T1078" i="2" a="1"/>
  <c r="T1078" i="2" s="1"/>
  <c r="R1297" i="2" a="1"/>
  <c r="R1297" i="2" s="1"/>
  <c r="T1297" i="2" a="1"/>
  <c r="T1297" i="2" s="1"/>
  <c r="V1297" i="2" a="1"/>
  <c r="V1297" i="2" s="1"/>
  <c r="S1297" i="2" a="1"/>
  <c r="S1297" i="2" s="1"/>
  <c r="W1297" i="2" a="1"/>
  <c r="W1297" i="2" s="1"/>
  <c r="S1402" i="2" a="1"/>
  <c r="S1402" i="2" s="1"/>
  <c r="T1402" i="2" a="1"/>
  <c r="T1402" i="2" s="1"/>
  <c r="W1402" i="2" a="1"/>
  <c r="W1402" i="2" s="1"/>
  <c r="R1402" i="2" a="1"/>
  <c r="R1402" i="2" s="1"/>
  <c r="V1402" i="2" a="1"/>
  <c r="V1402" i="2" s="1"/>
  <c r="T1639" i="2" a="1"/>
  <c r="T1639" i="2" s="1"/>
  <c r="R1639" i="2" a="1"/>
  <c r="R1639" i="2" s="1"/>
  <c r="V1639" i="2" a="1"/>
  <c r="V1639" i="2" s="1"/>
  <c r="S1639" i="2" a="1"/>
  <c r="S1639" i="2" s="1"/>
  <c r="W1639" i="2" a="1"/>
  <c r="W1639" i="2" s="1"/>
  <c r="R1683" i="2" a="1"/>
  <c r="R1683" i="2" s="1"/>
  <c r="V1683" i="2" a="1"/>
  <c r="V1683" i="2" s="1"/>
  <c r="W1683" i="2" a="1"/>
  <c r="W1683" i="2" s="1"/>
  <c r="T1683" i="2" a="1"/>
  <c r="T1683" i="2" s="1"/>
  <c r="S1683" i="2" a="1"/>
  <c r="S1683" i="2" s="1"/>
  <c r="R1755" i="2" a="1"/>
  <c r="R1755" i="2" s="1"/>
  <c r="S1755" i="2" a="1"/>
  <c r="S1755" i="2" s="1"/>
  <c r="V1755" i="2" a="1"/>
  <c r="V1755" i="2" s="1"/>
  <c r="W1755" i="2" a="1"/>
  <c r="W1755" i="2" s="1"/>
  <c r="T1755" i="2" a="1"/>
  <c r="T1755" i="2" s="1"/>
  <c r="R1775" i="2" a="1"/>
  <c r="R1775" i="2" s="1"/>
  <c r="T1775" i="2" a="1"/>
  <c r="T1775" i="2" s="1"/>
  <c r="V1775" i="2" a="1"/>
  <c r="V1775" i="2" s="1"/>
  <c r="S1775" i="2" a="1"/>
  <c r="S1775" i="2" s="1"/>
  <c r="W1775" i="2" a="1"/>
  <c r="W1775" i="2" s="1"/>
  <c r="R1787" i="2" a="1"/>
  <c r="R1787" i="2" s="1"/>
  <c r="S1787" i="2" a="1"/>
  <c r="S1787" i="2" s="1"/>
  <c r="V1787" i="2" a="1"/>
  <c r="V1787" i="2" s="1"/>
  <c r="W1787" i="2" a="1"/>
  <c r="W1787" i="2" s="1"/>
  <c r="T1787" i="2" a="1"/>
  <c r="T1787" i="2" s="1"/>
  <c r="W1835" i="2" a="1"/>
  <c r="W1835" i="2" s="1"/>
  <c r="T1835" i="2" a="1"/>
  <c r="T1835" i="2" s="1"/>
  <c r="S1835" i="2" a="1"/>
  <c r="S1835" i="2" s="1"/>
  <c r="R1835" i="2" a="1"/>
  <c r="R1835" i="2" s="1"/>
  <c r="V1835" i="2" a="1"/>
  <c r="V1835" i="2" s="1"/>
  <c r="S1879" i="2" a="1"/>
  <c r="S1879" i="2" s="1"/>
  <c r="W1879" i="2" a="1"/>
  <c r="W1879" i="2" s="1"/>
  <c r="R1879" i="2" a="1"/>
  <c r="R1879" i="2" s="1"/>
  <c r="T1879" i="2" a="1"/>
  <c r="T1879" i="2" s="1"/>
  <c r="V1879" i="2" a="1"/>
  <c r="V1879" i="2" s="1"/>
  <c r="S1959" i="2" a="1"/>
  <c r="S1959" i="2" s="1"/>
  <c r="W1959" i="2" a="1"/>
  <c r="W1959" i="2" s="1"/>
  <c r="R1959" i="2" a="1"/>
  <c r="R1959" i="2" s="1"/>
  <c r="T1959" i="2" a="1"/>
  <c r="T1959" i="2" s="1"/>
  <c r="V1959" i="2" a="1"/>
  <c r="V1959" i="2" s="1"/>
  <c r="S2007" i="2" a="1"/>
  <c r="S2007" i="2" s="1"/>
  <c r="W2007" i="2" a="1"/>
  <c r="W2007" i="2" s="1"/>
  <c r="R2007" i="2" a="1"/>
  <c r="R2007" i="2" s="1"/>
  <c r="T2007" i="2" a="1"/>
  <c r="T2007" i="2" s="1"/>
  <c r="V2007" i="2" a="1"/>
  <c r="V2007" i="2" s="1"/>
  <c r="S2047" i="2" a="1"/>
  <c r="S2047" i="2" s="1"/>
  <c r="V2047" i="2" a="1"/>
  <c r="V2047" i="2" s="1"/>
  <c r="W2047" i="2" a="1"/>
  <c r="W2047" i="2" s="1"/>
  <c r="T2047" i="2" a="1"/>
  <c r="T2047" i="2" s="1"/>
  <c r="R2047" i="2" a="1"/>
  <c r="R2047" i="2" s="1"/>
  <c r="S2091" i="2" a="1"/>
  <c r="S2091" i="2" s="1"/>
  <c r="R2091" i="2" a="1"/>
  <c r="R2091" i="2" s="1"/>
  <c r="T2091" i="2" a="1"/>
  <c r="T2091" i="2" s="1"/>
  <c r="V2091" i="2" a="1"/>
  <c r="V2091" i="2" s="1"/>
  <c r="W2091" i="2" a="1"/>
  <c r="W2091" i="2" s="1"/>
  <c r="R2139" i="2" a="1"/>
  <c r="R2139" i="2" s="1"/>
  <c r="W2139" i="2" a="1"/>
  <c r="W2139" i="2" s="1"/>
  <c r="V2139" i="2" a="1"/>
  <c r="V2139" i="2" s="1"/>
  <c r="S2139" i="2" a="1"/>
  <c r="S2139" i="2" s="1"/>
  <c r="T2139" i="2" a="1"/>
  <c r="T2139" i="2" s="1"/>
  <c r="R468" i="2" a="1"/>
  <c r="R468" i="2" s="1"/>
  <c r="V468" i="2" a="1"/>
  <c r="V468" i="2" s="1"/>
  <c r="W468" i="2" a="1"/>
  <c r="W468" i="2" s="1"/>
  <c r="S468" i="2" a="1"/>
  <c r="S468" i="2" s="1"/>
  <c r="T468" i="2" a="1"/>
  <c r="T468" i="2" s="1"/>
  <c r="W476" i="2" a="1"/>
  <c r="W476" i="2" s="1"/>
  <c r="T476" i="2" a="1"/>
  <c r="T476" i="2" s="1"/>
  <c r="S476" i="2" a="1"/>
  <c r="S476" i="2" s="1"/>
  <c r="R476" i="2" a="1"/>
  <c r="R476" i="2" s="1"/>
  <c r="V476" i="2" a="1"/>
  <c r="V476" i="2" s="1"/>
  <c r="W484" i="2" a="1"/>
  <c r="W484" i="2" s="1"/>
  <c r="R484" i="2" a="1"/>
  <c r="R484" i="2" s="1"/>
  <c r="T484" i="2" a="1"/>
  <c r="T484" i="2" s="1"/>
  <c r="V484" i="2" a="1"/>
  <c r="V484" i="2" s="1"/>
  <c r="S484" i="2" a="1"/>
  <c r="S484" i="2" s="1"/>
  <c r="V492" i="2" a="1"/>
  <c r="V492" i="2" s="1"/>
  <c r="S492" i="2" a="1"/>
  <c r="S492" i="2" s="1"/>
  <c r="W492" i="2" a="1"/>
  <c r="W492" i="2" s="1"/>
  <c r="R492" i="2" a="1"/>
  <c r="R492" i="2" s="1"/>
  <c r="T492" i="2" a="1"/>
  <c r="T492" i="2" s="1"/>
  <c r="R500" i="2" a="1"/>
  <c r="R500" i="2" s="1"/>
  <c r="T500" i="2" a="1"/>
  <c r="T500" i="2" s="1"/>
  <c r="V500" i="2" a="1"/>
  <c r="V500" i="2" s="1"/>
  <c r="S500" i="2" a="1"/>
  <c r="S500" i="2" s="1"/>
  <c r="W500" i="2" a="1"/>
  <c r="W500" i="2" s="1"/>
  <c r="S508" i="2" a="1"/>
  <c r="S508" i="2" s="1"/>
  <c r="W508" i="2" a="1"/>
  <c r="W508" i="2" s="1"/>
  <c r="R508" i="2" a="1"/>
  <c r="R508" i="2" s="1"/>
  <c r="T508" i="2" a="1"/>
  <c r="T508" i="2" s="1"/>
  <c r="V508" i="2" a="1"/>
  <c r="V508" i="2" s="1"/>
  <c r="T516" i="2" a="1"/>
  <c r="T516" i="2" s="1"/>
  <c r="R516" i="2" a="1"/>
  <c r="R516" i="2" s="1"/>
  <c r="S516" i="2" a="1"/>
  <c r="S516" i="2" s="1"/>
  <c r="V516" i="2" a="1"/>
  <c r="V516" i="2" s="1"/>
  <c r="W516" i="2" a="1"/>
  <c r="W516" i="2" s="1"/>
  <c r="S524" i="2" a="1"/>
  <c r="S524" i="2" s="1"/>
  <c r="V524" i="2" a="1"/>
  <c r="V524" i="2" s="1"/>
  <c r="W524" i="2" a="1"/>
  <c r="W524" i="2" s="1"/>
  <c r="T524" i="2" a="1"/>
  <c r="T524" i="2" s="1"/>
  <c r="R524" i="2" a="1"/>
  <c r="R524" i="2" s="1"/>
  <c r="R528" i="2" a="1"/>
  <c r="R528" i="2" s="1"/>
  <c r="S528" i="2" a="1"/>
  <c r="S528" i="2" s="1"/>
  <c r="W528" i="2" a="1"/>
  <c r="W528" i="2" s="1"/>
  <c r="T528" i="2" a="1"/>
  <c r="T528" i="2" s="1"/>
  <c r="V528" i="2" a="1"/>
  <c r="V528" i="2" s="1"/>
  <c r="R530" i="2" a="1"/>
  <c r="R530" i="2" s="1"/>
  <c r="V530" i="2" a="1"/>
  <c r="V530" i="2" s="1"/>
  <c r="W530" i="2" a="1"/>
  <c r="W530" i="2" s="1"/>
  <c r="T530" i="2" a="1"/>
  <c r="T530" i="2" s="1"/>
  <c r="S530" i="2" a="1"/>
  <c r="S530" i="2" s="1"/>
  <c r="V536" i="2" a="1"/>
  <c r="V536" i="2" s="1"/>
  <c r="R536" i="2" a="1"/>
  <c r="R536" i="2" s="1"/>
  <c r="S536" i="2" a="1"/>
  <c r="S536" i="2" s="1"/>
  <c r="W536" i="2" a="1"/>
  <c r="W536" i="2" s="1"/>
  <c r="T536" i="2" a="1"/>
  <c r="T536" i="2" s="1"/>
  <c r="V538" i="2" a="1"/>
  <c r="V538" i="2" s="1"/>
  <c r="S538" i="2" a="1"/>
  <c r="S538" i="2" s="1"/>
  <c r="R538" i="2" a="1"/>
  <c r="R538" i="2" s="1"/>
  <c r="T538" i="2" a="1"/>
  <c r="T538" i="2" s="1"/>
  <c r="W538" i="2" a="1"/>
  <c r="W538" i="2" s="1"/>
  <c r="V544" i="2" a="1"/>
  <c r="V544" i="2" s="1"/>
  <c r="T544" i="2" a="1"/>
  <c r="T544" i="2" s="1"/>
  <c r="R544" i="2" a="1"/>
  <c r="R544" i="2" s="1"/>
  <c r="W544" i="2" a="1"/>
  <c r="W544" i="2" s="1"/>
  <c r="S544" i="2" a="1"/>
  <c r="S544" i="2" s="1"/>
  <c r="V546" i="2" a="1"/>
  <c r="V546" i="2" s="1"/>
  <c r="S546" i="2" a="1"/>
  <c r="S546" i="2" s="1"/>
  <c r="W546" i="2" a="1"/>
  <c r="W546" i="2" s="1"/>
  <c r="R546" i="2" a="1"/>
  <c r="R546" i="2" s="1"/>
  <c r="T546" i="2" a="1"/>
  <c r="T546" i="2" s="1"/>
  <c r="V552" i="2" a="1"/>
  <c r="V552" i="2" s="1"/>
  <c r="R552" i="2" a="1"/>
  <c r="R552" i="2" s="1"/>
  <c r="S552" i="2" a="1"/>
  <c r="S552" i="2" s="1"/>
  <c r="W552" i="2" a="1"/>
  <c r="W552" i="2" s="1"/>
  <c r="T552" i="2" a="1"/>
  <c r="T552" i="2" s="1"/>
  <c r="T554" i="2" a="1"/>
  <c r="T554" i="2" s="1"/>
  <c r="R554" i="2" a="1"/>
  <c r="R554" i="2" s="1"/>
  <c r="W554" i="2" a="1"/>
  <c r="W554" i="2" s="1"/>
  <c r="S554" i="2" a="1"/>
  <c r="S554" i="2" s="1"/>
  <c r="V554" i="2" a="1"/>
  <c r="V554" i="2" s="1"/>
  <c r="S560" i="2" a="1"/>
  <c r="S560" i="2" s="1"/>
  <c r="V560" i="2" a="1"/>
  <c r="V560" i="2" s="1"/>
  <c r="T560" i="2" a="1"/>
  <c r="T560" i="2" s="1"/>
  <c r="R560" i="2" a="1"/>
  <c r="R560" i="2" s="1"/>
  <c r="W560" i="2" a="1"/>
  <c r="W560" i="2" s="1"/>
  <c r="V562" i="2" a="1"/>
  <c r="V562" i="2" s="1"/>
  <c r="S562" i="2" a="1"/>
  <c r="S562" i="2" s="1"/>
  <c r="W562" i="2" a="1"/>
  <c r="W562" i="2" s="1"/>
  <c r="T562" i="2" a="1"/>
  <c r="T562" i="2" s="1"/>
  <c r="R562" i="2" a="1"/>
  <c r="R562" i="2" s="1"/>
  <c r="V568" i="2" a="1"/>
  <c r="V568" i="2" s="1"/>
  <c r="R568" i="2" a="1"/>
  <c r="R568" i="2" s="1"/>
  <c r="S568" i="2" a="1"/>
  <c r="S568" i="2" s="1"/>
  <c r="W568" i="2" a="1"/>
  <c r="W568" i="2" s="1"/>
  <c r="T568" i="2" a="1"/>
  <c r="T568" i="2" s="1"/>
  <c r="W570" i="2" a="1"/>
  <c r="W570" i="2" s="1"/>
  <c r="T570" i="2" a="1"/>
  <c r="T570" i="2" s="1"/>
  <c r="S570" i="2" a="1"/>
  <c r="S570" i="2" s="1"/>
  <c r="R570" i="2" a="1"/>
  <c r="R570" i="2" s="1"/>
  <c r="V570" i="2" a="1"/>
  <c r="V570" i="2" s="1"/>
  <c r="W576" i="2" a="1"/>
  <c r="W576" i="2" s="1"/>
  <c r="R576" i="2" a="1"/>
  <c r="R576" i="2" s="1"/>
  <c r="T576" i="2" a="1"/>
  <c r="T576" i="2" s="1"/>
  <c r="V576" i="2" a="1"/>
  <c r="V576" i="2" s="1"/>
  <c r="S576" i="2" a="1"/>
  <c r="S576" i="2" s="1"/>
  <c r="V578" i="2" a="1"/>
  <c r="V578" i="2" s="1"/>
  <c r="S578" i="2" a="1"/>
  <c r="S578" i="2" s="1"/>
  <c r="W578" i="2" a="1"/>
  <c r="W578" i="2" s="1"/>
  <c r="R578" i="2" a="1"/>
  <c r="R578" i="2" s="1"/>
  <c r="T578" i="2" a="1"/>
  <c r="T578" i="2" s="1"/>
  <c r="T584" i="2" a="1"/>
  <c r="T584" i="2" s="1"/>
  <c r="S584" i="2" a="1"/>
  <c r="S584" i="2" s="1"/>
  <c r="V584" i="2" a="1"/>
  <c r="V584" i="2" s="1"/>
  <c r="R584" i="2" a="1"/>
  <c r="R584" i="2" s="1"/>
  <c r="W584" i="2" a="1"/>
  <c r="W584" i="2" s="1"/>
  <c r="V586" i="2" a="1"/>
  <c r="V586" i="2" s="1"/>
  <c r="W586" i="2" a="1"/>
  <c r="W586" i="2" s="1"/>
  <c r="T586" i="2" a="1"/>
  <c r="T586" i="2" s="1"/>
  <c r="S586" i="2" a="1"/>
  <c r="S586" i="2" s="1"/>
  <c r="R586" i="2" a="1"/>
  <c r="R586" i="2" s="1"/>
  <c r="W592" i="2" a="1"/>
  <c r="W592" i="2" s="1"/>
  <c r="S592" i="2" a="1"/>
  <c r="S592" i="2" s="1"/>
  <c r="T592" i="2" a="1"/>
  <c r="T592" i="2" s="1"/>
  <c r="R592" i="2" a="1"/>
  <c r="R592" i="2" s="1"/>
  <c r="V592" i="2" a="1"/>
  <c r="V592" i="2" s="1"/>
  <c r="W594" i="2" a="1"/>
  <c r="W594" i="2" s="1"/>
  <c r="R594" i="2" a="1"/>
  <c r="R594" i="2" s="1"/>
  <c r="T594" i="2" a="1"/>
  <c r="T594" i="2" s="1"/>
  <c r="V594" i="2" a="1"/>
  <c r="V594" i="2" s="1"/>
  <c r="S594" i="2" a="1"/>
  <c r="S594" i="2" s="1"/>
  <c r="T668" i="2" a="1"/>
  <c r="T668" i="2" s="1"/>
  <c r="R668" i="2" a="1"/>
  <c r="R668" i="2" s="1"/>
  <c r="W668" i="2" a="1"/>
  <c r="W668" i="2" s="1"/>
  <c r="S668" i="2" a="1"/>
  <c r="S668" i="2" s="1"/>
  <c r="V668" i="2" a="1"/>
  <c r="V668" i="2" s="1"/>
  <c r="T670" i="2" a="1"/>
  <c r="T670" i="2" s="1"/>
  <c r="R670" i="2" a="1"/>
  <c r="R670" i="2" s="1"/>
  <c r="W670" i="2" a="1"/>
  <c r="W670" i="2" s="1"/>
  <c r="V670" i="2" a="1"/>
  <c r="V670" i="2" s="1"/>
  <c r="S670" i="2" a="1"/>
  <c r="S670" i="2" s="1"/>
  <c r="V676" i="2" a="1"/>
  <c r="V676" i="2" s="1"/>
  <c r="S676" i="2" a="1"/>
  <c r="S676" i="2" s="1"/>
  <c r="W676" i="2" a="1"/>
  <c r="W676" i="2" s="1"/>
  <c r="R676" i="2" a="1"/>
  <c r="R676" i="2" s="1"/>
  <c r="T676" i="2" a="1"/>
  <c r="T676" i="2" s="1"/>
  <c r="W684" i="2" a="1"/>
  <c r="W684" i="2" s="1"/>
  <c r="S684" i="2" a="1"/>
  <c r="S684" i="2" s="1"/>
  <c r="T684" i="2" a="1"/>
  <c r="T684" i="2" s="1"/>
  <c r="V684" i="2" a="1"/>
  <c r="V684" i="2" s="1"/>
  <c r="R684" i="2" a="1"/>
  <c r="R684" i="2" s="1"/>
  <c r="S686" i="2" a="1"/>
  <c r="S686" i="2" s="1"/>
  <c r="W686" i="2" a="1"/>
  <c r="W686" i="2" s="1"/>
  <c r="R686" i="2" a="1"/>
  <c r="R686" i="2" s="1"/>
  <c r="T686" i="2" a="1"/>
  <c r="T686" i="2" s="1"/>
  <c r="V686" i="2" a="1"/>
  <c r="V686" i="2" s="1"/>
  <c r="R692" i="2" a="1"/>
  <c r="R692" i="2" s="1"/>
  <c r="V692" i="2" a="1"/>
  <c r="V692" i="2" s="1"/>
  <c r="S692" i="2" a="1"/>
  <c r="S692" i="2" s="1"/>
  <c r="W692" i="2" a="1"/>
  <c r="W692" i="2" s="1"/>
  <c r="T692" i="2" a="1"/>
  <c r="T692" i="2" s="1"/>
  <c r="S700" i="2" a="1"/>
  <c r="S700" i="2" s="1"/>
  <c r="W700" i="2" a="1"/>
  <c r="W700" i="2" s="1"/>
  <c r="R700" i="2" a="1"/>
  <c r="R700" i="2" s="1"/>
  <c r="T700" i="2" a="1"/>
  <c r="T700" i="2" s="1"/>
  <c r="V700" i="2" a="1"/>
  <c r="V700" i="2" s="1"/>
  <c r="T702" i="2" a="1"/>
  <c r="T702" i="2" s="1"/>
  <c r="R702" i="2" a="1"/>
  <c r="R702" i="2" s="1"/>
  <c r="S702" i="2" a="1"/>
  <c r="S702" i="2" s="1"/>
  <c r="V702" i="2" a="1"/>
  <c r="V702" i="2" s="1"/>
  <c r="W702" i="2" a="1"/>
  <c r="W702" i="2" s="1"/>
  <c r="R704" i="2" a="1"/>
  <c r="R704" i="2" s="1"/>
  <c r="W704" i="2" a="1"/>
  <c r="W704" i="2" s="1"/>
  <c r="V704" i="2" a="1"/>
  <c r="V704" i="2" s="1"/>
  <c r="S704" i="2" a="1"/>
  <c r="S704" i="2" s="1"/>
  <c r="T704" i="2" a="1"/>
  <c r="T704" i="2" s="1"/>
  <c r="R706" i="2" a="1"/>
  <c r="R706" i="2" s="1"/>
  <c r="T706" i="2" a="1"/>
  <c r="T706" i="2" s="1"/>
  <c r="V706" i="2" a="1"/>
  <c r="V706" i="2" s="1"/>
  <c r="W706" i="2" a="1"/>
  <c r="W706" i="2" s="1"/>
  <c r="S706" i="2" a="1"/>
  <c r="S706" i="2" s="1"/>
  <c r="T712" i="2" a="1"/>
  <c r="T712" i="2" s="1"/>
  <c r="S712" i="2" a="1"/>
  <c r="S712" i="2" s="1"/>
  <c r="R712" i="2" a="1"/>
  <c r="R712" i="2" s="1"/>
  <c r="V712" i="2" a="1"/>
  <c r="V712" i="2" s="1"/>
  <c r="W712" i="2" a="1"/>
  <c r="W712" i="2" s="1"/>
  <c r="S714" i="2" a="1"/>
  <c r="S714" i="2" s="1"/>
  <c r="T714" i="2" a="1"/>
  <c r="T714" i="2" s="1"/>
  <c r="W714" i="2" a="1"/>
  <c r="W714" i="2" s="1"/>
  <c r="R714" i="2" a="1"/>
  <c r="R714" i="2" s="1"/>
  <c r="V714" i="2" a="1"/>
  <c r="V714" i="2" s="1"/>
  <c r="V720" i="2" a="1"/>
  <c r="V720" i="2" s="1"/>
  <c r="W720" i="2" a="1"/>
  <c r="W720" i="2" s="1"/>
  <c r="R720" i="2" a="1"/>
  <c r="R720" i="2" s="1"/>
  <c r="S720" i="2" a="1"/>
  <c r="S720" i="2" s="1"/>
  <c r="T720" i="2" a="1"/>
  <c r="T720" i="2" s="1"/>
  <c r="R722" i="2" a="1"/>
  <c r="R722" i="2" s="1"/>
  <c r="T722" i="2" a="1"/>
  <c r="T722" i="2" s="1"/>
  <c r="W722" i="2" a="1"/>
  <c r="W722" i="2" s="1"/>
  <c r="V722" i="2" a="1"/>
  <c r="V722" i="2" s="1"/>
  <c r="S722" i="2" a="1"/>
  <c r="S722" i="2" s="1"/>
  <c r="T728" i="2" a="1"/>
  <c r="T728" i="2" s="1"/>
  <c r="S728" i="2" a="1"/>
  <c r="S728" i="2" s="1"/>
  <c r="R728" i="2" a="1"/>
  <c r="R728" i="2" s="1"/>
  <c r="V728" i="2" a="1"/>
  <c r="V728" i="2" s="1"/>
  <c r="W728" i="2" a="1"/>
  <c r="W728" i="2" s="1"/>
  <c r="T750" i="2" a="1"/>
  <c r="T750" i="2" s="1"/>
  <c r="R750" i="2" a="1"/>
  <c r="R750" i="2" s="1"/>
  <c r="S750" i="2" a="1"/>
  <c r="S750" i="2" s="1"/>
  <c r="V750" i="2" a="1"/>
  <c r="V750" i="2" s="1"/>
  <c r="W750" i="2" a="1"/>
  <c r="W750" i="2" s="1"/>
  <c r="S752" i="2" a="1"/>
  <c r="S752" i="2" s="1"/>
  <c r="T752" i="2" a="1"/>
  <c r="T752" i="2" s="1"/>
  <c r="R752" i="2" a="1"/>
  <c r="R752" i="2" s="1"/>
  <c r="W752" i="2" a="1"/>
  <c r="W752" i="2" s="1"/>
  <c r="V752" i="2" a="1"/>
  <c r="V752" i="2" s="1"/>
  <c r="S762" i="2" a="1"/>
  <c r="S762" i="2" s="1"/>
  <c r="T762" i="2" a="1"/>
  <c r="T762" i="2" s="1"/>
  <c r="W762" i="2" a="1"/>
  <c r="W762" i="2" s="1"/>
  <c r="R762" i="2" a="1"/>
  <c r="R762" i="2" s="1"/>
  <c r="V762" i="2" a="1"/>
  <c r="V762" i="2" s="1"/>
  <c r="R774" i="2" a="1"/>
  <c r="R774" i="2" s="1"/>
  <c r="T774" i="2" a="1"/>
  <c r="T774" i="2" s="1"/>
  <c r="V774" i="2" a="1"/>
  <c r="V774" i="2" s="1"/>
  <c r="S774" i="2" a="1"/>
  <c r="S774" i="2" s="1"/>
  <c r="W774" i="2" a="1"/>
  <c r="W774" i="2" s="1"/>
  <c r="W781" i="2" a="1"/>
  <c r="W781" i="2" s="1"/>
  <c r="V781" i="2" a="1"/>
  <c r="V781" i="2" s="1"/>
  <c r="T781" i="2" a="1"/>
  <c r="T781" i="2" s="1"/>
  <c r="R781" i="2" a="1"/>
  <c r="R781" i="2" s="1"/>
  <c r="S781" i="2" a="1"/>
  <c r="S781" i="2" s="1"/>
  <c r="S791" i="2" a="1"/>
  <c r="S791" i="2" s="1"/>
  <c r="W791" i="2" a="1"/>
  <c r="W791" i="2" s="1"/>
  <c r="V791" i="2" a="1"/>
  <c r="V791" i="2" s="1"/>
  <c r="T791" i="2" a="1"/>
  <c r="T791" i="2" s="1"/>
  <c r="R791" i="2" a="1"/>
  <c r="R791" i="2" s="1"/>
  <c r="V793" i="2" a="1"/>
  <c r="V793" i="2" s="1"/>
  <c r="S793" i="2" a="1"/>
  <c r="S793" i="2" s="1"/>
  <c r="W793" i="2" a="1"/>
  <c r="W793" i="2" s="1"/>
  <c r="T793" i="2" a="1"/>
  <c r="T793" i="2" s="1"/>
  <c r="R793" i="2" a="1"/>
  <c r="R793" i="2" s="1"/>
  <c r="R798" i="2" a="1"/>
  <c r="R798" i="2" s="1"/>
  <c r="W798" i="2" a="1"/>
  <c r="W798" i="2" s="1"/>
  <c r="V798" i="2" a="1"/>
  <c r="V798" i="2" s="1"/>
  <c r="S798" i="2" a="1"/>
  <c r="S798" i="2" s="1"/>
  <c r="T798" i="2" a="1"/>
  <c r="T798" i="2" s="1"/>
  <c r="V820" i="2" a="1"/>
  <c r="V820" i="2" s="1"/>
  <c r="S820" i="2" a="1"/>
  <c r="S820" i="2" s="1"/>
  <c r="W820" i="2" a="1"/>
  <c r="W820" i="2" s="1"/>
  <c r="T820" i="2" a="1"/>
  <c r="T820" i="2" s="1"/>
  <c r="R820" i="2" a="1"/>
  <c r="R820" i="2" s="1"/>
  <c r="V827" i="2" a="1"/>
  <c r="V827" i="2" s="1"/>
  <c r="T827" i="2" a="1"/>
  <c r="T827" i="2" s="1"/>
  <c r="R827" i="2" a="1"/>
  <c r="R827" i="2" s="1"/>
  <c r="S827" i="2" a="1"/>
  <c r="S827" i="2" s="1"/>
  <c r="W827" i="2" a="1"/>
  <c r="W827" i="2" s="1"/>
  <c r="R844" i="2" a="1"/>
  <c r="R844" i="2" s="1"/>
  <c r="S844" i="2" a="1"/>
  <c r="S844" i="2" s="1"/>
  <c r="V844" i="2" a="1"/>
  <c r="V844" i="2" s="1"/>
  <c r="W844" i="2" a="1"/>
  <c r="W844" i="2" s="1"/>
  <c r="T844" i="2" a="1"/>
  <c r="T844" i="2" s="1"/>
  <c r="V849" i="2" a="1"/>
  <c r="V849" i="2" s="1"/>
  <c r="S849" i="2" a="1"/>
  <c r="S849" i="2" s="1"/>
  <c r="T849" i="2" a="1"/>
  <c r="T849" i="2" s="1"/>
  <c r="W849" i="2" a="1"/>
  <c r="W849" i="2" s="1"/>
  <c r="R849" i="2" a="1"/>
  <c r="R849" i="2" s="1"/>
  <c r="V919" i="2" a="1"/>
  <c r="V919" i="2" s="1"/>
  <c r="S919" i="2" a="1"/>
  <c r="S919" i="2" s="1"/>
  <c r="R919" i="2" a="1"/>
  <c r="R919" i="2" s="1"/>
  <c r="W919" i="2" a="1"/>
  <c r="W919" i="2" s="1"/>
  <c r="T919" i="2" a="1"/>
  <c r="T919" i="2" s="1"/>
  <c r="S921" i="2" a="1"/>
  <c r="S921" i="2" s="1"/>
  <c r="V921" i="2" a="1"/>
  <c r="V921" i="2" s="1"/>
  <c r="W921" i="2" a="1"/>
  <c r="W921" i="2" s="1"/>
  <c r="T921" i="2" a="1"/>
  <c r="T921" i="2" s="1"/>
  <c r="R921" i="2" a="1"/>
  <c r="R921" i="2" s="1"/>
  <c r="R926" i="2" a="1"/>
  <c r="R926" i="2" s="1"/>
  <c r="S926" i="2" a="1"/>
  <c r="S926" i="2" s="1"/>
  <c r="V926" i="2" a="1"/>
  <c r="V926" i="2" s="1"/>
  <c r="T926" i="2" a="1"/>
  <c r="T926" i="2" s="1"/>
  <c r="W926" i="2" a="1"/>
  <c r="W926" i="2" s="1"/>
  <c r="R948" i="2" a="1"/>
  <c r="R948" i="2" s="1"/>
  <c r="V948" i="2" a="1"/>
  <c r="V948" i="2" s="1"/>
  <c r="S948" i="2" a="1"/>
  <c r="S948" i="2" s="1"/>
  <c r="W948" i="2" a="1"/>
  <c r="W948" i="2" s="1"/>
  <c r="T948" i="2" a="1"/>
  <c r="T948" i="2" s="1"/>
  <c r="W955" i="2" a="1"/>
  <c r="W955" i="2" s="1"/>
  <c r="S955" i="2" a="1"/>
  <c r="S955" i="2" s="1"/>
  <c r="T955" i="2" a="1"/>
  <c r="T955" i="2" s="1"/>
  <c r="V955" i="2" a="1"/>
  <c r="V955" i="2" s="1"/>
  <c r="R955" i="2" a="1"/>
  <c r="R955" i="2" s="1"/>
  <c r="R972" i="2" a="1"/>
  <c r="R972" i="2" s="1"/>
  <c r="S972" i="2" a="1"/>
  <c r="S972" i="2" s="1"/>
  <c r="V972" i="2" a="1"/>
  <c r="V972" i="2" s="1"/>
  <c r="W972" i="2" a="1"/>
  <c r="W972" i="2" s="1"/>
  <c r="T972" i="2" a="1"/>
  <c r="T972" i="2" s="1"/>
  <c r="V977" i="2" a="1"/>
  <c r="V977" i="2" s="1"/>
  <c r="S977" i="2" a="1"/>
  <c r="S977" i="2" s="1"/>
  <c r="T977" i="2" a="1"/>
  <c r="T977" i="2" s="1"/>
  <c r="W977" i="2" a="1"/>
  <c r="W977" i="2" s="1"/>
  <c r="R977" i="2" a="1"/>
  <c r="R977" i="2" s="1"/>
  <c r="S1043" i="2" a="1"/>
  <c r="S1043" i="2" s="1"/>
  <c r="W1043" i="2" a="1"/>
  <c r="W1043" i="2" s="1"/>
  <c r="V1043" i="2" a="1"/>
  <c r="V1043" i="2" s="1"/>
  <c r="R1043" i="2" a="1"/>
  <c r="R1043" i="2" s="1"/>
  <c r="T1043" i="2" a="1"/>
  <c r="T1043" i="2" s="1"/>
  <c r="W1054" i="2" a="1"/>
  <c r="W1054" i="2" s="1"/>
  <c r="R1054" i="2" a="1"/>
  <c r="R1054" i="2" s="1"/>
  <c r="T1054" i="2" a="1"/>
  <c r="T1054" i="2" s="1"/>
  <c r="S1054" i="2" a="1"/>
  <c r="S1054" i="2" s="1"/>
  <c r="V1054" i="2" a="1"/>
  <c r="V1054" i="2" s="1"/>
  <c r="S1072" i="2" a="1"/>
  <c r="S1072" i="2" s="1"/>
  <c r="V1072" i="2" a="1"/>
  <c r="V1072" i="2" s="1"/>
  <c r="W1072" i="2" a="1"/>
  <c r="W1072" i="2" s="1"/>
  <c r="T1072" i="2" a="1"/>
  <c r="T1072" i="2" s="1"/>
  <c r="R1072" i="2" a="1"/>
  <c r="R1072" i="2" s="1"/>
  <c r="T1083" i="2" a="1"/>
  <c r="T1083" i="2" s="1"/>
  <c r="W1083" i="2" a="1"/>
  <c r="W1083" i="2" s="1"/>
  <c r="R1083" i="2" a="1"/>
  <c r="R1083" i="2" s="1"/>
  <c r="S1083" i="2" a="1"/>
  <c r="S1083" i="2" s="1"/>
  <c r="V1083" i="2" a="1"/>
  <c r="V1083" i="2" s="1"/>
  <c r="S1097" i="2" a="1"/>
  <c r="S1097" i="2" s="1"/>
  <c r="V1097" i="2" a="1"/>
  <c r="V1097" i="2" s="1"/>
  <c r="W1097" i="2" a="1"/>
  <c r="W1097" i="2" s="1"/>
  <c r="T1097" i="2" a="1"/>
  <c r="T1097" i="2" s="1"/>
  <c r="R1097" i="2" a="1"/>
  <c r="R1097" i="2" s="1"/>
  <c r="V1110" i="2" a="1"/>
  <c r="V1110" i="2" s="1"/>
  <c r="R1110" i="2" a="1"/>
  <c r="R1110" i="2" s="1"/>
  <c r="S1110" i="2" a="1"/>
  <c r="S1110" i="2" s="1"/>
  <c r="W1110" i="2" a="1"/>
  <c r="W1110" i="2" s="1"/>
  <c r="T1110" i="2" a="1"/>
  <c r="T1110" i="2" s="1"/>
  <c r="S1113" i="2" a="1"/>
  <c r="S1113" i="2" s="1"/>
  <c r="V1113" i="2" a="1"/>
  <c r="V1113" i="2" s="1"/>
  <c r="W1113" i="2" a="1"/>
  <c r="W1113" i="2" s="1"/>
  <c r="T1113" i="2" a="1"/>
  <c r="T1113" i="2" s="1"/>
  <c r="R1113" i="2" a="1"/>
  <c r="R1113" i="2" s="1"/>
  <c r="R1126" i="2" a="1"/>
  <c r="R1126" i="2" s="1"/>
  <c r="T1126" i="2" a="1"/>
  <c r="T1126" i="2" s="1"/>
  <c r="W1126" i="2" a="1"/>
  <c r="W1126" i="2" s="1"/>
  <c r="V1126" i="2" a="1"/>
  <c r="V1126" i="2" s="1"/>
  <c r="S1126" i="2" a="1"/>
  <c r="S1126" i="2" s="1"/>
  <c r="T1129" i="2" a="1"/>
  <c r="T1129" i="2" s="1"/>
  <c r="R1129" i="2" a="1"/>
  <c r="R1129" i="2" s="1"/>
  <c r="S1129" i="2" a="1"/>
  <c r="S1129" i="2" s="1"/>
  <c r="V1129" i="2" a="1"/>
  <c r="V1129" i="2" s="1"/>
  <c r="W1129" i="2" a="1"/>
  <c r="W1129" i="2" s="1"/>
  <c r="S1176" i="2" a="1"/>
  <c r="S1176" i="2" s="1"/>
  <c r="R1176" i="2" a="1"/>
  <c r="R1176" i="2" s="1"/>
  <c r="W1176" i="2" a="1"/>
  <c r="W1176" i="2" s="1"/>
  <c r="T1176" i="2" a="1"/>
  <c r="T1176" i="2" s="1"/>
  <c r="V1176" i="2" a="1"/>
  <c r="V1176" i="2" s="1"/>
  <c r="V1181" i="2" a="1"/>
  <c r="V1181" i="2" s="1"/>
  <c r="S1181" i="2" a="1"/>
  <c r="S1181" i="2" s="1"/>
  <c r="T1181" i="2" a="1"/>
  <c r="T1181" i="2" s="1"/>
  <c r="W1181" i="2" a="1"/>
  <c r="W1181" i="2" s="1"/>
  <c r="R1181" i="2" a="1"/>
  <c r="R1181" i="2" s="1"/>
  <c r="T1210" i="2" a="1"/>
  <c r="T1210" i="2" s="1"/>
  <c r="R1210" i="2" a="1"/>
  <c r="R1210" i="2" s="1"/>
  <c r="W1210" i="2" a="1"/>
  <c r="W1210" i="2" s="1"/>
  <c r="S1210" i="2" a="1"/>
  <c r="S1210" i="2" s="1"/>
  <c r="V1210" i="2" a="1"/>
  <c r="V1210" i="2" s="1"/>
  <c r="R1215" i="2" a="1"/>
  <c r="R1215" i="2" s="1"/>
  <c r="W1215" i="2" a="1"/>
  <c r="W1215" i="2" s="1"/>
  <c r="V1215" i="2" a="1"/>
  <c r="V1215" i="2" s="1"/>
  <c r="S1215" i="2" a="1"/>
  <c r="S1215" i="2" s="1"/>
  <c r="T1215" i="2" a="1"/>
  <c r="T1215" i="2" s="1"/>
  <c r="R1230" i="2" a="1"/>
  <c r="R1230" i="2" s="1"/>
  <c r="V1230" i="2" a="1"/>
  <c r="V1230" i="2" s="1"/>
  <c r="W1230" i="2" a="1"/>
  <c r="W1230" i="2" s="1"/>
  <c r="S1230" i="2" a="1"/>
  <c r="S1230" i="2" s="1"/>
  <c r="T1230" i="2" a="1"/>
  <c r="T1230" i="2" s="1"/>
  <c r="T1235" i="2" a="1"/>
  <c r="T1235" i="2" s="1"/>
  <c r="R1235" i="2" a="1"/>
  <c r="R1235" i="2" s="1"/>
  <c r="V1235" i="2" a="1"/>
  <c r="V1235" i="2" s="1"/>
  <c r="S1235" i="2" a="1"/>
  <c r="S1235" i="2" s="1"/>
  <c r="W1235" i="2" a="1"/>
  <c r="W1235" i="2" s="1"/>
  <c r="S1251" i="2" a="1"/>
  <c r="S1251" i="2" s="1"/>
  <c r="V1251" i="2" a="1"/>
  <c r="V1251" i="2" s="1"/>
  <c r="T1251" i="2" a="1"/>
  <c r="T1251" i="2" s="1"/>
  <c r="R1251" i="2" a="1"/>
  <c r="R1251" i="2" s="1"/>
  <c r="W1251" i="2" a="1"/>
  <c r="W1251" i="2" s="1"/>
  <c r="S1265" i="2" a="1"/>
  <c r="S1265" i="2" s="1"/>
  <c r="R1265" i="2" a="1"/>
  <c r="R1265" i="2" s="1"/>
  <c r="T1265" i="2" a="1"/>
  <c r="T1265" i="2" s="1"/>
  <c r="V1265" i="2" a="1"/>
  <c r="V1265" i="2" s="1"/>
  <c r="W1265" i="2" a="1"/>
  <c r="W1265" i="2" s="1"/>
  <c r="W1313" i="2" a="1"/>
  <c r="W1313" i="2" s="1"/>
  <c r="S1313" i="2" a="1"/>
  <c r="S1313" i="2" s="1"/>
  <c r="R1313" i="2" a="1"/>
  <c r="R1313" i="2" s="1"/>
  <c r="T1313" i="2" a="1"/>
  <c r="T1313" i="2" s="1"/>
  <c r="V1313" i="2" a="1"/>
  <c r="V1313" i="2" s="1"/>
  <c r="W1316" i="2" a="1"/>
  <c r="W1316" i="2" s="1"/>
  <c r="T1316" i="2" a="1"/>
  <c r="T1316" i="2" s="1"/>
  <c r="R1316" i="2" a="1"/>
  <c r="R1316" i="2" s="1"/>
  <c r="S1316" i="2" a="1"/>
  <c r="S1316" i="2" s="1"/>
  <c r="V1316" i="2" a="1"/>
  <c r="V1316" i="2" s="1"/>
  <c r="S1334" i="2" a="1"/>
  <c r="S1334" i="2" s="1"/>
  <c r="W1334" i="2" a="1"/>
  <c r="W1334" i="2" s="1"/>
  <c r="T1334" i="2" a="1"/>
  <c r="T1334" i="2" s="1"/>
  <c r="R1334" i="2" a="1"/>
  <c r="R1334" i="2" s="1"/>
  <c r="V1334" i="2" a="1"/>
  <c r="V1334" i="2" s="1"/>
  <c r="R1384" i="2" a="1"/>
  <c r="R1384" i="2" s="1"/>
  <c r="V1384" i="2" a="1"/>
  <c r="V1384" i="2" s="1"/>
  <c r="S1384" i="2" a="1"/>
  <c r="S1384" i="2" s="1"/>
  <c r="W1384" i="2" a="1"/>
  <c r="W1384" i="2" s="1"/>
  <c r="T1384" i="2" a="1"/>
  <c r="T1384" i="2" s="1"/>
  <c r="W1389" i="2" a="1"/>
  <c r="W1389" i="2" s="1"/>
  <c r="T1389" i="2" a="1"/>
  <c r="T1389" i="2" s="1"/>
  <c r="R1389" i="2" a="1"/>
  <c r="R1389" i="2" s="1"/>
  <c r="S1389" i="2" a="1"/>
  <c r="S1389" i="2" s="1"/>
  <c r="V1389" i="2" a="1"/>
  <c r="V1389" i="2" s="1"/>
  <c r="T1394" i="2" a="1"/>
  <c r="T1394" i="2" s="1"/>
  <c r="R1394" i="2" a="1"/>
  <c r="R1394" i="2" s="1"/>
  <c r="S1394" i="2" a="1"/>
  <c r="S1394" i="2" s="1"/>
  <c r="V1394" i="2" a="1"/>
  <c r="V1394" i="2" s="1"/>
  <c r="W1394" i="2" a="1"/>
  <c r="W1394" i="2" s="1"/>
  <c r="T1404" i="2" a="1"/>
  <c r="T1404" i="2" s="1"/>
  <c r="W1404" i="2" a="1"/>
  <c r="W1404" i="2" s="1"/>
  <c r="R1404" i="2" a="1"/>
  <c r="R1404" i="2" s="1"/>
  <c r="V1404" i="2" a="1"/>
  <c r="V1404" i="2" s="1"/>
  <c r="S1404" i="2" a="1"/>
  <c r="S1404" i="2" s="1"/>
  <c r="R1428" i="2" a="1"/>
  <c r="R1428" i="2" s="1"/>
  <c r="T1428" i="2" a="1"/>
  <c r="T1428" i="2" s="1"/>
  <c r="V1428" i="2" a="1"/>
  <c r="V1428" i="2" s="1"/>
  <c r="S1428" i="2" a="1"/>
  <c r="S1428" i="2" s="1"/>
  <c r="W1428" i="2" a="1"/>
  <c r="W1428" i="2" s="1"/>
  <c r="W1475" i="2" a="1"/>
  <c r="W1475" i="2" s="1"/>
  <c r="S1475" i="2" a="1"/>
  <c r="S1475" i="2" s="1"/>
  <c r="V1475" i="2" a="1"/>
  <c r="V1475" i="2" s="1"/>
  <c r="T1475" i="2" a="1"/>
  <c r="T1475" i="2" s="1"/>
  <c r="R1475" i="2" a="1"/>
  <c r="R1475" i="2" s="1"/>
  <c r="W1492" i="2" a="1"/>
  <c r="W1492" i="2" s="1"/>
  <c r="R1492" i="2" a="1"/>
  <c r="R1492" i="2" s="1"/>
  <c r="T1492" i="2" a="1"/>
  <c r="T1492" i="2" s="1"/>
  <c r="V1492" i="2" a="1"/>
  <c r="V1492" i="2" s="1"/>
  <c r="S1492" i="2" a="1"/>
  <c r="S1492" i="2" s="1"/>
  <c r="R1494" i="2" a="1"/>
  <c r="R1494" i="2" s="1"/>
  <c r="V1494" i="2" a="1"/>
  <c r="V1494" i="2" s="1"/>
  <c r="S1494" i="2" a="1"/>
  <c r="S1494" i="2" s="1"/>
  <c r="T1494" i="2" a="1"/>
  <c r="T1494" i="2" s="1"/>
  <c r="W1494" i="2" a="1"/>
  <c r="W1494" i="2" s="1"/>
  <c r="R1508" i="2" a="1"/>
  <c r="R1508" i="2" s="1"/>
  <c r="V1508" i="2" a="1"/>
  <c r="V1508" i="2" s="1"/>
  <c r="T1508" i="2" a="1"/>
  <c r="T1508" i="2" s="1"/>
  <c r="S1508" i="2" a="1"/>
  <c r="S1508" i="2" s="1"/>
  <c r="W1508" i="2" a="1"/>
  <c r="W1508" i="2" s="1"/>
  <c r="R1510" i="2" a="1"/>
  <c r="R1510" i="2" s="1"/>
  <c r="S1510" i="2" a="1"/>
  <c r="S1510" i="2" s="1"/>
  <c r="W1510" i="2" a="1"/>
  <c r="W1510" i="2" s="1"/>
  <c r="T1510" i="2" a="1"/>
  <c r="T1510" i="2" s="1"/>
  <c r="V1510" i="2" a="1"/>
  <c r="V1510" i="2" s="1"/>
  <c r="R1523" i="2" a="1"/>
  <c r="R1523" i="2" s="1"/>
  <c r="W1523" i="2" a="1"/>
  <c r="W1523" i="2" s="1"/>
  <c r="T1523" i="2" a="1"/>
  <c r="T1523" i="2" s="1"/>
  <c r="S1523" i="2" a="1"/>
  <c r="S1523" i="2" s="1"/>
  <c r="V1523" i="2" a="1"/>
  <c r="V1523" i="2" s="1"/>
  <c r="W1529" i="2" a="1"/>
  <c r="W1529" i="2" s="1"/>
  <c r="V1529" i="2" a="1"/>
  <c r="V1529" i="2" s="1"/>
  <c r="S1529" i="2" a="1"/>
  <c r="S1529" i="2" s="1"/>
  <c r="T1529" i="2" a="1"/>
  <c r="T1529" i="2" s="1"/>
  <c r="R1529" i="2" a="1"/>
  <c r="R1529" i="2" s="1"/>
  <c r="W1531" i="2" a="1"/>
  <c r="W1531" i="2" s="1"/>
  <c r="S1531" i="2" a="1"/>
  <c r="S1531" i="2" s="1"/>
  <c r="T1531" i="2" a="1"/>
  <c r="T1531" i="2" s="1"/>
  <c r="V1531" i="2" a="1"/>
  <c r="V1531" i="2" s="1"/>
  <c r="R1531" i="2" a="1"/>
  <c r="R1531" i="2" s="1"/>
  <c r="T1536" i="2" a="1"/>
  <c r="T1536" i="2" s="1"/>
  <c r="V1536" i="2" a="1"/>
  <c r="V1536" i="2" s="1"/>
  <c r="S1536" i="2" a="1"/>
  <c r="S1536" i="2" s="1"/>
  <c r="R1536" i="2" a="1"/>
  <c r="R1536" i="2" s="1"/>
  <c r="W1536" i="2" a="1"/>
  <c r="W1536" i="2" s="1"/>
  <c r="S1553" i="2" a="1"/>
  <c r="S1553" i="2" s="1"/>
  <c r="T1553" i="2" a="1"/>
  <c r="T1553" i="2" s="1"/>
  <c r="W1553" i="2" a="1"/>
  <c r="W1553" i="2" s="1"/>
  <c r="R1553" i="2" a="1"/>
  <c r="R1553" i="2" s="1"/>
  <c r="V1553" i="2" a="1"/>
  <c r="V1553" i="2" s="1"/>
  <c r="R1566" i="2" a="1"/>
  <c r="R1566" i="2" s="1"/>
  <c r="S1566" i="2" a="1"/>
  <c r="S1566" i="2" s="1"/>
  <c r="V1566" i="2" a="1"/>
  <c r="V1566" i="2" s="1"/>
  <c r="T1566" i="2" a="1"/>
  <c r="T1566" i="2" s="1"/>
  <c r="W1566" i="2" a="1"/>
  <c r="W1566" i="2" s="1"/>
  <c r="T1573" i="2" a="1"/>
  <c r="T1573" i="2" s="1"/>
  <c r="R1573" i="2" a="1"/>
  <c r="R1573" i="2" s="1"/>
  <c r="W1573" i="2" a="1"/>
  <c r="W1573" i="2" s="1"/>
  <c r="S1573" i="2" a="1"/>
  <c r="S1573" i="2" s="1"/>
  <c r="V1573" i="2" a="1"/>
  <c r="V1573" i="2" s="1"/>
  <c r="R16" i="2" a="1"/>
  <c r="R16" i="2" s="1"/>
  <c r="S16" i="2" a="1"/>
  <c r="S16" i="2" s="1"/>
  <c r="T16" i="2" a="1"/>
  <c r="T16" i="2" s="1"/>
  <c r="W16" i="2" a="1"/>
  <c r="W16" i="2" s="1"/>
  <c r="V16" i="2" a="1"/>
  <c r="V16" i="2" s="1"/>
  <c r="W32" i="2" a="1"/>
  <c r="W32" i="2" s="1"/>
  <c r="T32" i="2" a="1"/>
  <c r="T32" i="2" s="1"/>
  <c r="S32" i="2" a="1"/>
  <c r="S32" i="2" s="1"/>
  <c r="V32" i="2" a="1"/>
  <c r="V32" i="2" s="1"/>
  <c r="R32" i="2" a="1"/>
  <c r="R32" i="2" s="1"/>
  <c r="R73" i="2" a="1"/>
  <c r="R73" i="2" s="1"/>
  <c r="T73" i="2" a="1"/>
  <c r="T73" i="2" s="1"/>
  <c r="V73" i="2" a="1"/>
  <c r="V73" i="2" s="1"/>
  <c r="W73" i="2" a="1"/>
  <c r="W73" i="2" s="1"/>
  <c r="S73" i="2" a="1"/>
  <c r="S73" i="2" s="1"/>
  <c r="V79" i="2" a="1"/>
  <c r="V79" i="2" s="1"/>
  <c r="S79" i="2" a="1"/>
  <c r="S79" i="2" s="1"/>
  <c r="T79" i="2" a="1"/>
  <c r="T79" i="2" s="1"/>
  <c r="W79" i="2" a="1"/>
  <c r="W79" i="2" s="1"/>
  <c r="R79" i="2" a="1"/>
  <c r="R79" i="2" s="1"/>
  <c r="R81" i="2" a="1"/>
  <c r="R81" i="2" s="1"/>
  <c r="V81" i="2" a="1"/>
  <c r="V81" i="2" s="1"/>
  <c r="S81" i="2" a="1"/>
  <c r="S81" i="2" s="1"/>
  <c r="W81" i="2" a="1"/>
  <c r="W81" i="2" s="1"/>
  <c r="T81" i="2" a="1"/>
  <c r="T81" i="2" s="1"/>
  <c r="T86" i="2" a="1"/>
  <c r="T86" i="2" s="1"/>
  <c r="S86" i="2" a="1"/>
  <c r="S86" i="2" s="1"/>
  <c r="V86" i="2" a="1"/>
  <c r="V86" i="2" s="1"/>
  <c r="R86" i="2" a="1"/>
  <c r="R86" i="2" s="1"/>
  <c r="W86" i="2" a="1"/>
  <c r="W86" i="2" s="1"/>
  <c r="V91" i="2" a="1"/>
  <c r="V91" i="2" s="1"/>
  <c r="S91" i="2" a="1"/>
  <c r="S91" i="2" s="1"/>
  <c r="W91" i="2" a="1"/>
  <c r="W91" i="2" s="1"/>
  <c r="T91" i="2" a="1"/>
  <c r="T91" i="2" s="1"/>
  <c r="R91" i="2" a="1"/>
  <c r="R91" i="2" s="1"/>
  <c r="R93" i="2" a="1"/>
  <c r="R93" i="2" s="1"/>
  <c r="V93" i="2" a="1"/>
  <c r="V93" i="2" s="1"/>
  <c r="W93" i="2" a="1"/>
  <c r="W93" i="2" s="1"/>
  <c r="S93" i="2" a="1"/>
  <c r="S93" i="2" s="1"/>
  <c r="T93" i="2" a="1"/>
  <c r="T93" i="2" s="1"/>
  <c r="W98" i="2" a="1"/>
  <c r="W98" i="2" s="1"/>
  <c r="V98" i="2" a="1"/>
  <c r="V98" i="2" s="1"/>
  <c r="S98" i="2" a="1"/>
  <c r="S98" i="2" s="1"/>
  <c r="R98" i="2" a="1"/>
  <c r="R98" i="2" s="1"/>
  <c r="T98" i="2" a="1"/>
  <c r="T98" i="2" s="1"/>
  <c r="S103" i="2" a="1"/>
  <c r="S103" i="2" s="1"/>
  <c r="V103" i="2" a="1"/>
  <c r="V103" i="2" s="1"/>
  <c r="W103" i="2" a="1"/>
  <c r="W103" i="2" s="1"/>
  <c r="T103" i="2" a="1"/>
  <c r="T103" i="2" s="1"/>
  <c r="R103" i="2" a="1"/>
  <c r="R103" i="2" s="1"/>
  <c r="W105" i="2" a="1"/>
  <c r="W105" i="2" s="1"/>
  <c r="R105" i="2" a="1"/>
  <c r="R105" i="2" s="1"/>
  <c r="S105" i="2" a="1"/>
  <c r="S105" i="2" s="1"/>
  <c r="T105" i="2" a="1"/>
  <c r="T105" i="2" s="1"/>
  <c r="V105" i="2" a="1"/>
  <c r="V105" i="2" s="1"/>
  <c r="R112" i="2" a="1"/>
  <c r="R112" i="2" s="1"/>
  <c r="S112" i="2" a="1"/>
  <c r="S112" i="2" s="1"/>
  <c r="V112" i="2" a="1"/>
  <c r="V112" i="2" s="1"/>
  <c r="W112" i="2" a="1"/>
  <c r="W112" i="2" s="1"/>
  <c r="T112" i="2" a="1"/>
  <c r="T112" i="2" s="1"/>
  <c r="V131" i="2" a="1"/>
  <c r="V131" i="2" s="1"/>
  <c r="T131" i="2" a="1"/>
  <c r="T131" i="2" s="1"/>
  <c r="S131" i="2" a="1"/>
  <c r="S131" i="2" s="1"/>
  <c r="W131" i="2" a="1"/>
  <c r="W131" i="2" s="1"/>
  <c r="R131" i="2" a="1"/>
  <c r="R131" i="2" s="1"/>
  <c r="R138" i="2" a="1"/>
  <c r="R138" i="2" s="1"/>
  <c r="V138" i="2" a="1"/>
  <c r="V138" i="2" s="1"/>
  <c r="S138" i="2" a="1"/>
  <c r="S138" i="2" s="1"/>
  <c r="W138" i="2" a="1"/>
  <c r="W138" i="2" s="1"/>
  <c r="T138" i="2" a="1"/>
  <c r="T138" i="2" s="1"/>
  <c r="R732" i="2" a="1"/>
  <c r="R732" i="2" s="1"/>
  <c r="T732" i="2" a="1"/>
  <c r="T732" i="2" s="1"/>
  <c r="V732" i="2" a="1"/>
  <c r="V732" i="2" s="1"/>
  <c r="S732" i="2" a="1"/>
  <c r="S732" i="2" s="1"/>
  <c r="W732" i="2" a="1"/>
  <c r="W732" i="2" s="1"/>
  <c r="V737" i="2" a="1"/>
  <c r="V737" i="2" s="1"/>
  <c r="R737" i="2" a="1"/>
  <c r="R737" i="2" s="1"/>
  <c r="S737" i="2" a="1"/>
  <c r="S737" i="2" s="1"/>
  <c r="T737" i="2" a="1"/>
  <c r="T737" i="2" s="1"/>
  <c r="W737" i="2" a="1"/>
  <c r="W737" i="2" s="1"/>
  <c r="R754" i="2" a="1"/>
  <c r="R754" i="2" s="1"/>
  <c r="T754" i="2" a="1"/>
  <c r="T754" i="2" s="1"/>
  <c r="W754" i="2" a="1"/>
  <c r="W754" i="2" s="1"/>
  <c r="V754" i="2" a="1"/>
  <c r="V754" i="2" s="1"/>
  <c r="S754" i="2" a="1"/>
  <c r="S754" i="2" s="1"/>
  <c r="S761" i="2" a="1"/>
  <c r="S761" i="2" s="1"/>
  <c r="W761" i="2" a="1"/>
  <c r="W761" i="2" s="1"/>
  <c r="T761" i="2" a="1"/>
  <c r="T761" i="2" s="1"/>
  <c r="R761" i="2" a="1"/>
  <c r="R761" i="2" s="1"/>
  <c r="V761" i="2" a="1"/>
  <c r="V761" i="2" s="1"/>
  <c r="T783" i="2" a="1"/>
  <c r="T783" i="2" s="1"/>
  <c r="W783" i="2" a="1"/>
  <c r="W783" i="2" s="1"/>
  <c r="R783" i="2" a="1"/>
  <c r="R783" i="2" s="1"/>
  <c r="V783" i="2" a="1"/>
  <c r="V783" i="2" s="1"/>
  <c r="S783" i="2" a="1"/>
  <c r="S783" i="2" s="1"/>
  <c r="V788" i="2" a="1"/>
  <c r="V788" i="2" s="1"/>
  <c r="S788" i="2" a="1"/>
  <c r="S788" i="2" s="1"/>
  <c r="W788" i="2" a="1"/>
  <c r="W788" i="2" s="1"/>
  <c r="R788" i="2" a="1"/>
  <c r="R788" i="2" s="1"/>
  <c r="T788" i="2" a="1"/>
  <c r="T788" i="2" s="1"/>
  <c r="R822" i="2" a="1"/>
  <c r="R822" i="2" s="1"/>
  <c r="T822" i="2" a="1"/>
  <c r="T822" i="2" s="1"/>
  <c r="V822" i="2" a="1"/>
  <c r="V822" i="2" s="1"/>
  <c r="S822" i="2" a="1"/>
  <c r="S822" i="2" s="1"/>
  <c r="W822" i="2" a="1"/>
  <c r="W822" i="2" s="1"/>
  <c r="V824" i="2" a="1"/>
  <c r="V824" i="2" s="1"/>
  <c r="S824" i="2" a="1"/>
  <c r="S824" i="2" s="1"/>
  <c r="T824" i="2" a="1"/>
  <c r="T824" i="2" s="1"/>
  <c r="W824" i="2" a="1"/>
  <c r="W824" i="2" s="1"/>
  <c r="R824" i="2" a="1"/>
  <c r="R824" i="2" s="1"/>
  <c r="R829" i="2" a="1"/>
  <c r="R829" i="2" s="1"/>
  <c r="V829" i="2" a="1"/>
  <c r="V829" i="2" s="1"/>
  <c r="S829" i="2" a="1"/>
  <c r="S829" i="2" s="1"/>
  <c r="T829" i="2" a="1"/>
  <c r="T829" i="2" s="1"/>
  <c r="W829" i="2" a="1"/>
  <c r="W829" i="2" s="1"/>
  <c r="R853" i="2" a="1"/>
  <c r="R853" i="2" s="1"/>
  <c r="S853" i="2" a="1"/>
  <c r="S853" i="2" s="1"/>
  <c r="V853" i="2" a="1"/>
  <c r="V853" i="2" s="1"/>
  <c r="W853" i="2" a="1"/>
  <c r="W853" i="2" s="1"/>
  <c r="T853" i="2" a="1"/>
  <c r="T853" i="2" s="1"/>
  <c r="S865" i="2" a="1"/>
  <c r="S865" i="2" s="1"/>
  <c r="V865" i="2" a="1"/>
  <c r="V865" i="2" s="1"/>
  <c r="T865" i="2" a="1"/>
  <c r="T865" i="2" s="1"/>
  <c r="W865" i="2" a="1"/>
  <c r="W865" i="2" s="1"/>
  <c r="R865" i="2" a="1"/>
  <c r="R865" i="2" s="1"/>
  <c r="R899" i="2" a="1"/>
  <c r="R899" i="2" s="1"/>
  <c r="S899" i="2" a="1"/>
  <c r="S899" i="2" s="1"/>
  <c r="T899" i="2" a="1"/>
  <c r="T899" i="2" s="1"/>
  <c r="W899" i="2" a="1"/>
  <c r="W899" i="2" s="1"/>
  <c r="V899" i="2" a="1"/>
  <c r="V899" i="2" s="1"/>
  <c r="V906" i="2" a="1"/>
  <c r="V906" i="2" s="1"/>
  <c r="R906" i="2" a="1"/>
  <c r="R906" i="2" s="1"/>
  <c r="W906" i="2" a="1"/>
  <c r="W906" i="2" s="1"/>
  <c r="T906" i="2" a="1"/>
  <c r="T906" i="2" s="1"/>
  <c r="S906" i="2" a="1"/>
  <c r="S906" i="2" s="1"/>
  <c r="S950" i="2" a="1"/>
  <c r="S950" i="2" s="1"/>
  <c r="R950" i="2" a="1"/>
  <c r="R950" i="2" s="1"/>
  <c r="W950" i="2" a="1"/>
  <c r="W950" i="2" s="1"/>
  <c r="T950" i="2" a="1"/>
  <c r="T950" i="2" s="1"/>
  <c r="V950" i="2" a="1"/>
  <c r="V950" i="2" s="1"/>
  <c r="V952" i="2" a="1"/>
  <c r="V952" i="2" s="1"/>
  <c r="S952" i="2" a="1"/>
  <c r="S952" i="2" s="1"/>
  <c r="T952" i="2" a="1"/>
  <c r="T952" i="2" s="1"/>
  <c r="W952" i="2" a="1"/>
  <c r="W952" i="2" s="1"/>
  <c r="R952" i="2" a="1"/>
  <c r="R952" i="2" s="1"/>
  <c r="V957" i="2" a="1"/>
  <c r="V957" i="2" s="1"/>
  <c r="S957" i="2" a="1"/>
  <c r="S957" i="2" s="1"/>
  <c r="W957" i="2" a="1"/>
  <c r="W957" i="2" s="1"/>
  <c r="R957" i="2" a="1"/>
  <c r="R957" i="2" s="1"/>
  <c r="T957" i="2" a="1"/>
  <c r="T957" i="2" s="1"/>
  <c r="S981" i="2" a="1"/>
  <c r="S981" i="2" s="1"/>
  <c r="T981" i="2" a="1"/>
  <c r="T981" i="2" s="1"/>
  <c r="W981" i="2" a="1"/>
  <c r="W981" i="2" s="1"/>
  <c r="R981" i="2" a="1"/>
  <c r="R981" i="2" s="1"/>
  <c r="V981" i="2" a="1"/>
  <c r="V981" i="2" s="1"/>
  <c r="V993" i="2" a="1"/>
  <c r="V993" i="2" s="1"/>
  <c r="S993" i="2" a="1"/>
  <c r="S993" i="2" s="1"/>
  <c r="T993" i="2" a="1"/>
  <c r="T993" i="2" s="1"/>
  <c r="W993" i="2" a="1"/>
  <c r="W993" i="2" s="1"/>
  <c r="R993" i="2" a="1"/>
  <c r="R993" i="2" s="1"/>
  <c r="W1008" i="2" a="1"/>
  <c r="W1008" i="2" s="1"/>
  <c r="V1008" i="2" a="1"/>
  <c r="V1008" i="2" s="1"/>
  <c r="S1008" i="2" a="1"/>
  <c r="S1008" i="2" s="1"/>
  <c r="T1008" i="2" a="1"/>
  <c r="T1008" i="2" s="1"/>
  <c r="R1008" i="2" a="1"/>
  <c r="R1008" i="2" s="1"/>
  <c r="V1011" i="2" a="1"/>
  <c r="V1011" i="2" s="1"/>
  <c r="S1011" i="2" a="1"/>
  <c r="S1011" i="2" s="1"/>
  <c r="T1011" i="2" a="1"/>
  <c r="T1011" i="2" s="1"/>
  <c r="W1011" i="2" a="1"/>
  <c r="W1011" i="2" s="1"/>
  <c r="R1011" i="2" a="1"/>
  <c r="R1011" i="2" s="1"/>
  <c r="R1036" i="2" a="1"/>
  <c r="R1036" i="2" s="1"/>
  <c r="S1036" i="2" a="1"/>
  <c r="S1036" i="2" s="1"/>
  <c r="W1036" i="2" a="1"/>
  <c r="W1036" i="2" s="1"/>
  <c r="T1036" i="2" a="1"/>
  <c r="T1036" i="2" s="1"/>
  <c r="V1036" i="2" a="1"/>
  <c r="V1036" i="2" s="1"/>
  <c r="R1050" i="2" a="1"/>
  <c r="R1050" i="2" s="1"/>
  <c r="T1050" i="2" a="1"/>
  <c r="T1050" i="2" s="1"/>
  <c r="V1050" i="2" a="1"/>
  <c r="V1050" i="2" s="1"/>
  <c r="W1050" i="2" a="1"/>
  <c r="W1050" i="2" s="1"/>
  <c r="S1050" i="2" a="1"/>
  <c r="S1050" i="2" s="1"/>
  <c r="T1057" i="2" a="1"/>
  <c r="T1057" i="2" s="1"/>
  <c r="R1057" i="2" a="1"/>
  <c r="R1057" i="2" s="1"/>
  <c r="S1057" i="2" a="1"/>
  <c r="S1057" i="2" s="1"/>
  <c r="V1057" i="2" a="1"/>
  <c r="V1057" i="2" s="1"/>
  <c r="W1057" i="2" a="1"/>
  <c r="W1057" i="2" s="1"/>
  <c r="S1071" i="2" a="1"/>
  <c r="S1071" i="2" s="1"/>
  <c r="W1071" i="2" a="1"/>
  <c r="W1071" i="2" s="1"/>
  <c r="T1071" i="2" a="1"/>
  <c r="T1071" i="2" s="1"/>
  <c r="V1071" i="2" a="1"/>
  <c r="V1071" i="2" s="1"/>
  <c r="R1071" i="2" a="1"/>
  <c r="R1071" i="2" s="1"/>
  <c r="V1101" i="2" a="1"/>
  <c r="V1101" i="2" s="1"/>
  <c r="S1101" i="2" a="1"/>
  <c r="S1101" i="2" s="1"/>
  <c r="W1101" i="2" a="1"/>
  <c r="W1101" i="2" s="1"/>
  <c r="R1101" i="2" a="1"/>
  <c r="R1101" i="2" s="1"/>
  <c r="T1101" i="2" a="1"/>
  <c r="T1101" i="2" s="1"/>
  <c r="S1144" i="2" a="1"/>
  <c r="S1144" i="2" s="1"/>
  <c r="R1144" i="2" a="1"/>
  <c r="R1144" i="2" s="1"/>
  <c r="W1144" i="2" a="1"/>
  <c r="W1144" i="2" s="1"/>
  <c r="T1144" i="2" a="1"/>
  <c r="T1144" i="2" s="1"/>
  <c r="V1144" i="2" a="1"/>
  <c r="V1144" i="2" s="1"/>
  <c r="V1149" i="2" a="1"/>
  <c r="V1149" i="2" s="1"/>
  <c r="S1149" i="2" a="1"/>
  <c r="S1149" i="2" s="1"/>
  <c r="T1149" i="2" a="1"/>
  <c r="T1149" i="2" s="1"/>
  <c r="W1149" i="2" a="1"/>
  <c r="W1149" i="2" s="1"/>
  <c r="R1149" i="2" a="1"/>
  <c r="R1149" i="2" s="1"/>
  <c r="R1172" i="2" a="1"/>
  <c r="R1172" i="2" s="1"/>
  <c r="S1172" i="2" a="1"/>
  <c r="S1172" i="2" s="1"/>
  <c r="T1172" i="2" a="1"/>
  <c r="T1172" i="2" s="1"/>
  <c r="W1172" i="2" a="1"/>
  <c r="W1172" i="2" s="1"/>
  <c r="V1172" i="2" a="1"/>
  <c r="V1172" i="2" s="1"/>
  <c r="V1191" i="2" a="1"/>
  <c r="V1191" i="2" s="1"/>
  <c r="T1191" i="2" a="1"/>
  <c r="T1191" i="2" s="1"/>
  <c r="W1191" i="2" a="1"/>
  <c r="W1191" i="2" s="1"/>
  <c r="R1191" i="2" a="1"/>
  <c r="R1191" i="2" s="1"/>
  <c r="S1191" i="2" a="1"/>
  <c r="S1191" i="2" s="1"/>
  <c r="T1212" i="2" a="1"/>
  <c r="T1212" i="2" s="1"/>
  <c r="V1212" i="2" a="1"/>
  <c r="V1212" i="2" s="1"/>
  <c r="R1212" i="2" a="1"/>
  <c r="R1212" i="2" s="1"/>
  <c r="S1212" i="2" a="1"/>
  <c r="S1212" i="2" s="1"/>
  <c r="W1212" i="2" a="1"/>
  <c r="W1212" i="2" s="1"/>
  <c r="S1227" i="2" a="1"/>
  <c r="S1227" i="2" s="1"/>
  <c r="W1227" i="2" a="1"/>
  <c r="W1227" i="2" s="1"/>
  <c r="T1227" i="2" a="1"/>
  <c r="T1227" i="2" s="1"/>
  <c r="R1227" i="2" a="1"/>
  <c r="R1227" i="2" s="1"/>
  <c r="V1227" i="2" a="1"/>
  <c r="V1227" i="2" s="1"/>
  <c r="T1275" i="2" a="1"/>
  <c r="T1275" i="2" s="1"/>
  <c r="V1275" i="2" a="1"/>
  <c r="V1275" i="2" s="1"/>
  <c r="R1275" i="2" a="1"/>
  <c r="R1275" i="2" s="1"/>
  <c r="W1275" i="2" a="1"/>
  <c r="W1275" i="2" s="1"/>
  <c r="S1275" i="2" a="1"/>
  <c r="S1275" i="2" s="1"/>
  <c r="T1293" i="2" a="1"/>
  <c r="T1293" i="2" s="1"/>
  <c r="R1293" i="2" a="1"/>
  <c r="R1293" i="2" s="1"/>
  <c r="S1293" i="2" a="1"/>
  <c r="S1293" i="2" s="1"/>
  <c r="V1293" i="2" a="1"/>
  <c r="V1293" i="2" s="1"/>
  <c r="W1293" i="2" a="1"/>
  <c r="W1293" i="2" s="1"/>
  <c r="T1308" i="2" a="1"/>
  <c r="T1308" i="2" s="1"/>
  <c r="W1308" i="2" a="1"/>
  <c r="W1308" i="2" s="1"/>
  <c r="R1308" i="2" a="1"/>
  <c r="R1308" i="2" s="1"/>
  <c r="V1308" i="2" a="1"/>
  <c r="V1308" i="2" s="1"/>
  <c r="S1308" i="2" a="1"/>
  <c r="S1308" i="2" s="1"/>
  <c r="T1324" i="2" a="1"/>
  <c r="T1324" i="2" s="1"/>
  <c r="W1324" i="2" a="1"/>
  <c r="W1324" i="2" s="1"/>
  <c r="R1324" i="2" a="1"/>
  <c r="R1324" i="2" s="1"/>
  <c r="V1324" i="2" a="1"/>
  <c r="V1324" i="2" s="1"/>
  <c r="S1324" i="2" a="1"/>
  <c r="S1324" i="2" s="1"/>
  <c r="R1368" i="2" a="1"/>
  <c r="R1368" i="2" s="1"/>
  <c r="V1368" i="2" a="1"/>
  <c r="V1368" i="2" s="1"/>
  <c r="S1368" i="2" a="1"/>
  <c r="S1368" i="2" s="1"/>
  <c r="W1368" i="2" a="1"/>
  <c r="W1368" i="2" s="1"/>
  <c r="T1368" i="2" a="1"/>
  <c r="T1368" i="2" s="1"/>
  <c r="S1391" i="2" a="1"/>
  <c r="S1391" i="2" s="1"/>
  <c r="W1391" i="2" a="1"/>
  <c r="W1391" i="2" s="1"/>
  <c r="R1391" i="2" a="1"/>
  <c r="R1391" i="2" s="1"/>
  <c r="T1391" i="2" a="1"/>
  <c r="T1391" i="2" s="1"/>
  <c r="V1391" i="2" a="1"/>
  <c r="V1391" i="2" s="1"/>
  <c r="V1406" i="2" a="1"/>
  <c r="V1406" i="2" s="1"/>
  <c r="R1406" i="2" a="1"/>
  <c r="R1406" i="2" s="1"/>
  <c r="S1406" i="2" a="1"/>
  <c r="S1406" i="2" s="1"/>
  <c r="W1406" i="2" a="1"/>
  <c r="W1406" i="2" s="1"/>
  <c r="T1406" i="2" a="1"/>
  <c r="T1406" i="2" s="1"/>
  <c r="W1423" i="2" a="1"/>
  <c r="W1423" i="2" s="1"/>
  <c r="R1423" i="2" a="1"/>
  <c r="R1423" i="2" s="1"/>
  <c r="T1423" i="2" a="1"/>
  <c r="T1423" i="2" s="1"/>
  <c r="S1423" i="2" a="1"/>
  <c r="S1423" i="2" s="1"/>
  <c r="V1423" i="2" a="1"/>
  <c r="V1423" i="2" s="1"/>
  <c r="S1439" i="2" a="1"/>
  <c r="S1439" i="2" s="1"/>
  <c r="W1439" i="2" a="1"/>
  <c r="W1439" i="2" s="1"/>
  <c r="V1439" i="2" a="1"/>
  <c r="V1439" i="2" s="1"/>
  <c r="R1439" i="2" a="1"/>
  <c r="R1439" i="2" s="1"/>
  <c r="T1439" i="2" a="1"/>
  <c r="T1439" i="2" s="1"/>
  <c r="W1456" i="2" a="1"/>
  <c r="W1456" i="2" s="1"/>
  <c r="T1456" i="2" a="1"/>
  <c r="T1456" i="2" s="1"/>
  <c r="R1456" i="2" a="1"/>
  <c r="R1456" i="2" s="1"/>
  <c r="V1456" i="2" a="1"/>
  <c r="V1456" i="2" s="1"/>
  <c r="S1456" i="2" a="1"/>
  <c r="S1456" i="2" s="1"/>
  <c r="T1496" i="2" a="1"/>
  <c r="T1496" i="2" s="1"/>
  <c r="R1496" i="2" a="1"/>
  <c r="R1496" i="2" s="1"/>
  <c r="V1496" i="2" a="1"/>
  <c r="V1496" i="2" s="1"/>
  <c r="S1496" i="2" a="1"/>
  <c r="S1496" i="2" s="1"/>
  <c r="W1496" i="2" a="1"/>
  <c r="W1496" i="2" s="1"/>
  <c r="W1512" i="2" a="1"/>
  <c r="W1512" i="2" s="1"/>
  <c r="S1512" i="2" a="1"/>
  <c r="S1512" i="2" s="1"/>
  <c r="T1512" i="2" a="1"/>
  <c r="T1512" i="2" s="1"/>
  <c r="R1512" i="2" a="1"/>
  <c r="R1512" i="2" s="1"/>
  <c r="V1512" i="2" a="1"/>
  <c r="V1512" i="2" s="1"/>
  <c r="W1517" i="2" a="1"/>
  <c r="W1517" i="2" s="1"/>
  <c r="T1517" i="2" a="1"/>
  <c r="T1517" i="2" s="1"/>
  <c r="S1517" i="2" a="1"/>
  <c r="S1517" i="2" s="1"/>
  <c r="R1517" i="2" a="1"/>
  <c r="R1517" i="2" s="1"/>
  <c r="V1517" i="2" a="1"/>
  <c r="V1517" i="2" s="1"/>
  <c r="V1547" i="2" a="1"/>
  <c r="V1547" i="2" s="1"/>
  <c r="W1547" i="2" a="1"/>
  <c r="W1547" i="2" s="1"/>
  <c r="S1547" i="2" a="1"/>
  <c r="S1547" i="2" s="1"/>
  <c r="R1547" i="2" a="1"/>
  <c r="R1547" i="2" s="1"/>
  <c r="T1547" i="2" a="1"/>
  <c r="T1547" i="2" s="1"/>
  <c r="R1559" i="2" a="1"/>
  <c r="R1559" i="2" s="1"/>
  <c r="S1559" i="2" a="1"/>
  <c r="S1559" i="2" s="1"/>
  <c r="V1559" i="2" a="1"/>
  <c r="V1559" i="2" s="1"/>
  <c r="W1559" i="2" a="1"/>
  <c r="W1559" i="2" s="1"/>
  <c r="T1559" i="2" a="1"/>
  <c r="T1559" i="2" s="1"/>
  <c r="S1568" i="2" a="1"/>
  <c r="S1568" i="2" s="1"/>
  <c r="W1568" i="2" a="1"/>
  <c r="W1568" i="2" s="1"/>
  <c r="R1568" i="2" a="1"/>
  <c r="R1568" i="2" s="1"/>
  <c r="V1568" i="2" a="1"/>
  <c r="V1568" i="2" s="1"/>
  <c r="T1568" i="2" a="1"/>
  <c r="T1568" i="2" s="1"/>
  <c r="T1577" i="2" a="1"/>
  <c r="T1577" i="2" s="1"/>
  <c r="R1577" i="2" a="1"/>
  <c r="R1577" i="2" s="1"/>
  <c r="W1577" i="2" a="1"/>
  <c r="W1577" i="2" s="1"/>
  <c r="S1577" i="2" a="1"/>
  <c r="S1577" i="2" s="1"/>
  <c r="V1577" i="2" a="1"/>
  <c r="V1577" i="2" s="1"/>
  <c r="T1582" i="2" a="1"/>
  <c r="T1582" i="2" s="1"/>
  <c r="W1582" i="2" a="1"/>
  <c r="W1582" i="2" s="1"/>
  <c r="R1582" i="2" a="1"/>
  <c r="R1582" i="2" s="1"/>
  <c r="V1582" i="2" a="1"/>
  <c r="V1582" i="2" s="1"/>
  <c r="S1582" i="2" a="1"/>
  <c r="S1582" i="2" s="1"/>
  <c r="T1584" i="2" a="1"/>
  <c r="T1584" i="2" s="1"/>
  <c r="V1584" i="2" a="1"/>
  <c r="V1584" i="2" s="1"/>
  <c r="W1584" i="2" a="1"/>
  <c r="W1584" i="2" s="1"/>
  <c r="S1584" i="2" a="1"/>
  <c r="S1584" i="2" s="1"/>
  <c r="R1584" i="2" a="1"/>
  <c r="R1584" i="2" s="1"/>
  <c r="W1590" i="2" a="1"/>
  <c r="W1590" i="2" s="1"/>
  <c r="R1590" i="2" a="1"/>
  <c r="R1590" i="2" s="1"/>
  <c r="T1590" i="2" a="1"/>
  <c r="T1590" i="2" s="1"/>
  <c r="V1590" i="2" a="1"/>
  <c r="V1590" i="2" s="1"/>
  <c r="S1590" i="2" a="1"/>
  <c r="S1590" i="2" s="1"/>
  <c r="R1592" i="2" a="1"/>
  <c r="R1592" i="2" s="1"/>
  <c r="S1592" i="2" a="1"/>
  <c r="S1592" i="2" s="1"/>
  <c r="W1592" i="2" a="1"/>
  <c r="W1592" i="2" s="1"/>
  <c r="T1592" i="2" a="1"/>
  <c r="T1592" i="2" s="1"/>
  <c r="V1592" i="2" a="1"/>
  <c r="V1592" i="2" s="1"/>
  <c r="V1602" i="2" a="1"/>
  <c r="V1602" i="2" s="1"/>
  <c r="R1602" i="2" a="1"/>
  <c r="R1602" i="2" s="1"/>
  <c r="W1602" i="2" a="1"/>
  <c r="W1602" i="2" s="1"/>
  <c r="S1602" i="2" a="1"/>
  <c r="S1602" i="2" s="1"/>
  <c r="T1602" i="2" a="1"/>
  <c r="T1602" i="2" s="1"/>
  <c r="T1606" i="2" a="1"/>
  <c r="T1606" i="2" s="1"/>
  <c r="R1606" i="2" a="1"/>
  <c r="R1606" i="2" s="1"/>
  <c r="V1606" i="2" a="1"/>
  <c r="V1606" i="2" s="1"/>
  <c r="W1606" i="2" a="1"/>
  <c r="W1606" i="2" s="1"/>
  <c r="S1606" i="2" a="1"/>
  <c r="S1606" i="2" s="1"/>
  <c r="S1618" i="2" a="1"/>
  <c r="S1618" i="2" s="1"/>
  <c r="T1618" i="2" a="1"/>
  <c r="T1618" i="2" s="1"/>
  <c r="W1618" i="2" a="1"/>
  <c r="W1618" i="2" s="1"/>
  <c r="R1618" i="2" a="1"/>
  <c r="R1618" i="2" s="1"/>
  <c r="V1618" i="2" a="1"/>
  <c r="V1618" i="2" s="1"/>
  <c r="W1634" i="2" a="1"/>
  <c r="W1634" i="2" s="1"/>
  <c r="T1634" i="2" a="1"/>
  <c r="T1634" i="2" s="1"/>
  <c r="V1634" i="2" a="1"/>
  <c r="V1634" i="2" s="1"/>
  <c r="R1634" i="2" a="1"/>
  <c r="R1634" i="2" s="1"/>
  <c r="S1634" i="2" a="1"/>
  <c r="S1634" i="2" s="1"/>
  <c r="S1638" i="2" a="1"/>
  <c r="S1638" i="2" s="1"/>
  <c r="W1638" i="2" a="1"/>
  <c r="W1638" i="2" s="1"/>
  <c r="R1638" i="2" a="1"/>
  <c r="R1638" i="2" s="1"/>
  <c r="T1638" i="2" a="1"/>
  <c r="T1638" i="2" s="1"/>
  <c r="V1638" i="2" a="1"/>
  <c r="V1638" i="2" s="1"/>
  <c r="W1650" i="2" a="1"/>
  <c r="W1650" i="2" s="1"/>
  <c r="T1650" i="2" a="1"/>
  <c r="T1650" i="2" s="1"/>
  <c r="V1650" i="2" a="1"/>
  <c r="V1650" i="2" s="1"/>
  <c r="S1650" i="2" a="1"/>
  <c r="S1650" i="2" s="1"/>
  <c r="R1650" i="2" a="1"/>
  <c r="R1650" i="2" s="1"/>
  <c r="S1654" i="2" a="1"/>
  <c r="S1654" i="2" s="1"/>
  <c r="W1654" i="2" a="1"/>
  <c r="W1654" i="2" s="1"/>
  <c r="R1654" i="2" a="1"/>
  <c r="R1654" i="2" s="1"/>
  <c r="T1654" i="2" a="1"/>
  <c r="T1654" i="2" s="1"/>
  <c r="V1654" i="2" a="1"/>
  <c r="V1654" i="2" s="1"/>
  <c r="W1666" i="2" a="1"/>
  <c r="W1666" i="2" s="1"/>
  <c r="T1666" i="2" a="1"/>
  <c r="T1666" i="2" s="1"/>
  <c r="V1666" i="2" a="1"/>
  <c r="V1666" i="2" s="1"/>
  <c r="S1666" i="2" a="1"/>
  <c r="S1666" i="2" s="1"/>
  <c r="R1666" i="2" a="1"/>
  <c r="R1666" i="2" s="1"/>
  <c r="W1682" i="2" a="1"/>
  <c r="W1682" i="2" s="1"/>
  <c r="T1682" i="2" a="1"/>
  <c r="T1682" i="2" s="1"/>
  <c r="V1682" i="2" a="1"/>
  <c r="V1682" i="2" s="1"/>
  <c r="S1682" i="2" a="1"/>
  <c r="S1682" i="2" s="1"/>
  <c r="R1682" i="2" a="1"/>
  <c r="R1682" i="2" s="1"/>
  <c r="W1786" i="2" a="1"/>
  <c r="W1786" i="2" s="1"/>
  <c r="V1786" i="2" a="1"/>
  <c r="V1786" i="2" s="1"/>
  <c r="T1786" i="2" a="1"/>
  <c r="T1786" i="2" s="1"/>
  <c r="R1786" i="2" a="1"/>
  <c r="R1786" i="2" s="1"/>
  <c r="S1786" i="2" a="1"/>
  <c r="S1786" i="2" s="1"/>
  <c r="S1794" i="2" a="1"/>
  <c r="S1794" i="2" s="1"/>
  <c r="W1794" i="2" a="1"/>
  <c r="W1794" i="2" s="1"/>
  <c r="T1794" i="2" a="1"/>
  <c r="T1794" i="2" s="1"/>
  <c r="R1794" i="2" a="1"/>
  <c r="R1794" i="2" s="1"/>
  <c r="V1794" i="2" a="1"/>
  <c r="V1794" i="2" s="1"/>
  <c r="S1800" i="2" a="1"/>
  <c r="S1800" i="2" s="1"/>
  <c r="T1800" i="2" a="1"/>
  <c r="T1800" i="2" s="1"/>
  <c r="W1800" i="2" a="1"/>
  <c r="W1800" i="2" s="1"/>
  <c r="R1800" i="2" a="1"/>
  <c r="R1800" i="2" s="1"/>
  <c r="V1800" i="2" a="1"/>
  <c r="V1800" i="2" s="1"/>
  <c r="S1802" i="2" a="1"/>
  <c r="S1802" i="2" s="1"/>
  <c r="T1802" i="2" a="1"/>
  <c r="T1802" i="2" s="1"/>
  <c r="W1802" i="2" a="1"/>
  <c r="W1802" i="2" s="1"/>
  <c r="V1802" i="2" a="1"/>
  <c r="V1802" i="2" s="1"/>
  <c r="R1802" i="2" a="1"/>
  <c r="R1802" i="2" s="1"/>
  <c r="S1810" i="2" a="1"/>
  <c r="S1810" i="2" s="1"/>
  <c r="W1810" i="2" a="1"/>
  <c r="W1810" i="2" s="1"/>
  <c r="T1810" i="2" a="1"/>
  <c r="T1810" i="2" s="1"/>
  <c r="R1810" i="2" a="1"/>
  <c r="R1810" i="2" s="1"/>
  <c r="V1810" i="2" a="1"/>
  <c r="V1810" i="2" s="1"/>
  <c r="R1816" i="2" a="1"/>
  <c r="R1816" i="2" s="1"/>
  <c r="S1816" i="2" a="1"/>
  <c r="S1816" i="2" s="1"/>
  <c r="W1816" i="2" a="1"/>
  <c r="W1816" i="2" s="1"/>
  <c r="T1816" i="2" a="1"/>
  <c r="T1816" i="2" s="1"/>
  <c r="V1816" i="2" a="1"/>
  <c r="V1816" i="2" s="1"/>
  <c r="V1818" i="2" a="1"/>
  <c r="V1818" i="2" s="1"/>
  <c r="S1818" i="2" a="1"/>
  <c r="S1818" i="2" s="1"/>
  <c r="R1818" i="2" a="1"/>
  <c r="R1818" i="2" s="1"/>
  <c r="W1818" i="2" a="1"/>
  <c r="W1818" i="2" s="1"/>
  <c r="T1818" i="2" a="1"/>
  <c r="T1818" i="2" s="1"/>
  <c r="R1826" i="2" a="1"/>
  <c r="R1826" i="2" s="1"/>
  <c r="S1826" i="2" a="1"/>
  <c r="S1826" i="2" s="1"/>
  <c r="W1826" i="2" a="1"/>
  <c r="W1826" i="2" s="1"/>
  <c r="T1826" i="2" a="1"/>
  <c r="T1826" i="2" s="1"/>
  <c r="V1826" i="2" a="1"/>
  <c r="V1826" i="2" s="1"/>
  <c r="R1832" i="2" a="1"/>
  <c r="R1832" i="2" s="1"/>
  <c r="S1832" i="2" a="1"/>
  <c r="S1832" i="2" s="1"/>
  <c r="W1832" i="2" a="1"/>
  <c r="W1832" i="2" s="1"/>
  <c r="T1832" i="2" a="1"/>
  <c r="T1832" i="2" s="1"/>
  <c r="V1832" i="2" a="1"/>
  <c r="V1832" i="2" s="1"/>
  <c r="V1834" i="2" a="1"/>
  <c r="V1834" i="2" s="1"/>
  <c r="S1834" i="2" a="1"/>
  <c r="S1834" i="2" s="1"/>
  <c r="R1834" i="2" a="1"/>
  <c r="R1834" i="2" s="1"/>
  <c r="W1834" i="2" a="1"/>
  <c r="W1834" i="2" s="1"/>
  <c r="T1834" i="2" a="1"/>
  <c r="T1834" i="2" s="1"/>
  <c r="R1842" i="2" a="1"/>
  <c r="R1842" i="2" s="1"/>
  <c r="S1842" i="2" a="1"/>
  <c r="S1842" i="2" s="1"/>
  <c r="W1842" i="2" a="1"/>
  <c r="W1842" i="2" s="1"/>
  <c r="V1842" i="2" a="1"/>
  <c r="V1842" i="2" s="1"/>
  <c r="T1842" i="2" a="1"/>
  <c r="T1842" i="2" s="1"/>
  <c r="R1848" i="2" a="1"/>
  <c r="R1848" i="2" s="1"/>
  <c r="S1848" i="2" a="1"/>
  <c r="S1848" i="2" s="1"/>
  <c r="W1848" i="2" a="1"/>
  <c r="W1848" i="2" s="1"/>
  <c r="T1848" i="2" a="1"/>
  <c r="T1848" i="2" s="1"/>
  <c r="V1848" i="2" a="1"/>
  <c r="V1848" i="2" s="1"/>
  <c r="V1850" i="2" a="1"/>
  <c r="V1850" i="2" s="1"/>
  <c r="S1850" i="2" a="1"/>
  <c r="S1850" i="2" s="1"/>
  <c r="R1850" i="2" a="1"/>
  <c r="R1850" i="2" s="1"/>
  <c r="W1850" i="2" a="1"/>
  <c r="W1850" i="2" s="1"/>
  <c r="T1850" i="2" a="1"/>
  <c r="T1850" i="2" s="1"/>
  <c r="R1858" i="2" a="1"/>
  <c r="R1858" i="2" s="1"/>
  <c r="S1858" i="2" a="1"/>
  <c r="S1858" i="2" s="1"/>
  <c r="W1858" i="2" a="1"/>
  <c r="W1858" i="2" s="1"/>
  <c r="V1858" i="2" a="1"/>
  <c r="V1858" i="2" s="1"/>
  <c r="T1858" i="2" a="1"/>
  <c r="T1858" i="2" s="1"/>
  <c r="V1866" i="2" a="1"/>
  <c r="V1866" i="2" s="1"/>
  <c r="S1866" i="2" a="1"/>
  <c r="S1866" i="2" s="1"/>
  <c r="R1866" i="2" a="1"/>
  <c r="R1866" i="2" s="1"/>
  <c r="W1866" i="2" a="1"/>
  <c r="W1866" i="2" s="1"/>
  <c r="T1866" i="2" a="1"/>
  <c r="T1866" i="2" s="1"/>
  <c r="R1874" i="2" a="1"/>
  <c r="R1874" i="2" s="1"/>
  <c r="S1874" i="2" a="1"/>
  <c r="S1874" i="2" s="1"/>
  <c r="W1874" i="2" a="1"/>
  <c r="W1874" i="2" s="1"/>
  <c r="V1874" i="2" a="1"/>
  <c r="V1874" i="2" s="1"/>
  <c r="T1874" i="2" a="1"/>
  <c r="T1874" i="2" s="1"/>
  <c r="V1882" i="2" a="1"/>
  <c r="V1882" i="2" s="1"/>
  <c r="S1882" i="2" a="1"/>
  <c r="S1882" i="2" s="1"/>
  <c r="R1882" i="2" a="1"/>
  <c r="R1882" i="2" s="1"/>
  <c r="W1882" i="2" a="1"/>
  <c r="W1882" i="2" s="1"/>
  <c r="T1882" i="2" a="1"/>
  <c r="T1882" i="2" s="1"/>
  <c r="V1890" i="2" a="1"/>
  <c r="V1890" i="2" s="1"/>
  <c r="R1890" i="2" a="1"/>
  <c r="R1890" i="2" s="1"/>
  <c r="S1890" i="2" a="1"/>
  <c r="S1890" i="2" s="1"/>
  <c r="W1890" i="2" a="1"/>
  <c r="W1890" i="2" s="1"/>
  <c r="T1890" i="2" a="1"/>
  <c r="T1890" i="2" s="1"/>
  <c r="T1902" i="2" a="1"/>
  <c r="T1902" i="2" s="1"/>
  <c r="W1902" i="2" a="1"/>
  <c r="W1902" i="2" s="1"/>
  <c r="R1902" i="2" a="1"/>
  <c r="R1902" i="2" s="1"/>
  <c r="V1902" i="2" a="1"/>
  <c r="V1902" i="2" s="1"/>
  <c r="S1902" i="2" a="1"/>
  <c r="S1902" i="2" s="1"/>
  <c r="T1904" i="2" a="1"/>
  <c r="T1904" i="2" s="1"/>
  <c r="V1904" i="2" a="1"/>
  <c r="V1904" i="2" s="1"/>
  <c r="R1904" i="2" a="1"/>
  <c r="R1904" i="2" s="1"/>
  <c r="S1904" i="2" a="1"/>
  <c r="S1904" i="2" s="1"/>
  <c r="W1904" i="2" a="1"/>
  <c r="W1904" i="2" s="1"/>
  <c r="S1910" i="2" a="1"/>
  <c r="S1910" i="2" s="1"/>
  <c r="W1910" i="2" a="1"/>
  <c r="W1910" i="2" s="1"/>
  <c r="R1910" i="2" a="1"/>
  <c r="R1910" i="2" s="1"/>
  <c r="T1910" i="2" a="1"/>
  <c r="T1910" i="2" s="1"/>
  <c r="V1910" i="2" a="1"/>
  <c r="V1910" i="2" s="1"/>
  <c r="S1912" i="2" a="1"/>
  <c r="S1912" i="2" s="1"/>
  <c r="V1912" i="2" a="1"/>
  <c r="V1912" i="2" s="1"/>
  <c r="T1912" i="2" a="1"/>
  <c r="T1912" i="2" s="1"/>
  <c r="R1912" i="2" a="1"/>
  <c r="R1912" i="2" s="1"/>
  <c r="W1912" i="2" a="1"/>
  <c r="W1912" i="2" s="1"/>
  <c r="T1918" i="2" a="1"/>
  <c r="T1918" i="2" s="1"/>
  <c r="W1918" i="2" a="1"/>
  <c r="W1918" i="2" s="1"/>
  <c r="R1918" i="2" a="1"/>
  <c r="R1918" i="2" s="1"/>
  <c r="V1918" i="2" a="1"/>
  <c r="V1918" i="2" s="1"/>
  <c r="S1918" i="2" a="1"/>
  <c r="S1918" i="2" s="1"/>
  <c r="T1920" i="2" a="1"/>
  <c r="T1920" i="2" s="1"/>
  <c r="V1920" i="2" a="1"/>
  <c r="V1920" i="2" s="1"/>
  <c r="R1920" i="2" a="1"/>
  <c r="R1920" i="2" s="1"/>
  <c r="S1920" i="2" a="1"/>
  <c r="S1920" i="2" s="1"/>
  <c r="W1920" i="2" a="1"/>
  <c r="W1920" i="2" s="1"/>
  <c r="S1926" i="2" a="1"/>
  <c r="S1926" i="2" s="1"/>
  <c r="W1926" i="2" a="1"/>
  <c r="W1926" i="2" s="1"/>
  <c r="R1926" i="2" a="1"/>
  <c r="R1926" i="2" s="1"/>
  <c r="T1926" i="2" a="1"/>
  <c r="T1926" i="2" s="1"/>
  <c r="V1926" i="2" a="1"/>
  <c r="V1926" i="2" s="1"/>
  <c r="S1928" i="2" a="1"/>
  <c r="S1928" i="2" s="1"/>
  <c r="V1928" i="2" a="1"/>
  <c r="V1928" i="2" s="1"/>
  <c r="T1928" i="2" a="1"/>
  <c r="T1928" i="2" s="1"/>
  <c r="R1928" i="2" a="1"/>
  <c r="R1928" i="2" s="1"/>
  <c r="W1928" i="2" a="1"/>
  <c r="W1928" i="2" s="1"/>
  <c r="T2030" i="2" a="1"/>
  <c r="T2030" i="2" s="1"/>
  <c r="W2030" i="2" a="1"/>
  <c r="W2030" i="2" s="1"/>
  <c r="R2030" i="2" a="1"/>
  <c r="R2030" i="2" s="1"/>
  <c r="V2030" i="2" a="1"/>
  <c r="V2030" i="2" s="1"/>
  <c r="S2030" i="2" a="1"/>
  <c r="S2030" i="2" s="1"/>
  <c r="R2110" i="2" a="1"/>
  <c r="R2110" i="2" s="1"/>
  <c r="T2110" i="2" a="1"/>
  <c r="T2110" i="2" s="1"/>
  <c r="V2110" i="2" a="1"/>
  <c r="V2110" i="2" s="1"/>
  <c r="S2110" i="2" a="1"/>
  <c r="S2110" i="2" s="1"/>
  <c r="W2110" i="2" a="1"/>
  <c r="W2110" i="2" s="1"/>
  <c r="T2126" i="2" a="1"/>
  <c r="T2126" i="2" s="1"/>
  <c r="W2126" i="2" a="1"/>
  <c r="W2126" i="2" s="1"/>
  <c r="R2126" i="2" a="1"/>
  <c r="R2126" i="2" s="1"/>
  <c r="V2126" i="2" a="1"/>
  <c r="V2126" i="2" s="1"/>
  <c r="S2126" i="2" a="1"/>
  <c r="S2126" i="2" s="1"/>
  <c r="W2130" i="2" a="1"/>
  <c r="W2130" i="2" s="1"/>
  <c r="T2130" i="2" a="1"/>
  <c r="T2130" i="2" s="1"/>
  <c r="V2130" i="2" a="1"/>
  <c r="V2130" i="2" s="1"/>
  <c r="S2130" i="2" a="1"/>
  <c r="S2130" i="2" s="1"/>
  <c r="R2130" i="2" a="1"/>
  <c r="R2130" i="2" s="1"/>
  <c r="V9" i="2" a="1"/>
  <c r="V9" i="2" s="1"/>
  <c r="W9" i="2" a="1"/>
  <c r="W9" i="2" s="1"/>
  <c r="T9" i="2" a="1"/>
  <c r="T9" i="2" s="1"/>
  <c r="S9" i="2" a="1"/>
  <c r="S9" i="2" s="1"/>
  <c r="R9" i="2" a="1"/>
  <c r="R9" i="2" s="1"/>
  <c r="T31" i="2" a="1"/>
  <c r="T31" i="2" s="1"/>
  <c r="R31" i="2" a="1"/>
  <c r="R31" i="2" s="1"/>
  <c r="W31" i="2" a="1"/>
  <c r="W31" i="2" s="1"/>
  <c r="V31" i="2" a="1"/>
  <c r="V31" i="2" s="1"/>
  <c r="S31" i="2" a="1"/>
  <c r="S31" i="2" s="1"/>
  <c r="R38" i="2" a="1"/>
  <c r="R38" i="2" s="1"/>
  <c r="S38" i="2" a="1"/>
  <c r="S38" i="2" s="1"/>
  <c r="W38" i="2" a="1"/>
  <c r="W38" i="2" s="1"/>
  <c r="T38" i="2" a="1"/>
  <c r="T38" i="2" s="1"/>
  <c r="V38" i="2" a="1"/>
  <c r="V38" i="2" s="1"/>
  <c r="R72" i="2" a="1"/>
  <c r="R72" i="2" s="1"/>
  <c r="V72" i="2" a="1"/>
  <c r="V72" i="2" s="1"/>
  <c r="S72" i="2" a="1"/>
  <c r="S72" i="2" s="1"/>
  <c r="W72" i="2" a="1"/>
  <c r="W72" i="2" s="1"/>
  <c r="T72" i="2" a="1"/>
  <c r="T72" i="2" s="1"/>
  <c r="S140" i="2" a="1"/>
  <c r="S140" i="2" s="1"/>
  <c r="W140" i="2" a="1"/>
  <c r="W140" i="2" s="1"/>
  <c r="R140" i="2" a="1"/>
  <c r="R140" i="2" s="1"/>
  <c r="T140" i="2" a="1"/>
  <c r="T140" i="2" s="1"/>
  <c r="V140" i="2" a="1"/>
  <c r="V140" i="2" s="1"/>
  <c r="R155" i="2" a="1"/>
  <c r="R155" i="2" s="1"/>
  <c r="W155" i="2" a="1"/>
  <c r="W155" i="2" s="1"/>
  <c r="S155" i="2" a="1"/>
  <c r="S155" i="2" s="1"/>
  <c r="V155" i="2" a="1"/>
  <c r="V155" i="2" s="1"/>
  <c r="T155" i="2" a="1"/>
  <c r="T155" i="2" s="1"/>
  <c r="R157" i="2" a="1"/>
  <c r="R157" i="2" s="1"/>
  <c r="S157" i="2" a="1"/>
  <c r="S157" i="2" s="1"/>
  <c r="W157" i="2" a="1"/>
  <c r="W157" i="2" s="1"/>
  <c r="T157" i="2" a="1"/>
  <c r="T157" i="2" s="1"/>
  <c r="V157" i="2" a="1"/>
  <c r="V157" i="2" s="1"/>
  <c r="W163" i="2" a="1"/>
  <c r="W163" i="2" s="1"/>
  <c r="S163" i="2" a="1"/>
  <c r="S163" i="2" s="1"/>
  <c r="R163" i="2" a="1"/>
  <c r="R163" i="2" s="1"/>
  <c r="T163" i="2" a="1"/>
  <c r="T163" i="2" s="1"/>
  <c r="V163" i="2" a="1"/>
  <c r="V163" i="2" s="1"/>
  <c r="V171" i="2" a="1"/>
  <c r="V171" i="2" s="1"/>
  <c r="T171" i="2" a="1"/>
  <c r="T171" i="2" s="1"/>
  <c r="R171" i="2" a="1"/>
  <c r="R171" i="2" s="1"/>
  <c r="W171" i="2" a="1"/>
  <c r="W171" i="2" s="1"/>
  <c r="S171" i="2" a="1"/>
  <c r="S171" i="2" s="1"/>
  <c r="R173" i="2" a="1"/>
  <c r="R173" i="2" s="1"/>
  <c r="S173" i="2" a="1"/>
  <c r="S173" i="2" s="1"/>
  <c r="W173" i="2" a="1"/>
  <c r="W173" i="2" s="1"/>
  <c r="T173" i="2" a="1"/>
  <c r="T173" i="2" s="1"/>
  <c r="V173" i="2" a="1"/>
  <c r="V173" i="2" s="1"/>
  <c r="R179" i="2" a="1"/>
  <c r="R179" i="2" s="1"/>
  <c r="S179" i="2" a="1"/>
  <c r="S179" i="2" s="1"/>
  <c r="W179" i="2" a="1"/>
  <c r="W179" i="2" s="1"/>
  <c r="T179" i="2" a="1"/>
  <c r="T179" i="2" s="1"/>
  <c r="V179" i="2" a="1"/>
  <c r="V179" i="2" s="1"/>
  <c r="S187" i="2" a="1"/>
  <c r="S187" i="2" s="1"/>
  <c r="V187" i="2" a="1"/>
  <c r="V187" i="2" s="1"/>
  <c r="T187" i="2" a="1"/>
  <c r="T187" i="2" s="1"/>
  <c r="R187" i="2" a="1"/>
  <c r="R187" i="2" s="1"/>
  <c r="W187" i="2" a="1"/>
  <c r="W187" i="2" s="1"/>
  <c r="W189" i="2" a="1"/>
  <c r="W189" i="2" s="1"/>
  <c r="V189" i="2" a="1"/>
  <c r="V189" i="2" s="1"/>
  <c r="T189" i="2" a="1"/>
  <c r="T189" i="2" s="1"/>
  <c r="R189" i="2" a="1"/>
  <c r="R189" i="2" s="1"/>
  <c r="S189" i="2" a="1"/>
  <c r="S189" i="2" s="1"/>
  <c r="V195" i="2" a="1"/>
  <c r="V195" i="2" s="1"/>
  <c r="R195" i="2" a="1"/>
  <c r="R195" i="2" s="1"/>
  <c r="S195" i="2" a="1"/>
  <c r="S195" i="2" s="1"/>
  <c r="W195" i="2" a="1"/>
  <c r="W195" i="2" s="1"/>
  <c r="T195" i="2" a="1"/>
  <c r="T195" i="2" s="1"/>
  <c r="W203" i="2" a="1"/>
  <c r="W203" i="2" s="1"/>
  <c r="S203" i="2" a="1"/>
  <c r="S203" i="2" s="1"/>
  <c r="V203" i="2" a="1"/>
  <c r="V203" i="2" s="1"/>
  <c r="T203" i="2" a="1"/>
  <c r="T203" i="2" s="1"/>
  <c r="R203" i="2" a="1"/>
  <c r="R203" i="2" s="1"/>
  <c r="S205" i="2" a="1"/>
  <c r="S205" i="2" s="1"/>
  <c r="W205" i="2" a="1"/>
  <c r="W205" i="2" s="1"/>
  <c r="V205" i="2" a="1"/>
  <c r="V205" i="2" s="1"/>
  <c r="T205" i="2" a="1"/>
  <c r="T205" i="2" s="1"/>
  <c r="R205" i="2" a="1"/>
  <c r="R205" i="2" s="1"/>
  <c r="T211" i="2" a="1"/>
  <c r="T211" i="2" s="1"/>
  <c r="V211" i="2" a="1"/>
  <c r="V211" i="2" s="1"/>
  <c r="R211" i="2" a="1"/>
  <c r="R211" i="2" s="1"/>
  <c r="W211" i="2" a="1"/>
  <c r="W211" i="2" s="1"/>
  <c r="S211" i="2" a="1"/>
  <c r="S211" i="2" s="1"/>
  <c r="W219" i="2" a="1"/>
  <c r="W219" i="2" s="1"/>
  <c r="S219" i="2" a="1"/>
  <c r="S219" i="2" s="1"/>
  <c r="R219" i="2" a="1"/>
  <c r="R219" i="2" s="1"/>
  <c r="V219" i="2" a="1"/>
  <c r="V219" i="2" s="1"/>
  <c r="T219" i="2" a="1"/>
  <c r="T219" i="2" s="1"/>
  <c r="S227" i="2" a="1"/>
  <c r="S227" i="2" s="1"/>
  <c r="W227" i="2" a="1"/>
  <c r="W227" i="2" s="1"/>
  <c r="T227" i="2" a="1"/>
  <c r="T227" i="2" s="1"/>
  <c r="V227" i="2" a="1"/>
  <c r="V227" i="2" s="1"/>
  <c r="R227" i="2" a="1"/>
  <c r="R227" i="2" s="1"/>
  <c r="W235" i="2" a="1"/>
  <c r="W235" i="2" s="1"/>
  <c r="T235" i="2" a="1"/>
  <c r="T235" i="2" s="1"/>
  <c r="R235" i="2" a="1"/>
  <c r="R235" i="2" s="1"/>
  <c r="S235" i="2" a="1"/>
  <c r="S235" i="2" s="1"/>
  <c r="V235" i="2" a="1"/>
  <c r="V235" i="2" s="1"/>
  <c r="V243" i="2" a="1"/>
  <c r="V243" i="2" s="1"/>
  <c r="S243" i="2" a="1"/>
  <c r="S243" i="2" s="1"/>
  <c r="T243" i="2" a="1"/>
  <c r="T243" i="2" s="1"/>
  <c r="W243" i="2" a="1"/>
  <c r="W243" i="2" s="1"/>
  <c r="R243" i="2" a="1"/>
  <c r="R243" i="2" s="1"/>
  <c r="W251" i="2" a="1"/>
  <c r="W251" i="2" s="1"/>
  <c r="T251" i="2" a="1"/>
  <c r="T251" i="2" s="1"/>
  <c r="R251" i="2" a="1"/>
  <c r="R251" i="2" s="1"/>
  <c r="V251" i="2" a="1"/>
  <c r="V251" i="2" s="1"/>
  <c r="S251" i="2" a="1"/>
  <c r="S251" i="2" s="1"/>
  <c r="V259" i="2" a="1"/>
  <c r="V259" i="2" s="1"/>
  <c r="S259" i="2" a="1"/>
  <c r="S259" i="2" s="1"/>
  <c r="T259" i="2" a="1"/>
  <c r="T259" i="2" s="1"/>
  <c r="W259" i="2" a="1"/>
  <c r="W259" i="2" s="1"/>
  <c r="R259" i="2" a="1"/>
  <c r="R259" i="2" s="1"/>
  <c r="W267" i="2" a="1"/>
  <c r="W267" i="2" s="1"/>
  <c r="T267" i="2" a="1"/>
  <c r="T267" i="2" s="1"/>
  <c r="R267" i="2" a="1"/>
  <c r="R267" i="2" s="1"/>
  <c r="V267" i="2" a="1"/>
  <c r="V267" i="2" s="1"/>
  <c r="S267" i="2" a="1"/>
  <c r="S267" i="2" s="1"/>
  <c r="V275" i="2" a="1"/>
  <c r="V275" i="2" s="1"/>
  <c r="S275" i="2" a="1"/>
  <c r="S275" i="2" s="1"/>
  <c r="T275" i="2" a="1"/>
  <c r="T275" i="2" s="1"/>
  <c r="W275" i="2" a="1"/>
  <c r="W275" i="2" s="1"/>
  <c r="R275" i="2" a="1"/>
  <c r="R275" i="2" s="1"/>
  <c r="S291" i="2" a="1"/>
  <c r="S291" i="2" s="1"/>
  <c r="W291" i="2" a="1"/>
  <c r="W291" i="2" s="1"/>
  <c r="R291" i="2" a="1"/>
  <c r="R291" i="2" s="1"/>
  <c r="T291" i="2" a="1"/>
  <c r="T291" i="2" s="1"/>
  <c r="V291" i="2" a="1"/>
  <c r="V291" i="2" s="1"/>
  <c r="V299" i="2" a="1"/>
  <c r="V299" i="2" s="1"/>
  <c r="S299" i="2" a="1"/>
  <c r="S299" i="2" s="1"/>
  <c r="W299" i="2" a="1"/>
  <c r="W299" i="2" s="1"/>
  <c r="R299" i="2" a="1"/>
  <c r="R299" i="2" s="1"/>
  <c r="T299" i="2" a="1"/>
  <c r="T299" i="2" s="1"/>
  <c r="S307" i="2" a="1"/>
  <c r="S307" i="2" s="1"/>
  <c r="T307" i="2" a="1"/>
  <c r="T307" i="2" s="1"/>
  <c r="R307" i="2" a="1"/>
  <c r="R307" i="2" s="1"/>
  <c r="V307" i="2" a="1"/>
  <c r="V307" i="2" s="1"/>
  <c r="W307" i="2" a="1"/>
  <c r="W307" i="2" s="1"/>
  <c r="V315" i="2" a="1"/>
  <c r="V315" i="2" s="1"/>
  <c r="R315" i="2" a="1"/>
  <c r="R315" i="2" s="1"/>
  <c r="W315" i="2" a="1"/>
  <c r="W315" i="2" s="1"/>
  <c r="S315" i="2" a="1"/>
  <c r="S315" i="2" s="1"/>
  <c r="T315" i="2" a="1"/>
  <c r="T315" i="2" s="1"/>
  <c r="R323" i="2" a="1"/>
  <c r="R323" i="2" s="1"/>
  <c r="V323" i="2" a="1"/>
  <c r="V323" i="2" s="1"/>
  <c r="W323" i="2" a="1"/>
  <c r="W323" i="2" s="1"/>
  <c r="S323" i="2" a="1"/>
  <c r="S323" i="2" s="1"/>
  <c r="T323" i="2" a="1"/>
  <c r="T323" i="2" s="1"/>
  <c r="R331" i="2" a="1"/>
  <c r="R331" i="2" s="1"/>
  <c r="W331" i="2" a="1"/>
  <c r="W331" i="2" s="1"/>
  <c r="T331" i="2" a="1"/>
  <c r="T331" i="2" s="1"/>
  <c r="S331" i="2" a="1"/>
  <c r="S331" i="2" s="1"/>
  <c r="V331" i="2" a="1"/>
  <c r="V331" i="2" s="1"/>
  <c r="R339" i="2" a="1"/>
  <c r="R339" i="2" s="1"/>
  <c r="V339" i="2" a="1"/>
  <c r="V339" i="2" s="1"/>
  <c r="W339" i="2" a="1"/>
  <c r="W339" i="2" s="1"/>
  <c r="S339" i="2" a="1"/>
  <c r="S339" i="2" s="1"/>
  <c r="T339" i="2" a="1"/>
  <c r="T339" i="2" s="1"/>
  <c r="R347" i="2" a="1"/>
  <c r="R347" i="2" s="1"/>
  <c r="W347" i="2" a="1"/>
  <c r="W347" i="2" s="1"/>
  <c r="T347" i="2" a="1"/>
  <c r="T347" i="2" s="1"/>
  <c r="S347" i="2" a="1"/>
  <c r="S347" i="2" s="1"/>
  <c r="V347" i="2" a="1"/>
  <c r="V347" i="2" s="1"/>
  <c r="R355" i="2" a="1"/>
  <c r="R355" i="2" s="1"/>
  <c r="V355" i="2" a="1"/>
  <c r="V355" i="2" s="1"/>
  <c r="W355" i="2" a="1"/>
  <c r="W355" i="2" s="1"/>
  <c r="S355" i="2" a="1"/>
  <c r="S355" i="2" s="1"/>
  <c r="T355" i="2" a="1"/>
  <c r="T355" i="2" s="1"/>
  <c r="V363" i="2" a="1"/>
  <c r="V363" i="2" s="1"/>
  <c r="W363" i="2" a="1"/>
  <c r="W363" i="2" s="1"/>
  <c r="T363" i="2" a="1"/>
  <c r="T363" i="2" s="1"/>
  <c r="S363" i="2" a="1"/>
  <c r="S363" i="2" s="1"/>
  <c r="R363" i="2" a="1"/>
  <c r="R363" i="2" s="1"/>
  <c r="T371" i="2" a="1"/>
  <c r="T371" i="2" s="1"/>
  <c r="S371" i="2" a="1"/>
  <c r="S371" i="2" s="1"/>
  <c r="V371" i="2" a="1"/>
  <c r="V371" i="2" s="1"/>
  <c r="R371" i="2" a="1"/>
  <c r="R371" i="2" s="1"/>
  <c r="W371" i="2" a="1"/>
  <c r="W371" i="2" s="1"/>
  <c r="S379" i="2" a="1"/>
  <c r="S379" i="2" s="1"/>
  <c r="W379" i="2" a="1"/>
  <c r="W379" i="2" s="1"/>
  <c r="R379" i="2" a="1"/>
  <c r="R379" i="2" s="1"/>
  <c r="T379" i="2" a="1"/>
  <c r="T379" i="2" s="1"/>
  <c r="V379" i="2" a="1"/>
  <c r="V379" i="2" s="1"/>
  <c r="R387" i="2" a="1"/>
  <c r="R387" i="2" s="1"/>
  <c r="T387" i="2" a="1"/>
  <c r="T387" i="2" s="1"/>
  <c r="V387" i="2" a="1"/>
  <c r="V387" i="2" s="1"/>
  <c r="S387" i="2" a="1"/>
  <c r="S387" i="2" s="1"/>
  <c r="W387" i="2" a="1"/>
  <c r="W387" i="2" s="1"/>
  <c r="R395" i="2" a="1"/>
  <c r="R395" i="2" s="1"/>
  <c r="V395" i="2" a="1"/>
  <c r="V395" i="2" s="1"/>
  <c r="S395" i="2" a="1"/>
  <c r="S395" i="2" s="1"/>
  <c r="W395" i="2" a="1"/>
  <c r="W395" i="2" s="1"/>
  <c r="T395" i="2" a="1"/>
  <c r="T395" i="2" s="1"/>
  <c r="V403" i="2" a="1"/>
  <c r="V403" i="2" s="1"/>
  <c r="S403" i="2" a="1"/>
  <c r="S403" i="2" s="1"/>
  <c r="T403" i="2" a="1"/>
  <c r="T403" i="2" s="1"/>
  <c r="W403" i="2" a="1"/>
  <c r="W403" i="2" s="1"/>
  <c r="R403" i="2" a="1"/>
  <c r="R403" i="2" s="1"/>
  <c r="R411" i="2" a="1"/>
  <c r="R411" i="2" s="1"/>
  <c r="V411" i="2" a="1"/>
  <c r="V411" i="2" s="1"/>
  <c r="S411" i="2" a="1"/>
  <c r="S411" i="2" s="1"/>
  <c r="T411" i="2" a="1"/>
  <c r="T411" i="2" s="1"/>
  <c r="W411" i="2" a="1"/>
  <c r="W411" i="2" s="1"/>
  <c r="S419" i="2" a="1"/>
  <c r="S419" i="2" s="1"/>
  <c r="T419" i="2" a="1"/>
  <c r="T419" i="2" s="1"/>
  <c r="W419" i="2" a="1"/>
  <c r="W419" i="2" s="1"/>
  <c r="R419" i="2" a="1"/>
  <c r="R419" i="2" s="1"/>
  <c r="V419" i="2" a="1"/>
  <c r="V419" i="2" s="1"/>
  <c r="R427" i="2" a="1"/>
  <c r="R427" i="2" s="1"/>
  <c r="V427" i="2" a="1"/>
  <c r="V427" i="2" s="1"/>
  <c r="S427" i="2" a="1"/>
  <c r="S427" i="2" s="1"/>
  <c r="W427" i="2" a="1"/>
  <c r="W427" i="2" s="1"/>
  <c r="T427" i="2" a="1"/>
  <c r="T427" i="2" s="1"/>
  <c r="S435" i="2" a="1"/>
  <c r="S435" i="2" s="1"/>
  <c r="T435" i="2" a="1"/>
  <c r="T435" i="2" s="1"/>
  <c r="W435" i="2" a="1"/>
  <c r="W435" i="2" s="1"/>
  <c r="R435" i="2" a="1"/>
  <c r="R435" i="2" s="1"/>
  <c r="V435" i="2" a="1"/>
  <c r="V435" i="2" s="1"/>
  <c r="V443" i="2" a="1"/>
  <c r="V443" i="2" s="1"/>
  <c r="S443" i="2" a="1"/>
  <c r="S443" i="2" s="1"/>
  <c r="W443" i="2" a="1"/>
  <c r="W443" i="2" s="1"/>
  <c r="R443" i="2" a="1"/>
  <c r="R443" i="2" s="1"/>
  <c r="T443" i="2" a="1"/>
  <c r="T443" i="2" s="1"/>
  <c r="W451" i="2" a="1"/>
  <c r="W451" i="2" s="1"/>
  <c r="T451" i="2" a="1"/>
  <c r="T451" i="2" s="1"/>
  <c r="S451" i="2" a="1"/>
  <c r="S451" i="2" s="1"/>
  <c r="V451" i="2" a="1"/>
  <c r="V451" i="2" s="1"/>
  <c r="R451" i="2" a="1"/>
  <c r="R451" i="2" s="1"/>
  <c r="V459" i="2" a="1"/>
  <c r="V459" i="2" s="1"/>
  <c r="T459" i="2" a="1"/>
  <c r="T459" i="2" s="1"/>
  <c r="R459" i="2" a="1"/>
  <c r="R459" i="2" s="1"/>
  <c r="W459" i="2" a="1"/>
  <c r="W459" i="2" s="1"/>
  <c r="S459" i="2" a="1"/>
  <c r="S459" i="2" s="1"/>
  <c r="W463" i="2" a="1"/>
  <c r="W463" i="2" s="1"/>
  <c r="R463" i="2" a="1"/>
  <c r="R463" i="2" s="1"/>
  <c r="T463" i="2" a="1"/>
  <c r="T463" i="2" s="1"/>
  <c r="V463" i="2" a="1"/>
  <c r="V463" i="2" s="1"/>
  <c r="S463" i="2" a="1"/>
  <c r="S463" i="2" s="1"/>
  <c r="R465" i="2" a="1"/>
  <c r="R465" i="2" s="1"/>
  <c r="T465" i="2" a="1"/>
  <c r="T465" i="2" s="1"/>
  <c r="V465" i="2" a="1"/>
  <c r="V465" i="2" s="1"/>
  <c r="S465" i="2" a="1"/>
  <c r="S465" i="2" s="1"/>
  <c r="W465" i="2" a="1"/>
  <c r="W465" i="2" s="1"/>
  <c r="S471" i="2" a="1"/>
  <c r="S471" i="2" s="1"/>
  <c r="W471" i="2" a="1"/>
  <c r="W471" i="2" s="1"/>
  <c r="T471" i="2" a="1"/>
  <c r="T471" i="2" s="1"/>
  <c r="R471" i="2" a="1"/>
  <c r="R471" i="2" s="1"/>
  <c r="V471" i="2" a="1"/>
  <c r="V471" i="2" s="1"/>
  <c r="V473" i="2" a="1"/>
  <c r="V473" i="2" s="1"/>
  <c r="S473" i="2" a="1"/>
  <c r="S473" i="2" s="1"/>
  <c r="W473" i="2" a="1"/>
  <c r="W473" i="2" s="1"/>
  <c r="R473" i="2" a="1"/>
  <c r="R473" i="2" s="1"/>
  <c r="T473" i="2" a="1"/>
  <c r="T473" i="2" s="1"/>
  <c r="T479" i="2" a="1"/>
  <c r="T479" i="2" s="1"/>
  <c r="V479" i="2" a="1"/>
  <c r="V479" i="2" s="1"/>
  <c r="S479" i="2" a="1"/>
  <c r="S479" i="2" s="1"/>
  <c r="R479" i="2" a="1"/>
  <c r="R479" i="2" s="1"/>
  <c r="W479" i="2" a="1"/>
  <c r="W479" i="2" s="1"/>
  <c r="R481" i="2" a="1"/>
  <c r="R481" i="2" s="1"/>
  <c r="S481" i="2" a="1"/>
  <c r="S481" i="2" s="1"/>
  <c r="V481" i="2" a="1"/>
  <c r="V481" i="2" s="1"/>
  <c r="W481" i="2" a="1"/>
  <c r="W481" i="2" s="1"/>
  <c r="T481" i="2" a="1"/>
  <c r="T481" i="2" s="1"/>
  <c r="S487" i="2" a="1"/>
  <c r="S487" i="2" s="1"/>
  <c r="R487" i="2" a="1"/>
  <c r="R487" i="2" s="1"/>
  <c r="W487" i="2" a="1"/>
  <c r="W487" i="2" s="1"/>
  <c r="T487" i="2" a="1"/>
  <c r="T487" i="2" s="1"/>
  <c r="V487" i="2" a="1"/>
  <c r="V487" i="2" s="1"/>
  <c r="S489" i="2" a="1"/>
  <c r="S489" i="2" s="1"/>
  <c r="V489" i="2" a="1"/>
  <c r="V489" i="2" s="1"/>
  <c r="W489" i="2" a="1"/>
  <c r="W489" i="2" s="1"/>
  <c r="T489" i="2" a="1"/>
  <c r="T489" i="2" s="1"/>
  <c r="R489" i="2" a="1"/>
  <c r="R489" i="2" s="1"/>
  <c r="R495" i="2" a="1"/>
  <c r="R495" i="2" s="1"/>
  <c r="V495" i="2" a="1"/>
  <c r="V495" i="2" s="1"/>
  <c r="W495" i="2" a="1"/>
  <c r="W495" i="2" s="1"/>
  <c r="S495" i="2" a="1"/>
  <c r="S495" i="2" s="1"/>
  <c r="T495" i="2" a="1"/>
  <c r="T495" i="2" s="1"/>
  <c r="V497" i="2" a="1"/>
  <c r="V497" i="2" s="1"/>
  <c r="S497" i="2" a="1"/>
  <c r="S497" i="2" s="1"/>
  <c r="T497" i="2" a="1"/>
  <c r="T497" i="2" s="1"/>
  <c r="W497" i="2" a="1"/>
  <c r="W497" i="2" s="1"/>
  <c r="R497" i="2" a="1"/>
  <c r="R497" i="2" s="1"/>
  <c r="W503" i="2" a="1"/>
  <c r="W503" i="2" s="1"/>
  <c r="T503" i="2" a="1"/>
  <c r="T503" i="2" s="1"/>
  <c r="S503" i="2" a="1"/>
  <c r="S503" i="2" s="1"/>
  <c r="V503" i="2" a="1"/>
  <c r="V503" i="2" s="1"/>
  <c r="R503" i="2" a="1"/>
  <c r="R503" i="2" s="1"/>
  <c r="T505" i="2" a="1"/>
  <c r="T505" i="2" s="1"/>
  <c r="W505" i="2" a="1"/>
  <c r="W505" i="2" s="1"/>
  <c r="R505" i="2" a="1"/>
  <c r="R505" i="2" s="1"/>
  <c r="V505" i="2" a="1"/>
  <c r="V505" i="2" s="1"/>
  <c r="S505" i="2" a="1"/>
  <c r="S505" i="2" s="1"/>
  <c r="V511" i="2" a="1"/>
  <c r="V511" i="2" s="1"/>
  <c r="R511" i="2" a="1"/>
  <c r="R511" i="2" s="1"/>
  <c r="S511" i="2" a="1"/>
  <c r="S511" i="2" s="1"/>
  <c r="T511" i="2" a="1"/>
  <c r="T511" i="2" s="1"/>
  <c r="W511" i="2" a="1"/>
  <c r="W511" i="2" s="1"/>
  <c r="R513" i="2" a="1"/>
  <c r="R513" i="2" s="1"/>
  <c r="V513" i="2" a="1"/>
  <c r="V513" i="2" s="1"/>
  <c r="S513" i="2" a="1"/>
  <c r="S513" i="2" s="1"/>
  <c r="T513" i="2" a="1"/>
  <c r="T513" i="2" s="1"/>
  <c r="W513" i="2" a="1"/>
  <c r="W513" i="2" s="1"/>
  <c r="S519" i="2" a="1"/>
  <c r="S519" i="2" s="1"/>
  <c r="W519" i="2" a="1"/>
  <c r="W519" i="2" s="1"/>
  <c r="V519" i="2" a="1"/>
  <c r="V519" i="2" s="1"/>
  <c r="T519" i="2" a="1"/>
  <c r="T519" i="2" s="1"/>
  <c r="R519" i="2" a="1"/>
  <c r="R519" i="2" s="1"/>
  <c r="S521" i="2" a="1"/>
  <c r="S521" i="2" s="1"/>
  <c r="T521" i="2" a="1"/>
  <c r="T521" i="2" s="1"/>
  <c r="W521" i="2" a="1"/>
  <c r="W521" i="2" s="1"/>
  <c r="R521" i="2" a="1"/>
  <c r="R521" i="2" s="1"/>
  <c r="V521" i="2" a="1"/>
  <c r="V521" i="2" s="1"/>
  <c r="R539" i="2" a="1"/>
  <c r="R539" i="2" s="1"/>
  <c r="W539" i="2" a="1"/>
  <c r="W539" i="2" s="1"/>
  <c r="T539" i="2" a="1"/>
  <c r="T539" i="2" s="1"/>
  <c r="S539" i="2" a="1"/>
  <c r="S539" i="2" s="1"/>
  <c r="V539" i="2" a="1"/>
  <c r="V539" i="2" s="1"/>
  <c r="R555" i="2" a="1"/>
  <c r="R555" i="2" s="1"/>
  <c r="W555" i="2" a="1"/>
  <c r="W555" i="2" s="1"/>
  <c r="T555" i="2" a="1"/>
  <c r="T555" i="2" s="1"/>
  <c r="S555" i="2" a="1"/>
  <c r="S555" i="2" s="1"/>
  <c r="V555" i="2" a="1"/>
  <c r="V555" i="2" s="1"/>
  <c r="R571" i="2" a="1"/>
  <c r="R571" i="2" s="1"/>
  <c r="W571" i="2" a="1"/>
  <c r="W571" i="2" s="1"/>
  <c r="T571" i="2" a="1"/>
  <c r="T571" i="2" s="1"/>
  <c r="S571" i="2" a="1"/>
  <c r="S571" i="2" s="1"/>
  <c r="V571" i="2" a="1"/>
  <c r="V571" i="2" s="1"/>
  <c r="V587" i="2" a="1"/>
  <c r="V587" i="2" s="1"/>
  <c r="T587" i="2" a="1"/>
  <c r="T587" i="2" s="1"/>
  <c r="R587" i="2" a="1"/>
  <c r="R587" i="2" s="1"/>
  <c r="W587" i="2" a="1"/>
  <c r="W587" i="2" s="1"/>
  <c r="S587" i="2" a="1"/>
  <c r="S587" i="2" s="1"/>
  <c r="T611" i="2" a="1"/>
  <c r="T611" i="2" s="1"/>
  <c r="V611" i="2" a="1"/>
  <c r="V611" i="2" s="1"/>
  <c r="R611" i="2" a="1"/>
  <c r="R611" i="2" s="1"/>
  <c r="S611" i="2" a="1"/>
  <c r="S611" i="2" s="1"/>
  <c r="W611" i="2" a="1"/>
  <c r="W611" i="2" s="1"/>
  <c r="T613" i="2" a="1"/>
  <c r="T613" i="2" s="1"/>
  <c r="V613" i="2" a="1"/>
  <c r="V613" i="2" s="1"/>
  <c r="S613" i="2" a="1"/>
  <c r="S613" i="2" s="1"/>
  <c r="R613" i="2" a="1"/>
  <c r="R613" i="2" s="1"/>
  <c r="W613" i="2" a="1"/>
  <c r="W613" i="2" s="1"/>
  <c r="S619" i="2" a="1"/>
  <c r="S619" i="2" s="1"/>
  <c r="V619" i="2" a="1"/>
  <c r="V619" i="2" s="1"/>
  <c r="T619" i="2" a="1"/>
  <c r="T619" i="2" s="1"/>
  <c r="R619" i="2" a="1"/>
  <c r="R619" i="2" s="1"/>
  <c r="W619" i="2" a="1"/>
  <c r="W619" i="2" s="1"/>
  <c r="W627" i="2" a="1"/>
  <c r="W627" i="2" s="1"/>
  <c r="S627" i="2" a="1"/>
  <c r="S627" i="2" s="1"/>
  <c r="R627" i="2" a="1"/>
  <c r="R627" i="2" s="1"/>
  <c r="T627" i="2" a="1"/>
  <c r="T627" i="2" s="1"/>
  <c r="V627" i="2" a="1"/>
  <c r="V627" i="2" s="1"/>
  <c r="T629" i="2" a="1"/>
  <c r="T629" i="2" s="1"/>
  <c r="V629" i="2" a="1"/>
  <c r="V629" i="2" s="1"/>
  <c r="S629" i="2" a="1"/>
  <c r="S629" i="2" s="1"/>
  <c r="R629" i="2" a="1"/>
  <c r="R629" i="2" s="1"/>
  <c r="W629" i="2" a="1"/>
  <c r="W629" i="2" s="1"/>
  <c r="W635" i="2" a="1"/>
  <c r="W635" i="2" s="1"/>
  <c r="S635" i="2" a="1"/>
  <c r="S635" i="2" s="1"/>
  <c r="V635" i="2" a="1"/>
  <c r="V635" i="2" s="1"/>
  <c r="T635" i="2" a="1"/>
  <c r="T635" i="2" s="1"/>
  <c r="R635" i="2" a="1"/>
  <c r="R635" i="2" s="1"/>
  <c r="R643" i="2" a="1"/>
  <c r="R643" i="2" s="1"/>
  <c r="S643" i="2" a="1"/>
  <c r="S643" i="2" s="1"/>
  <c r="W643" i="2" a="1"/>
  <c r="W643" i="2" s="1"/>
  <c r="T643" i="2" a="1"/>
  <c r="T643" i="2" s="1"/>
  <c r="V643" i="2" a="1"/>
  <c r="V643" i="2" s="1"/>
  <c r="T645" i="2" a="1"/>
  <c r="T645" i="2" s="1"/>
  <c r="V645" i="2" a="1"/>
  <c r="V645" i="2" s="1"/>
  <c r="S645" i="2" a="1"/>
  <c r="S645" i="2" s="1"/>
  <c r="R645" i="2" a="1"/>
  <c r="R645" i="2" s="1"/>
  <c r="W645" i="2" a="1"/>
  <c r="W645" i="2" s="1"/>
  <c r="R651" i="2" a="1"/>
  <c r="R651" i="2" s="1"/>
  <c r="W651" i="2" a="1"/>
  <c r="W651" i="2" s="1"/>
  <c r="S651" i="2" a="1"/>
  <c r="S651" i="2" s="1"/>
  <c r="V651" i="2" a="1"/>
  <c r="V651" i="2" s="1"/>
  <c r="T651" i="2" a="1"/>
  <c r="T651" i="2" s="1"/>
  <c r="R659" i="2" a="1"/>
  <c r="R659" i="2" s="1"/>
  <c r="S659" i="2" a="1"/>
  <c r="S659" i="2" s="1"/>
  <c r="W659" i="2" a="1"/>
  <c r="W659" i="2" s="1"/>
  <c r="T659" i="2" a="1"/>
  <c r="T659" i="2" s="1"/>
  <c r="V659" i="2" a="1"/>
  <c r="V659" i="2" s="1"/>
  <c r="T661" i="2" a="1"/>
  <c r="T661" i="2" s="1"/>
  <c r="V661" i="2" a="1"/>
  <c r="V661" i="2" s="1"/>
  <c r="S661" i="2" a="1"/>
  <c r="S661" i="2" s="1"/>
  <c r="R661" i="2" a="1"/>
  <c r="R661" i="2" s="1"/>
  <c r="W661" i="2" a="1"/>
  <c r="W661" i="2" s="1"/>
  <c r="T671" i="2" a="1"/>
  <c r="T671" i="2" s="1"/>
  <c r="W671" i="2" a="1"/>
  <c r="W671" i="2" s="1"/>
  <c r="R671" i="2" a="1"/>
  <c r="R671" i="2" s="1"/>
  <c r="V671" i="2" a="1"/>
  <c r="V671" i="2" s="1"/>
  <c r="S671" i="2" a="1"/>
  <c r="S671" i="2" s="1"/>
  <c r="V679" i="2" a="1"/>
  <c r="V679" i="2" s="1"/>
  <c r="S679" i="2" a="1"/>
  <c r="S679" i="2" s="1"/>
  <c r="T679" i="2" a="1"/>
  <c r="T679" i="2" s="1"/>
  <c r="W679" i="2" a="1"/>
  <c r="W679" i="2" s="1"/>
  <c r="R679" i="2" a="1"/>
  <c r="R679" i="2" s="1"/>
  <c r="R681" i="2" a="1"/>
  <c r="R681" i="2" s="1"/>
  <c r="V681" i="2" a="1"/>
  <c r="V681" i="2" s="1"/>
  <c r="S681" i="2" a="1"/>
  <c r="S681" i="2" s="1"/>
  <c r="W681" i="2" a="1"/>
  <c r="W681" i="2" s="1"/>
  <c r="T681" i="2" a="1"/>
  <c r="T681" i="2" s="1"/>
  <c r="S687" i="2" a="1"/>
  <c r="S687" i="2" s="1"/>
  <c r="V687" i="2" a="1"/>
  <c r="V687" i="2" s="1"/>
  <c r="W687" i="2" a="1"/>
  <c r="W687" i="2" s="1"/>
  <c r="T687" i="2" a="1"/>
  <c r="T687" i="2" s="1"/>
  <c r="R687" i="2" a="1"/>
  <c r="R687" i="2" s="1"/>
  <c r="T689" i="2" a="1"/>
  <c r="T689" i="2" s="1"/>
  <c r="W689" i="2" a="1"/>
  <c r="W689" i="2" s="1"/>
  <c r="R689" i="2" a="1"/>
  <c r="R689" i="2" s="1"/>
  <c r="V689" i="2" a="1"/>
  <c r="V689" i="2" s="1"/>
  <c r="S689" i="2" a="1"/>
  <c r="S689" i="2" s="1"/>
  <c r="T695" i="2" a="1"/>
  <c r="T695" i="2" s="1"/>
  <c r="S695" i="2" a="1"/>
  <c r="S695" i="2" s="1"/>
  <c r="R695" i="2" a="1"/>
  <c r="R695" i="2" s="1"/>
  <c r="W695" i="2" a="1"/>
  <c r="W695" i="2" s="1"/>
  <c r="V695" i="2" a="1"/>
  <c r="V695" i="2" s="1"/>
  <c r="V697" i="2" a="1"/>
  <c r="V697" i="2" s="1"/>
  <c r="S697" i="2" a="1"/>
  <c r="S697" i="2" s="1"/>
  <c r="W697" i="2" a="1"/>
  <c r="W697" i="2" s="1"/>
  <c r="R697" i="2" a="1"/>
  <c r="R697" i="2" s="1"/>
  <c r="T697" i="2" a="1"/>
  <c r="T697" i="2" s="1"/>
  <c r="W707" i="2" a="1"/>
  <c r="W707" i="2" s="1"/>
  <c r="T707" i="2" a="1"/>
  <c r="T707" i="2" s="1"/>
  <c r="S707" i="2" a="1"/>
  <c r="S707" i="2" s="1"/>
  <c r="R707" i="2" a="1"/>
  <c r="R707" i="2" s="1"/>
  <c r="V707" i="2" a="1"/>
  <c r="V707" i="2" s="1"/>
  <c r="V715" i="2" a="1"/>
  <c r="V715" i="2" s="1"/>
  <c r="S715" i="2" a="1"/>
  <c r="S715" i="2" s="1"/>
  <c r="W715" i="2" a="1"/>
  <c r="W715" i="2" s="1"/>
  <c r="R715" i="2" a="1"/>
  <c r="R715" i="2" s="1"/>
  <c r="T715" i="2" a="1"/>
  <c r="T715" i="2" s="1"/>
  <c r="S723" i="2" a="1"/>
  <c r="S723" i="2" s="1"/>
  <c r="T723" i="2" a="1"/>
  <c r="T723" i="2" s="1"/>
  <c r="W723" i="2" a="1"/>
  <c r="W723" i="2" s="1"/>
  <c r="R723" i="2" a="1"/>
  <c r="R723" i="2" s="1"/>
  <c r="V723" i="2" a="1"/>
  <c r="V723" i="2" s="1"/>
  <c r="T744" i="2" a="1"/>
  <c r="T744" i="2" s="1"/>
  <c r="S744" i="2" a="1"/>
  <c r="S744" i="2" s="1"/>
  <c r="R744" i="2" a="1"/>
  <c r="R744" i="2" s="1"/>
  <c r="V744" i="2" a="1"/>
  <c r="V744" i="2" s="1"/>
  <c r="W744" i="2" a="1"/>
  <c r="W744" i="2" s="1"/>
  <c r="W746" i="2" a="1"/>
  <c r="W746" i="2" s="1"/>
  <c r="T746" i="2" a="1"/>
  <c r="T746" i="2" s="1"/>
  <c r="S746" i="2" a="1"/>
  <c r="S746" i="2" s="1"/>
  <c r="R746" i="2" a="1"/>
  <c r="R746" i="2" s="1"/>
  <c r="V746" i="2" a="1"/>
  <c r="V746" i="2" s="1"/>
  <c r="V785" i="2" a="1"/>
  <c r="V785" i="2" s="1"/>
  <c r="S785" i="2" a="1"/>
  <c r="S785" i="2" s="1"/>
  <c r="T785" i="2" a="1"/>
  <c r="T785" i="2" s="1"/>
  <c r="W785" i="2" a="1"/>
  <c r="W785" i="2" s="1"/>
  <c r="R785" i="2" a="1"/>
  <c r="R785" i="2" s="1"/>
  <c r="R802" i="2" a="1"/>
  <c r="R802" i="2" s="1"/>
  <c r="T802" i="2" a="1"/>
  <c r="T802" i="2" s="1"/>
  <c r="V802" i="2" a="1"/>
  <c r="V802" i="2" s="1"/>
  <c r="S802" i="2" a="1"/>
  <c r="S802" i="2" s="1"/>
  <c r="W802" i="2" a="1"/>
  <c r="W802" i="2" s="1"/>
  <c r="V804" i="2" a="1"/>
  <c r="V804" i="2" s="1"/>
  <c r="S804" i="2" a="1"/>
  <c r="S804" i="2" s="1"/>
  <c r="W804" i="2" a="1"/>
  <c r="W804" i="2" s="1"/>
  <c r="R804" i="2" a="1"/>
  <c r="R804" i="2" s="1"/>
  <c r="T804" i="2" a="1"/>
  <c r="T804" i="2" s="1"/>
  <c r="T807" i="2" a="1"/>
  <c r="T807" i="2" s="1"/>
  <c r="R807" i="2" a="1"/>
  <c r="R807" i="2" s="1"/>
  <c r="V807" i="2" a="1"/>
  <c r="V807" i="2" s="1"/>
  <c r="S807" i="2" a="1"/>
  <c r="S807" i="2" s="1"/>
  <c r="W807" i="2" a="1"/>
  <c r="W807" i="2" s="1"/>
  <c r="R809" i="2" a="1"/>
  <c r="R809" i="2" s="1"/>
  <c r="T809" i="2" a="1"/>
  <c r="T809" i="2" s="1"/>
  <c r="V809" i="2" a="1"/>
  <c r="V809" i="2" s="1"/>
  <c r="S809" i="2" a="1"/>
  <c r="S809" i="2" s="1"/>
  <c r="W809" i="2" a="1"/>
  <c r="W809" i="2" s="1"/>
  <c r="R814" i="2" a="1"/>
  <c r="R814" i="2" s="1"/>
  <c r="T814" i="2" a="1"/>
  <c r="T814" i="2" s="1"/>
  <c r="W814" i="2" a="1"/>
  <c r="W814" i="2" s="1"/>
  <c r="V814" i="2" a="1"/>
  <c r="V814" i="2" s="1"/>
  <c r="S814" i="2" a="1"/>
  <c r="S814" i="2" s="1"/>
  <c r="R816" i="2" a="1"/>
  <c r="R816" i="2" s="1"/>
  <c r="T816" i="2" a="1"/>
  <c r="T816" i="2" s="1"/>
  <c r="V816" i="2" a="1"/>
  <c r="V816" i="2" s="1"/>
  <c r="S816" i="2" a="1"/>
  <c r="S816" i="2" s="1"/>
  <c r="W816" i="2" a="1"/>
  <c r="W816" i="2" s="1"/>
  <c r="T819" i="2" a="1"/>
  <c r="T819" i="2" s="1"/>
  <c r="V819" i="2" a="1"/>
  <c r="V819" i="2" s="1"/>
  <c r="S819" i="2" a="1"/>
  <c r="S819" i="2" s="1"/>
  <c r="R819" i="2" a="1"/>
  <c r="R819" i="2" s="1"/>
  <c r="W819" i="2" a="1"/>
  <c r="W819" i="2" s="1"/>
  <c r="R826" i="2" a="1"/>
  <c r="R826" i="2" s="1"/>
  <c r="V826" i="2" a="1"/>
  <c r="V826" i="2" s="1"/>
  <c r="S826" i="2" a="1"/>
  <c r="S826" i="2" s="1"/>
  <c r="W826" i="2" a="1"/>
  <c r="W826" i="2" s="1"/>
  <c r="T826" i="2" a="1"/>
  <c r="T826" i="2" s="1"/>
  <c r="V828" i="2" a="1"/>
  <c r="V828" i="2" s="1"/>
  <c r="S828" i="2" a="1"/>
  <c r="S828" i="2" s="1"/>
  <c r="R828" i="2" a="1"/>
  <c r="R828" i="2" s="1"/>
  <c r="W828" i="2" a="1"/>
  <c r="W828" i="2" s="1"/>
  <c r="T828" i="2" a="1"/>
  <c r="T828" i="2" s="1"/>
  <c r="V831" i="2" a="1"/>
  <c r="V831" i="2" s="1"/>
  <c r="R831" i="2" a="1"/>
  <c r="R831" i="2" s="1"/>
  <c r="S831" i="2" a="1"/>
  <c r="S831" i="2" s="1"/>
  <c r="T831" i="2" a="1"/>
  <c r="T831" i="2" s="1"/>
  <c r="W831" i="2" a="1"/>
  <c r="W831" i="2" s="1"/>
  <c r="R838" i="2" a="1"/>
  <c r="R838" i="2" s="1"/>
  <c r="T838" i="2" a="1"/>
  <c r="T838" i="2" s="1"/>
  <c r="V838" i="2" a="1"/>
  <c r="V838" i="2" s="1"/>
  <c r="W838" i="2" a="1"/>
  <c r="W838" i="2" s="1"/>
  <c r="S838" i="2" a="1"/>
  <c r="S838" i="2" s="1"/>
  <c r="R845" i="2" a="1"/>
  <c r="R845" i="2" s="1"/>
  <c r="V845" i="2" a="1"/>
  <c r="V845" i="2" s="1"/>
  <c r="S845" i="2" a="1"/>
  <c r="S845" i="2" s="1"/>
  <c r="T845" i="2" a="1"/>
  <c r="T845" i="2" s="1"/>
  <c r="W845" i="2" a="1"/>
  <c r="W845" i="2" s="1"/>
  <c r="R879" i="2" a="1"/>
  <c r="R879" i="2" s="1"/>
  <c r="S879" i="2" a="1"/>
  <c r="S879" i="2" s="1"/>
  <c r="W879" i="2" a="1"/>
  <c r="W879" i="2" s="1"/>
  <c r="V879" i="2" a="1"/>
  <c r="V879" i="2" s="1"/>
  <c r="T879" i="2" a="1"/>
  <c r="T879" i="2" s="1"/>
  <c r="S896" i="2" a="1"/>
  <c r="S896" i="2" s="1"/>
  <c r="V896" i="2" a="1"/>
  <c r="V896" i="2" s="1"/>
  <c r="W896" i="2" a="1"/>
  <c r="W896" i="2" s="1"/>
  <c r="T896" i="2" a="1"/>
  <c r="T896" i="2" s="1"/>
  <c r="R896" i="2" a="1"/>
  <c r="R896" i="2" s="1"/>
  <c r="S901" i="2" a="1"/>
  <c r="S901" i="2" s="1"/>
  <c r="T901" i="2" a="1"/>
  <c r="T901" i="2" s="1"/>
  <c r="W901" i="2" a="1"/>
  <c r="W901" i="2" s="1"/>
  <c r="R901" i="2" a="1"/>
  <c r="R901" i="2" s="1"/>
  <c r="V901" i="2" a="1"/>
  <c r="V901" i="2" s="1"/>
  <c r="R930" i="2" a="1"/>
  <c r="R930" i="2" s="1"/>
  <c r="V930" i="2" a="1"/>
  <c r="V930" i="2" s="1"/>
  <c r="T930" i="2" a="1"/>
  <c r="T930" i="2" s="1"/>
  <c r="W930" i="2" a="1"/>
  <c r="W930" i="2" s="1"/>
  <c r="S930" i="2" a="1"/>
  <c r="S930" i="2" s="1"/>
  <c r="V932" i="2" a="1"/>
  <c r="V932" i="2" s="1"/>
  <c r="S932" i="2" a="1"/>
  <c r="S932" i="2" s="1"/>
  <c r="W932" i="2" a="1"/>
  <c r="W932" i="2" s="1"/>
  <c r="R932" i="2" a="1"/>
  <c r="R932" i="2" s="1"/>
  <c r="T932" i="2" a="1"/>
  <c r="T932" i="2" s="1"/>
  <c r="V935" i="2" a="1"/>
  <c r="V935" i="2" s="1"/>
  <c r="S935" i="2" a="1"/>
  <c r="S935" i="2" s="1"/>
  <c r="R935" i="2" a="1"/>
  <c r="R935" i="2" s="1"/>
  <c r="W935" i="2" a="1"/>
  <c r="W935" i="2" s="1"/>
  <c r="T935" i="2" a="1"/>
  <c r="T935" i="2" s="1"/>
  <c r="S937" i="2" a="1"/>
  <c r="S937" i="2" s="1"/>
  <c r="V937" i="2" a="1"/>
  <c r="V937" i="2" s="1"/>
  <c r="W937" i="2" a="1"/>
  <c r="W937" i="2" s="1"/>
  <c r="T937" i="2" a="1"/>
  <c r="T937" i="2" s="1"/>
  <c r="R937" i="2" a="1"/>
  <c r="R937" i="2" s="1"/>
  <c r="R942" i="2" a="1"/>
  <c r="R942" i="2" s="1"/>
  <c r="S942" i="2" a="1"/>
  <c r="S942" i="2" s="1"/>
  <c r="V942" i="2" a="1"/>
  <c r="V942" i="2" s="1"/>
  <c r="W942" i="2" a="1"/>
  <c r="W942" i="2" s="1"/>
  <c r="T942" i="2" a="1"/>
  <c r="T942" i="2" s="1"/>
  <c r="V944" i="2" a="1"/>
  <c r="V944" i="2" s="1"/>
  <c r="W944" i="2" a="1"/>
  <c r="W944" i="2" s="1"/>
  <c r="S944" i="2" a="1"/>
  <c r="S944" i="2" s="1"/>
  <c r="T944" i="2" a="1"/>
  <c r="T944" i="2" s="1"/>
  <c r="R944" i="2" a="1"/>
  <c r="R944" i="2" s="1"/>
  <c r="T947" i="2" a="1"/>
  <c r="T947" i="2" s="1"/>
  <c r="R947" i="2" a="1"/>
  <c r="R947" i="2" s="1"/>
  <c r="W947" i="2" a="1"/>
  <c r="W947" i="2" s="1"/>
  <c r="S947" i="2" a="1"/>
  <c r="S947" i="2" s="1"/>
  <c r="V947" i="2" a="1"/>
  <c r="V947" i="2" s="1"/>
  <c r="T954" i="2" a="1"/>
  <c r="T954" i="2" s="1"/>
  <c r="R954" i="2" a="1"/>
  <c r="R954" i="2" s="1"/>
  <c r="S954" i="2" a="1"/>
  <c r="S954" i="2" s="1"/>
  <c r="W954" i="2" a="1"/>
  <c r="W954" i="2" s="1"/>
  <c r="V954" i="2" a="1"/>
  <c r="V954" i="2" s="1"/>
  <c r="W956" i="2" a="1"/>
  <c r="W956" i="2" s="1"/>
  <c r="R956" i="2" a="1"/>
  <c r="R956" i="2" s="1"/>
  <c r="T956" i="2" a="1"/>
  <c r="T956" i="2" s="1"/>
  <c r="V956" i="2" a="1"/>
  <c r="V956" i="2" s="1"/>
  <c r="S956" i="2" a="1"/>
  <c r="S956" i="2" s="1"/>
  <c r="V959" i="2" a="1"/>
  <c r="V959" i="2" s="1"/>
  <c r="R959" i="2" a="1"/>
  <c r="R959" i="2" s="1"/>
  <c r="T959" i="2" a="1"/>
  <c r="T959" i="2" s="1"/>
  <c r="S959" i="2" a="1"/>
  <c r="S959" i="2" s="1"/>
  <c r="W959" i="2" a="1"/>
  <c r="W959" i="2" s="1"/>
  <c r="R966" i="2" a="1"/>
  <c r="R966" i="2" s="1"/>
  <c r="T966" i="2" a="1"/>
  <c r="T966" i="2" s="1"/>
  <c r="V966" i="2" a="1"/>
  <c r="V966" i="2" s="1"/>
  <c r="W966" i="2" a="1"/>
  <c r="W966" i="2" s="1"/>
  <c r="S966" i="2" a="1"/>
  <c r="S966" i="2" s="1"/>
  <c r="R973" i="2" a="1"/>
  <c r="R973" i="2" s="1"/>
  <c r="V973" i="2" a="1"/>
  <c r="V973" i="2" s="1"/>
  <c r="S973" i="2" a="1"/>
  <c r="S973" i="2" s="1"/>
  <c r="T973" i="2" a="1"/>
  <c r="T973" i="2" s="1"/>
  <c r="W973" i="2" a="1"/>
  <c r="W973" i="2" s="1"/>
  <c r="R1005" i="2" a="1"/>
  <c r="R1005" i="2" s="1"/>
  <c r="W1005" i="2" a="1"/>
  <c r="W1005" i="2" s="1"/>
  <c r="S1005" i="2" a="1"/>
  <c r="S1005" i="2" s="1"/>
  <c r="T1005" i="2" a="1"/>
  <c r="T1005" i="2" s="1"/>
  <c r="V1005" i="2" a="1"/>
  <c r="V1005" i="2" s="1"/>
  <c r="R1013" i="2" a="1"/>
  <c r="R1013" i="2" s="1"/>
  <c r="S1013" i="2" a="1"/>
  <c r="S1013" i="2" s="1"/>
  <c r="W1013" i="2" a="1"/>
  <c r="W1013" i="2" s="1"/>
  <c r="T1013" i="2" a="1"/>
  <c r="T1013" i="2" s="1"/>
  <c r="V1013" i="2" a="1"/>
  <c r="V1013" i="2" s="1"/>
  <c r="R1018" i="2" a="1"/>
  <c r="R1018" i="2" s="1"/>
  <c r="W1018" i="2" a="1"/>
  <c r="W1018" i="2" s="1"/>
  <c r="V1018" i="2" a="1"/>
  <c r="V1018" i="2" s="1"/>
  <c r="T1018" i="2" a="1"/>
  <c r="T1018" i="2" s="1"/>
  <c r="S1018" i="2" a="1"/>
  <c r="S1018" i="2" s="1"/>
  <c r="R1021" i="2" a="1"/>
  <c r="R1021" i="2" s="1"/>
  <c r="W1021" i="2" a="1"/>
  <c r="W1021" i="2" s="1"/>
  <c r="S1021" i="2" a="1"/>
  <c r="S1021" i="2" s="1"/>
  <c r="V1021" i="2" a="1"/>
  <c r="V1021" i="2" s="1"/>
  <c r="T1021" i="2" a="1"/>
  <c r="T1021" i="2" s="1"/>
  <c r="T1044" i="2" a="1"/>
  <c r="T1044" i="2" s="1"/>
  <c r="R1044" i="2" a="1"/>
  <c r="R1044" i="2" s="1"/>
  <c r="V1044" i="2" a="1"/>
  <c r="V1044" i="2" s="1"/>
  <c r="S1044" i="2" a="1"/>
  <c r="S1044" i="2" s="1"/>
  <c r="W1044" i="2" a="1"/>
  <c r="W1044" i="2" s="1"/>
  <c r="T1064" i="2" a="1"/>
  <c r="T1064" i="2" s="1"/>
  <c r="R1064" i="2" a="1"/>
  <c r="R1064" i="2" s="1"/>
  <c r="S1064" i="2" a="1"/>
  <c r="S1064" i="2" s="1"/>
  <c r="V1064" i="2" a="1"/>
  <c r="V1064" i="2" s="1"/>
  <c r="W1064" i="2" a="1"/>
  <c r="W1064" i="2" s="1"/>
  <c r="V1091" i="2" a="1"/>
  <c r="V1091" i="2" s="1"/>
  <c r="S1091" i="2" a="1"/>
  <c r="S1091" i="2" s="1"/>
  <c r="T1091" i="2" a="1"/>
  <c r="T1091" i="2" s="1"/>
  <c r="W1091" i="2" a="1"/>
  <c r="W1091" i="2" s="1"/>
  <c r="R1091" i="2" a="1"/>
  <c r="R1091" i="2" s="1"/>
  <c r="T1096" i="2" a="1"/>
  <c r="T1096" i="2" s="1"/>
  <c r="R1096" i="2" a="1"/>
  <c r="R1096" i="2" s="1"/>
  <c r="S1096" i="2" a="1"/>
  <c r="S1096" i="2" s="1"/>
  <c r="V1096" i="2" a="1"/>
  <c r="V1096" i="2" s="1"/>
  <c r="W1096" i="2" a="1"/>
  <c r="W1096" i="2" s="1"/>
  <c r="R1098" i="2" a="1"/>
  <c r="R1098" i="2" s="1"/>
  <c r="T1098" i="2" a="1"/>
  <c r="T1098" i="2" s="1"/>
  <c r="V1098" i="2" a="1"/>
  <c r="V1098" i="2" s="1"/>
  <c r="W1098" i="2" a="1"/>
  <c r="W1098" i="2" s="1"/>
  <c r="S1098" i="2" a="1"/>
  <c r="S1098" i="2" s="1"/>
  <c r="S1103" i="2" a="1"/>
  <c r="S1103" i="2" s="1"/>
  <c r="W1103" i="2" a="1"/>
  <c r="W1103" i="2" s="1"/>
  <c r="V1103" i="2" a="1"/>
  <c r="V1103" i="2" s="1"/>
  <c r="R1103" i="2" a="1"/>
  <c r="R1103" i="2" s="1"/>
  <c r="T1103" i="2" a="1"/>
  <c r="T1103" i="2" s="1"/>
  <c r="V1131" i="2" a="1"/>
  <c r="V1131" i="2" s="1"/>
  <c r="S1131" i="2" a="1"/>
  <c r="S1131" i="2" s="1"/>
  <c r="R1131" i="2" a="1"/>
  <c r="R1131" i="2" s="1"/>
  <c r="T1131" i="2" a="1"/>
  <c r="T1131" i="2" s="1"/>
  <c r="W1131" i="2" a="1"/>
  <c r="W1131" i="2" s="1"/>
  <c r="S1180" i="2" a="1"/>
  <c r="S1180" i="2" s="1"/>
  <c r="W1180" i="2" a="1"/>
  <c r="W1180" i="2" s="1"/>
  <c r="T1180" i="2" a="1"/>
  <c r="T1180" i="2" s="1"/>
  <c r="V1180" i="2" a="1"/>
  <c r="V1180" i="2" s="1"/>
  <c r="R1180" i="2" a="1"/>
  <c r="R1180" i="2" s="1"/>
  <c r="S1196" i="2" a="1"/>
  <c r="S1196" i="2" s="1"/>
  <c r="W1196" i="2" a="1"/>
  <c r="W1196" i="2" s="1"/>
  <c r="T1196" i="2" a="1"/>
  <c r="T1196" i="2" s="1"/>
  <c r="V1196" i="2" a="1"/>
  <c r="V1196" i="2" s="1"/>
  <c r="R1196" i="2" a="1"/>
  <c r="R1196" i="2" s="1"/>
  <c r="W1203" i="2" a="1"/>
  <c r="W1203" i="2" s="1"/>
  <c r="S1203" i="2" a="1"/>
  <c r="S1203" i="2" s="1"/>
  <c r="T1203" i="2" a="1"/>
  <c r="T1203" i="2" s="1"/>
  <c r="V1203" i="2" a="1"/>
  <c r="V1203" i="2" s="1"/>
  <c r="R1203" i="2" a="1"/>
  <c r="R1203" i="2" s="1"/>
  <c r="R1256" i="2" a="1"/>
  <c r="R1256" i="2" s="1"/>
  <c r="V1256" i="2" a="1"/>
  <c r="V1256" i="2" s="1"/>
  <c r="S1256" i="2" a="1"/>
  <c r="S1256" i="2" s="1"/>
  <c r="W1256" i="2" a="1"/>
  <c r="W1256" i="2" s="1"/>
  <c r="T1256" i="2" a="1"/>
  <c r="T1256" i="2" s="1"/>
  <c r="S1261" i="2" a="1"/>
  <c r="S1261" i="2" s="1"/>
  <c r="V1261" i="2" a="1"/>
  <c r="V1261" i="2" s="1"/>
  <c r="W1261" i="2" a="1"/>
  <c r="W1261" i="2" s="1"/>
  <c r="T1261" i="2" a="1"/>
  <c r="T1261" i="2" s="1"/>
  <c r="R1261" i="2" a="1"/>
  <c r="R1261" i="2" s="1"/>
  <c r="R1288" i="2" a="1"/>
  <c r="R1288" i="2" s="1"/>
  <c r="V1288" i="2" a="1"/>
  <c r="V1288" i="2" s="1"/>
  <c r="S1288" i="2" a="1"/>
  <c r="S1288" i="2" s="1"/>
  <c r="W1288" i="2" a="1"/>
  <c r="W1288" i="2" s="1"/>
  <c r="T1288" i="2" a="1"/>
  <c r="T1288" i="2" s="1"/>
  <c r="V1290" i="2" a="1"/>
  <c r="V1290" i="2" s="1"/>
  <c r="S1290" i="2" a="1"/>
  <c r="S1290" i="2" s="1"/>
  <c r="T1290" i="2" a="1"/>
  <c r="T1290" i="2" s="1"/>
  <c r="W1290" i="2" a="1"/>
  <c r="W1290" i="2" s="1"/>
  <c r="R1290" i="2" a="1"/>
  <c r="R1290" i="2" s="1"/>
  <c r="V1295" i="2" a="1"/>
  <c r="V1295" i="2" s="1"/>
  <c r="R1295" i="2" a="1"/>
  <c r="R1295" i="2" s="1"/>
  <c r="S1295" i="2" a="1"/>
  <c r="S1295" i="2" s="1"/>
  <c r="W1295" i="2" a="1"/>
  <c r="W1295" i="2" s="1"/>
  <c r="T1295" i="2" a="1"/>
  <c r="T1295" i="2" s="1"/>
  <c r="R1312" i="2" a="1"/>
  <c r="R1312" i="2" s="1"/>
  <c r="S1312" i="2" a="1"/>
  <c r="S1312" i="2" s="1"/>
  <c r="T1312" i="2" a="1"/>
  <c r="T1312" i="2" s="1"/>
  <c r="W1312" i="2" a="1"/>
  <c r="W1312" i="2" s="1"/>
  <c r="V1312" i="2" a="1"/>
  <c r="V1312" i="2" s="1"/>
  <c r="V1317" i="2" a="1"/>
  <c r="V1317" i="2" s="1"/>
  <c r="R1317" i="2" a="1"/>
  <c r="R1317" i="2" s="1"/>
  <c r="S1317" i="2" a="1"/>
  <c r="S1317" i="2" s="1"/>
  <c r="T1317" i="2" a="1"/>
  <c r="T1317" i="2" s="1"/>
  <c r="W1317" i="2" a="1"/>
  <c r="W1317" i="2" s="1"/>
  <c r="T1344" i="2" a="1"/>
  <c r="T1344" i="2" s="1"/>
  <c r="W1344" i="2" a="1"/>
  <c r="W1344" i="2" s="1"/>
  <c r="V1344" i="2" a="1"/>
  <c r="V1344" i="2" s="1"/>
  <c r="R1344" i="2" a="1"/>
  <c r="R1344" i="2" s="1"/>
  <c r="S1344" i="2" a="1"/>
  <c r="S1344" i="2" s="1"/>
  <c r="V1393" i="2" a="1"/>
  <c r="V1393" i="2" s="1"/>
  <c r="S1393" i="2" a="1"/>
  <c r="S1393" i="2" s="1"/>
  <c r="W1393" i="2" a="1"/>
  <c r="W1393" i="2" s="1"/>
  <c r="R1393" i="2" a="1"/>
  <c r="R1393" i="2" s="1"/>
  <c r="T1393" i="2" a="1"/>
  <c r="T1393" i="2" s="1"/>
  <c r="W1395" i="2" a="1"/>
  <c r="W1395" i="2" s="1"/>
  <c r="T1395" i="2" a="1"/>
  <c r="T1395" i="2" s="1"/>
  <c r="S1395" i="2" a="1"/>
  <c r="S1395" i="2" s="1"/>
  <c r="V1395" i="2" a="1"/>
  <c r="V1395" i="2" s="1"/>
  <c r="R1395" i="2" a="1"/>
  <c r="R1395" i="2" s="1"/>
  <c r="S1408" i="2" a="1"/>
  <c r="S1408" i="2" s="1"/>
  <c r="R1408" i="2" a="1"/>
  <c r="R1408" i="2" s="1"/>
  <c r="W1408" i="2" a="1"/>
  <c r="W1408" i="2" s="1"/>
  <c r="V1408" i="2" a="1"/>
  <c r="V1408" i="2" s="1"/>
  <c r="T1408" i="2" a="1"/>
  <c r="T1408" i="2" s="1"/>
  <c r="V1443" i="2" a="1"/>
  <c r="V1443" i="2" s="1"/>
  <c r="S1443" i="2" a="1"/>
  <c r="S1443" i="2" s="1"/>
  <c r="W1443" i="2" a="1"/>
  <c r="W1443" i="2" s="1"/>
  <c r="T1443" i="2" a="1"/>
  <c r="T1443" i="2" s="1"/>
  <c r="R1443" i="2" a="1"/>
  <c r="R1443" i="2" s="1"/>
  <c r="T1462" i="2" a="1"/>
  <c r="T1462" i="2" s="1"/>
  <c r="V1462" i="2" a="1"/>
  <c r="V1462" i="2" s="1"/>
  <c r="R1462" i="2" a="1"/>
  <c r="R1462" i="2" s="1"/>
  <c r="W1462" i="2" a="1"/>
  <c r="W1462" i="2" s="1"/>
  <c r="S1462" i="2" a="1"/>
  <c r="S1462" i="2" s="1"/>
  <c r="S1478" i="2" a="1"/>
  <c r="S1478" i="2" s="1"/>
  <c r="W1478" i="2" a="1"/>
  <c r="W1478" i="2" s="1"/>
  <c r="T1478" i="2" a="1"/>
  <c r="T1478" i="2" s="1"/>
  <c r="V1478" i="2" a="1"/>
  <c r="V1478" i="2" s="1"/>
  <c r="R1478" i="2" a="1"/>
  <c r="R1478" i="2" s="1"/>
  <c r="R1491" i="2" a="1"/>
  <c r="R1491" i="2" s="1"/>
  <c r="W1491" i="2" a="1"/>
  <c r="W1491" i="2" s="1"/>
  <c r="T1491" i="2" a="1"/>
  <c r="T1491" i="2" s="1"/>
  <c r="S1491" i="2" a="1"/>
  <c r="S1491" i="2" s="1"/>
  <c r="V1491" i="2" a="1"/>
  <c r="V1491" i="2" s="1"/>
  <c r="T65" i="2" a="1"/>
  <c r="T65" i="2" s="1"/>
  <c r="R65" i="2" a="1"/>
  <c r="R65" i="2" s="1"/>
  <c r="S65" i="2" a="1"/>
  <c r="S65" i="2" s="1"/>
  <c r="V65" i="2" a="1"/>
  <c r="V65" i="2" s="1"/>
  <c r="W65" i="2" a="1"/>
  <c r="W65" i="2" s="1"/>
  <c r="T76" i="2" a="1"/>
  <c r="T76" i="2" s="1"/>
  <c r="V76" i="2" a="1"/>
  <c r="V76" i="2" s="1"/>
  <c r="S76" i="2" a="1"/>
  <c r="S76" i="2" s="1"/>
  <c r="R76" i="2" a="1"/>
  <c r="R76" i="2" s="1"/>
  <c r="W76" i="2" a="1"/>
  <c r="W76" i="2" s="1"/>
  <c r="R99" i="2" a="1"/>
  <c r="R99" i="2" s="1"/>
  <c r="S99" i="2" a="1"/>
  <c r="S99" i="2" s="1"/>
  <c r="W99" i="2" a="1"/>
  <c r="W99" i="2" s="1"/>
  <c r="T99" i="2" a="1"/>
  <c r="T99" i="2" s="1"/>
  <c r="V99" i="2" a="1"/>
  <c r="V99" i="2" s="1"/>
  <c r="T741" i="2" a="1"/>
  <c r="T741" i="2" s="1"/>
  <c r="V741" i="2" a="1"/>
  <c r="V741" i="2" s="1"/>
  <c r="S741" i="2" a="1"/>
  <c r="S741" i="2" s="1"/>
  <c r="R741" i="2" a="1"/>
  <c r="R741" i="2" s="1"/>
  <c r="W741" i="2" a="1"/>
  <c r="W741" i="2" s="1"/>
  <c r="R864" i="2" a="1"/>
  <c r="R864" i="2" s="1"/>
  <c r="T864" i="2" a="1"/>
  <c r="T864" i="2" s="1"/>
  <c r="V864" i="2" a="1"/>
  <c r="V864" i="2" s="1"/>
  <c r="S864" i="2" a="1"/>
  <c r="S864" i="2" s="1"/>
  <c r="W864" i="2" a="1"/>
  <c r="W864" i="2" s="1"/>
  <c r="T869" i="2" a="1"/>
  <c r="T869" i="2" s="1"/>
  <c r="S869" i="2" a="1"/>
  <c r="S869" i="2" s="1"/>
  <c r="V869" i="2" a="1"/>
  <c r="V869" i="2" s="1"/>
  <c r="W869" i="2" a="1"/>
  <c r="W869" i="2" s="1"/>
  <c r="R869" i="2" a="1"/>
  <c r="R869" i="2" s="1"/>
  <c r="W992" i="2" a="1"/>
  <c r="W992" i="2" s="1"/>
  <c r="V992" i="2" a="1"/>
  <c r="V992" i="2" s="1"/>
  <c r="S992" i="2" a="1"/>
  <c r="S992" i="2" s="1"/>
  <c r="T992" i="2" a="1"/>
  <c r="T992" i="2" s="1"/>
  <c r="R992" i="2" a="1"/>
  <c r="R992" i="2" s="1"/>
  <c r="R997" i="2" a="1"/>
  <c r="R997" i="2" s="1"/>
  <c r="S997" i="2" a="1"/>
  <c r="S997" i="2" s="1"/>
  <c r="W997" i="2" a="1"/>
  <c r="W997" i="2" s="1"/>
  <c r="T997" i="2" a="1"/>
  <c r="T997" i="2" s="1"/>
  <c r="V997" i="2" a="1"/>
  <c r="V997" i="2" s="1"/>
  <c r="W1061" i="2" a="1"/>
  <c r="W1061" i="2" s="1"/>
  <c r="R1061" i="2" a="1"/>
  <c r="R1061" i="2" s="1"/>
  <c r="T1061" i="2" a="1"/>
  <c r="T1061" i="2" s="1"/>
  <c r="V1061" i="2" a="1"/>
  <c r="V1061" i="2" s="1"/>
  <c r="S1061" i="2" a="1"/>
  <c r="S1061" i="2" s="1"/>
  <c r="S1119" i="2" a="1"/>
  <c r="S1119" i="2" s="1"/>
  <c r="W1119" i="2" a="1"/>
  <c r="W1119" i="2" s="1"/>
  <c r="V1119" i="2" a="1"/>
  <c r="V1119" i="2" s="1"/>
  <c r="R1119" i="2" a="1"/>
  <c r="R1119" i="2" s="1"/>
  <c r="T1119" i="2" a="1"/>
  <c r="T1119" i="2" s="1"/>
  <c r="V1140" i="2" a="1"/>
  <c r="V1140" i="2" s="1"/>
  <c r="R1140" i="2" a="1"/>
  <c r="R1140" i="2" s="1"/>
  <c r="S1140" i="2" a="1"/>
  <c r="S1140" i="2" s="1"/>
  <c r="T1140" i="2" a="1"/>
  <c r="T1140" i="2" s="1"/>
  <c r="W1140" i="2" a="1"/>
  <c r="W1140" i="2" s="1"/>
  <c r="V1165" i="2" a="1"/>
  <c r="V1165" i="2" s="1"/>
  <c r="S1165" i="2" a="1"/>
  <c r="S1165" i="2" s="1"/>
  <c r="T1165" i="2" a="1"/>
  <c r="T1165" i="2" s="1"/>
  <c r="W1165" i="2" a="1"/>
  <c r="W1165" i="2" s="1"/>
  <c r="R1165" i="2" a="1"/>
  <c r="R1165" i="2" s="1"/>
  <c r="S1186" i="2" a="1"/>
  <c r="S1186" i="2" s="1"/>
  <c r="T1186" i="2" a="1"/>
  <c r="T1186" i="2" s="1"/>
  <c r="W1186" i="2" a="1"/>
  <c r="W1186" i="2" s="1"/>
  <c r="R1186" i="2" a="1"/>
  <c r="R1186" i="2" s="1"/>
  <c r="V1186" i="2" a="1"/>
  <c r="V1186" i="2" s="1"/>
  <c r="V1276" i="2" a="1"/>
  <c r="V1276" i="2" s="1"/>
  <c r="S1276" i="2" a="1"/>
  <c r="S1276" i="2" s="1"/>
  <c r="T1276" i="2" a="1"/>
  <c r="T1276" i="2" s="1"/>
  <c r="W1276" i="2" a="1"/>
  <c r="W1276" i="2" s="1"/>
  <c r="R1276" i="2" a="1"/>
  <c r="R1276" i="2" s="1"/>
  <c r="S1285" i="2" a="1"/>
  <c r="S1285" i="2" s="1"/>
  <c r="W1285" i="2" a="1"/>
  <c r="W1285" i="2" s="1"/>
  <c r="R1285" i="2" a="1"/>
  <c r="R1285" i="2" s="1"/>
  <c r="T1285" i="2" a="1"/>
  <c r="T1285" i="2" s="1"/>
  <c r="V1285" i="2" a="1"/>
  <c r="V1285" i="2" s="1"/>
  <c r="R1473" i="2" a="1"/>
  <c r="R1473" i="2" s="1"/>
  <c r="W1473" i="2" a="1"/>
  <c r="W1473" i="2" s="1"/>
  <c r="V1473" i="2" a="1"/>
  <c r="V1473" i="2" s="1"/>
  <c r="S1473" i="2" a="1"/>
  <c r="S1473" i="2" s="1"/>
  <c r="T1473" i="2" a="1"/>
  <c r="T1473" i="2" s="1"/>
  <c r="V1717" i="2" a="1"/>
  <c r="V1717" i="2" s="1"/>
  <c r="W1717" i="2" a="1"/>
  <c r="W1717" i="2" s="1"/>
  <c r="T1717" i="2" a="1"/>
  <c r="T1717" i="2" s="1"/>
  <c r="S1717" i="2" a="1"/>
  <c r="S1717" i="2" s="1"/>
  <c r="R1717" i="2" a="1"/>
  <c r="R1717" i="2" s="1"/>
  <c r="W1745" i="2" a="1"/>
  <c r="W1745" i="2" s="1"/>
  <c r="S1745" i="2" a="1"/>
  <c r="S1745" i="2" s="1"/>
  <c r="V1745" i="2" a="1"/>
  <c r="V1745" i="2" s="1"/>
  <c r="R1745" i="2" a="1"/>
  <c r="R1745" i="2" s="1"/>
  <c r="T1745" i="2" a="1"/>
  <c r="T1745" i="2" s="1"/>
  <c r="W1773" i="2" a="1"/>
  <c r="W1773" i="2" s="1"/>
  <c r="V1773" i="2" a="1"/>
  <c r="V1773" i="2" s="1"/>
  <c r="S1773" i="2" a="1"/>
  <c r="S1773" i="2" s="1"/>
  <c r="T1773" i="2" a="1"/>
  <c r="T1773" i="2" s="1"/>
  <c r="R1773" i="2" a="1"/>
  <c r="R1773" i="2" s="1"/>
  <c r="S1789" i="2" a="1"/>
  <c r="S1789" i="2" s="1"/>
  <c r="W1789" i="2" a="1"/>
  <c r="W1789" i="2" s="1"/>
  <c r="T1789" i="2" a="1"/>
  <c r="T1789" i="2" s="1"/>
  <c r="R1789" i="2" a="1"/>
  <c r="R1789" i="2" s="1"/>
  <c r="V1789" i="2" a="1"/>
  <c r="V1789" i="2" s="1"/>
  <c r="W1817" i="2" a="1"/>
  <c r="W1817" i="2" s="1"/>
  <c r="S1817" i="2" a="1"/>
  <c r="S1817" i="2" s="1"/>
  <c r="R1817" i="2" a="1"/>
  <c r="R1817" i="2" s="1"/>
  <c r="T1817" i="2" a="1"/>
  <c r="T1817" i="2" s="1"/>
  <c r="V1817" i="2" a="1"/>
  <c r="V1817" i="2" s="1"/>
  <c r="W1849" i="2" a="1"/>
  <c r="W1849" i="2" s="1"/>
  <c r="S1849" i="2" a="1"/>
  <c r="S1849" i="2" s="1"/>
  <c r="R1849" i="2" a="1"/>
  <c r="R1849" i="2" s="1"/>
  <c r="T1849" i="2" a="1"/>
  <c r="T1849" i="2" s="1"/>
  <c r="V1849" i="2" a="1"/>
  <c r="V1849" i="2" s="1"/>
  <c r="S1877" i="2" a="1"/>
  <c r="S1877" i="2" s="1"/>
  <c r="T1877" i="2" a="1"/>
  <c r="T1877" i="2" s="1"/>
  <c r="R1877" i="2" a="1"/>
  <c r="R1877" i="2" s="1"/>
  <c r="V1877" i="2" a="1"/>
  <c r="V1877" i="2" s="1"/>
  <c r="W1877" i="2" a="1"/>
  <c r="W1877" i="2" s="1"/>
  <c r="S1905" i="2" a="1"/>
  <c r="S1905" i="2" s="1"/>
  <c r="W1905" i="2" a="1"/>
  <c r="W1905" i="2" s="1"/>
  <c r="R1905" i="2" a="1"/>
  <c r="R1905" i="2" s="1"/>
  <c r="T1905" i="2" a="1"/>
  <c r="T1905" i="2" s="1"/>
  <c r="V1905" i="2" a="1"/>
  <c r="V1905" i="2" s="1"/>
  <c r="W1945" i="2" a="1"/>
  <c r="W1945" i="2" s="1"/>
  <c r="S1945" i="2" a="1"/>
  <c r="S1945" i="2" s="1"/>
  <c r="R1945" i="2" a="1"/>
  <c r="R1945" i="2" s="1"/>
  <c r="T1945" i="2" a="1"/>
  <c r="T1945" i="2" s="1"/>
  <c r="V1945" i="2" a="1"/>
  <c r="V1945" i="2" s="1"/>
  <c r="S1977" i="2" a="1"/>
  <c r="S1977" i="2" s="1"/>
  <c r="T1977" i="2" a="1"/>
  <c r="T1977" i="2" s="1"/>
  <c r="W1977" i="2" a="1"/>
  <c r="W1977" i="2" s="1"/>
  <c r="V1977" i="2" a="1"/>
  <c r="V1977" i="2" s="1"/>
  <c r="R1977" i="2" a="1"/>
  <c r="R1977" i="2" s="1"/>
  <c r="W2005" i="2" a="1"/>
  <c r="W2005" i="2" s="1"/>
  <c r="S2005" i="2" a="1"/>
  <c r="S2005" i="2" s="1"/>
  <c r="V2005" i="2" a="1"/>
  <c r="V2005" i="2" s="1"/>
  <c r="T2005" i="2" a="1"/>
  <c r="T2005" i="2" s="1"/>
  <c r="R2005" i="2" a="1"/>
  <c r="R2005" i="2" s="1"/>
  <c r="W2033" i="2" a="1"/>
  <c r="W2033" i="2" s="1"/>
  <c r="T2033" i="2" a="1"/>
  <c r="T2033" i="2" s="1"/>
  <c r="S2033" i="2" a="1"/>
  <c r="S2033" i="2" s="1"/>
  <c r="V2033" i="2" a="1"/>
  <c r="V2033" i="2" s="1"/>
  <c r="R2033" i="2" a="1"/>
  <c r="R2033" i="2" s="1"/>
  <c r="W2065" i="2" a="1"/>
  <c r="W2065" i="2" s="1"/>
  <c r="T2065" i="2" a="1"/>
  <c r="T2065" i="2" s="1"/>
  <c r="V2065" i="2" a="1"/>
  <c r="V2065" i="2" s="1"/>
  <c r="R2065" i="2" a="1"/>
  <c r="R2065" i="2" s="1"/>
  <c r="S2065" i="2" a="1"/>
  <c r="S2065" i="2" s="1"/>
  <c r="V2093" i="2" a="1"/>
  <c r="V2093" i="2" s="1"/>
  <c r="T2093" i="2" a="1"/>
  <c r="T2093" i="2" s="1"/>
  <c r="R2093" i="2" a="1"/>
  <c r="R2093" i="2" s="1"/>
  <c r="W2093" i="2" a="1"/>
  <c r="W2093" i="2" s="1"/>
  <c r="S2093" i="2" a="1"/>
  <c r="S2093" i="2" s="1"/>
  <c r="W2121" i="2" a="1"/>
  <c r="W2121" i="2" s="1"/>
  <c r="T2121" i="2" a="1"/>
  <c r="T2121" i="2" s="1"/>
  <c r="S2121" i="2" a="1"/>
  <c r="S2121" i="2" s="1"/>
  <c r="R2121" i="2" a="1"/>
  <c r="R2121" i="2" s="1"/>
  <c r="V2121" i="2" a="1"/>
  <c r="V2121" i="2" s="1"/>
  <c r="S111" i="2" a="1"/>
  <c r="S111" i="2" s="1"/>
  <c r="W111" i="2" a="1"/>
  <c r="W111" i="2" s="1"/>
  <c r="R111" i="2" a="1"/>
  <c r="R111" i="2" s="1"/>
  <c r="T111" i="2" a="1"/>
  <c r="T111" i="2" s="1"/>
  <c r="V111" i="2" a="1"/>
  <c r="V111" i="2" s="1"/>
  <c r="S1087" i="2" a="1"/>
  <c r="S1087" i="2" s="1"/>
  <c r="W1087" i="2" a="1"/>
  <c r="W1087" i="2" s="1"/>
  <c r="V1087" i="2" a="1"/>
  <c r="V1087" i="2" s="1"/>
  <c r="T1087" i="2" a="1"/>
  <c r="T1087" i="2" s="1"/>
  <c r="R1087" i="2" a="1"/>
  <c r="R1087" i="2" s="1"/>
  <c r="R1124" i="2" a="1"/>
  <c r="R1124" i="2" s="1"/>
  <c r="V1124" i="2" a="1"/>
  <c r="V1124" i="2" s="1"/>
  <c r="S1124" i="2" a="1"/>
  <c r="S1124" i="2" s="1"/>
  <c r="T1124" i="2" a="1"/>
  <c r="T1124" i="2" s="1"/>
  <c r="W1124" i="2" a="1"/>
  <c r="W1124" i="2" s="1"/>
  <c r="T1352" i="2" a="1"/>
  <c r="T1352" i="2" s="1"/>
  <c r="W1352" i="2" a="1"/>
  <c r="W1352" i="2" s="1"/>
  <c r="V1352" i="2" a="1"/>
  <c r="V1352" i="2" s="1"/>
  <c r="R1352" i="2" a="1"/>
  <c r="R1352" i="2" s="1"/>
  <c r="S1352" i="2" a="1"/>
  <c r="S1352" i="2" s="1"/>
  <c r="T1504" i="2" a="1"/>
  <c r="T1504" i="2" s="1"/>
  <c r="V1504" i="2" a="1"/>
  <c r="V1504" i="2" s="1"/>
  <c r="S1504" i="2" a="1"/>
  <c r="S1504" i="2" s="1"/>
  <c r="R1504" i="2" a="1"/>
  <c r="R1504" i="2" s="1"/>
  <c r="W1504" i="2" a="1"/>
  <c r="W1504" i="2" s="1"/>
  <c r="T1595" i="2" a="1"/>
  <c r="T1595" i="2" s="1"/>
  <c r="S1595" i="2" a="1"/>
  <c r="S1595" i="2" s="1"/>
  <c r="R1595" i="2" a="1"/>
  <c r="R1595" i="2" s="1"/>
  <c r="V1595" i="2" a="1"/>
  <c r="V1595" i="2" s="1"/>
  <c r="W1595" i="2" a="1"/>
  <c r="W1595" i="2" s="1"/>
  <c r="W1615" i="2" a="1"/>
  <c r="W1615" i="2" s="1"/>
  <c r="V1615" i="2" a="1"/>
  <c r="V1615" i="2" s="1"/>
  <c r="S1615" i="2" a="1"/>
  <c r="S1615" i="2" s="1"/>
  <c r="R1615" i="2" a="1"/>
  <c r="R1615" i="2" s="1"/>
  <c r="T1615" i="2" a="1"/>
  <c r="T1615" i="2" s="1"/>
  <c r="R1663" i="2" a="1"/>
  <c r="R1663" i="2" s="1"/>
  <c r="T1663" i="2" a="1"/>
  <c r="T1663" i="2" s="1"/>
  <c r="V1663" i="2" a="1"/>
  <c r="V1663" i="2" s="1"/>
  <c r="S1663" i="2" a="1"/>
  <c r="S1663" i="2" s="1"/>
  <c r="W1663" i="2" a="1"/>
  <c r="W1663" i="2" s="1"/>
  <c r="V1735" i="2" a="1"/>
  <c r="V1735" i="2" s="1"/>
  <c r="S1735" i="2" a="1"/>
  <c r="S1735" i="2" s="1"/>
  <c r="T1735" i="2" a="1"/>
  <c r="T1735" i="2" s="1"/>
  <c r="W1735" i="2" a="1"/>
  <c r="W1735" i="2" s="1"/>
  <c r="R1735" i="2" a="1"/>
  <c r="R1735" i="2" s="1"/>
  <c r="V1747" i="2" a="1"/>
  <c r="V1747" i="2" s="1"/>
  <c r="S1747" i="2" a="1"/>
  <c r="S1747" i="2" s="1"/>
  <c r="W1747" i="2" a="1"/>
  <c r="W1747" i="2" s="1"/>
  <c r="R1747" i="2" a="1"/>
  <c r="R1747" i="2" s="1"/>
  <c r="T1747" i="2" a="1"/>
  <c r="T1747" i="2" s="1"/>
  <c r="R1759" i="2" a="1"/>
  <c r="R1759" i="2" s="1"/>
  <c r="T1759" i="2" a="1"/>
  <c r="T1759" i="2" s="1"/>
  <c r="V1759" i="2" a="1"/>
  <c r="V1759" i="2" s="1"/>
  <c r="S1759" i="2" a="1"/>
  <c r="S1759" i="2" s="1"/>
  <c r="W1759" i="2" a="1"/>
  <c r="W1759" i="2" s="1"/>
  <c r="V1783" i="2" a="1"/>
  <c r="V1783" i="2" s="1"/>
  <c r="S1783" i="2" a="1"/>
  <c r="S1783" i="2" s="1"/>
  <c r="T1783" i="2" a="1"/>
  <c r="T1783" i="2" s="1"/>
  <c r="W1783" i="2" a="1"/>
  <c r="W1783" i="2" s="1"/>
  <c r="R1783" i="2" a="1"/>
  <c r="R1783" i="2" s="1"/>
  <c r="S1815" i="2" a="1"/>
  <c r="S1815" i="2" s="1"/>
  <c r="W1815" i="2" a="1"/>
  <c r="W1815" i="2" s="1"/>
  <c r="R1815" i="2" a="1"/>
  <c r="R1815" i="2" s="1"/>
  <c r="T1815" i="2" a="1"/>
  <c r="T1815" i="2" s="1"/>
  <c r="V1815" i="2" a="1"/>
  <c r="V1815" i="2" s="1"/>
  <c r="S1863" i="2" a="1"/>
  <c r="S1863" i="2" s="1"/>
  <c r="W1863" i="2" a="1"/>
  <c r="W1863" i="2" s="1"/>
  <c r="R1863" i="2" a="1"/>
  <c r="R1863" i="2" s="1"/>
  <c r="T1863" i="2" a="1"/>
  <c r="T1863" i="2" s="1"/>
  <c r="V1863" i="2" a="1"/>
  <c r="V1863" i="2" s="1"/>
  <c r="R1919" i="2" a="1"/>
  <c r="R1919" i="2" s="1"/>
  <c r="T1919" i="2" a="1"/>
  <c r="T1919" i="2" s="1"/>
  <c r="V1919" i="2" a="1"/>
  <c r="V1919" i="2" s="1"/>
  <c r="S1919" i="2" a="1"/>
  <c r="S1919" i="2" s="1"/>
  <c r="W1919" i="2" a="1"/>
  <c r="W1919" i="2" s="1"/>
  <c r="T1943" i="2" a="1"/>
  <c r="T1943" i="2" s="1"/>
  <c r="R1943" i="2" a="1"/>
  <c r="R1943" i="2" s="1"/>
  <c r="S1943" i="2" a="1"/>
  <c r="S1943" i="2" s="1"/>
  <c r="V1943" i="2" a="1"/>
  <c r="V1943" i="2" s="1"/>
  <c r="W1943" i="2" a="1"/>
  <c r="W1943" i="2" s="1"/>
  <c r="S1991" i="2" a="1"/>
  <c r="S1991" i="2" s="1"/>
  <c r="W1991" i="2" a="1"/>
  <c r="W1991" i="2" s="1"/>
  <c r="R1991" i="2" a="1"/>
  <c r="R1991" i="2" s="1"/>
  <c r="T1991" i="2" a="1"/>
  <c r="T1991" i="2" s="1"/>
  <c r="V1991" i="2" a="1"/>
  <c r="V1991" i="2" s="1"/>
  <c r="V2035" i="2" a="1"/>
  <c r="V2035" i="2" s="1"/>
  <c r="W2035" i="2" a="1"/>
  <c r="W2035" i="2" s="1"/>
  <c r="S2035" i="2" a="1"/>
  <c r="S2035" i="2" s="1"/>
  <c r="R2035" i="2" a="1"/>
  <c r="R2035" i="2" s="1"/>
  <c r="T2035" i="2" a="1"/>
  <c r="T2035" i="2" s="1"/>
  <c r="T2087" i="2" a="1"/>
  <c r="T2087" i="2" s="1"/>
  <c r="R2087" i="2" a="1"/>
  <c r="R2087" i="2" s="1"/>
  <c r="S2087" i="2" a="1"/>
  <c r="S2087" i="2" s="1"/>
  <c r="V2087" i="2" a="1"/>
  <c r="V2087" i="2" s="1"/>
  <c r="W2087" i="2" a="1"/>
  <c r="W2087" i="2" s="1"/>
  <c r="R2131" i="2" a="1"/>
  <c r="R2131" i="2" s="1"/>
  <c r="V2131" i="2" a="1"/>
  <c r="V2131" i="2" s="1"/>
  <c r="W2131" i="2" a="1"/>
  <c r="W2131" i="2" s="1"/>
  <c r="T2131" i="2" a="1"/>
  <c r="T2131" i="2" s="1"/>
  <c r="S2131" i="2" a="1"/>
  <c r="S2131" i="2" s="1"/>
  <c r="V125" i="2" a="1"/>
  <c r="V125" i="2" s="1"/>
  <c r="W125" i="2" a="1"/>
  <c r="W125" i="2" s="1"/>
  <c r="S125" i="2" a="1"/>
  <c r="S125" i="2" s="1"/>
  <c r="R125" i="2" a="1"/>
  <c r="R125" i="2" s="1"/>
  <c r="T125" i="2" a="1"/>
  <c r="T125" i="2" s="1"/>
  <c r="T760" i="2" a="1"/>
  <c r="T760" i="2" s="1"/>
  <c r="S760" i="2" a="1"/>
  <c r="S760" i="2" s="1"/>
  <c r="R760" i="2" a="1"/>
  <c r="R760" i="2" s="1"/>
  <c r="V760" i="2" a="1"/>
  <c r="V760" i="2" s="1"/>
  <c r="W760" i="2" a="1"/>
  <c r="W760" i="2" s="1"/>
  <c r="W775" i="2" a="1"/>
  <c r="W775" i="2" s="1"/>
  <c r="V775" i="2" a="1"/>
  <c r="V775" i="2" s="1"/>
  <c r="T775" i="2" a="1"/>
  <c r="T775" i="2" s="1"/>
  <c r="S775" i="2" a="1"/>
  <c r="S775" i="2" s="1"/>
  <c r="R775" i="2" a="1"/>
  <c r="R775" i="2" s="1"/>
  <c r="R806" i="2" a="1"/>
  <c r="R806" i="2" s="1"/>
  <c r="S806" i="2" a="1"/>
  <c r="S806" i="2" s="1"/>
  <c r="V806" i="2" a="1"/>
  <c r="V806" i="2" s="1"/>
  <c r="W806" i="2" a="1"/>
  <c r="W806" i="2" s="1"/>
  <c r="T806" i="2" a="1"/>
  <c r="T806" i="2" s="1"/>
  <c r="S888" i="2" a="1"/>
  <c r="S888" i="2" s="1"/>
  <c r="W888" i="2" a="1"/>
  <c r="W888" i="2" s="1"/>
  <c r="R888" i="2" a="1"/>
  <c r="R888" i="2" s="1"/>
  <c r="T888" i="2" a="1"/>
  <c r="T888" i="2" s="1"/>
  <c r="V888" i="2" a="1"/>
  <c r="V888" i="2" s="1"/>
  <c r="V893" i="2" a="1"/>
  <c r="V893" i="2" s="1"/>
  <c r="S893" i="2" a="1"/>
  <c r="S893" i="2" s="1"/>
  <c r="W893" i="2" a="1"/>
  <c r="W893" i="2" s="1"/>
  <c r="R893" i="2" a="1"/>
  <c r="R893" i="2" s="1"/>
  <c r="T893" i="2" a="1"/>
  <c r="T893" i="2" s="1"/>
  <c r="S912" i="2" a="1"/>
  <c r="S912" i="2" s="1"/>
  <c r="V912" i="2" a="1"/>
  <c r="V912" i="2" s="1"/>
  <c r="W912" i="2" a="1"/>
  <c r="W912" i="2" s="1"/>
  <c r="T912" i="2" a="1"/>
  <c r="T912" i="2" s="1"/>
  <c r="R912" i="2" a="1"/>
  <c r="R912" i="2" s="1"/>
  <c r="S917" i="2" a="1"/>
  <c r="S917" i="2" s="1"/>
  <c r="T917" i="2" a="1"/>
  <c r="T917" i="2" s="1"/>
  <c r="W917" i="2" a="1"/>
  <c r="W917" i="2" s="1"/>
  <c r="R917" i="2" a="1"/>
  <c r="R917" i="2" s="1"/>
  <c r="V917" i="2" a="1"/>
  <c r="V917" i="2" s="1"/>
  <c r="R946" i="2" a="1"/>
  <c r="R946" i="2" s="1"/>
  <c r="T946" i="2" a="1"/>
  <c r="T946" i="2" s="1"/>
  <c r="V946" i="2" a="1"/>
  <c r="V946" i="2" s="1"/>
  <c r="S946" i="2" a="1"/>
  <c r="S946" i="2" s="1"/>
  <c r="W946" i="2" a="1"/>
  <c r="W946" i="2" s="1"/>
  <c r="S975" i="2" a="1"/>
  <c r="S975" i="2" s="1"/>
  <c r="W975" i="2" a="1"/>
  <c r="W975" i="2" s="1"/>
  <c r="V975" i="2" a="1"/>
  <c r="V975" i="2" s="1"/>
  <c r="T975" i="2" a="1"/>
  <c r="T975" i="2" s="1"/>
  <c r="R975" i="2" a="1"/>
  <c r="R975" i="2" s="1"/>
  <c r="V1012" i="2" a="1"/>
  <c r="V1012" i="2" s="1"/>
  <c r="S1012" i="2" a="1"/>
  <c r="S1012" i="2" s="1"/>
  <c r="W1012" i="2" a="1"/>
  <c r="W1012" i="2" s="1"/>
  <c r="T1012" i="2" a="1"/>
  <c r="T1012" i="2" s="1"/>
  <c r="R1012" i="2" a="1"/>
  <c r="R1012" i="2" s="1"/>
  <c r="R1023" i="2" a="1"/>
  <c r="R1023" i="2" s="1"/>
  <c r="S1023" i="2" a="1"/>
  <c r="S1023" i="2" s="1"/>
  <c r="T1023" i="2" a="1"/>
  <c r="T1023" i="2" s="1"/>
  <c r="W1023" i="2" a="1"/>
  <c r="W1023" i="2" s="1"/>
  <c r="V1023" i="2" a="1"/>
  <c r="V1023" i="2" s="1"/>
  <c r="R1242" i="2" a="1"/>
  <c r="R1242" i="2" s="1"/>
  <c r="V1242" i="2" a="1"/>
  <c r="V1242" i="2" s="1"/>
  <c r="S1242" i="2" a="1"/>
  <c r="S1242" i="2" s="1"/>
  <c r="W1242" i="2" a="1"/>
  <c r="W1242" i="2" s="1"/>
  <c r="T1242" i="2" a="1"/>
  <c r="T1242" i="2" s="1"/>
  <c r="W1309" i="2" a="1"/>
  <c r="W1309" i="2" s="1"/>
  <c r="T1309" i="2" a="1"/>
  <c r="T1309" i="2" s="1"/>
  <c r="R1309" i="2" a="1"/>
  <c r="R1309" i="2" s="1"/>
  <c r="S1309" i="2" a="1"/>
  <c r="S1309" i="2" s="1"/>
  <c r="V1309" i="2" a="1"/>
  <c r="V1309" i="2" s="1"/>
  <c r="R1330" i="2" a="1"/>
  <c r="R1330" i="2" s="1"/>
  <c r="V1330" i="2" a="1"/>
  <c r="V1330" i="2" s="1"/>
  <c r="W1330" i="2" a="1"/>
  <c r="W1330" i="2" s="1"/>
  <c r="S1330" i="2" a="1"/>
  <c r="S1330" i="2" s="1"/>
  <c r="T1330" i="2" a="1"/>
  <c r="T1330" i="2" s="1"/>
  <c r="V1513" i="2" a="1"/>
  <c r="V1513" i="2" s="1"/>
  <c r="S1513" i="2" a="1"/>
  <c r="S1513" i="2" s="1"/>
  <c r="T1513" i="2" a="1"/>
  <c r="T1513" i="2" s="1"/>
  <c r="W1513" i="2" a="1"/>
  <c r="W1513" i="2" s="1"/>
  <c r="R1513" i="2" a="1"/>
  <c r="R1513" i="2" s="1"/>
  <c r="S1534" i="2" a="1"/>
  <c r="S1534" i="2" s="1"/>
  <c r="W1534" i="2" a="1"/>
  <c r="W1534" i="2" s="1"/>
  <c r="T1534" i="2" a="1"/>
  <c r="T1534" i="2" s="1"/>
  <c r="V1534" i="2" a="1"/>
  <c r="V1534" i="2" s="1"/>
  <c r="R1534" i="2" a="1"/>
  <c r="R1534" i="2" s="1"/>
  <c r="S1581" i="2" a="1"/>
  <c r="S1581" i="2" s="1"/>
  <c r="T1581" i="2" a="1"/>
  <c r="T1581" i="2" s="1"/>
  <c r="W1581" i="2" a="1"/>
  <c r="W1581" i="2" s="1"/>
  <c r="V1581" i="2" a="1"/>
  <c r="V1581" i="2" s="1"/>
  <c r="R1581" i="2" a="1"/>
  <c r="R1581" i="2" s="1"/>
  <c r="W1593" i="2" a="1"/>
  <c r="W1593" i="2" s="1"/>
  <c r="T1593" i="2" a="1"/>
  <c r="T1593" i="2" s="1"/>
  <c r="V1593" i="2" a="1"/>
  <c r="V1593" i="2" s="1"/>
  <c r="R1593" i="2" a="1"/>
  <c r="R1593" i="2" s="1"/>
  <c r="S1593" i="2" a="1"/>
  <c r="S1593" i="2" s="1"/>
  <c r="V1597" i="2" a="1"/>
  <c r="V1597" i="2" s="1"/>
  <c r="S1597" i="2" a="1"/>
  <c r="S1597" i="2" s="1"/>
  <c r="T1597" i="2" a="1"/>
  <c r="T1597" i="2" s="1"/>
  <c r="W1597" i="2" a="1"/>
  <c r="W1597" i="2" s="1"/>
  <c r="R1597" i="2" a="1"/>
  <c r="R1597" i="2" s="1"/>
  <c r="S1605" i="2" a="1"/>
  <c r="S1605" i="2" s="1"/>
  <c r="W1605" i="2" a="1"/>
  <c r="W1605" i="2" s="1"/>
  <c r="V1605" i="2" a="1"/>
  <c r="V1605" i="2" s="1"/>
  <c r="R1605" i="2" a="1"/>
  <c r="R1605" i="2" s="1"/>
  <c r="T1605" i="2" a="1"/>
  <c r="T1605" i="2" s="1"/>
  <c r="S1621" i="2" a="1"/>
  <c r="S1621" i="2" s="1"/>
  <c r="W1621" i="2" a="1"/>
  <c r="W1621" i="2" s="1"/>
  <c r="R1621" i="2" a="1"/>
  <c r="R1621" i="2" s="1"/>
  <c r="T1621" i="2" a="1"/>
  <c r="T1621" i="2" s="1"/>
  <c r="V1621" i="2" a="1"/>
  <c r="V1621" i="2" s="1"/>
  <c r="W1637" i="2" a="1"/>
  <c r="W1637" i="2" s="1"/>
  <c r="T1637" i="2" a="1"/>
  <c r="T1637" i="2" s="1"/>
  <c r="S1637" i="2" a="1"/>
  <c r="S1637" i="2" s="1"/>
  <c r="V1637" i="2" a="1"/>
  <c r="V1637" i="2" s="1"/>
  <c r="R1637" i="2" a="1"/>
  <c r="R1637" i="2" s="1"/>
  <c r="W1653" i="2" a="1"/>
  <c r="W1653" i="2" s="1"/>
  <c r="T1653" i="2" a="1"/>
  <c r="T1653" i="2" s="1"/>
  <c r="S1653" i="2" a="1"/>
  <c r="S1653" i="2" s="1"/>
  <c r="V1653" i="2" a="1"/>
  <c r="V1653" i="2" s="1"/>
  <c r="R1653" i="2" a="1"/>
  <c r="R1653" i="2" s="1"/>
  <c r="R1669" i="2" a="1"/>
  <c r="R1669" i="2" s="1"/>
  <c r="W1669" i="2" a="1"/>
  <c r="W1669" i="2" s="1"/>
  <c r="T1669" i="2" a="1"/>
  <c r="T1669" i="2" s="1"/>
  <c r="S1669" i="2" a="1"/>
  <c r="S1669" i="2" s="1"/>
  <c r="V1669" i="2" a="1"/>
  <c r="V1669" i="2" s="1"/>
  <c r="R1685" i="2" a="1"/>
  <c r="R1685" i="2" s="1"/>
  <c r="W1685" i="2" a="1"/>
  <c r="W1685" i="2" s="1"/>
  <c r="T1685" i="2" a="1"/>
  <c r="T1685" i="2" s="1"/>
  <c r="S1685" i="2" a="1"/>
  <c r="S1685" i="2" s="1"/>
  <c r="V1685" i="2" a="1"/>
  <c r="V1685" i="2" s="1"/>
  <c r="W1709" i="2" a="1"/>
  <c r="W1709" i="2" s="1"/>
  <c r="V1709" i="2" a="1"/>
  <c r="V1709" i="2" s="1"/>
  <c r="S1709" i="2" a="1"/>
  <c r="S1709" i="2" s="1"/>
  <c r="T1709" i="2" a="1"/>
  <c r="T1709" i="2" s="1"/>
  <c r="R1709" i="2" a="1"/>
  <c r="R1709" i="2" s="1"/>
  <c r="W1741" i="2" a="1"/>
  <c r="W1741" i="2" s="1"/>
  <c r="V1741" i="2" a="1"/>
  <c r="V1741" i="2" s="1"/>
  <c r="S1741" i="2" a="1"/>
  <c r="S1741" i="2" s="1"/>
  <c r="T1741" i="2" a="1"/>
  <c r="T1741" i="2" s="1"/>
  <c r="R1741" i="2" a="1"/>
  <c r="R1741" i="2" s="1"/>
  <c r="W1777" i="2" a="1"/>
  <c r="W1777" i="2" s="1"/>
  <c r="V1777" i="2" a="1"/>
  <c r="V1777" i="2" s="1"/>
  <c r="S1777" i="2" a="1"/>
  <c r="S1777" i="2" s="1"/>
  <c r="R1777" i="2" a="1"/>
  <c r="R1777" i="2" s="1"/>
  <c r="T1777" i="2" a="1"/>
  <c r="T1777" i="2" s="1"/>
  <c r="T1793" i="2" a="1"/>
  <c r="T1793" i="2" s="1"/>
  <c r="S1793" i="2" a="1"/>
  <c r="S1793" i="2" s="1"/>
  <c r="R1793" i="2" a="1"/>
  <c r="R1793" i="2" s="1"/>
  <c r="W1793" i="2" a="1"/>
  <c r="W1793" i="2" s="1"/>
  <c r="V1793" i="2" a="1"/>
  <c r="V1793" i="2" s="1"/>
  <c r="S1829" i="2" a="1"/>
  <c r="S1829" i="2" s="1"/>
  <c r="T1829" i="2" a="1"/>
  <c r="T1829" i="2" s="1"/>
  <c r="R1829" i="2" a="1"/>
  <c r="R1829" i="2" s="1"/>
  <c r="V1829" i="2" a="1"/>
  <c r="V1829" i="2" s="1"/>
  <c r="W1829" i="2" a="1"/>
  <c r="W1829" i="2" s="1"/>
  <c r="V1865" i="2" a="1"/>
  <c r="V1865" i="2" s="1"/>
  <c r="R1865" i="2" a="1"/>
  <c r="R1865" i="2" s="1"/>
  <c r="S1865" i="2" a="1"/>
  <c r="S1865" i="2" s="1"/>
  <c r="W1865" i="2" a="1"/>
  <c r="W1865" i="2" s="1"/>
  <c r="T1865" i="2" a="1"/>
  <c r="T1865" i="2" s="1"/>
  <c r="R1917" i="2" a="1"/>
  <c r="R1917" i="2" s="1"/>
  <c r="V1917" i="2" a="1"/>
  <c r="V1917" i="2" s="1"/>
  <c r="W1917" i="2" a="1"/>
  <c r="W1917" i="2" s="1"/>
  <c r="S1917" i="2" a="1"/>
  <c r="S1917" i="2" s="1"/>
  <c r="T1917" i="2" a="1"/>
  <c r="T1917" i="2" s="1"/>
  <c r="R1941" i="2" a="1"/>
  <c r="R1941" i="2" s="1"/>
  <c r="W1941" i="2" a="1"/>
  <c r="W1941" i="2" s="1"/>
  <c r="T1941" i="2" a="1"/>
  <c r="T1941" i="2" s="1"/>
  <c r="S1941" i="2" a="1"/>
  <c r="S1941" i="2" s="1"/>
  <c r="V1941" i="2" a="1"/>
  <c r="V1941" i="2" s="1"/>
  <c r="W1973" i="2" a="1"/>
  <c r="W1973" i="2" s="1"/>
  <c r="S1973" i="2" a="1"/>
  <c r="S1973" i="2" s="1"/>
  <c r="V1973" i="2" a="1"/>
  <c r="V1973" i="2" s="1"/>
  <c r="T1973" i="2" a="1"/>
  <c r="T1973" i="2" s="1"/>
  <c r="R1973" i="2" a="1"/>
  <c r="R1973" i="2" s="1"/>
  <c r="S2009" i="2" a="1"/>
  <c r="S2009" i="2" s="1"/>
  <c r="T2009" i="2" a="1"/>
  <c r="T2009" i="2" s="1"/>
  <c r="W2009" i="2" a="1"/>
  <c r="W2009" i="2" s="1"/>
  <c r="R2009" i="2" a="1"/>
  <c r="R2009" i="2" s="1"/>
  <c r="V2009" i="2" a="1"/>
  <c r="V2009" i="2" s="1"/>
  <c r="S2045" i="2" a="1"/>
  <c r="S2045" i="2" s="1"/>
  <c r="W2045" i="2" a="1"/>
  <c r="W2045" i="2" s="1"/>
  <c r="T2045" i="2" a="1"/>
  <c r="T2045" i="2" s="1"/>
  <c r="V2045" i="2" a="1"/>
  <c r="V2045" i="2" s="1"/>
  <c r="R2045" i="2" a="1"/>
  <c r="R2045" i="2" s="1"/>
  <c r="R2077" i="2" a="1"/>
  <c r="R2077" i="2" s="1"/>
  <c r="V2077" i="2" a="1"/>
  <c r="V2077" i="2" s="1"/>
  <c r="W2077" i="2" a="1"/>
  <c r="W2077" i="2" s="1"/>
  <c r="S2077" i="2" a="1"/>
  <c r="S2077" i="2" s="1"/>
  <c r="T2077" i="2" a="1"/>
  <c r="T2077" i="2" s="1"/>
  <c r="V2113" i="2" a="1"/>
  <c r="V2113" i="2" s="1"/>
  <c r="R2113" i="2" a="1"/>
  <c r="R2113" i="2" s="1"/>
  <c r="T2113" i="2" a="1"/>
  <c r="T2113" i="2" s="1"/>
  <c r="S2113" i="2" a="1"/>
  <c r="S2113" i="2" s="1"/>
  <c r="W2113" i="2" a="1"/>
  <c r="W2113" i="2" s="1"/>
  <c r="V772" i="2" a="1"/>
  <c r="V772" i="2" s="1"/>
  <c r="W772" i="2" a="1"/>
  <c r="W772" i="2" s="1"/>
  <c r="S772" i="2" a="1"/>
  <c r="S772" i="2" s="1"/>
  <c r="R772" i="2" a="1"/>
  <c r="R772" i="2" s="1"/>
  <c r="T772" i="2" a="1"/>
  <c r="T772" i="2" s="1"/>
  <c r="R1026" i="2" a="1"/>
  <c r="R1026" i="2" s="1"/>
  <c r="V1026" i="2" a="1"/>
  <c r="V1026" i="2" s="1"/>
  <c r="W1026" i="2" a="1"/>
  <c r="W1026" i="2" s="1"/>
  <c r="T1026" i="2" a="1"/>
  <c r="T1026" i="2" s="1"/>
  <c r="S1026" i="2" a="1"/>
  <c r="S1026" i="2" s="1"/>
  <c r="W1635" i="2" a="1"/>
  <c r="W1635" i="2" s="1"/>
  <c r="T1635" i="2" a="1"/>
  <c r="T1635" i="2" s="1"/>
  <c r="S1635" i="2" a="1"/>
  <c r="S1635" i="2" s="1"/>
  <c r="R1635" i="2" a="1"/>
  <c r="R1635" i="2" s="1"/>
  <c r="V1635" i="2" a="1"/>
  <c r="V1635" i="2" s="1"/>
  <c r="R1691" i="2" a="1"/>
  <c r="R1691" i="2" s="1"/>
  <c r="S1691" i="2" a="1"/>
  <c r="S1691" i="2" s="1"/>
  <c r="V1691" i="2" a="1"/>
  <c r="V1691" i="2" s="1"/>
  <c r="W1691" i="2" a="1"/>
  <c r="W1691" i="2" s="1"/>
  <c r="T1691" i="2" a="1"/>
  <c r="T1691" i="2" s="1"/>
  <c r="R1727" i="2" a="1"/>
  <c r="R1727" i="2" s="1"/>
  <c r="T1727" i="2" a="1"/>
  <c r="T1727" i="2" s="1"/>
  <c r="V1727" i="2" a="1"/>
  <c r="V1727" i="2" s="1"/>
  <c r="S1727" i="2" a="1"/>
  <c r="S1727" i="2" s="1"/>
  <c r="W1727" i="2" a="1"/>
  <c r="W1727" i="2" s="1"/>
  <c r="V1779" i="2" a="1"/>
  <c r="V1779" i="2" s="1"/>
  <c r="S1779" i="2" a="1"/>
  <c r="S1779" i="2" s="1"/>
  <c r="W1779" i="2" a="1"/>
  <c r="W1779" i="2" s="1"/>
  <c r="R1779" i="2" a="1"/>
  <c r="R1779" i="2" s="1"/>
  <c r="T1779" i="2" a="1"/>
  <c r="T1779" i="2" s="1"/>
  <c r="R1807" i="2" a="1"/>
  <c r="R1807" i="2" s="1"/>
  <c r="T1807" i="2" a="1"/>
  <c r="T1807" i="2" s="1"/>
  <c r="V1807" i="2" a="1"/>
  <c r="V1807" i="2" s="1"/>
  <c r="S1807" i="2" a="1"/>
  <c r="S1807" i="2" s="1"/>
  <c r="W1807" i="2" a="1"/>
  <c r="W1807" i="2" s="1"/>
  <c r="S1859" i="2" a="1"/>
  <c r="S1859" i="2" s="1"/>
  <c r="T1859" i="2" a="1"/>
  <c r="T1859" i="2" s="1"/>
  <c r="R1859" i="2" a="1"/>
  <c r="R1859" i="2" s="1"/>
  <c r="V1859" i="2" a="1"/>
  <c r="V1859" i="2" s="1"/>
  <c r="W1859" i="2" a="1"/>
  <c r="W1859" i="2" s="1"/>
  <c r="V1927" i="2" a="1"/>
  <c r="V1927" i="2" s="1"/>
  <c r="S1927" i="2" a="1"/>
  <c r="S1927" i="2" s="1"/>
  <c r="T1927" i="2" a="1"/>
  <c r="T1927" i="2" s="1"/>
  <c r="W1927" i="2" a="1"/>
  <c r="W1927" i="2" s="1"/>
  <c r="R1927" i="2" a="1"/>
  <c r="R1927" i="2" s="1"/>
  <c r="S1951" i="2" a="1"/>
  <c r="S1951" i="2" s="1"/>
  <c r="V1951" i="2" a="1"/>
  <c r="V1951" i="2" s="1"/>
  <c r="W1951" i="2" a="1"/>
  <c r="W1951" i="2" s="1"/>
  <c r="T1951" i="2" a="1"/>
  <c r="T1951" i="2" s="1"/>
  <c r="R1951" i="2" a="1"/>
  <c r="R1951" i="2" s="1"/>
  <c r="V2003" i="2" a="1"/>
  <c r="V2003" i="2" s="1"/>
  <c r="W2003" i="2" a="1"/>
  <c r="W2003" i="2" s="1"/>
  <c r="S2003" i="2" a="1"/>
  <c r="S2003" i="2" s="1"/>
  <c r="R2003" i="2" a="1"/>
  <c r="R2003" i="2" s="1"/>
  <c r="T2003" i="2" a="1"/>
  <c r="T2003" i="2" s="1"/>
  <c r="S2055" i="2" a="1"/>
  <c r="S2055" i="2" s="1"/>
  <c r="W2055" i="2" a="1"/>
  <c r="W2055" i="2" s="1"/>
  <c r="R2055" i="2" a="1"/>
  <c r="R2055" i="2" s="1"/>
  <c r="T2055" i="2" a="1"/>
  <c r="T2055" i="2" s="1"/>
  <c r="V2055" i="2" a="1"/>
  <c r="V2055" i="2" s="1"/>
  <c r="T2111" i="2" a="1"/>
  <c r="T2111" i="2" s="1"/>
  <c r="W2111" i="2" a="1"/>
  <c r="W2111" i="2" s="1"/>
  <c r="R2111" i="2" a="1"/>
  <c r="R2111" i="2" s="1"/>
  <c r="V2111" i="2" a="1"/>
  <c r="V2111" i="2" s="1"/>
  <c r="S2111" i="2" a="1"/>
  <c r="S2111" i="2" s="1"/>
  <c r="S28" i="2" a="1"/>
  <c r="S28" i="2" s="1"/>
  <c r="W28" i="2" a="1"/>
  <c r="W28" i="2" s="1"/>
  <c r="V28" i="2" a="1"/>
  <c r="V28" i="2" s="1"/>
  <c r="T28" i="2" a="1"/>
  <c r="T28" i="2" s="1"/>
  <c r="R28" i="2" a="1"/>
  <c r="R28" i="2" s="1"/>
  <c r="T92" i="2" a="1"/>
  <c r="T92" i="2" s="1"/>
  <c r="R92" i="2" a="1"/>
  <c r="R92" i="2" s="1"/>
  <c r="S92" i="2" a="1"/>
  <c r="S92" i="2" s="1"/>
  <c r="V92" i="2" a="1"/>
  <c r="V92" i="2" s="1"/>
  <c r="W92" i="2" a="1"/>
  <c r="W92" i="2" s="1"/>
  <c r="T835" i="2" a="1"/>
  <c r="T835" i="2" s="1"/>
  <c r="V835" i="2" a="1"/>
  <c r="V835" i="2" s="1"/>
  <c r="S835" i="2" a="1"/>
  <c r="S835" i="2" s="1"/>
  <c r="R835" i="2" a="1"/>
  <c r="R835" i="2" s="1"/>
  <c r="W835" i="2" a="1"/>
  <c r="W835" i="2" s="1"/>
  <c r="R922" i="2" a="1"/>
  <c r="R922" i="2" s="1"/>
  <c r="W922" i="2" a="1"/>
  <c r="W922" i="2" s="1"/>
  <c r="T922" i="2" a="1"/>
  <c r="T922" i="2" s="1"/>
  <c r="S922" i="2" a="1"/>
  <c r="S922" i="2" s="1"/>
  <c r="V922" i="2" a="1"/>
  <c r="V922" i="2" s="1"/>
  <c r="R939" i="2" a="1"/>
  <c r="R939" i="2" s="1"/>
  <c r="T939" i="2" a="1"/>
  <c r="T939" i="2" s="1"/>
  <c r="V939" i="2" a="1"/>
  <c r="V939" i="2" s="1"/>
  <c r="S939" i="2" a="1"/>
  <c r="S939" i="2" s="1"/>
  <c r="W939" i="2" a="1"/>
  <c r="W939" i="2" s="1"/>
  <c r="W968" i="2" a="1"/>
  <c r="W968" i="2" s="1"/>
  <c r="T968" i="2" a="1"/>
  <c r="T968" i="2" s="1"/>
  <c r="V968" i="2" a="1"/>
  <c r="V968" i="2" s="1"/>
  <c r="R968" i="2" a="1"/>
  <c r="R968" i="2" s="1"/>
  <c r="S968" i="2" a="1"/>
  <c r="S968" i="2" s="1"/>
  <c r="T1121" i="2" a="1"/>
  <c r="T1121" i="2" s="1"/>
  <c r="R1121" i="2" a="1"/>
  <c r="R1121" i="2" s="1"/>
  <c r="S1121" i="2" a="1"/>
  <c r="S1121" i="2" s="1"/>
  <c r="V1121" i="2" a="1"/>
  <c r="V1121" i="2" s="1"/>
  <c r="W1121" i="2" a="1"/>
  <c r="W1121" i="2" s="1"/>
  <c r="R1153" i="2" a="1"/>
  <c r="R1153" i="2" s="1"/>
  <c r="S1153" i="2" a="1"/>
  <c r="S1153" i="2" s="1"/>
  <c r="V1153" i="2" a="1"/>
  <c r="V1153" i="2" s="1"/>
  <c r="T1153" i="2" a="1"/>
  <c r="T1153" i="2" s="1"/>
  <c r="W1153" i="2" a="1"/>
  <c r="W1153" i="2" s="1"/>
  <c r="W1173" i="2" a="1"/>
  <c r="W1173" i="2" s="1"/>
  <c r="R1173" i="2" a="1"/>
  <c r="R1173" i="2" s="1"/>
  <c r="T1173" i="2" a="1"/>
  <c r="T1173" i="2" s="1"/>
  <c r="V1173" i="2" a="1"/>
  <c r="V1173" i="2" s="1"/>
  <c r="S1173" i="2" a="1"/>
  <c r="S1173" i="2" s="1"/>
  <c r="V1247" i="2" a="1"/>
  <c r="V1247" i="2" s="1"/>
  <c r="R1247" i="2" a="1"/>
  <c r="R1247" i="2" s="1"/>
  <c r="T1247" i="2" a="1"/>
  <c r="T1247" i="2" s="1"/>
  <c r="S1247" i="2" a="1"/>
  <c r="S1247" i="2" s="1"/>
  <c r="W1247" i="2" a="1"/>
  <c r="W1247" i="2" s="1"/>
  <c r="R1268" i="2" a="1"/>
  <c r="R1268" i="2" s="1"/>
  <c r="S1268" i="2" a="1"/>
  <c r="S1268" i="2" s="1"/>
  <c r="V1268" i="2" a="1"/>
  <c r="V1268" i="2" s="1"/>
  <c r="W1268" i="2" a="1"/>
  <c r="W1268" i="2" s="1"/>
  <c r="T1268" i="2" a="1"/>
  <c r="T1268" i="2" s="1"/>
  <c r="W1283" i="2" a="1"/>
  <c r="W1283" i="2" s="1"/>
  <c r="R1283" i="2" a="1"/>
  <c r="R1283" i="2" s="1"/>
  <c r="S1283" i="2" a="1"/>
  <c r="S1283" i="2" s="1"/>
  <c r="V1283" i="2" a="1"/>
  <c r="V1283" i="2" s="1"/>
  <c r="T1283" i="2" a="1"/>
  <c r="T1283" i="2" s="1"/>
  <c r="R1359" i="2" a="1"/>
  <c r="R1359" i="2" s="1"/>
  <c r="S1359" i="2" a="1"/>
  <c r="S1359" i="2" s="1"/>
  <c r="V1359" i="2" a="1"/>
  <c r="V1359" i="2" s="1"/>
  <c r="W1359" i="2" a="1"/>
  <c r="W1359" i="2" s="1"/>
  <c r="T1359" i="2" a="1"/>
  <c r="T1359" i="2" s="1"/>
  <c r="T1440" i="2" a="1"/>
  <c r="T1440" i="2" s="1"/>
  <c r="V1440" i="2" a="1"/>
  <c r="V1440" i="2" s="1"/>
  <c r="W1440" i="2" a="1"/>
  <c r="W1440" i="2" s="1"/>
  <c r="S1440" i="2" a="1"/>
  <c r="S1440" i="2" s="1"/>
  <c r="R1440" i="2" a="1"/>
  <c r="R1440" i="2" s="1"/>
  <c r="W1471" i="2" a="1"/>
  <c r="W1471" i="2" s="1"/>
  <c r="T1471" i="2" a="1"/>
  <c r="T1471" i="2" s="1"/>
  <c r="R1471" i="2" a="1"/>
  <c r="R1471" i="2" s="1"/>
  <c r="S1471" i="2" a="1"/>
  <c r="S1471" i="2" s="1"/>
  <c r="V1471" i="2" a="1"/>
  <c r="V1471" i="2" s="1"/>
  <c r="W1482" i="2" a="1"/>
  <c r="W1482" i="2" s="1"/>
  <c r="R1482" i="2" a="1"/>
  <c r="R1482" i="2" s="1"/>
  <c r="T1482" i="2" a="1"/>
  <c r="T1482" i="2" s="1"/>
  <c r="V1482" i="2" a="1"/>
  <c r="V1482" i="2" s="1"/>
  <c r="S1482" i="2" a="1"/>
  <c r="S1482" i="2" s="1"/>
  <c r="V1539" i="2" a="1"/>
  <c r="V1539" i="2" s="1"/>
  <c r="R1539" i="2" a="1"/>
  <c r="R1539" i="2" s="1"/>
  <c r="T1539" i="2" a="1"/>
  <c r="T1539" i="2" s="1"/>
  <c r="W1539" i="2" a="1"/>
  <c r="W1539" i="2" s="1"/>
  <c r="S1539" i="2" a="1"/>
  <c r="S1539" i="2" s="1"/>
  <c r="R85" i="2" a="1"/>
  <c r="R85" i="2" s="1"/>
  <c r="W85" i="2" a="1"/>
  <c r="W85" i="2" s="1"/>
  <c r="V85" i="2" a="1"/>
  <c r="V85" i="2" s="1"/>
  <c r="S85" i="2" a="1"/>
  <c r="S85" i="2" s="1"/>
  <c r="T85" i="2" a="1"/>
  <c r="T85" i="2" s="1"/>
  <c r="R116" i="2" a="1"/>
  <c r="R116" i="2" s="1"/>
  <c r="T116" i="2" a="1"/>
  <c r="T116" i="2" s="1"/>
  <c r="V116" i="2" a="1"/>
  <c r="V116" i="2" s="1"/>
  <c r="S116" i="2" a="1"/>
  <c r="S116" i="2" s="1"/>
  <c r="W116" i="2" a="1"/>
  <c r="W116" i="2" s="1"/>
  <c r="V1135" i="2" a="1"/>
  <c r="V1135" i="2" s="1"/>
  <c r="R1135" i="2" a="1"/>
  <c r="R1135" i="2" s="1"/>
  <c r="S1135" i="2" a="1"/>
  <c r="S1135" i="2" s="1"/>
  <c r="W1135" i="2" a="1"/>
  <c r="W1135" i="2" s="1"/>
  <c r="T1135" i="2" a="1"/>
  <c r="T1135" i="2" s="1"/>
  <c r="T1328" i="2" a="1"/>
  <c r="T1328" i="2" s="1"/>
  <c r="W1328" i="2" a="1"/>
  <c r="W1328" i="2" s="1"/>
  <c r="S1328" i="2" a="1"/>
  <c r="S1328" i="2" s="1"/>
  <c r="V1328" i="2" a="1"/>
  <c r="V1328" i="2" s="1"/>
  <c r="R1328" i="2" a="1"/>
  <c r="R1328" i="2" s="1"/>
  <c r="V1416" i="2" a="1"/>
  <c r="V1416" i="2" s="1"/>
  <c r="T1416" i="2" a="1"/>
  <c r="T1416" i="2" s="1"/>
  <c r="R1416" i="2" a="1"/>
  <c r="R1416" i="2" s="1"/>
  <c r="S1416" i="2" a="1"/>
  <c r="S1416" i="2" s="1"/>
  <c r="W1416" i="2" a="1"/>
  <c r="W1416" i="2" s="1"/>
  <c r="V1603" i="2" a="1"/>
  <c r="V1603" i="2" s="1"/>
  <c r="T1603" i="2" a="1"/>
  <c r="T1603" i="2" s="1"/>
  <c r="R1603" i="2" a="1"/>
  <c r="R1603" i="2" s="1"/>
  <c r="W1603" i="2" a="1"/>
  <c r="W1603" i="2" s="1"/>
  <c r="S1603" i="2" a="1"/>
  <c r="S1603" i="2" s="1"/>
  <c r="V1647" i="2" a="1"/>
  <c r="V1647" i="2" s="1"/>
  <c r="S1647" i="2" a="1"/>
  <c r="S1647" i="2" s="1"/>
  <c r="W1647" i="2" a="1"/>
  <c r="W1647" i="2" s="1"/>
  <c r="R1647" i="2" a="1"/>
  <c r="R1647" i="2" s="1"/>
  <c r="T1647" i="2" a="1"/>
  <c r="T1647" i="2" s="1"/>
  <c r="V1719" i="2" a="1"/>
  <c r="V1719" i="2" s="1"/>
  <c r="S1719" i="2" a="1"/>
  <c r="S1719" i="2" s="1"/>
  <c r="T1719" i="2" a="1"/>
  <c r="T1719" i="2" s="1"/>
  <c r="W1719" i="2" a="1"/>
  <c r="W1719" i="2" s="1"/>
  <c r="R1719" i="2" a="1"/>
  <c r="R1719" i="2" s="1"/>
  <c r="R1743" i="2" a="1"/>
  <c r="R1743" i="2" s="1"/>
  <c r="T1743" i="2" a="1"/>
  <c r="T1743" i="2" s="1"/>
  <c r="V1743" i="2" a="1"/>
  <c r="V1743" i="2" s="1"/>
  <c r="S1743" i="2" a="1"/>
  <c r="S1743" i="2" s="1"/>
  <c r="W1743" i="2" a="1"/>
  <c r="W1743" i="2" s="1"/>
  <c r="V1767" i="2" a="1"/>
  <c r="V1767" i="2" s="1"/>
  <c r="S1767" i="2" a="1"/>
  <c r="S1767" i="2" s="1"/>
  <c r="T1767" i="2" a="1"/>
  <c r="T1767" i="2" s="1"/>
  <c r="W1767" i="2" a="1"/>
  <c r="W1767" i="2" s="1"/>
  <c r="R1767" i="2" a="1"/>
  <c r="R1767" i="2" s="1"/>
  <c r="T1799" i="2" a="1"/>
  <c r="T1799" i="2" s="1"/>
  <c r="R1799" i="2" a="1"/>
  <c r="R1799" i="2" s="1"/>
  <c r="S1799" i="2" a="1"/>
  <c r="S1799" i="2" s="1"/>
  <c r="V1799" i="2" a="1"/>
  <c r="V1799" i="2" s="1"/>
  <c r="W1799" i="2" a="1"/>
  <c r="W1799" i="2" s="1"/>
  <c r="S1847" i="2" a="1"/>
  <c r="S1847" i="2" s="1"/>
  <c r="W1847" i="2" a="1"/>
  <c r="W1847" i="2" s="1"/>
  <c r="R1847" i="2" a="1"/>
  <c r="R1847" i="2" s="1"/>
  <c r="T1847" i="2" a="1"/>
  <c r="T1847" i="2" s="1"/>
  <c r="V1847" i="2" a="1"/>
  <c r="V1847" i="2" s="1"/>
  <c r="V1891" i="2" a="1"/>
  <c r="V1891" i="2" s="1"/>
  <c r="S1891" i="2" a="1"/>
  <c r="S1891" i="2" s="1"/>
  <c r="W1891" i="2" a="1"/>
  <c r="W1891" i="2" s="1"/>
  <c r="R1891" i="2" a="1"/>
  <c r="R1891" i="2" s="1"/>
  <c r="T1891" i="2" a="1"/>
  <c r="T1891" i="2" s="1"/>
  <c r="R1903" i="2" a="1"/>
  <c r="R1903" i="2" s="1"/>
  <c r="T1903" i="2" a="1"/>
  <c r="T1903" i="2" s="1"/>
  <c r="V1903" i="2" a="1"/>
  <c r="V1903" i="2" s="1"/>
  <c r="S1903" i="2" a="1"/>
  <c r="S1903" i="2" s="1"/>
  <c r="W1903" i="2" a="1"/>
  <c r="W1903" i="2" s="1"/>
  <c r="V1971" i="2" a="1"/>
  <c r="V1971" i="2" s="1"/>
  <c r="W1971" i="2" a="1"/>
  <c r="W1971" i="2" s="1"/>
  <c r="S1971" i="2" a="1"/>
  <c r="S1971" i="2" s="1"/>
  <c r="R1971" i="2" a="1"/>
  <c r="R1971" i="2" s="1"/>
  <c r="T1971" i="2" a="1"/>
  <c r="T1971" i="2" s="1"/>
  <c r="S2015" i="2" a="1"/>
  <c r="S2015" i="2" s="1"/>
  <c r="V2015" i="2" a="1"/>
  <c r="V2015" i="2" s="1"/>
  <c r="W2015" i="2" a="1"/>
  <c r="W2015" i="2" s="1"/>
  <c r="T2015" i="2" a="1"/>
  <c r="T2015" i="2" s="1"/>
  <c r="R2015" i="2" a="1"/>
  <c r="R2015" i="2" s="1"/>
  <c r="V2059" i="2" a="1"/>
  <c r="V2059" i="2" s="1"/>
  <c r="S2059" i="2" a="1"/>
  <c r="S2059" i="2" s="1"/>
  <c r="W2059" i="2" a="1"/>
  <c r="W2059" i="2" s="1"/>
  <c r="T2059" i="2" a="1"/>
  <c r="T2059" i="2" s="1"/>
  <c r="R2059" i="2" a="1"/>
  <c r="R2059" i="2" s="1"/>
  <c r="T2103" i="2" a="1"/>
  <c r="T2103" i="2" s="1"/>
  <c r="R2103" i="2" a="1"/>
  <c r="R2103" i="2" s="1"/>
  <c r="S2103" i="2" a="1"/>
  <c r="S2103" i="2" s="1"/>
  <c r="V2103" i="2" a="1"/>
  <c r="V2103" i="2" s="1"/>
  <c r="W2103" i="2" a="1"/>
  <c r="W2103" i="2" s="1"/>
  <c r="T23" i="2" a="1"/>
  <c r="T23" i="2" s="1"/>
  <c r="S23" i="2" a="1"/>
  <c r="S23" i="2" s="1"/>
  <c r="R23" i="2" a="1"/>
  <c r="R23" i="2" s="1"/>
  <c r="V23" i="2" a="1"/>
  <c r="V23" i="2" s="1"/>
  <c r="W23" i="2" a="1"/>
  <c r="W23" i="2" s="1"/>
  <c r="R39" i="2" a="1"/>
  <c r="R39" i="2" s="1"/>
  <c r="V39" i="2" a="1"/>
  <c r="V39" i="2" s="1"/>
  <c r="W39" i="2" a="1"/>
  <c r="W39" i="2" s="1"/>
  <c r="S39" i="2" a="1"/>
  <c r="S39" i="2" s="1"/>
  <c r="T39" i="2" a="1"/>
  <c r="T39" i="2" s="1"/>
  <c r="V52" i="2" a="1"/>
  <c r="V52" i="2" s="1"/>
  <c r="T52" i="2" a="1"/>
  <c r="T52" i="2" s="1"/>
  <c r="R52" i="2" a="1"/>
  <c r="R52" i="2" s="1"/>
  <c r="W52" i="2" a="1"/>
  <c r="W52" i="2" s="1"/>
  <c r="S52" i="2" a="1"/>
  <c r="S52" i="2" s="1"/>
  <c r="R120" i="2" a="1"/>
  <c r="R120" i="2" s="1"/>
  <c r="V120" i="2" a="1"/>
  <c r="V120" i="2" s="1"/>
  <c r="S120" i="2" a="1"/>
  <c r="S120" i="2" s="1"/>
  <c r="W120" i="2" a="1"/>
  <c r="W120" i="2" s="1"/>
  <c r="T120" i="2" a="1"/>
  <c r="T120" i="2" s="1"/>
  <c r="W147" i="2" a="1"/>
  <c r="W147" i="2" s="1"/>
  <c r="R147" i="2" a="1"/>
  <c r="R147" i="2" s="1"/>
  <c r="T147" i="2" a="1"/>
  <c r="T147" i="2" s="1"/>
  <c r="V147" i="2" a="1"/>
  <c r="V147" i="2" s="1"/>
  <c r="S147" i="2" a="1"/>
  <c r="S147" i="2" s="1"/>
  <c r="T218" i="2" a="1"/>
  <c r="T218" i="2" s="1"/>
  <c r="W218" i="2" a="1"/>
  <c r="W218" i="2" s="1"/>
  <c r="R218" i="2" a="1"/>
  <c r="R218" i="2" s="1"/>
  <c r="V218" i="2" a="1"/>
  <c r="V218" i="2" s="1"/>
  <c r="S218" i="2" a="1"/>
  <c r="S218" i="2" s="1"/>
  <c r="S224" i="2" a="1"/>
  <c r="S224" i="2" s="1"/>
  <c r="T224" i="2" a="1"/>
  <c r="T224" i="2" s="1"/>
  <c r="R224" i="2" a="1"/>
  <c r="R224" i="2" s="1"/>
  <c r="V224" i="2" a="1"/>
  <c r="V224" i="2" s="1"/>
  <c r="W224" i="2" a="1"/>
  <c r="W224" i="2" s="1"/>
  <c r="R234" i="2" a="1"/>
  <c r="R234" i="2" s="1"/>
  <c r="T234" i="2" a="1"/>
  <c r="T234" i="2" s="1"/>
  <c r="V234" i="2" a="1"/>
  <c r="V234" i="2" s="1"/>
  <c r="S234" i="2" a="1"/>
  <c r="S234" i="2" s="1"/>
  <c r="W234" i="2" a="1"/>
  <c r="W234" i="2" s="1"/>
  <c r="R240" i="2" a="1"/>
  <c r="R240" i="2" s="1"/>
  <c r="V240" i="2" a="1"/>
  <c r="V240" i="2" s="1"/>
  <c r="S240" i="2" a="1"/>
  <c r="S240" i="2" s="1"/>
  <c r="W240" i="2" a="1"/>
  <c r="W240" i="2" s="1"/>
  <c r="T240" i="2" a="1"/>
  <c r="T240" i="2" s="1"/>
  <c r="S248" i="2" a="1"/>
  <c r="S248" i="2" s="1"/>
  <c r="R248" i="2" a="1"/>
  <c r="R248" i="2" s="1"/>
  <c r="T248" i="2" a="1"/>
  <c r="T248" i="2" s="1"/>
  <c r="V248" i="2" a="1"/>
  <c r="V248" i="2" s="1"/>
  <c r="W248" i="2" a="1"/>
  <c r="W248" i="2" s="1"/>
  <c r="S264" i="2" a="1"/>
  <c r="S264" i="2" s="1"/>
  <c r="R264" i="2" a="1"/>
  <c r="R264" i="2" s="1"/>
  <c r="T264" i="2" a="1"/>
  <c r="T264" i="2" s="1"/>
  <c r="V264" i="2" a="1"/>
  <c r="V264" i="2" s="1"/>
  <c r="W264" i="2" a="1"/>
  <c r="W264" i="2" s="1"/>
  <c r="S12" i="2" a="1"/>
  <c r="S12" i="2" s="1"/>
  <c r="W12" i="2" a="1"/>
  <c r="W12" i="2" s="1"/>
  <c r="V12" i="2" a="1"/>
  <c r="V12" i="2" s="1"/>
  <c r="T12" i="2" a="1"/>
  <c r="T12" i="2" s="1"/>
  <c r="R12" i="2" a="1"/>
  <c r="R12" i="2" s="1"/>
  <c r="V108" i="2" a="1"/>
  <c r="V108" i="2" s="1"/>
  <c r="S108" i="2" a="1"/>
  <c r="S108" i="2" s="1"/>
  <c r="T108" i="2" a="1"/>
  <c r="T108" i="2" s="1"/>
  <c r="W108" i="2" a="1"/>
  <c r="W108" i="2" s="1"/>
  <c r="R108" i="2" a="1"/>
  <c r="R108" i="2" s="1"/>
  <c r="V122" i="2" a="1"/>
  <c r="V122" i="2" s="1"/>
  <c r="R122" i="2" a="1"/>
  <c r="R122" i="2" s="1"/>
  <c r="S122" i="2" a="1"/>
  <c r="S122" i="2" s="1"/>
  <c r="T122" i="2" a="1"/>
  <c r="T122" i="2" s="1"/>
  <c r="W122" i="2" a="1"/>
  <c r="W122" i="2" s="1"/>
  <c r="R136" i="2" a="1"/>
  <c r="R136" i="2" s="1"/>
  <c r="W136" i="2" a="1"/>
  <c r="W136" i="2" s="1"/>
  <c r="T136" i="2" a="1"/>
  <c r="T136" i="2" s="1"/>
  <c r="S136" i="2" a="1"/>
  <c r="S136" i="2" s="1"/>
  <c r="V136" i="2" a="1"/>
  <c r="V136" i="2" s="1"/>
  <c r="R139" i="2" a="1"/>
  <c r="R139" i="2" s="1"/>
  <c r="V139" i="2" a="1"/>
  <c r="V139" i="2" s="1"/>
  <c r="S139" i="2" a="1"/>
  <c r="S139" i="2" s="1"/>
  <c r="W139" i="2" a="1"/>
  <c r="W139" i="2" s="1"/>
  <c r="T139" i="2" a="1"/>
  <c r="T139" i="2" s="1"/>
  <c r="R149" i="2" a="1"/>
  <c r="R149" i="2" s="1"/>
  <c r="S149" i="2" a="1"/>
  <c r="S149" i="2" s="1"/>
  <c r="V149" i="2" a="1"/>
  <c r="V149" i="2" s="1"/>
  <c r="W149" i="2" a="1"/>
  <c r="W149" i="2" s="1"/>
  <c r="T149" i="2" a="1"/>
  <c r="T149" i="2" s="1"/>
  <c r="T156" i="2" a="1"/>
  <c r="T156" i="2" s="1"/>
  <c r="R156" i="2" a="1"/>
  <c r="R156" i="2" s="1"/>
  <c r="S156" i="2" a="1"/>
  <c r="S156" i="2" s="1"/>
  <c r="V156" i="2" a="1"/>
  <c r="V156" i="2" s="1"/>
  <c r="W156" i="2" a="1"/>
  <c r="W156" i="2" s="1"/>
  <c r="W172" i="2" a="1"/>
  <c r="W172" i="2" s="1"/>
  <c r="T172" i="2" a="1"/>
  <c r="T172" i="2" s="1"/>
  <c r="R172" i="2" a="1"/>
  <c r="R172" i="2" s="1"/>
  <c r="S172" i="2" a="1"/>
  <c r="S172" i="2" s="1"/>
  <c r="V172" i="2" a="1"/>
  <c r="V172" i="2" s="1"/>
  <c r="S180" i="2" a="1"/>
  <c r="S180" i="2" s="1"/>
  <c r="W180" i="2" a="1"/>
  <c r="W180" i="2" s="1"/>
  <c r="R180" i="2" a="1"/>
  <c r="R180" i="2" s="1"/>
  <c r="T180" i="2" a="1"/>
  <c r="T180" i="2" s="1"/>
  <c r="V180" i="2" a="1"/>
  <c r="V180" i="2" s="1"/>
  <c r="T186" i="2" a="1"/>
  <c r="T186" i="2" s="1"/>
  <c r="S186" i="2" a="1"/>
  <c r="S186" i="2" s="1"/>
  <c r="R186" i="2" a="1"/>
  <c r="R186" i="2" s="1"/>
  <c r="V186" i="2" a="1"/>
  <c r="V186" i="2" s="1"/>
  <c r="W186" i="2" a="1"/>
  <c r="W186" i="2" s="1"/>
  <c r="S196" i="2" a="1"/>
  <c r="S196" i="2" s="1"/>
  <c r="W196" i="2" a="1"/>
  <c r="W196" i="2" s="1"/>
  <c r="R196" i="2" a="1"/>
  <c r="R196" i="2" s="1"/>
  <c r="T196" i="2" a="1"/>
  <c r="T196" i="2" s="1"/>
  <c r="V196" i="2" a="1"/>
  <c r="V196" i="2" s="1"/>
  <c r="T202" i="2" a="1"/>
  <c r="T202" i="2" s="1"/>
  <c r="W202" i="2" a="1"/>
  <c r="W202" i="2" s="1"/>
  <c r="R202" i="2" a="1"/>
  <c r="R202" i="2" s="1"/>
  <c r="V202" i="2" a="1"/>
  <c r="V202" i="2" s="1"/>
  <c r="S202" i="2" a="1"/>
  <c r="S202" i="2" s="1"/>
  <c r="W292" i="2" a="1"/>
  <c r="W292" i="2" s="1"/>
  <c r="T292" i="2" a="1"/>
  <c r="T292" i="2" s="1"/>
  <c r="V292" i="2" a="1"/>
  <c r="V292" i="2" s="1"/>
  <c r="R292" i="2" a="1"/>
  <c r="R292" i="2" s="1"/>
  <c r="S292" i="2" a="1"/>
  <c r="S292" i="2" s="1"/>
  <c r="S300" i="2" a="1"/>
  <c r="S300" i="2" s="1"/>
  <c r="W300" i="2" a="1"/>
  <c r="W300" i="2" s="1"/>
  <c r="T300" i="2" a="1"/>
  <c r="T300" i="2" s="1"/>
  <c r="R300" i="2" a="1"/>
  <c r="R300" i="2" s="1"/>
  <c r="V300" i="2" a="1"/>
  <c r="V300" i="2" s="1"/>
  <c r="R308" i="2" a="1"/>
  <c r="R308" i="2" s="1"/>
  <c r="V308" i="2" a="1"/>
  <c r="V308" i="2" s="1"/>
  <c r="S308" i="2" a="1"/>
  <c r="S308" i="2" s="1"/>
  <c r="W308" i="2" a="1"/>
  <c r="W308" i="2" s="1"/>
  <c r="T308" i="2" a="1"/>
  <c r="T308" i="2" s="1"/>
  <c r="S314" i="2" a="1"/>
  <c r="S314" i="2" s="1"/>
  <c r="V314" i="2" a="1"/>
  <c r="V314" i="2" s="1"/>
  <c r="W314" i="2" a="1"/>
  <c r="W314" i="2" s="1"/>
  <c r="T314" i="2" a="1"/>
  <c r="T314" i="2" s="1"/>
  <c r="R314" i="2" a="1"/>
  <c r="R314" i="2" s="1"/>
  <c r="R324" i="2" a="1"/>
  <c r="R324" i="2" s="1"/>
  <c r="V324" i="2" a="1"/>
  <c r="V324" i="2" s="1"/>
  <c r="S324" i="2" a="1"/>
  <c r="S324" i="2" s="1"/>
  <c r="T324" i="2" a="1"/>
  <c r="T324" i="2" s="1"/>
  <c r="W324" i="2" a="1"/>
  <c r="W324" i="2" s="1"/>
  <c r="W330" i="2" a="1"/>
  <c r="W330" i="2" s="1"/>
  <c r="T330" i="2" a="1"/>
  <c r="T330" i="2" s="1"/>
  <c r="V330" i="2" a="1"/>
  <c r="V330" i="2" s="1"/>
  <c r="R330" i="2" a="1"/>
  <c r="R330" i="2" s="1"/>
  <c r="S330" i="2" a="1"/>
  <c r="S330" i="2" s="1"/>
  <c r="W338" i="2" a="1"/>
  <c r="W338" i="2" s="1"/>
  <c r="R338" i="2" a="1"/>
  <c r="R338" i="2" s="1"/>
  <c r="T338" i="2" a="1"/>
  <c r="T338" i="2" s="1"/>
  <c r="V338" i="2" a="1"/>
  <c r="V338" i="2" s="1"/>
  <c r="S338" i="2" a="1"/>
  <c r="S338" i="2" s="1"/>
  <c r="T348" i="2" a="1"/>
  <c r="T348" i="2" s="1"/>
  <c r="V348" i="2" a="1"/>
  <c r="V348" i="2" s="1"/>
  <c r="R348" i="2" a="1"/>
  <c r="R348" i="2" s="1"/>
  <c r="S348" i="2" a="1"/>
  <c r="S348" i="2" s="1"/>
  <c r="W348" i="2" a="1"/>
  <c r="W348" i="2" s="1"/>
  <c r="R356" i="2" a="1"/>
  <c r="R356" i="2" s="1"/>
  <c r="V356" i="2" a="1"/>
  <c r="V356" i="2" s="1"/>
  <c r="S356" i="2" a="1"/>
  <c r="S356" i="2" s="1"/>
  <c r="W356" i="2" a="1"/>
  <c r="W356" i="2" s="1"/>
  <c r="T356" i="2" a="1"/>
  <c r="T356" i="2" s="1"/>
  <c r="W362" i="2" a="1"/>
  <c r="W362" i="2" s="1"/>
  <c r="T362" i="2" a="1"/>
  <c r="T362" i="2" s="1"/>
  <c r="R362" i="2" a="1"/>
  <c r="R362" i="2" s="1"/>
  <c r="S362" i="2" a="1"/>
  <c r="S362" i="2" s="1"/>
  <c r="V362" i="2" a="1"/>
  <c r="V362" i="2" s="1"/>
  <c r="W364" i="2" a="1"/>
  <c r="W364" i="2" s="1"/>
  <c r="R364" i="2" a="1"/>
  <c r="R364" i="2" s="1"/>
  <c r="T364" i="2" a="1"/>
  <c r="T364" i="2" s="1"/>
  <c r="V364" i="2" a="1"/>
  <c r="V364" i="2" s="1"/>
  <c r="S364" i="2" a="1"/>
  <c r="S364" i="2" s="1"/>
  <c r="W372" i="2" a="1"/>
  <c r="W372" i="2" s="1"/>
  <c r="T372" i="2" a="1"/>
  <c r="T372" i="2" s="1"/>
  <c r="R372" i="2" a="1"/>
  <c r="R372" i="2" s="1"/>
  <c r="S372" i="2" a="1"/>
  <c r="S372" i="2" s="1"/>
  <c r="V372" i="2" a="1"/>
  <c r="V372" i="2" s="1"/>
  <c r="S380" i="2" a="1"/>
  <c r="S380" i="2" s="1"/>
  <c r="T380" i="2" a="1"/>
  <c r="T380" i="2" s="1"/>
  <c r="W380" i="2" a="1"/>
  <c r="W380" i="2" s="1"/>
  <c r="R380" i="2" a="1"/>
  <c r="R380" i="2" s="1"/>
  <c r="V380" i="2" a="1"/>
  <c r="V380" i="2" s="1"/>
  <c r="W386" i="2" a="1"/>
  <c r="W386" i="2" s="1"/>
  <c r="T386" i="2" a="1"/>
  <c r="T386" i="2" s="1"/>
  <c r="S386" i="2" a="1"/>
  <c r="S386" i="2" s="1"/>
  <c r="V386" i="2" a="1"/>
  <c r="V386" i="2" s="1"/>
  <c r="R386" i="2" a="1"/>
  <c r="R386" i="2" s="1"/>
  <c r="R394" i="2" a="1"/>
  <c r="R394" i="2" s="1"/>
  <c r="V394" i="2" a="1"/>
  <c r="V394" i="2" s="1"/>
  <c r="S394" i="2" a="1"/>
  <c r="S394" i="2" s="1"/>
  <c r="T394" i="2" a="1"/>
  <c r="T394" i="2" s="1"/>
  <c r="W394" i="2" a="1"/>
  <c r="W394" i="2" s="1"/>
  <c r="V412" i="2" a="1"/>
  <c r="V412" i="2" s="1"/>
  <c r="S412" i="2" a="1"/>
  <c r="S412" i="2" s="1"/>
  <c r="W412" i="2" a="1"/>
  <c r="W412" i="2" s="1"/>
  <c r="T412" i="2" a="1"/>
  <c r="T412" i="2" s="1"/>
  <c r="R412" i="2" a="1"/>
  <c r="R412" i="2" s="1"/>
  <c r="V418" i="2" a="1"/>
  <c r="V418" i="2" s="1"/>
  <c r="S418" i="2" a="1"/>
  <c r="S418" i="2" s="1"/>
  <c r="T418" i="2" a="1"/>
  <c r="T418" i="2" s="1"/>
  <c r="W418" i="2" a="1"/>
  <c r="W418" i="2" s="1"/>
  <c r="R418" i="2" a="1"/>
  <c r="R418" i="2" s="1"/>
  <c r="V428" i="2" a="1"/>
  <c r="V428" i="2" s="1"/>
  <c r="R428" i="2" a="1"/>
  <c r="R428" i="2" s="1"/>
  <c r="S428" i="2" a="1"/>
  <c r="S428" i="2" s="1"/>
  <c r="W428" i="2" a="1"/>
  <c r="W428" i="2" s="1"/>
  <c r="T428" i="2" a="1"/>
  <c r="T428" i="2" s="1"/>
  <c r="R434" i="2" a="1"/>
  <c r="R434" i="2" s="1"/>
  <c r="V434" i="2" a="1"/>
  <c r="V434" i="2" s="1"/>
  <c r="W434" i="2" a="1"/>
  <c r="W434" i="2" s="1"/>
  <c r="S434" i="2" a="1"/>
  <c r="S434" i="2" s="1"/>
  <c r="T434" i="2" a="1"/>
  <c r="T434" i="2" s="1"/>
  <c r="V444" i="2" a="1"/>
  <c r="V444" i="2" s="1"/>
  <c r="W444" i="2" a="1"/>
  <c r="W444" i="2" s="1"/>
  <c r="T444" i="2" a="1"/>
  <c r="T444" i="2" s="1"/>
  <c r="S444" i="2" a="1"/>
  <c r="S444" i="2" s="1"/>
  <c r="R444" i="2" a="1"/>
  <c r="R444" i="2" s="1"/>
  <c r="S450" i="2" a="1"/>
  <c r="S450" i="2" s="1"/>
  <c r="V450" i="2" a="1"/>
  <c r="V450" i="2" s="1"/>
  <c r="W450" i="2" a="1"/>
  <c r="W450" i="2" s="1"/>
  <c r="T450" i="2" a="1"/>
  <c r="T450" i="2" s="1"/>
  <c r="R450" i="2" a="1"/>
  <c r="R450" i="2" s="1"/>
  <c r="R458" i="2" a="1"/>
  <c r="R458" i="2" s="1"/>
  <c r="S458" i="2" a="1"/>
  <c r="S458" i="2" s="1"/>
  <c r="W458" i="2" a="1"/>
  <c r="W458" i="2" s="1"/>
  <c r="T458" i="2" a="1"/>
  <c r="T458" i="2" s="1"/>
  <c r="V458" i="2" a="1"/>
  <c r="V458" i="2" s="1"/>
  <c r="V462" i="2" a="1"/>
  <c r="V462" i="2" s="1"/>
  <c r="S462" i="2" a="1"/>
  <c r="S462" i="2" s="1"/>
  <c r="W462" i="2" a="1"/>
  <c r="W462" i="2" s="1"/>
  <c r="T462" i="2" a="1"/>
  <c r="T462" i="2" s="1"/>
  <c r="R462" i="2" a="1"/>
  <c r="R462" i="2" s="1"/>
  <c r="T470" i="2" a="1"/>
  <c r="T470" i="2" s="1"/>
  <c r="R470" i="2" a="1"/>
  <c r="R470" i="2" s="1"/>
  <c r="V470" i="2" a="1"/>
  <c r="V470" i="2" s="1"/>
  <c r="W470" i="2" a="1"/>
  <c r="W470" i="2" s="1"/>
  <c r="S470" i="2" a="1"/>
  <c r="S470" i="2" s="1"/>
  <c r="T478" i="2" a="1"/>
  <c r="T478" i="2" s="1"/>
  <c r="S478" i="2" a="1"/>
  <c r="S478" i="2" s="1"/>
  <c r="R478" i="2" a="1"/>
  <c r="R478" i="2" s="1"/>
  <c r="W478" i="2" a="1"/>
  <c r="W478" i="2" s="1"/>
  <c r="V478" i="2" a="1"/>
  <c r="V478" i="2" s="1"/>
  <c r="V486" i="2" a="1"/>
  <c r="V486" i="2" s="1"/>
  <c r="W486" i="2" a="1"/>
  <c r="W486" i="2" s="1"/>
  <c r="T486" i="2" a="1"/>
  <c r="T486" i="2" s="1"/>
  <c r="S486" i="2" a="1"/>
  <c r="S486" i="2" s="1"/>
  <c r="R486" i="2" a="1"/>
  <c r="R486" i="2" s="1"/>
  <c r="W494" i="2" a="1"/>
  <c r="W494" i="2" s="1"/>
  <c r="S494" i="2" a="1"/>
  <c r="S494" i="2" s="1"/>
  <c r="R494" i="2" a="1"/>
  <c r="R494" i="2" s="1"/>
  <c r="T494" i="2" a="1"/>
  <c r="T494" i="2" s="1"/>
  <c r="V494" i="2" a="1"/>
  <c r="V494" i="2" s="1"/>
  <c r="W502" i="2" a="1"/>
  <c r="W502" i="2" s="1"/>
  <c r="S502" i="2" a="1"/>
  <c r="S502" i="2" s="1"/>
  <c r="R502" i="2" a="1"/>
  <c r="R502" i="2" s="1"/>
  <c r="T502" i="2" a="1"/>
  <c r="T502" i="2" s="1"/>
  <c r="V502" i="2" a="1"/>
  <c r="V502" i="2" s="1"/>
  <c r="R510" i="2" a="1"/>
  <c r="R510" i="2" s="1"/>
  <c r="W510" i="2" a="1"/>
  <c r="W510" i="2" s="1"/>
  <c r="V510" i="2" a="1"/>
  <c r="V510" i="2" s="1"/>
  <c r="S510" i="2" a="1"/>
  <c r="S510" i="2" s="1"/>
  <c r="T510" i="2" a="1"/>
  <c r="T510" i="2" s="1"/>
  <c r="W518" i="2" a="1"/>
  <c r="W518" i="2" s="1"/>
  <c r="V518" i="2" a="1"/>
  <c r="V518" i="2" s="1"/>
  <c r="S518" i="2" a="1"/>
  <c r="S518" i="2" s="1"/>
  <c r="T518" i="2" a="1"/>
  <c r="T518" i="2" s="1"/>
  <c r="R518" i="2" a="1"/>
  <c r="R518" i="2" s="1"/>
  <c r="T526" i="2" a="1"/>
  <c r="T526" i="2" s="1"/>
  <c r="R526" i="2" a="1"/>
  <c r="R526" i="2" s="1"/>
  <c r="V526" i="2" a="1"/>
  <c r="V526" i="2" s="1"/>
  <c r="S526" i="2" a="1"/>
  <c r="S526" i="2" s="1"/>
  <c r="W526" i="2" a="1"/>
  <c r="W526" i="2" s="1"/>
  <c r="W598" i="2" a="1"/>
  <c r="W598" i="2" s="1"/>
  <c r="T598" i="2" a="1"/>
  <c r="T598" i="2" s="1"/>
  <c r="S598" i="2" a="1"/>
  <c r="S598" i="2" s="1"/>
  <c r="R598" i="2" a="1"/>
  <c r="R598" i="2" s="1"/>
  <c r="V598" i="2" a="1"/>
  <c r="V598" i="2" s="1"/>
  <c r="W610" i="2" a="1"/>
  <c r="W610" i="2" s="1"/>
  <c r="R610" i="2" a="1"/>
  <c r="R610" i="2" s="1"/>
  <c r="T610" i="2" a="1"/>
  <c r="T610" i="2" s="1"/>
  <c r="V610" i="2" a="1"/>
  <c r="V610" i="2" s="1"/>
  <c r="S610" i="2" a="1"/>
  <c r="S610" i="2" s="1"/>
  <c r="S612" i="2" a="1"/>
  <c r="S612" i="2" s="1"/>
  <c r="W612" i="2" a="1"/>
  <c r="W612" i="2" s="1"/>
  <c r="R612" i="2" a="1"/>
  <c r="R612" i="2" s="1"/>
  <c r="T612" i="2" a="1"/>
  <c r="T612" i="2" s="1"/>
  <c r="V612" i="2" a="1"/>
  <c r="V612" i="2" s="1"/>
  <c r="S618" i="2" a="1"/>
  <c r="S618" i="2" s="1"/>
  <c r="T618" i="2" a="1"/>
  <c r="T618" i="2" s="1"/>
  <c r="W618" i="2" a="1"/>
  <c r="W618" i="2" s="1"/>
  <c r="R618" i="2" a="1"/>
  <c r="R618" i="2" s="1"/>
  <c r="V618" i="2" a="1"/>
  <c r="V618" i="2" s="1"/>
  <c r="T620" i="2" a="1"/>
  <c r="T620" i="2" s="1"/>
  <c r="R620" i="2" a="1"/>
  <c r="R620" i="2" s="1"/>
  <c r="S620" i="2" a="1"/>
  <c r="S620" i="2" s="1"/>
  <c r="V620" i="2" a="1"/>
  <c r="V620" i="2" s="1"/>
  <c r="W620" i="2" a="1"/>
  <c r="W620" i="2" s="1"/>
  <c r="R626" i="2" a="1"/>
  <c r="R626" i="2" s="1"/>
  <c r="T626" i="2" a="1"/>
  <c r="T626" i="2" s="1"/>
  <c r="V626" i="2" a="1"/>
  <c r="V626" i="2" s="1"/>
  <c r="S626" i="2" a="1"/>
  <c r="S626" i="2" s="1"/>
  <c r="W626" i="2" a="1"/>
  <c r="W626" i="2" s="1"/>
  <c r="V628" i="2" a="1"/>
  <c r="V628" i="2" s="1"/>
  <c r="S628" i="2" a="1"/>
  <c r="S628" i="2" s="1"/>
  <c r="W628" i="2" a="1"/>
  <c r="W628" i="2" s="1"/>
  <c r="T628" i="2" a="1"/>
  <c r="T628" i="2" s="1"/>
  <c r="R628" i="2" a="1"/>
  <c r="R628" i="2" s="1"/>
  <c r="S634" i="2" a="1"/>
  <c r="S634" i="2" s="1"/>
  <c r="T634" i="2" a="1"/>
  <c r="T634" i="2" s="1"/>
  <c r="W634" i="2" a="1"/>
  <c r="W634" i="2" s="1"/>
  <c r="R634" i="2" a="1"/>
  <c r="R634" i="2" s="1"/>
  <c r="V634" i="2" a="1"/>
  <c r="V634" i="2" s="1"/>
  <c r="T636" i="2" a="1"/>
  <c r="T636" i="2" s="1"/>
  <c r="R636" i="2" a="1"/>
  <c r="R636" i="2" s="1"/>
  <c r="W636" i="2" a="1"/>
  <c r="W636" i="2" s="1"/>
  <c r="S636" i="2" a="1"/>
  <c r="S636" i="2" s="1"/>
  <c r="V636" i="2" a="1"/>
  <c r="V636" i="2" s="1"/>
  <c r="R642" i="2" a="1"/>
  <c r="R642" i="2" s="1"/>
  <c r="T642" i="2" a="1"/>
  <c r="T642" i="2" s="1"/>
  <c r="W642" i="2" a="1"/>
  <c r="W642" i="2" s="1"/>
  <c r="V642" i="2" a="1"/>
  <c r="V642" i="2" s="1"/>
  <c r="S642" i="2" a="1"/>
  <c r="S642" i="2" s="1"/>
  <c r="V644" i="2" a="1"/>
  <c r="V644" i="2" s="1"/>
  <c r="S644" i="2" a="1"/>
  <c r="S644" i="2" s="1"/>
  <c r="W644" i="2" a="1"/>
  <c r="W644" i="2" s="1"/>
  <c r="T644" i="2" a="1"/>
  <c r="T644" i="2" s="1"/>
  <c r="R644" i="2" a="1"/>
  <c r="R644" i="2" s="1"/>
  <c r="W650" i="2" a="1"/>
  <c r="W650" i="2" s="1"/>
  <c r="T650" i="2" a="1"/>
  <c r="T650" i="2" s="1"/>
  <c r="S650" i="2" a="1"/>
  <c r="S650" i="2" s="1"/>
  <c r="R650" i="2" a="1"/>
  <c r="R650" i="2" s="1"/>
  <c r="V650" i="2" a="1"/>
  <c r="V650" i="2" s="1"/>
  <c r="T652" i="2" a="1"/>
  <c r="T652" i="2" s="1"/>
  <c r="R652" i="2" a="1"/>
  <c r="R652" i="2" s="1"/>
  <c r="W652" i="2" a="1"/>
  <c r="W652" i="2" s="1"/>
  <c r="S652" i="2" a="1"/>
  <c r="S652" i="2" s="1"/>
  <c r="V652" i="2" a="1"/>
  <c r="V652" i="2" s="1"/>
  <c r="R658" i="2" a="1"/>
  <c r="R658" i="2" s="1"/>
  <c r="T658" i="2" a="1"/>
  <c r="T658" i="2" s="1"/>
  <c r="V658" i="2" a="1"/>
  <c r="V658" i="2" s="1"/>
  <c r="S658" i="2" a="1"/>
  <c r="S658" i="2" s="1"/>
  <c r="W658" i="2" a="1"/>
  <c r="W658" i="2" s="1"/>
  <c r="V660" i="2" a="1"/>
  <c r="V660" i="2" s="1"/>
  <c r="S660" i="2" a="1"/>
  <c r="S660" i="2" s="1"/>
  <c r="W660" i="2" a="1"/>
  <c r="W660" i="2" s="1"/>
  <c r="R660" i="2" a="1"/>
  <c r="R660" i="2" s="1"/>
  <c r="T660" i="2" a="1"/>
  <c r="T660" i="2" s="1"/>
  <c r="V678" i="2" a="1"/>
  <c r="V678" i="2" s="1"/>
  <c r="W678" i="2" a="1"/>
  <c r="W678" i="2" s="1"/>
  <c r="T678" i="2" a="1"/>
  <c r="T678" i="2" s="1"/>
  <c r="S678" i="2" a="1"/>
  <c r="S678" i="2" s="1"/>
  <c r="R678" i="2" a="1"/>
  <c r="R678" i="2" s="1"/>
  <c r="S694" i="2" a="1"/>
  <c r="S694" i="2" s="1"/>
  <c r="W694" i="2" a="1"/>
  <c r="W694" i="2" s="1"/>
  <c r="T694" i="2" a="1"/>
  <c r="T694" i="2" s="1"/>
  <c r="R694" i="2" a="1"/>
  <c r="R694" i="2" s="1"/>
  <c r="V694" i="2" a="1"/>
  <c r="V694" i="2" s="1"/>
  <c r="R738" i="2" a="1"/>
  <c r="R738" i="2" s="1"/>
  <c r="W738" i="2" a="1"/>
  <c r="W738" i="2" s="1"/>
  <c r="V738" i="2" a="1"/>
  <c r="V738" i="2" s="1"/>
  <c r="T738" i="2" a="1"/>
  <c r="T738" i="2" s="1"/>
  <c r="S738" i="2" a="1"/>
  <c r="S738" i="2" s="1"/>
  <c r="W743" i="2" a="1"/>
  <c r="W743" i="2" s="1"/>
  <c r="S743" i="2" a="1"/>
  <c r="S743" i="2" s="1"/>
  <c r="T743" i="2" a="1"/>
  <c r="T743" i="2" s="1"/>
  <c r="R743" i="2" a="1"/>
  <c r="R743" i="2" s="1"/>
  <c r="V743" i="2" a="1"/>
  <c r="V743" i="2" s="1"/>
  <c r="T757" i="2" a="1"/>
  <c r="T757" i="2" s="1"/>
  <c r="V757" i="2" a="1"/>
  <c r="V757" i="2" s="1"/>
  <c r="S757" i="2" a="1"/>
  <c r="S757" i="2" s="1"/>
  <c r="R757" i="2" a="1"/>
  <c r="R757" i="2" s="1"/>
  <c r="W757" i="2" a="1"/>
  <c r="W757" i="2" s="1"/>
  <c r="R764" i="2" a="1"/>
  <c r="R764" i="2" s="1"/>
  <c r="V764" i="2" a="1"/>
  <c r="V764" i="2" s="1"/>
  <c r="T764" i="2" a="1"/>
  <c r="T764" i="2" s="1"/>
  <c r="S764" i="2" a="1"/>
  <c r="S764" i="2" s="1"/>
  <c r="W764" i="2" a="1"/>
  <c r="W764" i="2" s="1"/>
  <c r="W769" i="2" a="1"/>
  <c r="W769" i="2" s="1"/>
  <c r="T769" i="2" a="1"/>
  <c r="T769" i="2" s="1"/>
  <c r="S769" i="2" a="1"/>
  <c r="S769" i="2" s="1"/>
  <c r="V769" i="2" a="1"/>
  <c r="V769" i="2" s="1"/>
  <c r="R769" i="2" a="1"/>
  <c r="R769" i="2" s="1"/>
  <c r="V808" i="2" a="1"/>
  <c r="V808" i="2" s="1"/>
  <c r="S808" i="2" a="1"/>
  <c r="S808" i="2" s="1"/>
  <c r="T808" i="2" a="1"/>
  <c r="T808" i="2" s="1"/>
  <c r="W808" i="2" a="1"/>
  <c r="W808" i="2" s="1"/>
  <c r="R808" i="2" a="1"/>
  <c r="R808" i="2" s="1"/>
  <c r="R907" i="2" a="1"/>
  <c r="R907" i="2" s="1"/>
  <c r="V907" i="2" a="1"/>
  <c r="V907" i="2" s="1"/>
  <c r="S907" i="2" a="1"/>
  <c r="S907" i="2" s="1"/>
  <c r="W907" i="2" a="1"/>
  <c r="W907" i="2" s="1"/>
  <c r="T907" i="2" a="1"/>
  <c r="T907" i="2" s="1"/>
  <c r="W914" i="2" a="1"/>
  <c r="W914" i="2" s="1"/>
  <c r="V914" i="2" a="1"/>
  <c r="V914" i="2" s="1"/>
  <c r="S914" i="2" a="1"/>
  <c r="S914" i="2" s="1"/>
  <c r="T914" i="2" a="1"/>
  <c r="T914" i="2" s="1"/>
  <c r="R914" i="2" a="1"/>
  <c r="R914" i="2" s="1"/>
  <c r="V936" i="2" a="1"/>
  <c r="V936" i="2" s="1"/>
  <c r="W936" i="2" a="1"/>
  <c r="W936" i="2" s="1"/>
  <c r="T936" i="2" a="1"/>
  <c r="T936" i="2" s="1"/>
  <c r="S936" i="2" a="1"/>
  <c r="S936" i="2" s="1"/>
  <c r="R936" i="2" a="1"/>
  <c r="R936" i="2" s="1"/>
  <c r="V1009" i="2" a="1"/>
  <c r="V1009" i="2" s="1"/>
  <c r="S1009" i="2" a="1"/>
  <c r="S1009" i="2" s="1"/>
  <c r="T1009" i="2" a="1"/>
  <c r="T1009" i="2" s="1"/>
  <c r="W1009" i="2" a="1"/>
  <c r="W1009" i="2" s="1"/>
  <c r="R1009" i="2" a="1"/>
  <c r="R1009" i="2" s="1"/>
  <c r="R1022" i="2" a="1"/>
  <c r="R1022" i="2" s="1"/>
  <c r="S1022" i="2" a="1"/>
  <c r="S1022" i="2" s="1"/>
  <c r="V1022" i="2" a="1"/>
  <c r="V1022" i="2" s="1"/>
  <c r="W1022" i="2" a="1"/>
  <c r="W1022" i="2" s="1"/>
  <c r="T1022" i="2" a="1"/>
  <c r="T1022" i="2" s="1"/>
  <c r="T1040" i="2" a="1"/>
  <c r="T1040" i="2" s="1"/>
  <c r="S1040" i="2" a="1"/>
  <c r="S1040" i="2" s="1"/>
  <c r="R1040" i="2" a="1"/>
  <c r="R1040" i="2" s="1"/>
  <c r="V1040" i="2" a="1"/>
  <c r="V1040" i="2" s="1"/>
  <c r="W1040" i="2" a="1"/>
  <c r="W1040" i="2" s="1"/>
  <c r="T1051" i="2" a="1"/>
  <c r="T1051" i="2" s="1"/>
  <c r="W1051" i="2" a="1"/>
  <c r="W1051" i="2" s="1"/>
  <c r="R1051" i="2" a="1"/>
  <c r="R1051" i="2" s="1"/>
  <c r="S1051" i="2" a="1"/>
  <c r="S1051" i="2" s="1"/>
  <c r="V1051" i="2" a="1"/>
  <c r="V1051" i="2" s="1"/>
  <c r="V1069" i="2" a="1"/>
  <c r="V1069" i="2" s="1"/>
  <c r="S1069" i="2" a="1"/>
  <c r="S1069" i="2" s="1"/>
  <c r="W1069" i="2" a="1"/>
  <c r="W1069" i="2" s="1"/>
  <c r="T1069" i="2" a="1"/>
  <c r="T1069" i="2" s="1"/>
  <c r="R1069" i="2" a="1"/>
  <c r="R1069" i="2" s="1"/>
  <c r="R1092" i="2" a="1"/>
  <c r="R1092" i="2" s="1"/>
  <c r="V1092" i="2" a="1"/>
  <c r="V1092" i="2" s="1"/>
  <c r="S1092" i="2" a="1"/>
  <c r="S1092" i="2" s="1"/>
  <c r="W1092" i="2" a="1"/>
  <c r="W1092" i="2" s="1"/>
  <c r="T1092" i="2" a="1"/>
  <c r="T1092" i="2" s="1"/>
  <c r="W1150" i="2" a="1"/>
  <c r="W1150" i="2" s="1"/>
  <c r="R1150" i="2" a="1"/>
  <c r="R1150" i="2" s="1"/>
  <c r="T1150" i="2" a="1"/>
  <c r="T1150" i="2" s="1"/>
  <c r="V1150" i="2" a="1"/>
  <c r="V1150" i="2" s="1"/>
  <c r="S1150" i="2" a="1"/>
  <c r="S1150" i="2" s="1"/>
  <c r="S1155" i="2" a="1"/>
  <c r="S1155" i="2" s="1"/>
  <c r="T1155" i="2" a="1"/>
  <c r="T1155" i="2" s="1"/>
  <c r="R1155" i="2" a="1"/>
  <c r="R1155" i="2" s="1"/>
  <c r="V1155" i="2" a="1"/>
  <c r="V1155" i="2" s="1"/>
  <c r="W1155" i="2" a="1"/>
  <c r="W1155" i="2" s="1"/>
  <c r="S1160" i="2" a="1"/>
  <c r="S1160" i="2" s="1"/>
  <c r="R1160" i="2" a="1"/>
  <c r="R1160" i="2" s="1"/>
  <c r="W1160" i="2" a="1"/>
  <c r="W1160" i="2" s="1"/>
  <c r="T1160" i="2" a="1"/>
  <c r="T1160" i="2" s="1"/>
  <c r="V1160" i="2" a="1"/>
  <c r="V1160" i="2" s="1"/>
  <c r="W1162" i="2" a="1"/>
  <c r="W1162" i="2" s="1"/>
  <c r="T1162" i="2" a="1"/>
  <c r="T1162" i="2" s="1"/>
  <c r="V1162" i="2" a="1"/>
  <c r="V1162" i="2" s="1"/>
  <c r="R1162" i="2" a="1"/>
  <c r="R1162" i="2" s="1"/>
  <c r="S1162" i="2" a="1"/>
  <c r="S1162" i="2" s="1"/>
  <c r="S1167" i="2" a="1"/>
  <c r="S1167" i="2" s="1"/>
  <c r="W1167" i="2" a="1"/>
  <c r="W1167" i="2" s="1"/>
  <c r="T1167" i="2" a="1"/>
  <c r="T1167" i="2" s="1"/>
  <c r="R1167" i="2" a="1"/>
  <c r="R1167" i="2" s="1"/>
  <c r="V1167" i="2" a="1"/>
  <c r="V1167" i="2" s="1"/>
  <c r="V1195" i="2" a="1"/>
  <c r="V1195" i="2" s="1"/>
  <c r="W1195" i="2" a="1"/>
  <c r="W1195" i="2" s="1"/>
  <c r="T1195" i="2" a="1"/>
  <c r="T1195" i="2" s="1"/>
  <c r="S1195" i="2" a="1"/>
  <c r="S1195" i="2" s="1"/>
  <c r="R1195" i="2" a="1"/>
  <c r="R1195" i="2" s="1"/>
  <c r="V1244" i="2" a="1"/>
  <c r="V1244" i="2" s="1"/>
  <c r="R1244" i="2" a="1"/>
  <c r="R1244" i="2" s="1"/>
  <c r="W1244" i="2" a="1"/>
  <c r="W1244" i="2" s="1"/>
  <c r="T1244" i="2" a="1"/>
  <c r="T1244" i="2" s="1"/>
  <c r="S1244" i="2" a="1"/>
  <c r="S1244" i="2" s="1"/>
  <c r="V1260" i="2" a="1"/>
  <c r="V1260" i="2" s="1"/>
  <c r="S1260" i="2" a="1"/>
  <c r="S1260" i="2" s="1"/>
  <c r="T1260" i="2" a="1"/>
  <c r="T1260" i="2" s="1"/>
  <c r="W1260" i="2" a="1"/>
  <c r="W1260" i="2" s="1"/>
  <c r="R1260" i="2" a="1"/>
  <c r="R1260" i="2" s="1"/>
  <c r="R1267" i="2" a="1"/>
  <c r="R1267" i="2" s="1"/>
  <c r="V1267" i="2" a="1"/>
  <c r="V1267" i="2" s="1"/>
  <c r="W1267" i="2" a="1"/>
  <c r="W1267" i="2" s="1"/>
  <c r="T1267" i="2" a="1"/>
  <c r="T1267" i="2" s="1"/>
  <c r="S1267" i="2" a="1"/>
  <c r="S1267" i="2" s="1"/>
  <c r="T1294" i="2" a="1"/>
  <c r="T1294" i="2" s="1"/>
  <c r="S1294" i="2" a="1"/>
  <c r="S1294" i="2" s="1"/>
  <c r="V1294" i="2" a="1"/>
  <c r="V1294" i="2" s="1"/>
  <c r="R1294" i="2" a="1"/>
  <c r="R1294" i="2" s="1"/>
  <c r="W1294" i="2" a="1"/>
  <c r="W1294" i="2" s="1"/>
  <c r="W1299" i="2" a="1"/>
  <c r="W1299" i="2" s="1"/>
  <c r="S1299" i="2" a="1"/>
  <c r="S1299" i="2" s="1"/>
  <c r="V1299" i="2" a="1"/>
  <c r="V1299" i="2" s="1"/>
  <c r="T1299" i="2" a="1"/>
  <c r="T1299" i="2" s="1"/>
  <c r="R1299" i="2" a="1"/>
  <c r="R1299" i="2" s="1"/>
  <c r="W1304" i="2" a="1"/>
  <c r="W1304" i="2" s="1"/>
  <c r="T1304" i="2" a="1"/>
  <c r="T1304" i="2" s="1"/>
  <c r="R1304" i="2" a="1"/>
  <c r="R1304" i="2" s="1"/>
  <c r="V1304" i="2" a="1"/>
  <c r="V1304" i="2" s="1"/>
  <c r="S1304" i="2" a="1"/>
  <c r="S1304" i="2" s="1"/>
  <c r="W1306" i="2" a="1"/>
  <c r="W1306" i="2" s="1"/>
  <c r="R1306" i="2" a="1"/>
  <c r="R1306" i="2" s="1"/>
  <c r="T1306" i="2" a="1"/>
  <c r="T1306" i="2" s="1"/>
  <c r="S1306" i="2" a="1"/>
  <c r="S1306" i="2" s="1"/>
  <c r="V1306" i="2" a="1"/>
  <c r="V1306" i="2" s="1"/>
  <c r="S1319" i="2" a="1"/>
  <c r="S1319" i="2" s="1"/>
  <c r="T1319" i="2" a="1"/>
  <c r="T1319" i="2" s="1"/>
  <c r="W1319" i="2" a="1"/>
  <c r="W1319" i="2" s="1"/>
  <c r="R1319" i="2" a="1"/>
  <c r="R1319" i="2" s="1"/>
  <c r="V1319" i="2" a="1"/>
  <c r="V1319" i="2" s="1"/>
  <c r="R1322" i="2" a="1"/>
  <c r="R1322" i="2" s="1"/>
  <c r="T1322" i="2" a="1"/>
  <c r="T1322" i="2" s="1"/>
  <c r="V1322" i="2" a="1"/>
  <c r="V1322" i="2" s="1"/>
  <c r="S1322" i="2" a="1"/>
  <c r="S1322" i="2" s="1"/>
  <c r="W1322" i="2" a="1"/>
  <c r="W1322" i="2" s="1"/>
  <c r="T1332" i="2" a="1"/>
  <c r="T1332" i="2" s="1"/>
  <c r="R1332" i="2" a="1"/>
  <c r="R1332" i="2" s="1"/>
  <c r="W1332" i="2" a="1"/>
  <c r="W1332" i="2" s="1"/>
  <c r="S1332" i="2" a="1"/>
  <c r="S1332" i="2" s="1"/>
  <c r="V1332" i="2" a="1"/>
  <c r="V1332" i="2" s="1"/>
  <c r="V1345" i="2" a="1"/>
  <c r="V1345" i="2" s="1"/>
  <c r="S1345" i="2" a="1"/>
  <c r="S1345" i="2" s="1"/>
  <c r="W1345" i="2" a="1"/>
  <c r="W1345" i="2" s="1"/>
  <c r="R1345" i="2" a="1"/>
  <c r="R1345" i="2" s="1"/>
  <c r="T1345" i="2" a="1"/>
  <c r="T1345" i="2" s="1"/>
  <c r="V1347" i="2" a="1"/>
  <c r="V1347" i="2" s="1"/>
  <c r="S1347" i="2" a="1"/>
  <c r="S1347" i="2" s="1"/>
  <c r="W1347" i="2" a="1"/>
  <c r="W1347" i="2" s="1"/>
  <c r="T1347" i="2" a="1"/>
  <c r="T1347" i="2" s="1"/>
  <c r="R1347" i="2" a="1"/>
  <c r="R1347" i="2" s="1"/>
  <c r="S1366" i="2" a="1"/>
  <c r="S1366" i="2" s="1"/>
  <c r="T1366" i="2" a="1"/>
  <c r="T1366" i="2" s="1"/>
  <c r="W1366" i="2" a="1"/>
  <c r="W1366" i="2" s="1"/>
  <c r="R1366" i="2" a="1"/>
  <c r="R1366" i="2" s="1"/>
  <c r="V1366" i="2" a="1"/>
  <c r="V1366" i="2" s="1"/>
  <c r="W1373" i="2" a="1"/>
  <c r="W1373" i="2" s="1"/>
  <c r="T1373" i="2" a="1"/>
  <c r="T1373" i="2" s="1"/>
  <c r="R1373" i="2" a="1"/>
  <c r="R1373" i="2" s="1"/>
  <c r="S1373" i="2" a="1"/>
  <c r="S1373" i="2" s="1"/>
  <c r="V1373" i="2" a="1"/>
  <c r="V1373" i="2" s="1"/>
  <c r="W1401" i="2" a="1"/>
  <c r="W1401" i="2" s="1"/>
  <c r="V1401" i="2" a="1"/>
  <c r="V1401" i="2" s="1"/>
  <c r="S1401" i="2" a="1"/>
  <c r="S1401" i="2" s="1"/>
  <c r="T1401" i="2" a="1"/>
  <c r="T1401" i="2" s="1"/>
  <c r="R1401" i="2" a="1"/>
  <c r="R1401" i="2" s="1"/>
  <c r="R1413" i="2" a="1"/>
  <c r="R1413" i="2" s="1"/>
  <c r="V1413" i="2" a="1"/>
  <c r="V1413" i="2" s="1"/>
  <c r="S1413" i="2" a="1"/>
  <c r="S1413" i="2" s="1"/>
  <c r="T1413" i="2" a="1"/>
  <c r="T1413" i="2" s="1"/>
  <c r="W1413" i="2" a="1"/>
  <c r="W1413" i="2" s="1"/>
  <c r="R1415" i="2" a="1"/>
  <c r="R1415" i="2" s="1"/>
  <c r="S1415" i="2" a="1"/>
  <c r="S1415" i="2" s="1"/>
  <c r="V1415" i="2" a="1"/>
  <c r="V1415" i="2" s="1"/>
  <c r="W1415" i="2" a="1"/>
  <c r="W1415" i="2" s="1"/>
  <c r="T1415" i="2" a="1"/>
  <c r="T1415" i="2" s="1"/>
  <c r="T1426" i="2" a="1"/>
  <c r="T1426" i="2" s="1"/>
  <c r="R1426" i="2" a="1"/>
  <c r="R1426" i="2" s="1"/>
  <c r="S1426" i="2" a="1"/>
  <c r="S1426" i="2" s="1"/>
  <c r="V1426" i="2" a="1"/>
  <c r="V1426" i="2" s="1"/>
  <c r="W1426" i="2" a="1"/>
  <c r="W1426" i="2" s="1"/>
  <c r="T1442" i="2" a="1"/>
  <c r="T1442" i="2" s="1"/>
  <c r="R1442" i="2" a="1"/>
  <c r="R1442" i="2" s="1"/>
  <c r="S1442" i="2" a="1"/>
  <c r="S1442" i="2" s="1"/>
  <c r="V1442" i="2" a="1"/>
  <c r="V1442" i="2" s="1"/>
  <c r="W1442" i="2" a="1"/>
  <c r="W1442" i="2" s="1"/>
  <c r="R1451" i="2" a="1"/>
  <c r="R1451" i="2" s="1"/>
  <c r="V1451" i="2" a="1"/>
  <c r="V1451" i="2" s="1"/>
  <c r="S1451" i="2" a="1"/>
  <c r="S1451" i="2" s="1"/>
  <c r="W1451" i="2" a="1"/>
  <c r="W1451" i="2" s="1"/>
  <c r="T1451" i="2" a="1"/>
  <c r="T1451" i="2" s="1"/>
  <c r="T1454" i="2" a="1"/>
  <c r="T1454" i="2" s="1"/>
  <c r="W1454" i="2" a="1"/>
  <c r="W1454" i="2" s="1"/>
  <c r="R1454" i="2" a="1"/>
  <c r="R1454" i="2" s="1"/>
  <c r="S1454" i="2" a="1"/>
  <c r="S1454" i="2" s="1"/>
  <c r="V1454" i="2" a="1"/>
  <c r="V1454" i="2" s="1"/>
  <c r="R1461" i="2" a="1"/>
  <c r="R1461" i="2" s="1"/>
  <c r="T1461" i="2" a="1"/>
  <c r="T1461" i="2" s="1"/>
  <c r="V1461" i="2" a="1"/>
  <c r="V1461" i="2" s="1"/>
  <c r="S1461" i="2" a="1"/>
  <c r="S1461" i="2" s="1"/>
  <c r="W1461" i="2" a="1"/>
  <c r="W1461" i="2" s="1"/>
  <c r="S1463" i="2" a="1"/>
  <c r="S1463" i="2" s="1"/>
  <c r="W1463" i="2" a="1"/>
  <c r="W1463" i="2" s="1"/>
  <c r="R1463" i="2" a="1"/>
  <c r="R1463" i="2" s="1"/>
  <c r="T1463" i="2" a="1"/>
  <c r="T1463" i="2" s="1"/>
  <c r="V1463" i="2" a="1"/>
  <c r="V1463" i="2" s="1"/>
  <c r="S1468" i="2" a="1"/>
  <c r="S1468" i="2" s="1"/>
  <c r="W1468" i="2" a="1"/>
  <c r="W1468" i="2" s="1"/>
  <c r="R1468" i="2" a="1"/>
  <c r="R1468" i="2" s="1"/>
  <c r="T1468" i="2" a="1"/>
  <c r="T1468" i="2" s="1"/>
  <c r="V1468" i="2" a="1"/>
  <c r="V1468" i="2" s="1"/>
  <c r="R1545" i="2" a="1"/>
  <c r="R1545" i="2" s="1"/>
  <c r="W1545" i="2" a="1"/>
  <c r="W1545" i="2" s="1"/>
  <c r="V1545" i="2" a="1"/>
  <c r="V1545" i="2" s="1"/>
  <c r="S1545" i="2" a="1"/>
  <c r="S1545" i="2" s="1"/>
  <c r="T1545" i="2" a="1"/>
  <c r="T1545" i="2" s="1"/>
  <c r="R1575" i="2" a="1"/>
  <c r="R1575" i="2" s="1"/>
  <c r="T1575" i="2" a="1"/>
  <c r="T1575" i="2" s="1"/>
  <c r="W1575" i="2" a="1"/>
  <c r="W1575" i="2" s="1"/>
  <c r="V1575" i="2" a="1"/>
  <c r="V1575" i="2" s="1"/>
  <c r="S1575" i="2" a="1"/>
  <c r="S1575" i="2" s="1"/>
  <c r="R25" i="2" a="1"/>
  <c r="R25" i="2" s="1"/>
  <c r="V25" i="2" a="1"/>
  <c r="V25" i="2" s="1"/>
  <c r="S25" i="2" a="1"/>
  <c r="S25" i="2" s="1"/>
  <c r="W25" i="2" a="1"/>
  <c r="W25" i="2" s="1"/>
  <c r="T25" i="2" a="1"/>
  <c r="T25" i="2" s="1"/>
  <c r="S47" i="2" a="1"/>
  <c r="S47" i="2" s="1"/>
  <c r="T47" i="2" a="1"/>
  <c r="T47" i="2" s="1"/>
  <c r="R47" i="2" a="1"/>
  <c r="R47" i="2" s="1"/>
  <c r="V47" i="2" a="1"/>
  <c r="V47" i="2" s="1"/>
  <c r="W47" i="2" a="1"/>
  <c r="W47" i="2" s="1"/>
  <c r="V64" i="2" a="1"/>
  <c r="V64" i="2" s="1"/>
  <c r="S64" i="2" a="1"/>
  <c r="S64" i="2" s="1"/>
  <c r="R64" i="2" a="1"/>
  <c r="R64" i="2" s="1"/>
  <c r="W64" i="2" a="1"/>
  <c r="W64" i="2" s="1"/>
  <c r="T64" i="2" a="1"/>
  <c r="T64" i="2" s="1"/>
  <c r="R100" i="2" a="1"/>
  <c r="R100" i="2" s="1"/>
  <c r="T100" i="2" a="1"/>
  <c r="T100" i="2" s="1"/>
  <c r="V100" i="2" a="1"/>
  <c r="V100" i="2" s="1"/>
  <c r="S100" i="2" a="1"/>
  <c r="S100" i="2" s="1"/>
  <c r="W100" i="2" a="1"/>
  <c r="W100" i="2" s="1"/>
  <c r="S133" i="2" a="1"/>
  <c r="S133" i="2" s="1"/>
  <c r="R133" i="2" a="1"/>
  <c r="R133" i="2" s="1"/>
  <c r="V133" i="2" a="1"/>
  <c r="V133" i="2" s="1"/>
  <c r="T133" i="2" a="1"/>
  <c r="T133" i="2" s="1"/>
  <c r="W133" i="2" a="1"/>
  <c r="W133" i="2" s="1"/>
  <c r="W144" i="2" a="1"/>
  <c r="W144" i="2" s="1"/>
  <c r="T144" i="2" a="1"/>
  <c r="T144" i="2" s="1"/>
  <c r="S144" i="2" a="1"/>
  <c r="S144" i="2" s="1"/>
  <c r="R144" i="2" a="1"/>
  <c r="R144" i="2" s="1"/>
  <c r="V144" i="2" a="1"/>
  <c r="V144" i="2" s="1"/>
  <c r="W749" i="2" a="1"/>
  <c r="W749" i="2" s="1"/>
  <c r="V749" i="2" a="1"/>
  <c r="V749" i="2" s="1"/>
  <c r="T749" i="2" a="1"/>
  <c r="T749" i="2" s="1"/>
  <c r="R749" i="2" a="1"/>
  <c r="R749" i="2" s="1"/>
  <c r="S749" i="2" a="1"/>
  <c r="S749" i="2" s="1"/>
  <c r="S771" i="2" a="1"/>
  <c r="S771" i="2" s="1"/>
  <c r="T771" i="2" a="1"/>
  <c r="T771" i="2" s="1"/>
  <c r="W771" i="2" a="1"/>
  <c r="W771" i="2" s="1"/>
  <c r="R771" i="2" a="1"/>
  <c r="R771" i="2" s="1"/>
  <c r="V771" i="2" a="1"/>
  <c r="V771" i="2" s="1"/>
  <c r="T776" i="2" a="1"/>
  <c r="T776" i="2" s="1"/>
  <c r="S776" i="2" a="1"/>
  <c r="S776" i="2" s="1"/>
  <c r="R776" i="2" a="1"/>
  <c r="R776" i="2" s="1"/>
  <c r="V776" i="2" a="1"/>
  <c r="V776" i="2" s="1"/>
  <c r="W776" i="2" a="1"/>
  <c r="W776" i="2" s="1"/>
  <c r="V795" i="2" a="1"/>
  <c r="V795" i="2" s="1"/>
  <c r="T795" i="2" a="1"/>
  <c r="T795" i="2" s="1"/>
  <c r="R795" i="2" a="1"/>
  <c r="R795" i="2" s="1"/>
  <c r="S795" i="2" a="1"/>
  <c r="S795" i="2" s="1"/>
  <c r="W795" i="2" a="1"/>
  <c r="W795" i="2" s="1"/>
  <c r="R812" i="2" a="1"/>
  <c r="R812" i="2" s="1"/>
  <c r="S812" i="2" a="1"/>
  <c r="S812" i="2" s="1"/>
  <c r="V812" i="2" a="1"/>
  <c r="V812" i="2" s="1"/>
  <c r="W812" i="2" a="1"/>
  <c r="W812" i="2" s="1"/>
  <c r="T812" i="2" a="1"/>
  <c r="T812" i="2" s="1"/>
  <c r="V817" i="2" a="1"/>
  <c r="V817" i="2" s="1"/>
  <c r="S817" i="2" a="1"/>
  <c r="S817" i="2" s="1"/>
  <c r="T817" i="2" a="1"/>
  <c r="T817" i="2" s="1"/>
  <c r="W817" i="2" a="1"/>
  <c r="W817" i="2" s="1"/>
  <c r="R817" i="2" a="1"/>
  <c r="R817" i="2" s="1"/>
  <c r="V887" i="2" a="1"/>
  <c r="V887" i="2" s="1"/>
  <c r="S887" i="2" a="1"/>
  <c r="S887" i="2" s="1"/>
  <c r="R887" i="2" a="1"/>
  <c r="R887" i="2" s="1"/>
  <c r="W887" i="2" a="1"/>
  <c r="W887" i="2" s="1"/>
  <c r="T887" i="2" a="1"/>
  <c r="T887" i="2" s="1"/>
  <c r="S889" i="2" a="1"/>
  <c r="S889" i="2" s="1"/>
  <c r="V889" i="2" a="1"/>
  <c r="V889" i="2" s="1"/>
  <c r="W889" i="2" a="1"/>
  <c r="W889" i="2" s="1"/>
  <c r="T889" i="2" a="1"/>
  <c r="T889" i="2" s="1"/>
  <c r="R889" i="2" a="1"/>
  <c r="R889" i="2" s="1"/>
  <c r="V894" i="2" a="1"/>
  <c r="V894" i="2" s="1"/>
  <c r="S894" i="2" a="1"/>
  <c r="S894" i="2" s="1"/>
  <c r="W894" i="2" a="1"/>
  <c r="W894" i="2" s="1"/>
  <c r="R894" i="2" a="1"/>
  <c r="R894" i="2" s="1"/>
  <c r="T894" i="2" a="1"/>
  <c r="T894" i="2" s="1"/>
  <c r="V916" i="2" a="1"/>
  <c r="V916" i="2" s="1"/>
  <c r="S916" i="2" a="1"/>
  <c r="S916" i="2" s="1"/>
  <c r="W916" i="2" a="1"/>
  <c r="W916" i="2" s="1"/>
  <c r="R916" i="2" a="1"/>
  <c r="R916" i="2" s="1"/>
  <c r="T916" i="2" a="1"/>
  <c r="T916" i="2" s="1"/>
  <c r="R923" i="2" a="1"/>
  <c r="R923" i="2" s="1"/>
  <c r="T923" i="2" a="1"/>
  <c r="T923" i="2" s="1"/>
  <c r="V923" i="2" a="1"/>
  <c r="V923" i="2" s="1"/>
  <c r="S923" i="2" a="1"/>
  <c r="S923" i="2" s="1"/>
  <c r="W923" i="2" a="1"/>
  <c r="W923" i="2" s="1"/>
  <c r="S940" i="2" a="1"/>
  <c r="S940" i="2" s="1"/>
  <c r="T940" i="2" a="1"/>
  <c r="T940" i="2" s="1"/>
  <c r="W940" i="2" a="1"/>
  <c r="W940" i="2" s="1"/>
  <c r="R940" i="2" a="1"/>
  <c r="R940" i="2" s="1"/>
  <c r="V940" i="2" a="1"/>
  <c r="V940" i="2" s="1"/>
  <c r="V945" i="2" a="1"/>
  <c r="V945" i="2" s="1"/>
  <c r="S945" i="2" a="1"/>
  <c r="S945" i="2" s="1"/>
  <c r="T945" i="2" a="1"/>
  <c r="T945" i="2" s="1"/>
  <c r="W945" i="2" a="1"/>
  <c r="W945" i="2" s="1"/>
  <c r="R945" i="2" a="1"/>
  <c r="R945" i="2" s="1"/>
  <c r="R1019" i="2" a="1"/>
  <c r="R1019" i="2" s="1"/>
  <c r="T1019" i="2" a="1"/>
  <c r="T1019" i="2" s="1"/>
  <c r="V1019" i="2" a="1"/>
  <c r="V1019" i="2" s="1"/>
  <c r="S1019" i="2" a="1"/>
  <c r="S1019" i="2" s="1"/>
  <c r="W1019" i="2" a="1"/>
  <c r="W1019" i="2" s="1"/>
  <c r="V1030" i="2" a="1"/>
  <c r="V1030" i="2" s="1"/>
  <c r="R1030" i="2" a="1"/>
  <c r="R1030" i="2" s="1"/>
  <c r="S1030" i="2" a="1"/>
  <c r="S1030" i="2" s="1"/>
  <c r="W1030" i="2" a="1"/>
  <c r="W1030" i="2" s="1"/>
  <c r="T1030" i="2" a="1"/>
  <c r="T1030" i="2" s="1"/>
  <c r="T1033" i="2" a="1"/>
  <c r="T1033" i="2" s="1"/>
  <c r="W1033" i="2" a="1"/>
  <c r="W1033" i="2" s="1"/>
  <c r="V1033" i="2" a="1"/>
  <c r="V1033" i="2" s="1"/>
  <c r="R1033" i="2" a="1"/>
  <c r="R1033" i="2" s="1"/>
  <c r="S1033" i="2" a="1"/>
  <c r="S1033" i="2" s="1"/>
  <c r="T1042" i="2" a="1"/>
  <c r="T1042" i="2" s="1"/>
  <c r="W1042" i="2" a="1"/>
  <c r="W1042" i="2" s="1"/>
  <c r="R1042" i="2" a="1"/>
  <c r="R1042" i="2" s="1"/>
  <c r="S1042" i="2" a="1"/>
  <c r="S1042" i="2" s="1"/>
  <c r="V1042" i="2" a="1"/>
  <c r="V1042" i="2" s="1"/>
  <c r="S1045" i="2" a="1"/>
  <c r="S1045" i="2" s="1"/>
  <c r="R1045" i="2" a="1"/>
  <c r="R1045" i="2" s="1"/>
  <c r="V1045" i="2" a="1"/>
  <c r="V1045" i="2" s="1"/>
  <c r="T1045" i="2" a="1"/>
  <c r="T1045" i="2" s="1"/>
  <c r="W1045" i="2" a="1"/>
  <c r="W1045" i="2" s="1"/>
  <c r="S1068" i="2" a="1"/>
  <c r="S1068" i="2" s="1"/>
  <c r="T1068" i="2" a="1"/>
  <c r="T1068" i="2" s="1"/>
  <c r="W1068" i="2" a="1"/>
  <c r="W1068" i="2" s="1"/>
  <c r="R1068" i="2" a="1"/>
  <c r="R1068" i="2" s="1"/>
  <c r="V1068" i="2" a="1"/>
  <c r="V1068" i="2" s="1"/>
  <c r="R1082" i="2" a="1"/>
  <c r="R1082" i="2" s="1"/>
  <c r="V1082" i="2" a="1"/>
  <c r="V1082" i="2" s="1"/>
  <c r="W1082" i="2" a="1"/>
  <c r="W1082" i="2" s="1"/>
  <c r="S1082" i="2" a="1"/>
  <c r="S1082" i="2" s="1"/>
  <c r="T1082" i="2" a="1"/>
  <c r="T1082" i="2" s="1"/>
  <c r="T1089" i="2" a="1"/>
  <c r="T1089" i="2" s="1"/>
  <c r="R1089" i="2" a="1"/>
  <c r="R1089" i="2" s="1"/>
  <c r="S1089" i="2" a="1"/>
  <c r="S1089" i="2" s="1"/>
  <c r="V1089" i="2" a="1"/>
  <c r="V1089" i="2" s="1"/>
  <c r="W1089" i="2" a="1"/>
  <c r="W1089" i="2" s="1"/>
  <c r="W1118" i="2" a="1"/>
  <c r="W1118" i="2" s="1"/>
  <c r="R1118" i="2" a="1"/>
  <c r="R1118" i="2" s="1"/>
  <c r="T1118" i="2" a="1"/>
  <c r="T1118" i="2" s="1"/>
  <c r="S1118" i="2" a="1"/>
  <c r="S1118" i="2" s="1"/>
  <c r="V1118" i="2" a="1"/>
  <c r="V1118" i="2" s="1"/>
  <c r="W1134" i="2" a="1"/>
  <c r="W1134" i="2" s="1"/>
  <c r="R1134" i="2" a="1"/>
  <c r="R1134" i="2" s="1"/>
  <c r="T1134" i="2" a="1"/>
  <c r="T1134" i="2" s="1"/>
  <c r="V1134" i="2" a="1"/>
  <c r="V1134" i="2" s="1"/>
  <c r="S1134" i="2" a="1"/>
  <c r="S1134" i="2" s="1"/>
  <c r="V1141" i="2" a="1"/>
  <c r="V1141" i="2" s="1"/>
  <c r="S1141" i="2" a="1"/>
  <c r="S1141" i="2" s="1"/>
  <c r="R1141" i="2" a="1"/>
  <c r="R1141" i="2" s="1"/>
  <c r="W1141" i="2" a="1"/>
  <c r="W1141" i="2" s="1"/>
  <c r="T1141" i="2" a="1"/>
  <c r="T1141" i="2" s="1"/>
  <c r="R1169" i="2" a="1"/>
  <c r="R1169" i="2" s="1"/>
  <c r="S1169" i="2" a="1"/>
  <c r="S1169" i="2" s="1"/>
  <c r="V1169" i="2" a="1"/>
  <c r="V1169" i="2" s="1"/>
  <c r="W1169" i="2" a="1"/>
  <c r="W1169" i="2" s="1"/>
  <c r="T1169" i="2" a="1"/>
  <c r="T1169" i="2" s="1"/>
  <c r="S1178" i="2" a="1"/>
  <c r="S1178" i="2" s="1"/>
  <c r="V1178" i="2" a="1"/>
  <c r="V1178" i="2" s="1"/>
  <c r="W1178" i="2" a="1"/>
  <c r="W1178" i="2" s="1"/>
  <c r="R1178" i="2" a="1"/>
  <c r="R1178" i="2" s="1"/>
  <c r="T1178" i="2" a="1"/>
  <c r="T1178" i="2" s="1"/>
  <c r="S1183" i="2" a="1"/>
  <c r="S1183" i="2" s="1"/>
  <c r="W1183" i="2" a="1"/>
  <c r="W1183" i="2" s="1"/>
  <c r="T1183" i="2" a="1"/>
  <c r="T1183" i="2" s="1"/>
  <c r="R1183" i="2" a="1"/>
  <c r="R1183" i="2" s="1"/>
  <c r="V1183" i="2" a="1"/>
  <c r="V1183" i="2" s="1"/>
  <c r="R1188" i="2" a="1"/>
  <c r="R1188" i="2" s="1"/>
  <c r="S1188" i="2" a="1"/>
  <c r="S1188" i="2" s="1"/>
  <c r="T1188" i="2" a="1"/>
  <c r="T1188" i="2" s="1"/>
  <c r="W1188" i="2" a="1"/>
  <c r="W1188" i="2" s="1"/>
  <c r="V1188" i="2" a="1"/>
  <c r="V1188" i="2" s="1"/>
  <c r="R1204" i="2" a="1"/>
  <c r="R1204" i="2" s="1"/>
  <c r="W1204" i="2" a="1"/>
  <c r="W1204" i="2" s="1"/>
  <c r="T1204" i="2" a="1"/>
  <c r="T1204" i="2" s="1"/>
  <c r="S1204" i="2" a="1"/>
  <c r="S1204" i="2" s="1"/>
  <c r="V1204" i="2" a="1"/>
  <c r="V1204" i="2" s="1"/>
  <c r="V1206" i="2" a="1"/>
  <c r="V1206" i="2" s="1"/>
  <c r="T1206" i="2" a="1"/>
  <c r="T1206" i="2" s="1"/>
  <c r="S1206" i="2" a="1"/>
  <c r="S1206" i="2" s="1"/>
  <c r="R1206" i="2" a="1"/>
  <c r="R1206" i="2" s="1"/>
  <c r="W1206" i="2" a="1"/>
  <c r="W1206" i="2" s="1"/>
  <c r="R1209" i="2" a="1"/>
  <c r="R1209" i="2" s="1"/>
  <c r="W1209" i="2" a="1"/>
  <c r="W1209" i="2" s="1"/>
  <c r="T1209" i="2" a="1"/>
  <c r="T1209" i="2" s="1"/>
  <c r="S1209" i="2" a="1"/>
  <c r="S1209" i="2" s="1"/>
  <c r="V1209" i="2" a="1"/>
  <c r="V1209" i="2" s="1"/>
  <c r="T1222" i="2" a="1"/>
  <c r="T1222" i="2" s="1"/>
  <c r="V1222" i="2" a="1"/>
  <c r="V1222" i="2" s="1"/>
  <c r="R1222" i="2" a="1"/>
  <c r="R1222" i="2" s="1"/>
  <c r="S1222" i="2" a="1"/>
  <c r="S1222" i="2" s="1"/>
  <c r="W1222" i="2" a="1"/>
  <c r="W1222" i="2" s="1"/>
  <c r="V1232" i="2" a="1"/>
  <c r="V1232" i="2" s="1"/>
  <c r="S1232" i="2" a="1"/>
  <c r="S1232" i="2" s="1"/>
  <c r="R1232" i="2" a="1"/>
  <c r="R1232" i="2" s="1"/>
  <c r="W1232" i="2" a="1"/>
  <c r="W1232" i="2" s="1"/>
  <c r="T1232" i="2" a="1"/>
  <c r="T1232" i="2" s="1"/>
  <c r="S1234" i="2" a="1"/>
  <c r="S1234" i="2" s="1"/>
  <c r="T1234" i="2" a="1"/>
  <c r="T1234" i="2" s="1"/>
  <c r="W1234" i="2" a="1"/>
  <c r="W1234" i="2" s="1"/>
  <c r="R1234" i="2" a="1"/>
  <c r="R1234" i="2" s="1"/>
  <c r="V1234" i="2" a="1"/>
  <c r="V1234" i="2" s="1"/>
  <c r="S1237" i="2" a="1"/>
  <c r="S1237" i="2" s="1"/>
  <c r="V1237" i="2" a="1"/>
  <c r="V1237" i="2" s="1"/>
  <c r="W1237" i="2" a="1"/>
  <c r="W1237" i="2" s="1"/>
  <c r="T1237" i="2" a="1"/>
  <c r="T1237" i="2" s="1"/>
  <c r="R1237" i="2" a="1"/>
  <c r="R1237" i="2" s="1"/>
  <c r="S1248" i="2" a="1"/>
  <c r="S1248" i="2" s="1"/>
  <c r="T1248" i="2" a="1"/>
  <c r="T1248" i="2" s="1"/>
  <c r="W1248" i="2" a="1"/>
  <c r="W1248" i="2" s="1"/>
  <c r="V1248" i="2" a="1"/>
  <c r="V1248" i="2" s="1"/>
  <c r="R1248" i="2" a="1"/>
  <c r="R1248" i="2" s="1"/>
  <c r="T1250" i="2" a="1"/>
  <c r="T1250" i="2" s="1"/>
  <c r="R1250" i="2" a="1"/>
  <c r="R1250" i="2" s="1"/>
  <c r="S1250" i="2" a="1"/>
  <c r="S1250" i="2" s="1"/>
  <c r="V1250" i="2" a="1"/>
  <c r="V1250" i="2" s="1"/>
  <c r="W1250" i="2" a="1"/>
  <c r="W1250" i="2" s="1"/>
  <c r="W1253" i="2" a="1"/>
  <c r="W1253" i="2" s="1"/>
  <c r="S1253" i="2" a="1"/>
  <c r="S1253" i="2" s="1"/>
  <c r="R1253" i="2" a="1"/>
  <c r="R1253" i="2" s="1"/>
  <c r="T1253" i="2" a="1"/>
  <c r="T1253" i="2" s="1"/>
  <c r="V1253" i="2" a="1"/>
  <c r="V1253" i="2" s="1"/>
  <c r="T1280" i="2" a="1"/>
  <c r="T1280" i="2" s="1"/>
  <c r="W1280" i="2" a="1"/>
  <c r="W1280" i="2" s="1"/>
  <c r="V1280" i="2" a="1"/>
  <c r="V1280" i="2" s="1"/>
  <c r="S1280" i="2" a="1"/>
  <c r="S1280" i="2" s="1"/>
  <c r="R1280" i="2" a="1"/>
  <c r="R1280" i="2" s="1"/>
  <c r="V1282" i="2" a="1"/>
  <c r="V1282" i="2" s="1"/>
  <c r="W1282" i="2" a="1"/>
  <c r="W1282" i="2" s="1"/>
  <c r="S1282" i="2" a="1"/>
  <c r="S1282" i="2" s="1"/>
  <c r="T1282" i="2" a="1"/>
  <c r="T1282" i="2" s="1"/>
  <c r="R1282" i="2" a="1"/>
  <c r="R1282" i="2" s="1"/>
  <c r="V1321" i="2" a="1"/>
  <c r="V1321" i="2" s="1"/>
  <c r="S1321" i="2" a="1"/>
  <c r="S1321" i="2" s="1"/>
  <c r="W1321" i="2" a="1"/>
  <c r="W1321" i="2" s="1"/>
  <c r="T1321" i="2" a="1"/>
  <c r="T1321" i="2" s="1"/>
  <c r="R1321" i="2" a="1"/>
  <c r="R1321" i="2" s="1"/>
  <c r="W1358" i="2" a="1"/>
  <c r="W1358" i="2" s="1"/>
  <c r="S1358" i="2" a="1"/>
  <c r="S1358" i="2" s="1"/>
  <c r="V1358" i="2" a="1"/>
  <c r="V1358" i="2" s="1"/>
  <c r="T1358" i="2" a="1"/>
  <c r="T1358" i="2" s="1"/>
  <c r="R1358" i="2" a="1"/>
  <c r="R1358" i="2" s="1"/>
  <c r="V1365" i="2" a="1"/>
  <c r="V1365" i="2" s="1"/>
  <c r="T1365" i="2" a="1"/>
  <c r="T1365" i="2" s="1"/>
  <c r="S1365" i="2" a="1"/>
  <c r="S1365" i="2" s="1"/>
  <c r="W1365" i="2" a="1"/>
  <c r="W1365" i="2" s="1"/>
  <c r="R1365" i="2" a="1"/>
  <c r="R1365" i="2" s="1"/>
  <c r="V1370" i="2" a="1"/>
  <c r="V1370" i="2" s="1"/>
  <c r="S1370" i="2" a="1"/>
  <c r="S1370" i="2" s="1"/>
  <c r="T1370" i="2" a="1"/>
  <c r="T1370" i="2" s="1"/>
  <c r="W1370" i="2" a="1"/>
  <c r="W1370" i="2" s="1"/>
  <c r="R1370" i="2" a="1"/>
  <c r="R1370" i="2" s="1"/>
  <c r="V1377" i="2" a="1"/>
  <c r="V1377" i="2" s="1"/>
  <c r="W1377" i="2" a="1"/>
  <c r="W1377" i="2" s="1"/>
  <c r="S1377" i="2" a="1"/>
  <c r="S1377" i="2" s="1"/>
  <c r="T1377" i="2" a="1"/>
  <c r="T1377" i="2" s="1"/>
  <c r="R1377" i="2" a="1"/>
  <c r="R1377" i="2" s="1"/>
  <c r="R1380" i="2" a="1"/>
  <c r="R1380" i="2" s="1"/>
  <c r="S1380" i="2" a="1"/>
  <c r="S1380" i="2" s="1"/>
  <c r="V1380" i="2" a="1"/>
  <c r="V1380" i="2" s="1"/>
  <c r="W1380" i="2" a="1"/>
  <c r="W1380" i="2" s="1"/>
  <c r="T1380" i="2" a="1"/>
  <c r="T1380" i="2" s="1"/>
  <c r="V1432" i="2" a="1"/>
  <c r="V1432" i="2" s="1"/>
  <c r="T1432" i="2" a="1"/>
  <c r="T1432" i="2" s="1"/>
  <c r="R1432" i="2" a="1"/>
  <c r="R1432" i="2" s="1"/>
  <c r="S1432" i="2" a="1"/>
  <c r="S1432" i="2" s="1"/>
  <c r="W1432" i="2" a="1"/>
  <c r="W1432" i="2" s="1"/>
  <c r="V1448" i="2" a="1"/>
  <c r="V1448" i="2" s="1"/>
  <c r="T1448" i="2" a="1"/>
  <c r="T1448" i="2" s="1"/>
  <c r="R1448" i="2" a="1"/>
  <c r="R1448" i="2" s="1"/>
  <c r="S1448" i="2" a="1"/>
  <c r="S1448" i="2" s="1"/>
  <c r="W1448" i="2" a="1"/>
  <c r="W1448" i="2" s="1"/>
  <c r="R1453" i="2" a="1"/>
  <c r="R1453" i="2" s="1"/>
  <c r="S1453" i="2" a="1"/>
  <c r="S1453" i="2" s="1"/>
  <c r="V1453" i="2" a="1"/>
  <c r="V1453" i="2" s="1"/>
  <c r="W1453" i="2" a="1"/>
  <c r="W1453" i="2" s="1"/>
  <c r="T1453" i="2" a="1"/>
  <c r="T1453" i="2" s="1"/>
  <c r="R1484" i="2" a="1"/>
  <c r="R1484" i="2" s="1"/>
  <c r="V1484" i="2" a="1"/>
  <c r="V1484" i="2" s="1"/>
  <c r="T1484" i="2" a="1"/>
  <c r="T1484" i="2" s="1"/>
  <c r="S1484" i="2" a="1"/>
  <c r="S1484" i="2" s="1"/>
  <c r="W1484" i="2" a="1"/>
  <c r="W1484" i="2" s="1"/>
  <c r="S1489" i="2" a="1"/>
  <c r="S1489" i="2" s="1"/>
  <c r="W1489" i="2" a="1"/>
  <c r="W1489" i="2" s="1"/>
  <c r="R1489" i="2" a="1"/>
  <c r="R1489" i="2" s="1"/>
  <c r="T1489" i="2" a="1"/>
  <c r="T1489" i="2" s="1"/>
  <c r="V1489" i="2" a="1"/>
  <c r="V1489" i="2" s="1"/>
  <c r="T1498" i="2" a="1"/>
  <c r="T1498" i="2" s="1"/>
  <c r="W1498" i="2" a="1"/>
  <c r="W1498" i="2" s="1"/>
  <c r="R1498" i="2" a="1"/>
  <c r="R1498" i="2" s="1"/>
  <c r="V1498" i="2" a="1"/>
  <c r="V1498" i="2" s="1"/>
  <c r="S1498" i="2" a="1"/>
  <c r="S1498" i="2" s="1"/>
  <c r="S1505" i="2" a="1"/>
  <c r="S1505" i="2" s="1"/>
  <c r="T1505" i="2" a="1"/>
  <c r="T1505" i="2" s="1"/>
  <c r="W1505" i="2" a="1"/>
  <c r="W1505" i="2" s="1"/>
  <c r="R1505" i="2" a="1"/>
  <c r="R1505" i="2" s="1"/>
  <c r="V1505" i="2" a="1"/>
  <c r="V1505" i="2" s="1"/>
  <c r="S1514" i="2" a="1"/>
  <c r="S1514" i="2" s="1"/>
  <c r="W1514" i="2" a="1"/>
  <c r="W1514" i="2" s="1"/>
  <c r="R1514" i="2" a="1"/>
  <c r="R1514" i="2" s="1"/>
  <c r="T1514" i="2" a="1"/>
  <c r="T1514" i="2" s="1"/>
  <c r="V1514" i="2" a="1"/>
  <c r="V1514" i="2" s="1"/>
  <c r="R1542" i="2" a="1"/>
  <c r="R1542" i="2" s="1"/>
  <c r="W1542" i="2" a="1"/>
  <c r="W1542" i="2" s="1"/>
  <c r="S1542" i="2" a="1"/>
  <c r="S1542" i="2" s="1"/>
  <c r="V1542" i="2" a="1"/>
  <c r="V1542" i="2" s="1"/>
  <c r="T1542" i="2" a="1"/>
  <c r="T1542" i="2" s="1"/>
  <c r="W1561" i="2" a="1"/>
  <c r="W1561" i="2" s="1"/>
  <c r="R1561" i="2" a="1"/>
  <c r="R1561" i="2" s="1"/>
  <c r="T1561" i="2" a="1"/>
  <c r="T1561" i="2" s="1"/>
  <c r="S1561" i="2" a="1"/>
  <c r="S1561" i="2" s="1"/>
  <c r="V1561" i="2" a="1"/>
  <c r="V1561" i="2" s="1"/>
  <c r="W1604" i="2" a="1"/>
  <c r="W1604" i="2" s="1"/>
  <c r="V1604" i="2" a="1"/>
  <c r="V1604" i="2" s="1"/>
  <c r="T1604" i="2" a="1"/>
  <c r="T1604" i="2" s="1"/>
  <c r="S1604" i="2" a="1"/>
  <c r="S1604" i="2" s="1"/>
  <c r="R1604" i="2" a="1"/>
  <c r="R1604" i="2" s="1"/>
  <c r="W1610" i="2" a="1"/>
  <c r="W1610" i="2" s="1"/>
  <c r="R1610" i="2" a="1"/>
  <c r="R1610" i="2" s="1"/>
  <c r="T1610" i="2" a="1"/>
  <c r="T1610" i="2" s="1"/>
  <c r="V1610" i="2" a="1"/>
  <c r="V1610" i="2" s="1"/>
  <c r="S1610" i="2" a="1"/>
  <c r="S1610" i="2" s="1"/>
  <c r="R1612" i="2" a="1"/>
  <c r="R1612" i="2" s="1"/>
  <c r="S1612" i="2" a="1"/>
  <c r="S1612" i="2" s="1"/>
  <c r="V1612" i="2" a="1"/>
  <c r="V1612" i="2" s="1"/>
  <c r="W1612" i="2" a="1"/>
  <c r="W1612" i="2" s="1"/>
  <c r="T1612" i="2" a="1"/>
  <c r="T1612" i="2" s="1"/>
  <c r="S1614" i="2" a="1"/>
  <c r="S1614" i="2" s="1"/>
  <c r="T1614" i="2" a="1"/>
  <c r="T1614" i="2" s="1"/>
  <c r="W1614" i="2" a="1"/>
  <c r="W1614" i="2" s="1"/>
  <c r="R1614" i="2" a="1"/>
  <c r="R1614" i="2" s="1"/>
  <c r="V1614" i="2" a="1"/>
  <c r="V1614" i="2" s="1"/>
  <c r="W1620" i="2" a="1"/>
  <c r="W1620" i="2" s="1"/>
  <c r="T1620" i="2" a="1"/>
  <c r="T1620" i="2" s="1"/>
  <c r="V1620" i="2" a="1"/>
  <c r="V1620" i="2" s="1"/>
  <c r="S1620" i="2" a="1"/>
  <c r="S1620" i="2" s="1"/>
  <c r="R1620" i="2" a="1"/>
  <c r="R1620" i="2" s="1"/>
  <c r="W1626" i="2" a="1"/>
  <c r="W1626" i="2" s="1"/>
  <c r="R1626" i="2" a="1"/>
  <c r="R1626" i="2" s="1"/>
  <c r="T1626" i="2" a="1"/>
  <c r="T1626" i="2" s="1"/>
  <c r="V1626" i="2" a="1"/>
  <c r="V1626" i="2" s="1"/>
  <c r="S1626" i="2" a="1"/>
  <c r="S1626" i="2" s="1"/>
  <c r="W1628" i="2" a="1"/>
  <c r="W1628" i="2" s="1"/>
  <c r="V1628" i="2" a="1"/>
  <c r="V1628" i="2" s="1"/>
  <c r="T1628" i="2" a="1"/>
  <c r="T1628" i="2" s="1"/>
  <c r="R1628" i="2" a="1"/>
  <c r="R1628" i="2" s="1"/>
  <c r="S1628" i="2" a="1"/>
  <c r="S1628" i="2" s="1"/>
  <c r="S1630" i="2" a="1"/>
  <c r="S1630" i="2" s="1"/>
  <c r="T1630" i="2" a="1"/>
  <c r="T1630" i="2" s="1"/>
  <c r="W1630" i="2" a="1"/>
  <c r="W1630" i="2" s="1"/>
  <c r="R1630" i="2" a="1"/>
  <c r="R1630" i="2" s="1"/>
  <c r="V1630" i="2" a="1"/>
  <c r="V1630" i="2" s="1"/>
  <c r="R1636" i="2" a="1"/>
  <c r="R1636" i="2" s="1"/>
  <c r="V1636" i="2" a="1"/>
  <c r="V1636" i="2" s="1"/>
  <c r="S1636" i="2" a="1"/>
  <c r="S1636" i="2" s="1"/>
  <c r="T1636" i="2" a="1"/>
  <c r="T1636" i="2" s="1"/>
  <c r="W1636" i="2" a="1"/>
  <c r="W1636" i="2" s="1"/>
  <c r="V1642" i="2" a="1"/>
  <c r="V1642" i="2" s="1"/>
  <c r="S1642" i="2" a="1"/>
  <c r="S1642" i="2" s="1"/>
  <c r="R1642" i="2" a="1"/>
  <c r="R1642" i="2" s="1"/>
  <c r="T1642" i="2" a="1"/>
  <c r="T1642" i="2" s="1"/>
  <c r="W1642" i="2" a="1"/>
  <c r="W1642" i="2" s="1"/>
  <c r="S1644" i="2" a="1"/>
  <c r="S1644" i="2" s="1"/>
  <c r="T1644" i="2" a="1"/>
  <c r="T1644" i="2" s="1"/>
  <c r="W1644" i="2" a="1"/>
  <c r="W1644" i="2" s="1"/>
  <c r="R1644" i="2" a="1"/>
  <c r="R1644" i="2" s="1"/>
  <c r="V1644" i="2" a="1"/>
  <c r="V1644" i="2" s="1"/>
  <c r="S1646" i="2" a="1"/>
  <c r="S1646" i="2" s="1"/>
  <c r="V1646" i="2" a="1"/>
  <c r="V1646" i="2" s="1"/>
  <c r="T1646" i="2" a="1"/>
  <c r="T1646" i="2" s="1"/>
  <c r="W1646" i="2" a="1"/>
  <c r="W1646" i="2" s="1"/>
  <c r="R1646" i="2" a="1"/>
  <c r="R1646" i="2" s="1"/>
  <c r="R1652" i="2" a="1"/>
  <c r="R1652" i="2" s="1"/>
  <c r="V1652" i="2" a="1"/>
  <c r="V1652" i="2" s="1"/>
  <c r="S1652" i="2" a="1"/>
  <c r="S1652" i="2" s="1"/>
  <c r="W1652" i="2" a="1"/>
  <c r="W1652" i="2" s="1"/>
  <c r="T1652" i="2" a="1"/>
  <c r="T1652" i="2" s="1"/>
  <c r="V1660" i="2" a="1"/>
  <c r="V1660" i="2" s="1"/>
  <c r="S1660" i="2" a="1"/>
  <c r="S1660" i="2" s="1"/>
  <c r="T1660" i="2" a="1"/>
  <c r="T1660" i="2" s="1"/>
  <c r="W1660" i="2" a="1"/>
  <c r="W1660" i="2" s="1"/>
  <c r="R1660" i="2" a="1"/>
  <c r="R1660" i="2" s="1"/>
  <c r="S1662" i="2" a="1"/>
  <c r="S1662" i="2" s="1"/>
  <c r="T1662" i="2" a="1"/>
  <c r="T1662" i="2" s="1"/>
  <c r="W1662" i="2" a="1"/>
  <c r="W1662" i="2" s="1"/>
  <c r="V1662" i="2" a="1"/>
  <c r="V1662" i="2" s="1"/>
  <c r="R1662" i="2" a="1"/>
  <c r="R1662" i="2" s="1"/>
  <c r="R1668" i="2" a="1"/>
  <c r="R1668" i="2" s="1"/>
  <c r="V1668" i="2" a="1"/>
  <c r="V1668" i="2" s="1"/>
  <c r="S1668" i="2" a="1"/>
  <c r="S1668" i="2" s="1"/>
  <c r="W1668" i="2" a="1"/>
  <c r="W1668" i="2" s="1"/>
  <c r="T1668" i="2" a="1"/>
  <c r="T1668" i="2" s="1"/>
  <c r="S1674" i="2" a="1"/>
  <c r="S1674" i="2" s="1"/>
  <c r="T1674" i="2" a="1"/>
  <c r="T1674" i="2" s="1"/>
  <c r="W1674" i="2" a="1"/>
  <c r="W1674" i="2" s="1"/>
  <c r="R1674" i="2" a="1"/>
  <c r="R1674" i="2" s="1"/>
  <c r="V1674" i="2" a="1"/>
  <c r="V1674" i="2" s="1"/>
  <c r="S1676" i="2" a="1"/>
  <c r="S1676" i="2" s="1"/>
  <c r="T1676" i="2" a="1"/>
  <c r="T1676" i="2" s="1"/>
  <c r="W1676" i="2" a="1"/>
  <c r="W1676" i="2" s="1"/>
  <c r="R1676" i="2" a="1"/>
  <c r="R1676" i="2" s="1"/>
  <c r="V1676" i="2" a="1"/>
  <c r="V1676" i="2" s="1"/>
  <c r="T1678" i="2" a="1"/>
  <c r="T1678" i="2" s="1"/>
  <c r="W1678" i="2" a="1"/>
  <c r="W1678" i="2" s="1"/>
  <c r="R1678" i="2" a="1"/>
  <c r="R1678" i="2" s="1"/>
  <c r="V1678" i="2" a="1"/>
  <c r="V1678" i="2" s="1"/>
  <c r="S1678" i="2" a="1"/>
  <c r="S1678" i="2" s="1"/>
  <c r="W1684" i="2" a="1"/>
  <c r="W1684" i="2" s="1"/>
  <c r="T1684" i="2" a="1"/>
  <c r="T1684" i="2" s="1"/>
  <c r="R1684" i="2" a="1"/>
  <c r="R1684" i="2" s="1"/>
  <c r="V1684" i="2" a="1"/>
  <c r="V1684" i="2" s="1"/>
  <c r="S1684" i="2" a="1"/>
  <c r="S1684" i="2" s="1"/>
  <c r="W1690" i="2" a="1"/>
  <c r="W1690" i="2" s="1"/>
  <c r="V1690" i="2" a="1"/>
  <c r="V1690" i="2" s="1"/>
  <c r="T1690" i="2" a="1"/>
  <c r="T1690" i="2" s="1"/>
  <c r="R1690" i="2" a="1"/>
  <c r="R1690" i="2" s="1"/>
  <c r="S1690" i="2" a="1"/>
  <c r="S1690" i="2" s="1"/>
  <c r="R1696" i="2" a="1"/>
  <c r="R1696" i="2" s="1"/>
  <c r="V1696" i="2" a="1"/>
  <c r="V1696" i="2" s="1"/>
  <c r="S1696" i="2" a="1"/>
  <c r="S1696" i="2" s="1"/>
  <c r="W1696" i="2" a="1"/>
  <c r="W1696" i="2" s="1"/>
  <c r="T1696" i="2" a="1"/>
  <c r="T1696" i="2" s="1"/>
  <c r="W1698" i="2" a="1"/>
  <c r="W1698" i="2" s="1"/>
  <c r="T1698" i="2" a="1"/>
  <c r="T1698" i="2" s="1"/>
  <c r="V1698" i="2" a="1"/>
  <c r="V1698" i="2" s="1"/>
  <c r="R1698" i="2" a="1"/>
  <c r="R1698" i="2" s="1"/>
  <c r="S1698" i="2" a="1"/>
  <c r="S1698" i="2" s="1"/>
  <c r="W1704" i="2" a="1"/>
  <c r="W1704" i="2" s="1"/>
  <c r="R1704" i="2" a="1"/>
  <c r="R1704" i="2" s="1"/>
  <c r="T1704" i="2" a="1"/>
  <c r="T1704" i="2" s="1"/>
  <c r="V1704" i="2" a="1"/>
  <c r="V1704" i="2" s="1"/>
  <c r="S1704" i="2" a="1"/>
  <c r="S1704" i="2" s="1"/>
  <c r="W1706" i="2" a="1"/>
  <c r="W1706" i="2" s="1"/>
  <c r="V1706" i="2" a="1"/>
  <c r="V1706" i="2" s="1"/>
  <c r="T1706" i="2" a="1"/>
  <c r="T1706" i="2" s="1"/>
  <c r="R1706" i="2" a="1"/>
  <c r="R1706" i="2" s="1"/>
  <c r="S1706" i="2" a="1"/>
  <c r="S1706" i="2" s="1"/>
  <c r="R1712" i="2" a="1"/>
  <c r="R1712" i="2" s="1"/>
  <c r="V1712" i="2" a="1"/>
  <c r="V1712" i="2" s="1"/>
  <c r="S1712" i="2" a="1"/>
  <c r="S1712" i="2" s="1"/>
  <c r="T1712" i="2" a="1"/>
  <c r="T1712" i="2" s="1"/>
  <c r="W1712" i="2" a="1"/>
  <c r="W1712" i="2" s="1"/>
  <c r="W1714" i="2" a="1"/>
  <c r="W1714" i="2" s="1"/>
  <c r="T1714" i="2" a="1"/>
  <c r="T1714" i="2" s="1"/>
  <c r="V1714" i="2" a="1"/>
  <c r="V1714" i="2" s="1"/>
  <c r="R1714" i="2" a="1"/>
  <c r="R1714" i="2" s="1"/>
  <c r="S1714" i="2" a="1"/>
  <c r="S1714" i="2" s="1"/>
  <c r="W1720" i="2" a="1"/>
  <c r="W1720" i="2" s="1"/>
  <c r="R1720" i="2" a="1"/>
  <c r="R1720" i="2" s="1"/>
  <c r="T1720" i="2" a="1"/>
  <c r="T1720" i="2" s="1"/>
  <c r="V1720" i="2" a="1"/>
  <c r="V1720" i="2" s="1"/>
  <c r="S1720" i="2" a="1"/>
  <c r="S1720" i="2" s="1"/>
  <c r="W1722" i="2" a="1"/>
  <c r="W1722" i="2" s="1"/>
  <c r="V1722" i="2" a="1"/>
  <c r="V1722" i="2" s="1"/>
  <c r="T1722" i="2" a="1"/>
  <c r="T1722" i="2" s="1"/>
  <c r="R1722" i="2" a="1"/>
  <c r="R1722" i="2" s="1"/>
  <c r="S1722" i="2" a="1"/>
  <c r="S1722" i="2" s="1"/>
  <c r="R1728" i="2" a="1"/>
  <c r="R1728" i="2" s="1"/>
  <c r="V1728" i="2" a="1"/>
  <c r="V1728" i="2" s="1"/>
  <c r="S1728" i="2" a="1"/>
  <c r="S1728" i="2" s="1"/>
  <c r="T1728" i="2" a="1"/>
  <c r="T1728" i="2" s="1"/>
  <c r="W1728" i="2" a="1"/>
  <c r="W1728" i="2" s="1"/>
  <c r="W1730" i="2" a="1"/>
  <c r="W1730" i="2" s="1"/>
  <c r="T1730" i="2" a="1"/>
  <c r="T1730" i="2" s="1"/>
  <c r="V1730" i="2" a="1"/>
  <c r="V1730" i="2" s="1"/>
  <c r="S1730" i="2" a="1"/>
  <c r="S1730" i="2" s="1"/>
  <c r="R1730" i="2" a="1"/>
  <c r="R1730" i="2" s="1"/>
  <c r="W1736" i="2" a="1"/>
  <c r="W1736" i="2" s="1"/>
  <c r="R1736" i="2" a="1"/>
  <c r="R1736" i="2" s="1"/>
  <c r="T1736" i="2" a="1"/>
  <c r="T1736" i="2" s="1"/>
  <c r="V1736" i="2" a="1"/>
  <c r="V1736" i="2" s="1"/>
  <c r="S1736" i="2" a="1"/>
  <c r="S1736" i="2" s="1"/>
  <c r="W1738" i="2" a="1"/>
  <c r="W1738" i="2" s="1"/>
  <c r="V1738" i="2" a="1"/>
  <c r="V1738" i="2" s="1"/>
  <c r="T1738" i="2" a="1"/>
  <c r="T1738" i="2" s="1"/>
  <c r="R1738" i="2" a="1"/>
  <c r="R1738" i="2" s="1"/>
  <c r="S1738" i="2" a="1"/>
  <c r="S1738" i="2" s="1"/>
  <c r="R1744" i="2" a="1"/>
  <c r="R1744" i="2" s="1"/>
  <c r="V1744" i="2" a="1"/>
  <c r="V1744" i="2" s="1"/>
  <c r="S1744" i="2" a="1"/>
  <c r="S1744" i="2" s="1"/>
  <c r="W1744" i="2" a="1"/>
  <c r="W1744" i="2" s="1"/>
  <c r="T1744" i="2" a="1"/>
  <c r="T1744" i="2" s="1"/>
  <c r="W1746" i="2" a="1"/>
  <c r="W1746" i="2" s="1"/>
  <c r="T1746" i="2" a="1"/>
  <c r="T1746" i="2" s="1"/>
  <c r="V1746" i="2" a="1"/>
  <c r="V1746" i="2" s="1"/>
  <c r="S1746" i="2" a="1"/>
  <c r="S1746" i="2" s="1"/>
  <c r="R1746" i="2" a="1"/>
  <c r="R1746" i="2" s="1"/>
  <c r="W1752" i="2" a="1"/>
  <c r="W1752" i="2" s="1"/>
  <c r="R1752" i="2" a="1"/>
  <c r="R1752" i="2" s="1"/>
  <c r="T1752" i="2" a="1"/>
  <c r="T1752" i="2" s="1"/>
  <c r="V1752" i="2" a="1"/>
  <c r="V1752" i="2" s="1"/>
  <c r="S1752" i="2" a="1"/>
  <c r="S1752" i="2" s="1"/>
  <c r="W1754" i="2" a="1"/>
  <c r="W1754" i="2" s="1"/>
  <c r="V1754" i="2" a="1"/>
  <c r="V1754" i="2" s="1"/>
  <c r="T1754" i="2" a="1"/>
  <c r="T1754" i="2" s="1"/>
  <c r="R1754" i="2" a="1"/>
  <c r="R1754" i="2" s="1"/>
  <c r="S1754" i="2" a="1"/>
  <c r="S1754" i="2" s="1"/>
  <c r="R1760" i="2" a="1"/>
  <c r="R1760" i="2" s="1"/>
  <c r="V1760" i="2" a="1"/>
  <c r="V1760" i="2" s="1"/>
  <c r="S1760" i="2" a="1"/>
  <c r="S1760" i="2" s="1"/>
  <c r="W1760" i="2" a="1"/>
  <c r="W1760" i="2" s="1"/>
  <c r="T1760" i="2" a="1"/>
  <c r="T1760" i="2" s="1"/>
  <c r="W1762" i="2" a="1"/>
  <c r="W1762" i="2" s="1"/>
  <c r="T1762" i="2" a="1"/>
  <c r="T1762" i="2" s="1"/>
  <c r="V1762" i="2" a="1"/>
  <c r="V1762" i="2" s="1"/>
  <c r="R1762" i="2" a="1"/>
  <c r="R1762" i="2" s="1"/>
  <c r="S1762" i="2" a="1"/>
  <c r="S1762" i="2" s="1"/>
  <c r="W1768" i="2" a="1"/>
  <c r="W1768" i="2" s="1"/>
  <c r="R1768" i="2" a="1"/>
  <c r="R1768" i="2" s="1"/>
  <c r="T1768" i="2" a="1"/>
  <c r="T1768" i="2" s="1"/>
  <c r="V1768" i="2" a="1"/>
  <c r="V1768" i="2" s="1"/>
  <c r="S1768" i="2" a="1"/>
  <c r="S1768" i="2" s="1"/>
  <c r="W1770" i="2" a="1"/>
  <c r="W1770" i="2" s="1"/>
  <c r="V1770" i="2" a="1"/>
  <c r="V1770" i="2" s="1"/>
  <c r="T1770" i="2" a="1"/>
  <c r="T1770" i="2" s="1"/>
  <c r="R1770" i="2" a="1"/>
  <c r="R1770" i="2" s="1"/>
  <c r="S1770" i="2" a="1"/>
  <c r="S1770" i="2" s="1"/>
  <c r="R1776" i="2" a="1"/>
  <c r="R1776" i="2" s="1"/>
  <c r="V1776" i="2" a="1"/>
  <c r="V1776" i="2" s="1"/>
  <c r="S1776" i="2" a="1"/>
  <c r="S1776" i="2" s="1"/>
  <c r="T1776" i="2" a="1"/>
  <c r="T1776" i="2" s="1"/>
  <c r="W1776" i="2" a="1"/>
  <c r="W1776" i="2" s="1"/>
  <c r="W1778" i="2" a="1"/>
  <c r="W1778" i="2" s="1"/>
  <c r="T1778" i="2" a="1"/>
  <c r="T1778" i="2" s="1"/>
  <c r="V1778" i="2" a="1"/>
  <c r="V1778" i="2" s="1"/>
  <c r="S1778" i="2" a="1"/>
  <c r="S1778" i="2" s="1"/>
  <c r="R1778" i="2" a="1"/>
  <c r="R1778" i="2" s="1"/>
  <c r="W1784" i="2" a="1"/>
  <c r="W1784" i="2" s="1"/>
  <c r="R1784" i="2" a="1"/>
  <c r="R1784" i="2" s="1"/>
  <c r="T1784" i="2" a="1"/>
  <c r="T1784" i="2" s="1"/>
  <c r="V1784" i="2" a="1"/>
  <c r="V1784" i="2" s="1"/>
  <c r="S1784" i="2" a="1"/>
  <c r="S1784" i="2" s="1"/>
  <c r="R1796" i="2" a="1"/>
  <c r="R1796" i="2" s="1"/>
  <c r="T1796" i="2" a="1"/>
  <c r="T1796" i="2" s="1"/>
  <c r="V1796" i="2" a="1"/>
  <c r="V1796" i="2" s="1"/>
  <c r="S1796" i="2" a="1"/>
  <c r="S1796" i="2" s="1"/>
  <c r="W1796" i="2" a="1"/>
  <c r="W1796" i="2" s="1"/>
  <c r="S1812" i="2" a="1"/>
  <c r="S1812" i="2" s="1"/>
  <c r="W1812" i="2" a="1"/>
  <c r="W1812" i="2" s="1"/>
  <c r="R1812" i="2" a="1"/>
  <c r="R1812" i="2" s="1"/>
  <c r="T1812" i="2" a="1"/>
  <c r="T1812" i="2" s="1"/>
  <c r="V1812" i="2" a="1"/>
  <c r="V1812" i="2" s="1"/>
  <c r="R1828" i="2" a="1"/>
  <c r="R1828" i="2" s="1"/>
  <c r="V1828" i="2" a="1"/>
  <c r="V1828" i="2" s="1"/>
  <c r="S1828" i="2" a="1"/>
  <c r="S1828" i="2" s="1"/>
  <c r="T1828" i="2" a="1"/>
  <c r="T1828" i="2" s="1"/>
  <c r="W1828" i="2" a="1"/>
  <c r="W1828" i="2" s="1"/>
  <c r="S1844" i="2" a="1"/>
  <c r="S1844" i="2" s="1"/>
  <c r="T1844" i="2" a="1"/>
  <c r="T1844" i="2" s="1"/>
  <c r="W1844" i="2" a="1"/>
  <c r="W1844" i="2" s="1"/>
  <c r="R1844" i="2" a="1"/>
  <c r="R1844" i="2" s="1"/>
  <c r="V1844" i="2" a="1"/>
  <c r="V1844" i="2" s="1"/>
  <c r="V1860" i="2" a="1"/>
  <c r="V1860" i="2" s="1"/>
  <c r="S1860" i="2" a="1"/>
  <c r="S1860" i="2" s="1"/>
  <c r="T1860" i="2" a="1"/>
  <c r="T1860" i="2" s="1"/>
  <c r="W1860" i="2" a="1"/>
  <c r="W1860" i="2" s="1"/>
  <c r="R1860" i="2" a="1"/>
  <c r="R1860" i="2" s="1"/>
  <c r="R1864" i="2" a="1"/>
  <c r="R1864" i="2" s="1"/>
  <c r="S1864" i="2" a="1"/>
  <c r="S1864" i="2" s="1"/>
  <c r="W1864" i="2" a="1"/>
  <c r="W1864" i="2" s="1"/>
  <c r="T1864" i="2" a="1"/>
  <c r="T1864" i="2" s="1"/>
  <c r="V1864" i="2" a="1"/>
  <c r="V1864" i="2" s="1"/>
  <c r="T1876" i="2" a="1"/>
  <c r="T1876" i="2" s="1"/>
  <c r="W1876" i="2" a="1"/>
  <c r="W1876" i="2" s="1"/>
  <c r="R1876" i="2" a="1"/>
  <c r="R1876" i="2" s="1"/>
  <c r="V1876" i="2" a="1"/>
  <c r="V1876" i="2" s="1"/>
  <c r="S1876" i="2" a="1"/>
  <c r="S1876" i="2" s="1"/>
  <c r="R1880" i="2" a="1"/>
  <c r="R1880" i="2" s="1"/>
  <c r="S1880" i="2" a="1"/>
  <c r="S1880" i="2" s="1"/>
  <c r="W1880" i="2" a="1"/>
  <c r="W1880" i="2" s="1"/>
  <c r="T1880" i="2" a="1"/>
  <c r="T1880" i="2" s="1"/>
  <c r="V1880" i="2" a="1"/>
  <c r="V1880" i="2" s="1"/>
  <c r="R1892" i="2" a="1"/>
  <c r="R1892" i="2" s="1"/>
  <c r="S1892" i="2" a="1"/>
  <c r="S1892" i="2" s="1"/>
  <c r="V1892" i="2" a="1"/>
  <c r="V1892" i="2" s="1"/>
  <c r="W1892" i="2" a="1"/>
  <c r="W1892" i="2" s="1"/>
  <c r="T1892" i="2" a="1"/>
  <c r="T1892" i="2" s="1"/>
  <c r="S1896" i="2" a="1"/>
  <c r="S1896" i="2" s="1"/>
  <c r="V1896" i="2" a="1"/>
  <c r="V1896" i="2" s="1"/>
  <c r="T1896" i="2" a="1"/>
  <c r="T1896" i="2" s="1"/>
  <c r="R1896" i="2" a="1"/>
  <c r="R1896" i="2" s="1"/>
  <c r="W1896" i="2" a="1"/>
  <c r="W1896" i="2" s="1"/>
  <c r="T1940" i="2" a="1"/>
  <c r="T1940" i="2" s="1"/>
  <c r="R1940" i="2" a="1"/>
  <c r="R1940" i="2" s="1"/>
  <c r="S1940" i="2" a="1"/>
  <c r="S1940" i="2" s="1"/>
  <c r="V1940" i="2" a="1"/>
  <c r="V1940" i="2" s="1"/>
  <c r="W1940" i="2" a="1"/>
  <c r="W1940" i="2" s="1"/>
  <c r="W1948" i="2" a="1"/>
  <c r="W1948" i="2" s="1"/>
  <c r="R1948" i="2" a="1"/>
  <c r="R1948" i="2" s="1"/>
  <c r="T1948" i="2" a="1"/>
  <c r="T1948" i="2" s="1"/>
  <c r="V1948" i="2" a="1"/>
  <c r="V1948" i="2" s="1"/>
  <c r="S1948" i="2" a="1"/>
  <c r="S1948" i="2" s="1"/>
  <c r="T1956" i="2" a="1"/>
  <c r="T1956" i="2" s="1"/>
  <c r="R1956" i="2" a="1"/>
  <c r="R1956" i="2" s="1"/>
  <c r="V1956" i="2" a="1"/>
  <c r="V1956" i="2" s="1"/>
  <c r="W1956" i="2" a="1"/>
  <c r="W1956" i="2" s="1"/>
  <c r="S1956" i="2" a="1"/>
  <c r="S1956" i="2" s="1"/>
  <c r="T1962" i="2" a="1"/>
  <c r="T1962" i="2" s="1"/>
  <c r="R1962" i="2" a="1"/>
  <c r="R1962" i="2" s="1"/>
  <c r="V1962" i="2" a="1"/>
  <c r="V1962" i="2" s="1"/>
  <c r="S1962" i="2" a="1"/>
  <c r="S1962" i="2" s="1"/>
  <c r="W1962" i="2" a="1"/>
  <c r="W1962" i="2" s="1"/>
  <c r="R1964" i="2" a="1"/>
  <c r="R1964" i="2" s="1"/>
  <c r="T1964" i="2" a="1"/>
  <c r="T1964" i="2" s="1"/>
  <c r="V1964" i="2" a="1"/>
  <c r="V1964" i="2" s="1"/>
  <c r="S1964" i="2" a="1"/>
  <c r="S1964" i="2" s="1"/>
  <c r="W1964" i="2" a="1"/>
  <c r="W1964" i="2" s="1"/>
  <c r="V1972" i="2" a="1"/>
  <c r="V1972" i="2" s="1"/>
  <c r="W1972" i="2" a="1"/>
  <c r="W1972" i="2" s="1"/>
  <c r="S1972" i="2" a="1"/>
  <c r="S1972" i="2" s="1"/>
  <c r="T1972" i="2" a="1"/>
  <c r="T1972" i="2" s="1"/>
  <c r="R1972" i="2" a="1"/>
  <c r="R1972" i="2" s="1"/>
  <c r="T1978" i="2" a="1"/>
  <c r="T1978" i="2" s="1"/>
  <c r="R1978" i="2" a="1"/>
  <c r="R1978" i="2" s="1"/>
  <c r="V1978" i="2" a="1"/>
  <c r="V1978" i="2" s="1"/>
  <c r="S1978" i="2" a="1"/>
  <c r="S1978" i="2" s="1"/>
  <c r="W1978" i="2" a="1"/>
  <c r="W1978" i="2" s="1"/>
  <c r="R1980" i="2" a="1"/>
  <c r="R1980" i="2" s="1"/>
  <c r="T1980" i="2" a="1"/>
  <c r="T1980" i="2" s="1"/>
  <c r="V1980" i="2" a="1"/>
  <c r="V1980" i="2" s="1"/>
  <c r="S1980" i="2" a="1"/>
  <c r="S1980" i="2" s="1"/>
  <c r="W1980" i="2" a="1"/>
  <c r="W1980" i="2" s="1"/>
  <c r="R1988" i="2" a="1"/>
  <c r="R1988" i="2" s="1"/>
  <c r="V1988" i="2" a="1"/>
  <c r="V1988" i="2" s="1"/>
  <c r="W1988" i="2" a="1"/>
  <c r="W1988" i="2" s="1"/>
  <c r="S1988" i="2" a="1"/>
  <c r="S1988" i="2" s="1"/>
  <c r="T1988" i="2" a="1"/>
  <c r="T1988" i="2" s="1"/>
  <c r="T1994" i="2" a="1"/>
  <c r="T1994" i="2" s="1"/>
  <c r="R1994" i="2" a="1"/>
  <c r="R1994" i="2" s="1"/>
  <c r="V1994" i="2" a="1"/>
  <c r="V1994" i="2" s="1"/>
  <c r="S1994" i="2" a="1"/>
  <c r="S1994" i="2" s="1"/>
  <c r="W1994" i="2" a="1"/>
  <c r="W1994" i="2" s="1"/>
  <c r="V1996" i="2" a="1"/>
  <c r="V1996" i="2" s="1"/>
  <c r="S1996" i="2" a="1"/>
  <c r="S1996" i="2" s="1"/>
  <c r="W1996" i="2" a="1"/>
  <c r="W1996" i="2" s="1"/>
  <c r="R1996" i="2" a="1"/>
  <c r="R1996" i="2" s="1"/>
  <c r="T1996" i="2" a="1"/>
  <c r="T1996" i="2" s="1"/>
  <c r="W2004" i="2" a="1"/>
  <c r="W2004" i="2" s="1"/>
  <c r="S2004" i="2" a="1"/>
  <c r="S2004" i="2" s="1"/>
  <c r="T2004" i="2" a="1"/>
  <c r="T2004" i="2" s="1"/>
  <c r="R2004" i="2" a="1"/>
  <c r="R2004" i="2" s="1"/>
  <c r="V2004" i="2" a="1"/>
  <c r="V2004" i="2" s="1"/>
  <c r="V2012" i="2" a="1"/>
  <c r="V2012" i="2" s="1"/>
  <c r="S2012" i="2" a="1"/>
  <c r="S2012" i="2" s="1"/>
  <c r="W2012" i="2" a="1"/>
  <c r="W2012" i="2" s="1"/>
  <c r="R2012" i="2" a="1"/>
  <c r="R2012" i="2" s="1"/>
  <c r="T2012" i="2" a="1"/>
  <c r="T2012" i="2" s="1"/>
  <c r="V2020" i="2" a="1"/>
  <c r="V2020" i="2" s="1"/>
  <c r="W2020" i="2" a="1"/>
  <c r="W2020" i="2" s="1"/>
  <c r="S2020" i="2" a="1"/>
  <c r="S2020" i="2" s="1"/>
  <c r="T2020" i="2" a="1"/>
  <c r="T2020" i="2" s="1"/>
  <c r="R2020" i="2" a="1"/>
  <c r="R2020" i="2" s="1"/>
  <c r="T2026" i="2" a="1"/>
  <c r="T2026" i="2" s="1"/>
  <c r="R2026" i="2" a="1"/>
  <c r="R2026" i="2" s="1"/>
  <c r="V2026" i="2" a="1"/>
  <c r="V2026" i="2" s="1"/>
  <c r="S2026" i="2" a="1"/>
  <c r="S2026" i="2" s="1"/>
  <c r="W2026" i="2" a="1"/>
  <c r="W2026" i="2" s="1"/>
  <c r="S2028" i="2" a="1"/>
  <c r="S2028" i="2" s="1"/>
  <c r="W2028" i="2" a="1"/>
  <c r="W2028" i="2" s="1"/>
  <c r="R2028" i="2" a="1"/>
  <c r="R2028" i="2" s="1"/>
  <c r="T2028" i="2" a="1"/>
  <c r="T2028" i="2" s="1"/>
  <c r="V2028" i="2" a="1"/>
  <c r="V2028" i="2" s="1"/>
  <c r="T2036" i="2" a="1"/>
  <c r="T2036" i="2" s="1"/>
  <c r="R2036" i="2" a="1"/>
  <c r="R2036" i="2" s="1"/>
  <c r="V2036" i="2" a="1"/>
  <c r="V2036" i="2" s="1"/>
  <c r="S2036" i="2" a="1"/>
  <c r="S2036" i="2" s="1"/>
  <c r="W2036" i="2" a="1"/>
  <c r="W2036" i="2" s="1"/>
  <c r="T2042" i="2" a="1"/>
  <c r="T2042" i="2" s="1"/>
  <c r="R2042" i="2" a="1"/>
  <c r="R2042" i="2" s="1"/>
  <c r="V2042" i="2" a="1"/>
  <c r="V2042" i="2" s="1"/>
  <c r="S2042" i="2" a="1"/>
  <c r="S2042" i="2" s="1"/>
  <c r="W2042" i="2" a="1"/>
  <c r="W2042" i="2" s="1"/>
  <c r="S2044" i="2" a="1"/>
  <c r="S2044" i="2" s="1"/>
  <c r="W2044" i="2" a="1"/>
  <c r="W2044" i="2" s="1"/>
  <c r="R2044" i="2" a="1"/>
  <c r="R2044" i="2" s="1"/>
  <c r="T2044" i="2" a="1"/>
  <c r="T2044" i="2" s="1"/>
  <c r="V2044" i="2" a="1"/>
  <c r="V2044" i="2" s="1"/>
  <c r="W2052" i="2" a="1"/>
  <c r="W2052" i="2" s="1"/>
  <c r="S2052" i="2" a="1"/>
  <c r="S2052" i="2" s="1"/>
  <c r="T2052" i="2" a="1"/>
  <c r="T2052" i="2" s="1"/>
  <c r="R2052" i="2" a="1"/>
  <c r="R2052" i="2" s="1"/>
  <c r="V2052" i="2" a="1"/>
  <c r="V2052" i="2" s="1"/>
  <c r="W2060" i="2" a="1"/>
  <c r="W2060" i="2" s="1"/>
  <c r="R2060" i="2" a="1"/>
  <c r="R2060" i="2" s="1"/>
  <c r="T2060" i="2" a="1"/>
  <c r="T2060" i="2" s="1"/>
  <c r="V2060" i="2" a="1"/>
  <c r="V2060" i="2" s="1"/>
  <c r="S2060" i="2" a="1"/>
  <c r="S2060" i="2" s="1"/>
  <c r="T2068" i="2" a="1"/>
  <c r="T2068" i="2" s="1"/>
  <c r="R2068" i="2" a="1"/>
  <c r="R2068" i="2" s="1"/>
  <c r="S2068" i="2" a="1"/>
  <c r="S2068" i="2" s="1"/>
  <c r="V2068" i="2" a="1"/>
  <c r="V2068" i="2" s="1"/>
  <c r="W2068" i="2" a="1"/>
  <c r="W2068" i="2" s="1"/>
  <c r="W2074" i="2" a="1"/>
  <c r="W2074" i="2" s="1"/>
  <c r="V2074" i="2" a="1"/>
  <c r="V2074" i="2" s="1"/>
  <c r="T2074" i="2" a="1"/>
  <c r="T2074" i="2" s="1"/>
  <c r="R2074" i="2" a="1"/>
  <c r="R2074" i="2" s="1"/>
  <c r="S2074" i="2" a="1"/>
  <c r="S2074" i="2" s="1"/>
  <c r="S2076" i="2" a="1"/>
  <c r="S2076" i="2" s="1"/>
  <c r="T2076" i="2" a="1"/>
  <c r="T2076" i="2" s="1"/>
  <c r="W2076" i="2" a="1"/>
  <c r="W2076" i="2" s="1"/>
  <c r="R2076" i="2" a="1"/>
  <c r="R2076" i="2" s="1"/>
  <c r="V2076" i="2" a="1"/>
  <c r="V2076" i="2" s="1"/>
  <c r="V2084" i="2" a="1"/>
  <c r="V2084" i="2" s="1"/>
  <c r="S2084" i="2" a="1"/>
  <c r="S2084" i="2" s="1"/>
  <c r="W2084" i="2" a="1"/>
  <c r="W2084" i="2" s="1"/>
  <c r="T2084" i="2" a="1"/>
  <c r="T2084" i="2" s="1"/>
  <c r="R2084" i="2" a="1"/>
  <c r="R2084" i="2" s="1"/>
  <c r="S2090" i="2" a="1"/>
  <c r="S2090" i="2" s="1"/>
  <c r="T2090" i="2" a="1"/>
  <c r="T2090" i="2" s="1"/>
  <c r="W2090" i="2" a="1"/>
  <c r="W2090" i="2" s="1"/>
  <c r="V2090" i="2" a="1"/>
  <c r="V2090" i="2" s="1"/>
  <c r="R2090" i="2" a="1"/>
  <c r="R2090" i="2" s="1"/>
  <c r="W2092" i="2" a="1"/>
  <c r="W2092" i="2" s="1"/>
  <c r="S2092" i="2" a="1"/>
  <c r="S2092" i="2" s="1"/>
  <c r="T2092" i="2" a="1"/>
  <c r="T2092" i="2" s="1"/>
  <c r="R2092" i="2" a="1"/>
  <c r="R2092" i="2" s="1"/>
  <c r="V2092" i="2" a="1"/>
  <c r="V2092" i="2" s="1"/>
  <c r="W2100" i="2" a="1"/>
  <c r="W2100" i="2" s="1"/>
  <c r="R2100" i="2" a="1"/>
  <c r="R2100" i="2" s="1"/>
  <c r="T2100" i="2" a="1"/>
  <c r="T2100" i="2" s="1"/>
  <c r="V2100" i="2" a="1"/>
  <c r="V2100" i="2" s="1"/>
  <c r="S2100" i="2" a="1"/>
  <c r="S2100" i="2" s="1"/>
  <c r="S2108" i="2" a="1"/>
  <c r="S2108" i="2" s="1"/>
  <c r="V2108" i="2" a="1"/>
  <c r="V2108" i="2" s="1"/>
  <c r="W2108" i="2" a="1"/>
  <c r="W2108" i="2" s="1"/>
  <c r="T2108" i="2" a="1"/>
  <c r="T2108" i="2" s="1"/>
  <c r="R2108" i="2" a="1"/>
  <c r="R2108" i="2" s="1"/>
  <c r="S2116" i="2" a="1"/>
  <c r="S2116" i="2" s="1"/>
  <c r="W2116" i="2" a="1"/>
  <c r="W2116" i="2" s="1"/>
  <c r="R2116" i="2" a="1"/>
  <c r="R2116" i="2" s="1"/>
  <c r="T2116" i="2" a="1"/>
  <c r="T2116" i="2" s="1"/>
  <c r="V2116" i="2" a="1"/>
  <c r="V2116" i="2" s="1"/>
  <c r="S2122" i="2" a="1"/>
  <c r="S2122" i="2" s="1"/>
  <c r="T2122" i="2" a="1"/>
  <c r="T2122" i="2" s="1"/>
  <c r="W2122" i="2" a="1"/>
  <c r="W2122" i="2" s="1"/>
  <c r="V2122" i="2" a="1"/>
  <c r="V2122" i="2" s="1"/>
  <c r="R2122" i="2" a="1"/>
  <c r="R2122" i="2" s="1"/>
  <c r="W2124" i="2" a="1"/>
  <c r="W2124" i="2" s="1"/>
  <c r="T2124" i="2" a="1"/>
  <c r="T2124" i="2" s="1"/>
  <c r="R2124" i="2" a="1"/>
  <c r="R2124" i="2" s="1"/>
  <c r="V2124" i="2" a="1"/>
  <c r="V2124" i="2" s="1"/>
  <c r="S2124" i="2" a="1"/>
  <c r="S2124" i="2" s="1"/>
  <c r="S2132" i="2" a="1"/>
  <c r="S2132" i="2" s="1"/>
  <c r="V2132" i="2" a="1"/>
  <c r="V2132" i="2" s="1"/>
  <c r="W2132" i="2" a="1"/>
  <c r="W2132" i="2" s="1"/>
  <c r="T2132" i="2" a="1"/>
  <c r="T2132" i="2" s="1"/>
  <c r="R2132" i="2" a="1"/>
  <c r="R2132" i="2" s="1"/>
  <c r="R2140" i="2" a="1"/>
  <c r="R2140" i="2" s="1"/>
  <c r="V2140" i="2" a="1"/>
  <c r="V2140" i="2" s="1"/>
  <c r="S2140" i="2" a="1"/>
  <c r="S2140" i="2" s="1"/>
  <c r="T2140" i="2" a="1"/>
  <c r="T2140" i="2" s="1"/>
  <c r="W2140" i="2" a="1"/>
  <c r="W2140" i="2" s="1"/>
  <c r="V2142" i="2" a="1"/>
  <c r="V2142" i="2" s="1"/>
  <c r="R2142" i="2" a="1"/>
  <c r="R2142" i="2" s="1"/>
  <c r="S2142" i="2" a="1"/>
  <c r="S2142" i="2" s="1"/>
  <c r="W2142" i="2" a="1"/>
  <c r="W2142" i="2" s="1"/>
  <c r="T2142" i="2" a="1"/>
  <c r="T2142" i="2" s="1"/>
  <c r="T11" i="2" a="1"/>
  <c r="T11" i="2" s="1"/>
  <c r="R11" i="2" a="1"/>
  <c r="R11" i="2" s="1"/>
  <c r="V11" i="2" a="1"/>
  <c r="V11" i="2" s="1"/>
  <c r="W11" i="2" a="1"/>
  <c r="W11" i="2" s="1"/>
  <c r="S11" i="2" a="1"/>
  <c r="S11" i="2" s="1"/>
  <c r="T13" i="2" a="1"/>
  <c r="T13" i="2" s="1"/>
  <c r="R13" i="2" a="1"/>
  <c r="R13" i="2" s="1"/>
  <c r="S13" i="2" a="1"/>
  <c r="S13" i="2" s="1"/>
  <c r="V13" i="2" a="1"/>
  <c r="V13" i="2" s="1"/>
  <c r="W13" i="2" a="1"/>
  <c r="W13" i="2" s="1"/>
  <c r="V20" i="2" a="1"/>
  <c r="V20" i="2" s="1"/>
  <c r="S20" i="2" a="1"/>
  <c r="S20" i="2" s="1"/>
  <c r="R20" i="2" a="1"/>
  <c r="R20" i="2" s="1"/>
  <c r="W20" i="2" a="1"/>
  <c r="W20" i="2" s="1"/>
  <c r="T20" i="2" a="1"/>
  <c r="T20" i="2" s="1"/>
  <c r="W44" i="2" a="1"/>
  <c r="W44" i="2" s="1"/>
  <c r="S44" i="2" a="1"/>
  <c r="S44" i="2" s="1"/>
  <c r="V44" i="2" a="1"/>
  <c r="V44" i="2" s="1"/>
  <c r="T44" i="2" a="1"/>
  <c r="T44" i="2" s="1"/>
  <c r="R44" i="2" a="1"/>
  <c r="R44" i="2" s="1"/>
  <c r="T59" i="2" a="1"/>
  <c r="T59" i="2" s="1"/>
  <c r="R59" i="2" a="1"/>
  <c r="R59" i="2" s="1"/>
  <c r="V59" i="2" a="1"/>
  <c r="V59" i="2" s="1"/>
  <c r="S59" i="2" a="1"/>
  <c r="S59" i="2" s="1"/>
  <c r="W59" i="2" a="1"/>
  <c r="W59" i="2" s="1"/>
  <c r="T61" i="2" a="1"/>
  <c r="T61" i="2" s="1"/>
  <c r="V61" i="2" a="1"/>
  <c r="V61" i="2" s="1"/>
  <c r="W61" i="2" a="1"/>
  <c r="W61" i="2" s="1"/>
  <c r="S61" i="2" a="1"/>
  <c r="S61" i="2" s="1"/>
  <c r="R61" i="2" a="1"/>
  <c r="R61" i="2" s="1"/>
  <c r="R88" i="2" a="1"/>
  <c r="R88" i="2" s="1"/>
  <c r="V88" i="2" a="1"/>
  <c r="V88" i="2" s="1"/>
  <c r="S88" i="2" a="1"/>
  <c r="S88" i="2" s="1"/>
  <c r="T88" i="2" a="1"/>
  <c r="T88" i="2" s="1"/>
  <c r="W88" i="2" a="1"/>
  <c r="W88" i="2" s="1"/>
  <c r="R95" i="2" a="1"/>
  <c r="R95" i="2" s="1"/>
  <c r="S95" i="2" a="1"/>
  <c r="S95" i="2" s="1"/>
  <c r="T95" i="2" a="1"/>
  <c r="T95" i="2" s="1"/>
  <c r="V95" i="2" a="1"/>
  <c r="V95" i="2" s="1"/>
  <c r="W95" i="2" a="1"/>
  <c r="W95" i="2" s="1"/>
  <c r="V117" i="2" a="1"/>
  <c r="V117" i="2" s="1"/>
  <c r="S117" i="2" a="1"/>
  <c r="S117" i="2" s="1"/>
  <c r="W117" i="2" a="1"/>
  <c r="W117" i="2" s="1"/>
  <c r="T117" i="2" a="1"/>
  <c r="T117" i="2" s="1"/>
  <c r="R117" i="2" a="1"/>
  <c r="R117" i="2" s="1"/>
  <c r="T126" i="2" a="1"/>
  <c r="T126" i="2" s="1"/>
  <c r="V126" i="2" a="1"/>
  <c r="V126" i="2" s="1"/>
  <c r="S126" i="2" a="1"/>
  <c r="S126" i="2" s="1"/>
  <c r="R126" i="2" a="1"/>
  <c r="R126" i="2" s="1"/>
  <c r="W126" i="2" a="1"/>
  <c r="W126" i="2" s="1"/>
  <c r="V128" i="2" a="1"/>
  <c r="V128" i="2" s="1"/>
  <c r="S128" i="2" a="1"/>
  <c r="S128" i="2" s="1"/>
  <c r="R128" i="2" a="1"/>
  <c r="R128" i="2" s="1"/>
  <c r="W128" i="2" a="1"/>
  <c r="W128" i="2" s="1"/>
  <c r="T128" i="2" a="1"/>
  <c r="T128" i="2" s="1"/>
  <c r="R135" i="2" a="1"/>
  <c r="R135" i="2" s="1"/>
  <c r="V135" i="2" a="1"/>
  <c r="V135" i="2" s="1"/>
  <c r="T135" i="2" a="1"/>
  <c r="T135" i="2" s="1"/>
  <c r="W135" i="2" a="1"/>
  <c r="W135" i="2" s="1"/>
  <c r="S135" i="2" a="1"/>
  <c r="S135" i="2" s="1"/>
  <c r="V165" i="2" a="1"/>
  <c r="V165" i="2" s="1"/>
  <c r="S165" i="2" a="1"/>
  <c r="S165" i="2" s="1"/>
  <c r="R165" i="2" a="1"/>
  <c r="R165" i="2" s="1"/>
  <c r="W165" i="2" a="1"/>
  <c r="W165" i="2" s="1"/>
  <c r="T165" i="2" a="1"/>
  <c r="T165" i="2" s="1"/>
  <c r="S181" i="2" a="1"/>
  <c r="S181" i="2" s="1"/>
  <c r="R181" i="2" a="1"/>
  <c r="R181" i="2" s="1"/>
  <c r="W181" i="2" a="1"/>
  <c r="W181" i="2" s="1"/>
  <c r="T181" i="2" a="1"/>
  <c r="T181" i="2" s="1"/>
  <c r="V181" i="2" a="1"/>
  <c r="V181" i="2" s="1"/>
  <c r="W197" i="2" a="1"/>
  <c r="W197" i="2" s="1"/>
  <c r="R197" i="2" a="1"/>
  <c r="R197" i="2" s="1"/>
  <c r="T197" i="2" a="1"/>
  <c r="T197" i="2" s="1"/>
  <c r="V197" i="2" a="1"/>
  <c r="V197" i="2" s="1"/>
  <c r="S197" i="2" a="1"/>
  <c r="S197" i="2" s="1"/>
  <c r="W213" i="2" a="1"/>
  <c r="W213" i="2" s="1"/>
  <c r="T213" i="2" a="1"/>
  <c r="T213" i="2" s="1"/>
  <c r="V213" i="2" a="1"/>
  <c r="V213" i="2" s="1"/>
  <c r="S213" i="2" a="1"/>
  <c r="S213" i="2" s="1"/>
  <c r="R213" i="2" a="1"/>
  <c r="R213" i="2" s="1"/>
  <c r="R221" i="2" a="1"/>
  <c r="R221" i="2" s="1"/>
  <c r="S221" i="2" a="1"/>
  <c r="S221" i="2" s="1"/>
  <c r="W221" i="2" a="1"/>
  <c r="W221" i="2" s="1"/>
  <c r="V221" i="2" a="1"/>
  <c r="V221" i="2" s="1"/>
  <c r="T221" i="2" a="1"/>
  <c r="T221" i="2" s="1"/>
  <c r="R223" i="2" a="1"/>
  <c r="R223" i="2" s="1"/>
  <c r="V223" i="2" a="1"/>
  <c r="V223" i="2" s="1"/>
  <c r="S223" i="2" a="1"/>
  <c r="S223" i="2" s="1"/>
  <c r="W223" i="2" a="1"/>
  <c r="W223" i="2" s="1"/>
  <c r="T223" i="2" a="1"/>
  <c r="T223" i="2" s="1"/>
  <c r="W229" i="2" a="1"/>
  <c r="W229" i="2" s="1"/>
  <c r="T229" i="2" a="1"/>
  <c r="T229" i="2" s="1"/>
  <c r="S229" i="2" a="1"/>
  <c r="S229" i="2" s="1"/>
  <c r="V229" i="2" a="1"/>
  <c r="V229" i="2" s="1"/>
  <c r="R229" i="2" a="1"/>
  <c r="R229" i="2" s="1"/>
  <c r="R237" i="2" a="1"/>
  <c r="R237" i="2" s="1"/>
  <c r="V237" i="2" a="1"/>
  <c r="V237" i="2" s="1"/>
  <c r="S237" i="2" a="1"/>
  <c r="S237" i="2" s="1"/>
  <c r="W237" i="2" a="1"/>
  <c r="W237" i="2" s="1"/>
  <c r="T237" i="2" a="1"/>
  <c r="T237" i="2" s="1"/>
  <c r="R239" i="2" a="1"/>
  <c r="R239" i="2" s="1"/>
  <c r="T239" i="2" a="1"/>
  <c r="T239" i="2" s="1"/>
  <c r="V239" i="2" a="1"/>
  <c r="V239" i="2" s="1"/>
  <c r="S239" i="2" a="1"/>
  <c r="S239" i="2" s="1"/>
  <c r="W239" i="2" a="1"/>
  <c r="W239" i="2" s="1"/>
  <c r="S245" i="2" a="1"/>
  <c r="S245" i="2" s="1"/>
  <c r="T245" i="2" a="1"/>
  <c r="T245" i="2" s="1"/>
  <c r="W245" i="2" a="1"/>
  <c r="W245" i="2" s="1"/>
  <c r="V245" i="2" a="1"/>
  <c r="V245" i="2" s="1"/>
  <c r="R245" i="2" a="1"/>
  <c r="R245" i="2" s="1"/>
  <c r="R253" i="2" a="1"/>
  <c r="R253" i="2" s="1"/>
  <c r="V253" i="2" a="1"/>
  <c r="V253" i="2" s="1"/>
  <c r="S253" i="2" a="1"/>
  <c r="S253" i="2" s="1"/>
  <c r="W253" i="2" a="1"/>
  <c r="W253" i="2" s="1"/>
  <c r="T253" i="2" a="1"/>
  <c r="T253" i="2" s="1"/>
  <c r="W255" i="2" a="1"/>
  <c r="W255" i="2" s="1"/>
  <c r="R255" i="2" a="1"/>
  <c r="R255" i="2" s="1"/>
  <c r="T255" i="2" a="1"/>
  <c r="T255" i="2" s="1"/>
  <c r="V255" i="2" a="1"/>
  <c r="V255" i="2" s="1"/>
  <c r="S255" i="2" a="1"/>
  <c r="S255" i="2" s="1"/>
  <c r="S261" i="2" a="1"/>
  <c r="S261" i="2" s="1"/>
  <c r="T261" i="2" a="1"/>
  <c r="T261" i="2" s="1"/>
  <c r="W261" i="2" a="1"/>
  <c r="W261" i="2" s="1"/>
  <c r="V261" i="2" a="1"/>
  <c r="V261" i="2" s="1"/>
  <c r="R261" i="2" a="1"/>
  <c r="R261" i="2" s="1"/>
  <c r="R269" i="2" a="1"/>
  <c r="R269" i="2" s="1"/>
  <c r="V269" i="2" a="1"/>
  <c r="V269" i="2" s="1"/>
  <c r="S269" i="2" a="1"/>
  <c r="S269" i="2" s="1"/>
  <c r="W269" i="2" a="1"/>
  <c r="W269" i="2" s="1"/>
  <c r="T269" i="2" a="1"/>
  <c r="T269" i="2" s="1"/>
  <c r="S271" i="2" a="1"/>
  <c r="S271" i="2" s="1"/>
  <c r="W271" i="2" a="1"/>
  <c r="W271" i="2" s="1"/>
  <c r="R271" i="2" a="1"/>
  <c r="R271" i="2" s="1"/>
  <c r="T271" i="2" a="1"/>
  <c r="T271" i="2" s="1"/>
  <c r="V271" i="2" a="1"/>
  <c r="V271" i="2" s="1"/>
  <c r="V277" i="2" a="1"/>
  <c r="V277" i="2" s="1"/>
  <c r="R277" i="2" a="1"/>
  <c r="R277" i="2" s="1"/>
  <c r="S277" i="2" a="1"/>
  <c r="S277" i="2" s="1"/>
  <c r="T277" i="2" a="1"/>
  <c r="T277" i="2" s="1"/>
  <c r="W277" i="2" a="1"/>
  <c r="W277" i="2" s="1"/>
  <c r="T281" i="2" a="1"/>
  <c r="T281" i="2" s="1"/>
  <c r="W281" i="2" a="1"/>
  <c r="W281" i="2" s="1"/>
  <c r="R281" i="2" a="1"/>
  <c r="R281" i="2" s="1"/>
  <c r="V281" i="2" a="1"/>
  <c r="V281" i="2" s="1"/>
  <c r="S281" i="2" a="1"/>
  <c r="S281" i="2" s="1"/>
  <c r="V283" i="2" a="1"/>
  <c r="V283" i="2" s="1"/>
  <c r="S283" i="2" a="1"/>
  <c r="S283" i="2" s="1"/>
  <c r="W283" i="2" a="1"/>
  <c r="W283" i="2" s="1"/>
  <c r="R283" i="2" a="1"/>
  <c r="R283" i="2" s="1"/>
  <c r="T283" i="2" a="1"/>
  <c r="T283" i="2" s="1"/>
  <c r="S285" i="2" a="1"/>
  <c r="S285" i="2" s="1"/>
  <c r="R285" i="2" a="1"/>
  <c r="R285" i="2" s="1"/>
  <c r="W285" i="2" a="1"/>
  <c r="W285" i="2" s="1"/>
  <c r="T285" i="2" a="1"/>
  <c r="T285" i="2" s="1"/>
  <c r="V285" i="2" a="1"/>
  <c r="V285" i="2" s="1"/>
  <c r="R293" i="2" a="1"/>
  <c r="R293" i="2" s="1"/>
  <c r="S293" i="2" a="1"/>
  <c r="S293" i="2" s="1"/>
  <c r="V293" i="2" a="1"/>
  <c r="V293" i="2" s="1"/>
  <c r="W293" i="2" a="1"/>
  <c r="W293" i="2" s="1"/>
  <c r="T293" i="2" a="1"/>
  <c r="T293" i="2" s="1"/>
  <c r="S301" i="2" a="1"/>
  <c r="S301" i="2" s="1"/>
  <c r="V301" i="2" a="1"/>
  <c r="V301" i="2" s="1"/>
  <c r="W301" i="2" a="1"/>
  <c r="W301" i="2" s="1"/>
  <c r="T301" i="2" a="1"/>
  <c r="T301" i="2" s="1"/>
  <c r="R301" i="2" a="1"/>
  <c r="R301" i="2" s="1"/>
  <c r="T309" i="2" a="1"/>
  <c r="T309" i="2" s="1"/>
  <c r="R309" i="2" a="1"/>
  <c r="R309" i="2" s="1"/>
  <c r="V309" i="2" a="1"/>
  <c r="V309" i="2" s="1"/>
  <c r="S309" i="2" a="1"/>
  <c r="S309" i="2" s="1"/>
  <c r="W309" i="2" a="1"/>
  <c r="W309" i="2" s="1"/>
  <c r="V317" i="2" a="1"/>
  <c r="V317" i="2" s="1"/>
  <c r="R317" i="2" a="1"/>
  <c r="R317" i="2" s="1"/>
  <c r="W317" i="2" a="1"/>
  <c r="W317" i="2" s="1"/>
  <c r="S317" i="2" a="1"/>
  <c r="S317" i="2" s="1"/>
  <c r="T317" i="2" a="1"/>
  <c r="T317" i="2" s="1"/>
  <c r="T325" i="2" a="1"/>
  <c r="T325" i="2" s="1"/>
  <c r="R325" i="2" a="1"/>
  <c r="R325" i="2" s="1"/>
  <c r="V325" i="2" a="1"/>
  <c r="V325" i="2" s="1"/>
  <c r="S325" i="2" a="1"/>
  <c r="S325" i="2" s="1"/>
  <c r="W325" i="2" a="1"/>
  <c r="W325" i="2" s="1"/>
  <c r="V333" i="2" a="1"/>
  <c r="V333" i="2" s="1"/>
  <c r="R333" i="2" a="1"/>
  <c r="R333" i="2" s="1"/>
  <c r="S333" i="2" a="1"/>
  <c r="S333" i="2" s="1"/>
  <c r="T333" i="2" a="1"/>
  <c r="T333" i="2" s="1"/>
  <c r="W333" i="2" a="1"/>
  <c r="W333" i="2" s="1"/>
  <c r="T341" i="2" a="1"/>
  <c r="T341" i="2" s="1"/>
  <c r="R341" i="2" a="1"/>
  <c r="R341" i="2" s="1"/>
  <c r="V341" i="2" a="1"/>
  <c r="V341" i="2" s="1"/>
  <c r="S341" i="2" a="1"/>
  <c r="S341" i="2" s="1"/>
  <c r="W341" i="2" a="1"/>
  <c r="W341" i="2" s="1"/>
  <c r="V349" i="2" a="1"/>
  <c r="V349" i="2" s="1"/>
  <c r="R349" i="2" a="1"/>
  <c r="R349" i="2" s="1"/>
  <c r="S349" i="2" a="1"/>
  <c r="S349" i="2" s="1"/>
  <c r="T349" i="2" a="1"/>
  <c r="T349" i="2" s="1"/>
  <c r="W349" i="2" a="1"/>
  <c r="W349" i="2" s="1"/>
  <c r="T357" i="2" a="1"/>
  <c r="T357" i="2" s="1"/>
  <c r="R357" i="2" a="1"/>
  <c r="R357" i="2" s="1"/>
  <c r="V357" i="2" a="1"/>
  <c r="V357" i="2" s="1"/>
  <c r="S357" i="2" a="1"/>
  <c r="S357" i="2" s="1"/>
  <c r="W357" i="2" a="1"/>
  <c r="W357" i="2" s="1"/>
  <c r="W365" i="2" a="1"/>
  <c r="W365" i="2" s="1"/>
  <c r="T365" i="2" a="1"/>
  <c r="T365" i="2" s="1"/>
  <c r="V365" i="2" a="1"/>
  <c r="V365" i="2" s="1"/>
  <c r="R365" i="2" a="1"/>
  <c r="R365" i="2" s="1"/>
  <c r="S365" i="2" a="1"/>
  <c r="S365" i="2" s="1"/>
  <c r="S373" i="2" a="1"/>
  <c r="S373" i="2" s="1"/>
  <c r="V373" i="2" a="1"/>
  <c r="V373" i="2" s="1"/>
  <c r="T373" i="2" a="1"/>
  <c r="T373" i="2" s="1"/>
  <c r="R373" i="2" a="1"/>
  <c r="R373" i="2" s="1"/>
  <c r="W373" i="2" a="1"/>
  <c r="W373" i="2" s="1"/>
  <c r="R381" i="2" a="1"/>
  <c r="R381" i="2" s="1"/>
  <c r="S381" i="2" a="1"/>
  <c r="S381" i="2" s="1"/>
  <c r="W381" i="2" a="1"/>
  <c r="W381" i="2" s="1"/>
  <c r="V381" i="2" a="1"/>
  <c r="V381" i="2" s="1"/>
  <c r="T381" i="2" a="1"/>
  <c r="T381" i="2" s="1"/>
  <c r="W389" i="2" a="1"/>
  <c r="W389" i="2" s="1"/>
  <c r="T389" i="2" a="1"/>
  <c r="T389" i="2" s="1"/>
  <c r="S389" i="2" a="1"/>
  <c r="S389" i="2" s="1"/>
  <c r="V389" i="2" a="1"/>
  <c r="V389" i="2" s="1"/>
  <c r="R389" i="2" a="1"/>
  <c r="R389" i="2" s="1"/>
  <c r="R397" i="2" a="1"/>
  <c r="R397" i="2" s="1"/>
  <c r="W397" i="2" a="1"/>
  <c r="W397" i="2" s="1"/>
  <c r="T397" i="2" a="1"/>
  <c r="T397" i="2" s="1"/>
  <c r="S397" i="2" a="1"/>
  <c r="S397" i="2" s="1"/>
  <c r="V397" i="2" a="1"/>
  <c r="V397" i="2" s="1"/>
  <c r="S405" i="2" a="1"/>
  <c r="S405" i="2" s="1"/>
  <c r="W405" i="2" a="1"/>
  <c r="W405" i="2" s="1"/>
  <c r="T405" i="2" a="1"/>
  <c r="T405" i="2" s="1"/>
  <c r="V405" i="2" a="1"/>
  <c r="V405" i="2" s="1"/>
  <c r="R405" i="2" a="1"/>
  <c r="R405" i="2" s="1"/>
  <c r="W413" i="2" a="1"/>
  <c r="W413" i="2" s="1"/>
  <c r="T413" i="2" a="1"/>
  <c r="T413" i="2" s="1"/>
  <c r="V413" i="2" a="1"/>
  <c r="V413" i="2" s="1"/>
  <c r="R413" i="2" a="1"/>
  <c r="R413" i="2" s="1"/>
  <c r="S413" i="2" a="1"/>
  <c r="S413" i="2" s="1"/>
  <c r="S421" i="2" a="1"/>
  <c r="S421" i="2" s="1"/>
  <c r="T421" i="2" a="1"/>
  <c r="T421" i="2" s="1"/>
  <c r="W421" i="2" a="1"/>
  <c r="W421" i="2" s="1"/>
  <c r="V421" i="2" a="1"/>
  <c r="V421" i="2" s="1"/>
  <c r="R421" i="2" a="1"/>
  <c r="R421" i="2" s="1"/>
  <c r="S429" i="2" a="1"/>
  <c r="S429" i="2" s="1"/>
  <c r="R429" i="2" a="1"/>
  <c r="R429" i="2" s="1"/>
  <c r="T429" i="2" a="1"/>
  <c r="T429" i="2" s="1"/>
  <c r="V429" i="2" a="1"/>
  <c r="V429" i="2" s="1"/>
  <c r="W429" i="2" a="1"/>
  <c r="W429" i="2" s="1"/>
  <c r="R437" i="2" a="1"/>
  <c r="R437" i="2" s="1"/>
  <c r="W437" i="2" a="1"/>
  <c r="W437" i="2" s="1"/>
  <c r="T437" i="2" a="1"/>
  <c r="T437" i="2" s="1"/>
  <c r="S437" i="2" a="1"/>
  <c r="S437" i="2" s="1"/>
  <c r="V437" i="2" a="1"/>
  <c r="V437" i="2" s="1"/>
  <c r="S445" i="2" a="1"/>
  <c r="S445" i="2" s="1"/>
  <c r="V445" i="2" a="1"/>
  <c r="V445" i="2" s="1"/>
  <c r="T445" i="2" a="1"/>
  <c r="T445" i="2" s="1"/>
  <c r="R445" i="2" a="1"/>
  <c r="R445" i="2" s="1"/>
  <c r="W445" i="2" a="1"/>
  <c r="W445" i="2" s="1"/>
  <c r="R453" i="2" a="1"/>
  <c r="R453" i="2" s="1"/>
  <c r="S453" i="2" a="1"/>
  <c r="S453" i="2" s="1"/>
  <c r="W453" i="2" a="1"/>
  <c r="W453" i="2" s="1"/>
  <c r="T453" i="2" a="1"/>
  <c r="T453" i="2" s="1"/>
  <c r="V453" i="2" a="1"/>
  <c r="V453" i="2" s="1"/>
  <c r="W533" i="2" a="1"/>
  <c r="W533" i="2" s="1"/>
  <c r="S533" i="2" a="1"/>
  <c r="S533" i="2" s="1"/>
  <c r="T533" i="2" a="1"/>
  <c r="T533" i="2" s="1"/>
  <c r="R533" i="2" a="1"/>
  <c r="R533" i="2" s="1"/>
  <c r="V533" i="2" a="1"/>
  <c r="V533" i="2" s="1"/>
  <c r="T541" i="2" a="1"/>
  <c r="T541" i="2" s="1"/>
  <c r="W541" i="2" a="1"/>
  <c r="W541" i="2" s="1"/>
  <c r="V541" i="2" a="1"/>
  <c r="V541" i="2" s="1"/>
  <c r="R541" i="2" a="1"/>
  <c r="R541" i="2" s="1"/>
  <c r="S541" i="2" a="1"/>
  <c r="S541" i="2" s="1"/>
  <c r="S549" i="2" a="1"/>
  <c r="S549" i="2" s="1"/>
  <c r="R549" i="2" a="1"/>
  <c r="R549" i="2" s="1"/>
  <c r="W549" i="2" a="1"/>
  <c r="W549" i="2" s="1"/>
  <c r="V549" i="2" a="1"/>
  <c r="V549" i="2" s="1"/>
  <c r="T549" i="2" a="1"/>
  <c r="T549" i="2" s="1"/>
  <c r="T557" i="2" a="1"/>
  <c r="T557" i="2" s="1"/>
  <c r="W557" i="2" a="1"/>
  <c r="W557" i="2" s="1"/>
  <c r="V557" i="2" a="1"/>
  <c r="V557" i="2" s="1"/>
  <c r="R557" i="2" a="1"/>
  <c r="R557" i="2" s="1"/>
  <c r="S557" i="2" a="1"/>
  <c r="S557" i="2" s="1"/>
  <c r="R565" i="2" a="1"/>
  <c r="R565" i="2" s="1"/>
  <c r="V565" i="2" a="1"/>
  <c r="V565" i="2" s="1"/>
  <c r="T565" i="2" a="1"/>
  <c r="T565" i="2" s="1"/>
  <c r="S565" i="2" a="1"/>
  <c r="S565" i="2" s="1"/>
  <c r="W565" i="2" a="1"/>
  <c r="W565" i="2" s="1"/>
  <c r="T573" i="2" a="1"/>
  <c r="T573" i="2" s="1"/>
  <c r="W573" i="2" a="1"/>
  <c r="W573" i="2" s="1"/>
  <c r="V573" i="2" a="1"/>
  <c r="V573" i="2" s="1"/>
  <c r="R573" i="2" a="1"/>
  <c r="R573" i="2" s="1"/>
  <c r="S573" i="2" a="1"/>
  <c r="S573" i="2" s="1"/>
  <c r="V581" i="2" a="1"/>
  <c r="V581" i="2" s="1"/>
  <c r="S581" i="2" a="1"/>
  <c r="S581" i="2" s="1"/>
  <c r="R581" i="2" a="1"/>
  <c r="R581" i="2" s="1"/>
  <c r="T581" i="2" a="1"/>
  <c r="T581" i="2" s="1"/>
  <c r="W581" i="2" a="1"/>
  <c r="W581" i="2" s="1"/>
  <c r="V589" i="2" a="1"/>
  <c r="V589" i="2" s="1"/>
  <c r="T589" i="2" a="1"/>
  <c r="T589" i="2" s="1"/>
  <c r="R589" i="2" a="1"/>
  <c r="R589" i="2" s="1"/>
  <c r="S589" i="2" a="1"/>
  <c r="S589" i="2" s="1"/>
  <c r="W589" i="2" a="1"/>
  <c r="W589" i="2" s="1"/>
  <c r="R601" i="2" a="1"/>
  <c r="R601" i="2" s="1"/>
  <c r="T601" i="2" a="1"/>
  <c r="T601" i="2" s="1"/>
  <c r="V601" i="2" a="1"/>
  <c r="V601" i="2" s="1"/>
  <c r="S601" i="2" a="1"/>
  <c r="S601" i="2" s="1"/>
  <c r="W601" i="2" a="1"/>
  <c r="W601" i="2" s="1"/>
  <c r="W603" i="2" a="1"/>
  <c r="W603" i="2" s="1"/>
  <c r="S603" i="2" a="1"/>
  <c r="S603" i="2" s="1"/>
  <c r="V603" i="2" a="1"/>
  <c r="V603" i="2" s="1"/>
  <c r="T603" i="2" a="1"/>
  <c r="T603" i="2" s="1"/>
  <c r="R603" i="2" a="1"/>
  <c r="R603" i="2" s="1"/>
  <c r="W621" i="2" a="1"/>
  <c r="W621" i="2" s="1"/>
  <c r="V621" i="2" a="1"/>
  <c r="V621" i="2" s="1"/>
  <c r="T621" i="2" a="1"/>
  <c r="T621" i="2" s="1"/>
  <c r="S621" i="2" a="1"/>
  <c r="S621" i="2" s="1"/>
  <c r="R621" i="2" a="1"/>
  <c r="R621" i="2" s="1"/>
  <c r="W637" i="2" a="1"/>
  <c r="W637" i="2" s="1"/>
  <c r="V637" i="2" a="1"/>
  <c r="V637" i="2" s="1"/>
  <c r="T637" i="2" a="1"/>
  <c r="T637" i="2" s="1"/>
  <c r="R637" i="2" a="1"/>
  <c r="R637" i="2" s="1"/>
  <c r="S637" i="2" a="1"/>
  <c r="S637" i="2" s="1"/>
  <c r="W653" i="2" a="1"/>
  <c r="W653" i="2" s="1"/>
  <c r="S653" i="2" a="1"/>
  <c r="S653" i="2" s="1"/>
  <c r="V653" i="2" a="1"/>
  <c r="V653" i="2" s="1"/>
  <c r="T653" i="2" a="1"/>
  <c r="T653" i="2" s="1"/>
  <c r="R653" i="2" a="1"/>
  <c r="R653" i="2" s="1"/>
  <c r="T709" i="2" a="1"/>
  <c r="T709" i="2" s="1"/>
  <c r="V709" i="2" a="1"/>
  <c r="V709" i="2" s="1"/>
  <c r="S709" i="2" a="1"/>
  <c r="S709" i="2" s="1"/>
  <c r="R709" i="2" a="1"/>
  <c r="R709" i="2" s="1"/>
  <c r="W709" i="2" a="1"/>
  <c r="W709" i="2" s="1"/>
  <c r="W711" i="2" a="1"/>
  <c r="W711" i="2" s="1"/>
  <c r="S711" i="2" a="1"/>
  <c r="S711" i="2" s="1"/>
  <c r="T711" i="2" a="1"/>
  <c r="T711" i="2" s="1"/>
  <c r="R711" i="2" a="1"/>
  <c r="R711" i="2" s="1"/>
  <c r="V711" i="2" a="1"/>
  <c r="V711" i="2" s="1"/>
  <c r="W717" i="2" a="1"/>
  <c r="W717" i="2" s="1"/>
  <c r="V717" i="2" a="1"/>
  <c r="V717" i="2" s="1"/>
  <c r="T717" i="2" a="1"/>
  <c r="T717" i="2" s="1"/>
  <c r="S717" i="2" a="1"/>
  <c r="S717" i="2" s="1"/>
  <c r="R717" i="2" a="1"/>
  <c r="R717" i="2" s="1"/>
  <c r="T725" i="2" a="1"/>
  <c r="T725" i="2" s="1"/>
  <c r="V725" i="2" a="1"/>
  <c r="V725" i="2" s="1"/>
  <c r="S725" i="2" a="1"/>
  <c r="S725" i="2" s="1"/>
  <c r="R725" i="2" a="1"/>
  <c r="R725" i="2" s="1"/>
  <c r="W725" i="2" a="1"/>
  <c r="W725" i="2" s="1"/>
  <c r="W727" i="2" a="1"/>
  <c r="W727" i="2" s="1"/>
  <c r="T727" i="2" a="1"/>
  <c r="T727" i="2" s="1"/>
  <c r="S727" i="2" a="1"/>
  <c r="S727" i="2" s="1"/>
  <c r="R727" i="2" a="1"/>
  <c r="R727" i="2" s="1"/>
  <c r="V727" i="2" a="1"/>
  <c r="V727" i="2" s="1"/>
  <c r="T734" i="2" a="1"/>
  <c r="T734" i="2" s="1"/>
  <c r="R734" i="2" a="1"/>
  <c r="R734" i="2" s="1"/>
  <c r="S734" i="2" a="1"/>
  <c r="S734" i="2" s="1"/>
  <c r="V734" i="2" a="1"/>
  <c r="V734" i="2" s="1"/>
  <c r="W734" i="2" a="1"/>
  <c r="W734" i="2" s="1"/>
  <c r="S739" i="2" a="1"/>
  <c r="S739" i="2" s="1"/>
  <c r="T739" i="2" a="1"/>
  <c r="T739" i="2" s="1"/>
  <c r="W739" i="2" a="1"/>
  <c r="W739" i="2" s="1"/>
  <c r="R739" i="2" a="1"/>
  <c r="R739" i="2" s="1"/>
  <c r="V739" i="2" a="1"/>
  <c r="V739" i="2" s="1"/>
  <c r="T751" i="2" a="1"/>
  <c r="T751" i="2" s="1"/>
  <c r="W751" i="2" a="1"/>
  <c r="W751" i="2" s="1"/>
  <c r="R751" i="2" a="1"/>
  <c r="R751" i="2" s="1"/>
  <c r="V751" i="2" a="1"/>
  <c r="V751" i="2" s="1"/>
  <c r="S751" i="2" a="1"/>
  <c r="S751" i="2" s="1"/>
  <c r="V756" i="2" a="1"/>
  <c r="V756" i="2" s="1"/>
  <c r="W756" i="2" a="1"/>
  <c r="W756" i="2" s="1"/>
  <c r="S756" i="2" a="1"/>
  <c r="S756" i="2" s="1"/>
  <c r="T756" i="2" a="1"/>
  <c r="T756" i="2" s="1"/>
  <c r="R756" i="2" a="1"/>
  <c r="R756" i="2" s="1"/>
  <c r="R780" i="2" a="1"/>
  <c r="R780" i="2" s="1"/>
  <c r="V780" i="2" a="1"/>
  <c r="V780" i="2" s="1"/>
  <c r="T780" i="2" a="1"/>
  <c r="T780" i="2" s="1"/>
  <c r="S780" i="2" a="1"/>
  <c r="S780" i="2" s="1"/>
  <c r="W780" i="2" a="1"/>
  <c r="W780" i="2" s="1"/>
  <c r="T792" i="2" a="1"/>
  <c r="T792" i="2" s="1"/>
  <c r="S792" i="2" a="1"/>
  <c r="S792" i="2" s="1"/>
  <c r="R792" i="2" a="1"/>
  <c r="R792" i="2" s="1"/>
  <c r="V792" i="2" a="1"/>
  <c r="V792" i="2" s="1"/>
  <c r="W792" i="2" a="1"/>
  <c r="W792" i="2" s="1"/>
  <c r="V797" i="2" a="1"/>
  <c r="V797" i="2" s="1"/>
  <c r="R797" i="2" a="1"/>
  <c r="R797" i="2" s="1"/>
  <c r="S797" i="2" a="1"/>
  <c r="S797" i="2" s="1"/>
  <c r="T797" i="2" a="1"/>
  <c r="T797" i="2" s="1"/>
  <c r="W797" i="2" a="1"/>
  <c r="W797" i="2" s="1"/>
  <c r="R821" i="2" a="1"/>
  <c r="R821" i="2" s="1"/>
  <c r="S821" i="2" a="1"/>
  <c r="S821" i="2" s="1"/>
  <c r="V821" i="2" a="1"/>
  <c r="V821" i="2" s="1"/>
  <c r="W821" i="2" a="1"/>
  <c r="W821" i="2" s="1"/>
  <c r="T821" i="2" a="1"/>
  <c r="T821" i="2" s="1"/>
  <c r="V833" i="2" a="1"/>
  <c r="V833" i="2" s="1"/>
  <c r="W833" i="2" a="1"/>
  <c r="W833" i="2" s="1"/>
  <c r="T833" i="2" a="1"/>
  <c r="T833" i="2" s="1"/>
  <c r="S833" i="2" a="1"/>
  <c r="S833" i="2" s="1"/>
  <c r="R833" i="2" a="1"/>
  <c r="R833" i="2" s="1"/>
  <c r="T867" i="2" a="1"/>
  <c r="T867" i="2" s="1"/>
  <c r="V867" i="2" a="1"/>
  <c r="V867" i="2" s="1"/>
  <c r="S867" i="2" a="1"/>
  <c r="S867" i="2" s="1"/>
  <c r="R867" i="2" a="1"/>
  <c r="R867" i="2" s="1"/>
  <c r="W867" i="2" a="1"/>
  <c r="W867" i="2" s="1"/>
  <c r="V874" i="2" a="1"/>
  <c r="V874" i="2" s="1"/>
  <c r="W874" i="2" a="1"/>
  <c r="W874" i="2" s="1"/>
  <c r="R874" i="2" a="1"/>
  <c r="R874" i="2" s="1"/>
  <c r="T874" i="2" a="1"/>
  <c r="T874" i="2" s="1"/>
  <c r="S874" i="2" a="1"/>
  <c r="S874" i="2" s="1"/>
  <c r="V918" i="2" a="1"/>
  <c r="V918" i="2" s="1"/>
  <c r="R918" i="2" a="1"/>
  <c r="R918" i="2" s="1"/>
  <c r="W918" i="2" a="1"/>
  <c r="W918" i="2" s="1"/>
  <c r="T918" i="2" a="1"/>
  <c r="T918" i="2" s="1"/>
  <c r="S918" i="2" a="1"/>
  <c r="S918" i="2" s="1"/>
  <c r="V920" i="2" a="1"/>
  <c r="V920" i="2" s="1"/>
  <c r="W920" i="2" a="1"/>
  <c r="W920" i="2" s="1"/>
  <c r="T920" i="2" a="1"/>
  <c r="T920" i="2" s="1"/>
  <c r="S920" i="2" a="1"/>
  <c r="S920" i="2" s="1"/>
  <c r="R920" i="2" a="1"/>
  <c r="R920" i="2" s="1"/>
  <c r="R925" i="2" a="1"/>
  <c r="R925" i="2" s="1"/>
  <c r="W925" i="2" a="1"/>
  <c r="W925" i="2" s="1"/>
  <c r="S925" i="2" a="1"/>
  <c r="S925" i="2" s="1"/>
  <c r="T925" i="2" a="1"/>
  <c r="T925" i="2" s="1"/>
  <c r="V925" i="2" a="1"/>
  <c r="V925" i="2" s="1"/>
  <c r="S949" i="2" a="1"/>
  <c r="S949" i="2" s="1"/>
  <c r="T949" i="2" a="1"/>
  <c r="T949" i="2" s="1"/>
  <c r="W949" i="2" a="1"/>
  <c r="W949" i="2" s="1"/>
  <c r="R949" i="2" a="1"/>
  <c r="R949" i="2" s="1"/>
  <c r="V949" i="2" a="1"/>
  <c r="V949" i="2" s="1"/>
  <c r="T961" i="2" a="1"/>
  <c r="T961" i="2" s="1"/>
  <c r="R961" i="2" a="1"/>
  <c r="R961" i="2" s="1"/>
  <c r="S961" i="2" a="1"/>
  <c r="S961" i="2" s="1"/>
  <c r="V961" i="2" a="1"/>
  <c r="V961" i="2" s="1"/>
  <c r="W961" i="2" a="1"/>
  <c r="W961" i="2" s="1"/>
  <c r="V995" i="2" a="1"/>
  <c r="V995" i="2" s="1"/>
  <c r="S995" i="2" a="1"/>
  <c r="S995" i="2" s="1"/>
  <c r="T995" i="2" a="1"/>
  <c r="T995" i="2" s="1"/>
  <c r="W995" i="2" a="1"/>
  <c r="W995" i="2" s="1"/>
  <c r="R995" i="2" a="1"/>
  <c r="R995" i="2" s="1"/>
  <c r="R1002" i="2" a="1"/>
  <c r="R1002" i="2" s="1"/>
  <c r="W1002" i="2" a="1"/>
  <c r="W1002" i="2" s="1"/>
  <c r="V1002" i="2" a="1"/>
  <c r="V1002" i="2" s="1"/>
  <c r="T1002" i="2" a="1"/>
  <c r="T1002" i="2" s="1"/>
  <c r="S1002" i="2" a="1"/>
  <c r="S1002" i="2" s="1"/>
  <c r="W1032" i="2" a="1"/>
  <c r="W1032" i="2" s="1"/>
  <c r="S1032" i="2" a="1"/>
  <c r="S1032" i="2" s="1"/>
  <c r="R1032" i="2" a="1"/>
  <c r="R1032" i="2" s="1"/>
  <c r="T1032" i="2" a="1"/>
  <c r="T1032" i="2" s="1"/>
  <c r="V1032" i="2" a="1"/>
  <c r="V1032" i="2" s="1"/>
  <c r="V1059" i="2" a="1"/>
  <c r="V1059" i="2" s="1"/>
  <c r="S1059" i="2" a="1"/>
  <c r="S1059" i="2" s="1"/>
  <c r="R1059" i="2" a="1"/>
  <c r="R1059" i="2" s="1"/>
  <c r="T1059" i="2" a="1"/>
  <c r="T1059" i="2" s="1"/>
  <c r="W1059" i="2" a="1"/>
  <c r="W1059" i="2" s="1"/>
  <c r="W1070" i="2" a="1"/>
  <c r="W1070" i="2" s="1"/>
  <c r="R1070" i="2" a="1"/>
  <c r="R1070" i="2" s="1"/>
  <c r="T1070" i="2" a="1"/>
  <c r="T1070" i="2" s="1"/>
  <c r="V1070" i="2" a="1"/>
  <c r="V1070" i="2" s="1"/>
  <c r="S1070" i="2" a="1"/>
  <c r="S1070" i="2" s="1"/>
  <c r="S1088" i="2" a="1"/>
  <c r="S1088" i="2" s="1"/>
  <c r="V1088" i="2" a="1"/>
  <c r="V1088" i="2" s="1"/>
  <c r="W1088" i="2" a="1"/>
  <c r="W1088" i="2" s="1"/>
  <c r="T1088" i="2" a="1"/>
  <c r="T1088" i="2" s="1"/>
  <c r="R1088" i="2" a="1"/>
  <c r="R1088" i="2" s="1"/>
  <c r="W1093" i="2" a="1"/>
  <c r="W1093" i="2" s="1"/>
  <c r="R1093" i="2" a="1"/>
  <c r="R1093" i="2" s="1"/>
  <c r="T1093" i="2" a="1"/>
  <c r="T1093" i="2" s="1"/>
  <c r="V1093" i="2" a="1"/>
  <c r="V1093" i="2" s="1"/>
  <c r="S1093" i="2" a="1"/>
  <c r="S1093" i="2" s="1"/>
  <c r="T1115" i="2" a="1"/>
  <c r="T1115" i="2" s="1"/>
  <c r="W1115" i="2" a="1"/>
  <c r="W1115" i="2" s="1"/>
  <c r="R1115" i="2" a="1"/>
  <c r="R1115" i="2" s="1"/>
  <c r="V1115" i="2" a="1"/>
  <c r="V1115" i="2" s="1"/>
  <c r="S1115" i="2" a="1"/>
  <c r="S1115" i="2" s="1"/>
  <c r="S1136" i="2" a="1"/>
  <c r="S1136" i="2" s="1"/>
  <c r="V1136" i="2" a="1"/>
  <c r="V1136" i="2" s="1"/>
  <c r="W1136" i="2" a="1"/>
  <c r="W1136" i="2" s="1"/>
  <c r="T1136" i="2" a="1"/>
  <c r="T1136" i="2" s="1"/>
  <c r="R1136" i="2" a="1"/>
  <c r="R1136" i="2" s="1"/>
  <c r="R1138" i="2" a="1"/>
  <c r="R1138" i="2" s="1"/>
  <c r="W1138" i="2" a="1"/>
  <c r="W1138" i="2" s="1"/>
  <c r="V1138" i="2" a="1"/>
  <c r="V1138" i="2" s="1"/>
  <c r="T1138" i="2" a="1"/>
  <c r="T1138" i="2" s="1"/>
  <c r="S1138" i="2" a="1"/>
  <c r="S1138" i="2" s="1"/>
  <c r="V1143" i="2" a="1"/>
  <c r="V1143" i="2" s="1"/>
  <c r="T1143" i="2" a="1"/>
  <c r="T1143" i="2" s="1"/>
  <c r="W1143" i="2" a="1"/>
  <c r="W1143" i="2" s="1"/>
  <c r="R1143" i="2" a="1"/>
  <c r="R1143" i="2" s="1"/>
  <c r="S1143" i="2" a="1"/>
  <c r="S1143" i="2" s="1"/>
  <c r="S1161" i="2" a="1"/>
  <c r="S1161" i="2" s="1"/>
  <c r="W1161" i="2" a="1"/>
  <c r="W1161" i="2" s="1"/>
  <c r="R1161" i="2" a="1"/>
  <c r="R1161" i="2" s="1"/>
  <c r="T1161" i="2" a="1"/>
  <c r="T1161" i="2" s="1"/>
  <c r="V1161" i="2" a="1"/>
  <c r="V1161" i="2" s="1"/>
  <c r="T1174" i="2" a="1"/>
  <c r="T1174" i="2" s="1"/>
  <c r="W1174" i="2" a="1"/>
  <c r="W1174" i="2" s="1"/>
  <c r="R1174" i="2" a="1"/>
  <c r="R1174" i="2" s="1"/>
  <c r="S1174" i="2" a="1"/>
  <c r="S1174" i="2" s="1"/>
  <c r="V1174" i="2" a="1"/>
  <c r="V1174" i="2" s="1"/>
  <c r="S1177" i="2" a="1"/>
  <c r="S1177" i="2" s="1"/>
  <c r="W1177" i="2" a="1"/>
  <c r="W1177" i="2" s="1"/>
  <c r="R1177" i="2" a="1"/>
  <c r="R1177" i="2" s="1"/>
  <c r="T1177" i="2" a="1"/>
  <c r="T1177" i="2" s="1"/>
  <c r="V1177" i="2" a="1"/>
  <c r="V1177" i="2" s="1"/>
  <c r="T1190" i="2" a="1"/>
  <c r="T1190" i="2" s="1"/>
  <c r="W1190" i="2" a="1"/>
  <c r="W1190" i="2" s="1"/>
  <c r="R1190" i="2" a="1"/>
  <c r="R1190" i="2" s="1"/>
  <c r="V1190" i="2" a="1"/>
  <c r="V1190" i="2" s="1"/>
  <c r="S1190" i="2" a="1"/>
  <c r="S1190" i="2" s="1"/>
  <c r="S1193" i="2" a="1"/>
  <c r="S1193" i="2" s="1"/>
  <c r="W1193" i="2" a="1"/>
  <c r="W1193" i="2" s="1"/>
  <c r="R1193" i="2" a="1"/>
  <c r="R1193" i="2" s="1"/>
  <c r="T1193" i="2" a="1"/>
  <c r="T1193" i="2" s="1"/>
  <c r="V1193" i="2" a="1"/>
  <c r="V1193" i="2" s="1"/>
  <c r="R1240" i="2" a="1"/>
  <c r="R1240" i="2" s="1"/>
  <c r="S1240" i="2" a="1"/>
  <c r="S1240" i="2" s="1"/>
  <c r="W1240" i="2" a="1"/>
  <c r="W1240" i="2" s="1"/>
  <c r="V1240" i="2" a="1"/>
  <c r="V1240" i="2" s="1"/>
  <c r="T1240" i="2" a="1"/>
  <c r="T1240" i="2" s="1"/>
  <c r="T1245" i="2" a="1"/>
  <c r="T1245" i="2" s="1"/>
  <c r="R1245" i="2" a="1"/>
  <c r="R1245" i="2" s="1"/>
  <c r="S1245" i="2" a="1"/>
  <c r="S1245" i="2" s="1"/>
  <c r="V1245" i="2" a="1"/>
  <c r="V1245" i="2" s="1"/>
  <c r="W1245" i="2" a="1"/>
  <c r="W1245" i="2" s="1"/>
  <c r="R1274" i="2" a="1"/>
  <c r="R1274" i="2" s="1"/>
  <c r="T1274" i="2" a="1"/>
  <c r="T1274" i="2" s="1"/>
  <c r="V1274" i="2" a="1"/>
  <c r="V1274" i="2" s="1"/>
  <c r="S1274" i="2" a="1"/>
  <c r="S1274" i="2" s="1"/>
  <c r="W1274" i="2" a="1"/>
  <c r="W1274" i="2" s="1"/>
  <c r="T1279" i="2" a="1"/>
  <c r="T1279" i="2" s="1"/>
  <c r="V1279" i="2" a="1"/>
  <c r="V1279" i="2" s="1"/>
  <c r="R1279" i="2" a="1"/>
  <c r="R1279" i="2" s="1"/>
  <c r="S1279" i="2" a="1"/>
  <c r="S1279" i="2" s="1"/>
  <c r="W1279" i="2" a="1"/>
  <c r="W1279" i="2" s="1"/>
  <c r="W1314" i="2" a="1"/>
  <c r="W1314" i="2" s="1"/>
  <c r="S1314" i="2" a="1"/>
  <c r="S1314" i="2" s="1"/>
  <c r="T1314" i="2" a="1"/>
  <c r="T1314" i="2" s="1"/>
  <c r="R1314" i="2" a="1"/>
  <c r="R1314" i="2" s="1"/>
  <c r="V1314" i="2" a="1"/>
  <c r="V1314" i="2" s="1"/>
  <c r="R1336" i="2" a="1"/>
  <c r="R1336" i="2" s="1"/>
  <c r="V1336" i="2" a="1"/>
  <c r="V1336" i="2" s="1"/>
  <c r="S1336" i="2" a="1"/>
  <c r="S1336" i="2" s="1"/>
  <c r="W1336" i="2" a="1"/>
  <c r="W1336" i="2" s="1"/>
  <c r="T1336" i="2" a="1"/>
  <c r="T1336" i="2" s="1"/>
  <c r="W1341" i="2" a="1"/>
  <c r="W1341" i="2" s="1"/>
  <c r="T1341" i="2" a="1"/>
  <c r="T1341" i="2" s="1"/>
  <c r="R1341" i="2" a="1"/>
  <c r="R1341" i="2" s="1"/>
  <c r="V1341" i="2" a="1"/>
  <c r="V1341" i="2" s="1"/>
  <c r="S1341" i="2" a="1"/>
  <c r="S1341" i="2" s="1"/>
  <c r="T1346" i="2" a="1"/>
  <c r="T1346" i="2" s="1"/>
  <c r="R1346" i="2" a="1"/>
  <c r="R1346" i="2" s="1"/>
  <c r="S1346" i="2" a="1"/>
  <c r="S1346" i="2" s="1"/>
  <c r="V1346" i="2" a="1"/>
  <c r="V1346" i="2" s="1"/>
  <c r="W1346" i="2" a="1"/>
  <c r="W1346" i="2" s="1"/>
  <c r="R1348" i="2" a="1"/>
  <c r="R1348" i="2" s="1"/>
  <c r="V1348" i="2" a="1"/>
  <c r="V1348" i="2" s="1"/>
  <c r="T1348" i="2" a="1"/>
  <c r="T1348" i="2" s="1"/>
  <c r="S1348" i="2" a="1"/>
  <c r="S1348" i="2" s="1"/>
  <c r="W1348" i="2" a="1"/>
  <c r="W1348" i="2" s="1"/>
  <c r="W1355" i="2" a="1"/>
  <c r="W1355" i="2" s="1"/>
  <c r="T1355" i="2" a="1"/>
  <c r="T1355" i="2" s="1"/>
  <c r="S1355" i="2" a="1"/>
  <c r="S1355" i="2" s="1"/>
  <c r="V1355" i="2" a="1"/>
  <c r="V1355" i="2" s="1"/>
  <c r="R1355" i="2" a="1"/>
  <c r="R1355" i="2" s="1"/>
  <c r="S1367" i="2" a="1"/>
  <c r="S1367" i="2" s="1"/>
  <c r="T1367" i="2" a="1"/>
  <c r="T1367" i="2" s="1"/>
  <c r="W1367" i="2" a="1"/>
  <c r="W1367" i="2" s="1"/>
  <c r="R1367" i="2" a="1"/>
  <c r="R1367" i="2" s="1"/>
  <c r="V1367" i="2" a="1"/>
  <c r="V1367" i="2" s="1"/>
  <c r="T1372" i="2" a="1"/>
  <c r="T1372" i="2" s="1"/>
  <c r="W1372" i="2" a="1"/>
  <c r="W1372" i="2" s="1"/>
  <c r="R1372" i="2" a="1"/>
  <c r="R1372" i="2" s="1"/>
  <c r="V1372" i="2" a="1"/>
  <c r="V1372" i="2" s="1"/>
  <c r="S1372" i="2" a="1"/>
  <c r="S1372" i="2" s="1"/>
  <c r="T1388" i="2" a="1"/>
  <c r="T1388" i="2" s="1"/>
  <c r="W1388" i="2" a="1"/>
  <c r="W1388" i="2" s="1"/>
  <c r="R1388" i="2" a="1"/>
  <c r="R1388" i="2" s="1"/>
  <c r="V1388" i="2" a="1"/>
  <c r="V1388" i="2" s="1"/>
  <c r="S1388" i="2" a="1"/>
  <c r="S1388" i="2" s="1"/>
  <c r="V1400" i="2" a="1"/>
  <c r="V1400" i="2" s="1"/>
  <c r="T1400" i="2" a="1"/>
  <c r="T1400" i="2" s="1"/>
  <c r="R1400" i="2" a="1"/>
  <c r="R1400" i="2" s="1"/>
  <c r="S1400" i="2" a="1"/>
  <c r="S1400" i="2" s="1"/>
  <c r="W1400" i="2" a="1"/>
  <c r="W1400" i="2" s="1"/>
  <c r="V1405" i="2" a="1"/>
  <c r="V1405" i="2" s="1"/>
  <c r="S1405" i="2" a="1"/>
  <c r="S1405" i="2" s="1"/>
  <c r="W1405" i="2" a="1"/>
  <c r="W1405" i="2" s="1"/>
  <c r="T1405" i="2" a="1"/>
  <c r="T1405" i="2" s="1"/>
  <c r="R1405" i="2" a="1"/>
  <c r="R1405" i="2" s="1"/>
  <c r="T1410" i="2" a="1"/>
  <c r="T1410" i="2" s="1"/>
  <c r="R1410" i="2" a="1"/>
  <c r="R1410" i="2" s="1"/>
  <c r="S1410" i="2" a="1"/>
  <c r="S1410" i="2" s="1"/>
  <c r="V1410" i="2" a="1"/>
  <c r="V1410" i="2" s="1"/>
  <c r="W1410" i="2" a="1"/>
  <c r="W1410" i="2" s="1"/>
  <c r="V1412" i="2" a="1"/>
  <c r="V1412" i="2" s="1"/>
  <c r="S1412" i="2" a="1"/>
  <c r="S1412" i="2" s="1"/>
  <c r="R1412" i="2" a="1"/>
  <c r="R1412" i="2" s="1"/>
  <c r="W1412" i="2" a="1"/>
  <c r="W1412" i="2" s="1"/>
  <c r="T1412" i="2" a="1"/>
  <c r="T1412" i="2" s="1"/>
  <c r="S1419" i="2" a="1"/>
  <c r="S1419" i="2" s="1"/>
  <c r="T1419" i="2" a="1"/>
  <c r="T1419" i="2" s="1"/>
  <c r="W1419" i="2" a="1"/>
  <c r="W1419" i="2" s="1"/>
  <c r="R1419" i="2" a="1"/>
  <c r="R1419" i="2" s="1"/>
  <c r="V1419" i="2" a="1"/>
  <c r="V1419" i="2" s="1"/>
  <c r="V1422" i="2" a="1"/>
  <c r="V1422" i="2" s="1"/>
  <c r="R1422" i="2" a="1"/>
  <c r="R1422" i="2" s="1"/>
  <c r="S1422" i="2" a="1"/>
  <c r="S1422" i="2" s="1"/>
  <c r="W1422" i="2" a="1"/>
  <c r="W1422" i="2" s="1"/>
  <c r="T1422" i="2" a="1"/>
  <c r="T1422" i="2" s="1"/>
  <c r="S1429" i="2" a="1"/>
  <c r="S1429" i="2" s="1"/>
  <c r="T1429" i="2" a="1"/>
  <c r="T1429" i="2" s="1"/>
  <c r="W1429" i="2" a="1"/>
  <c r="W1429" i="2" s="1"/>
  <c r="R1429" i="2" a="1"/>
  <c r="R1429" i="2" s="1"/>
  <c r="V1429" i="2" a="1"/>
  <c r="V1429" i="2" s="1"/>
  <c r="R1431" i="2" a="1"/>
  <c r="R1431" i="2" s="1"/>
  <c r="S1431" i="2" a="1"/>
  <c r="S1431" i="2" s="1"/>
  <c r="V1431" i="2" a="1"/>
  <c r="V1431" i="2" s="1"/>
  <c r="W1431" i="2" a="1"/>
  <c r="W1431" i="2" s="1"/>
  <c r="T1431" i="2" a="1"/>
  <c r="T1431" i="2" s="1"/>
  <c r="T1436" i="2" a="1"/>
  <c r="T1436" i="2" s="1"/>
  <c r="W1436" i="2" a="1"/>
  <c r="W1436" i="2" s="1"/>
  <c r="R1436" i="2" a="1"/>
  <c r="R1436" i="2" s="1"/>
  <c r="V1436" i="2" a="1"/>
  <c r="V1436" i="2" s="1"/>
  <c r="S1436" i="2" a="1"/>
  <c r="S1436" i="2" s="1"/>
  <c r="S1460" i="2" a="1"/>
  <c r="S1460" i="2" s="1"/>
  <c r="T1460" i="2" a="1"/>
  <c r="T1460" i="2" s="1"/>
  <c r="W1460" i="2" a="1"/>
  <c r="W1460" i="2" s="1"/>
  <c r="R1460" i="2" a="1"/>
  <c r="R1460" i="2" s="1"/>
  <c r="V1460" i="2" a="1"/>
  <c r="V1460" i="2" s="1"/>
  <c r="S1507" i="2" a="1"/>
  <c r="S1507" i="2" s="1"/>
  <c r="W1507" i="2" a="1"/>
  <c r="W1507" i="2" s="1"/>
  <c r="T1507" i="2" a="1"/>
  <c r="T1507" i="2" s="1"/>
  <c r="R1507" i="2" a="1"/>
  <c r="R1507" i="2" s="1"/>
  <c r="V1507" i="2" a="1"/>
  <c r="V1507" i="2" s="1"/>
  <c r="W1526" i="2" a="1"/>
  <c r="W1526" i="2" s="1"/>
  <c r="S1526" i="2" a="1"/>
  <c r="S1526" i="2" s="1"/>
  <c r="V1526" i="2" a="1"/>
  <c r="V1526" i="2" s="1"/>
  <c r="T1526" i="2" a="1"/>
  <c r="T1526" i="2" s="1"/>
  <c r="R1526" i="2" a="1"/>
  <c r="R1526" i="2" s="1"/>
  <c r="V1535" i="2" a="1"/>
  <c r="V1535" i="2" s="1"/>
  <c r="S1535" i="2" a="1"/>
  <c r="S1535" i="2" s="1"/>
  <c r="W1535" i="2" a="1"/>
  <c r="W1535" i="2" s="1"/>
  <c r="T1535" i="2" a="1"/>
  <c r="T1535" i="2" s="1"/>
  <c r="R1535" i="2" a="1"/>
  <c r="R1535" i="2" s="1"/>
  <c r="T1546" i="2" a="1"/>
  <c r="T1546" i="2" s="1"/>
  <c r="W1546" i="2" a="1"/>
  <c r="W1546" i="2" s="1"/>
  <c r="S1546" i="2" a="1"/>
  <c r="S1546" i="2" s="1"/>
  <c r="R1546" i="2" a="1"/>
  <c r="R1546" i="2" s="1"/>
  <c r="V1546" i="2" a="1"/>
  <c r="V1546" i="2" s="1"/>
  <c r="S1565" i="2" a="1"/>
  <c r="S1565" i="2" s="1"/>
  <c r="W1565" i="2" a="1"/>
  <c r="W1565" i="2" s="1"/>
  <c r="R1565" i="2" a="1"/>
  <c r="R1565" i="2" s="1"/>
  <c r="T1565" i="2" a="1"/>
  <c r="T1565" i="2" s="1"/>
  <c r="V1565" i="2" a="1"/>
  <c r="V1565" i="2" s="1"/>
  <c r="V1570" i="2" a="1"/>
  <c r="V1570" i="2" s="1"/>
  <c r="W1570" i="2" a="1"/>
  <c r="W1570" i="2" s="1"/>
  <c r="S1570" i="2" a="1"/>
  <c r="S1570" i="2" s="1"/>
  <c r="T1570" i="2" a="1"/>
  <c r="T1570" i="2" s="1"/>
  <c r="R1570" i="2" a="1"/>
  <c r="R1570" i="2" s="1"/>
  <c r="V1572" i="2" a="1"/>
  <c r="V1572" i="2" s="1"/>
  <c r="R1572" i="2" a="1"/>
  <c r="R1572" i="2" s="1"/>
  <c r="S1572" i="2" a="1"/>
  <c r="S1572" i="2" s="1"/>
  <c r="W1572" i="2" a="1"/>
  <c r="W1572" i="2" s="1"/>
  <c r="T1572" i="2" a="1"/>
  <c r="T1572" i="2" s="1"/>
  <c r="S6" i="2" a="1"/>
  <c r="S6" i="2" s="1"/>
  <c r="V6" i="2" a="1"/>
  <c r="V6" i="2" s="1"/>
  <c r="W6" i="2" a="1"/>
  <c r="W6" i="2" s="1"/>
  <c r="T6" i="2" a="1"/>
  <c r="T6" i="2" s="1"/>
  <c r="R6" i="2" a="1"/>
  <c r="R6" i="2" s="1"/>
  <c r="W43" i="2" a="1"/>
  <c r="W43" i="2" s="1"/>
  <c r="S43" i="2" a="1"/>
  <c r="S43" i="2" s="1"/>
  <c r="T43" i="2" a="1"/>
  <c r="T43" i="2" s="1"/>
  <c r="R43" i="2" a="1"/>
  <c r="R43" i="2" s="1"/>
  <c r="V43" i="2" a="1"/>
  <c r="V43" i="2" s="1"/>
  <c r="W80" i="2" a="1"/>
  <c r="W80" i="2" s="1"/>
  <c r="R80" i="2" a="1"/>
  <c r="R80" i="2" s="1"/>
  <c r="T80" i="2" a="1"/>
  <c r="T80" i="2" s="1"/>
  <c r="V80" i="2" a="1"/>
  <c r="V80" i="2" s="1"/>
  <c r="S80" i="2" a="1"/>
  <c r="S80" i="2" s="1"/>
  <c r="S132" i="2" a="1"/>
  <c r="S132" i="2" s="1"/>
  <c r="W132" i="2" a="1"/>
  <c r="W132" i="2" s="1"/>
  <c r="V132" i="2" a="1"/>
  <c r="V132" i="2" s="1"/>
  <c r="R132" i="2" a="1"/>
  <c r="R132" i="2" s="1"/>
  <c r="T132" i="2" a="1"/>
  <c r="T132" i="2" s="1"/>
  <c r="R143" i="2" a="1"/>
  <c r="R143" i="2" s="1"/>
  <c r="V143" i="2" a="1"/>
  <c r="V143" i="2" s="1"/>
  <c r="W143" i="2" a="1"/>
  <c r="W143" i="2" s="1"/>
  <c r="S143" i="2" a="1"/>
  <c r="S143" i="2" s="1"/>
  <c r="T143" i="2" a="1"/>
  <c r="T143" i="2" s="1"/>
  <c r="W736" i="2" a="1"/>
  <c r="W736" i="2" s="1"/>
  <c r="V736" i="2" a="1"/>
  <c r="V736" i="2" s="1"/>
  <c r="S736" i="2" a="1"/>
  <c r="S736" i="2" s="1"/>
  <c r="T736" i="2" a="1"/>
  <c r="T736" i="2" s="1"/>
  <c r="R736" i="2" a="1"/>
  <c r="R736" i="2" s="1"/>
  <c r="T1041" i="2" a="1"/>
  <c r="T1041" i="2" s="1"/>
  <c r="V1041" i="2" a="1"/>
  <c r="V1041" i="2" s="1"/>
  <c r="S1041" i="2" a="1"/>
  <c r="S1041" i="2" s="1"/>
  <c r="R1041" i="2" a="1"/>
  <c r="R1041" i="2" s="1"/>
  <c r="W1041" i="2" a="1"/>
  <c r="W1041" i="2" s="1"/>
  <c r="R1108" i="2" a="1"/>
  <c r="R1108" i="2" s="1"/>
  <c r="V1108" i="2" a="1"/>
  <c r="V1108" i="2" s="1"/>
  <c r="S1108" i="2" a="1"/>
  <c r="S1108" i="2" s="1"/>
  <c r="T1108" i="2" a="1"/>
  <c r="T1108" i="2" s="1"/>
  <c r="W1108" i="2" a="1"/>
  <c r="W1108" i="2" s="1"/>
  <c r="S1127" i="2" a="1"/>
  <c r="S1127" i="2" s="1"/>
  <c r="V1127" i="2" a="1"/>
  <c r="V1127" i="2" s="1"/>
  <c r="W1127" i="2" a="1"/>
  <c r="W1127" i="2" s="1"/>
  <c r="T1127" i="2" a="1"/>
  <c r="T1127" i="2" s="1"/>
  <c r="R1127" i="2" a="1"/>
  <c r="R1127" i="2" s="1"/>
  <c r="T1198" i="2" a="1"/>
  <c r="T1198" i="2" s="1"/>
  <c r="R1198" i="2" a="1"/>
  <c r="R1198" i="2" s="1"/>
  <c r="V1198" i="2" a="1"/>
  <c r="V1198" i="2" s="1"/>
  <c r="W1198" i="2" a="1"/>
  <c r="W1198" i="2" s="1"/>
  <c r="S1198" i="2" a="1"/>
  <c r="S1198" i="2" s="1"/>
  <c r="W1258" i="2" a="1"/>
  <c r="W1258" i="2" s="1"/>
  <c r="R1258" i="2" a="1"/>
  <c r="R1258" i="2" s="1"/>
  <c r="T1258" i="2" a="1"/>
  <c r="T1258" i="2" s="1"/>
  <c r="S1258" i="2" a="1"/>
  <c r="S1258" i="2" s="1"/>
  <c r="V1258" i="2" a="1"/>
  <c r="V1258" i="2" s="1"/>
  <c r="V1449" i="2" a="1"/>
  <c r="V1449" i="2" s="1"/>
  <c r="R1449" i="2" a="1"/>
  <c r="R1449" i="2" s="1"/>
  <c r="S1449" i="2" a="1"/>
  <c r="S1449" i="2" s="1"/>
  <c r="W1449" i="2" a="1"/>
  <c r="W1449" i="2" s="1"/>
  <c r="T1449" i="2" a="1"/>
  <c r="T1449" i="2" s="1"/>
  <c r="V1464" i="2" a="1"/>
  <c r="V1464" i="2" s="1"/>
  <c r="S1464" i="2" a="1"/>
  <c r="S1464" i="2" s="1"/>
  <c r="R1464" i="2" a="1"/>
  <c r="R1464" i="2" s="1"/>
  <c r="W1464" i="2" a="1"/>
  <c r="W1464" i="2" s="1"/>
  <c r="T1464" i="2" a="1"/>
  <c r="T1464" i="2" s="1"/>
  <c r="V1721" i="2" a="1"/>
  <c r="V1721" i="2" s="1"/>
  <c r="S1721" i="2" a="1"/>
  <c r="S1721" i="2" s="1"/>
  <c r="W1721" i="2" a="1"/>
  <c r="W1721" i="2" s="1"/>
  <c r="R1721" i="2" a="1"/>
  <c r="R1721" i="2" s="1"/>
  <c r="T1721" i="2" a="1"/>
  <c r="T1721" i="2" s="1"/>
  <c r="V1753" i="2" a="1"/>
  <c r="V1753" i="2" s="1"/>
  <c r="S1753" i="2" a="1"/>
  <c r="S1753" i="2" s="1"/>
  <c r="W1753" i="2" a="1"/>
  <c r="W1753" i="2" s="1"/>
  <c r="T1753" i="2" a="1"/>
  <c r="T1753" i="2" s="1"/>
  <c r="R1753" i="2" a="1"/>
  <c r="R1753" i="2" s="1"/>
  <c r="V1781" i="2" a="1"/>
  <c r="V1781" i="2" s="1"/>
  <c r="W1781" i="2" a="1"/>
  <c r="W1781" i="2" s="1"/>
  <c r="T1781" i="2" a="1"/>
  <c r="T1781" i="2" s="1"/>
  <c r="S1781" i="2" a="1"/>
  <c r="S1781" i="2" s="1"/>
  <c r="R1781" i="2" a="1"/>
  <c r="R1781" i="2" s="1"/>
  <c r="R1797" i="2" a="1"/>
  <c r="R1797" i="2" s="1"/>
  <c r="V1797" i="2" a="1"/>
  <c r="V1797" i="2" s="1"/>
  <c r="S1797" i="2" a="1"/>
  <c r="S1797" i="2" s="1"/>
  <c r="W1797" i="2" a="1"/>
  <c r="W1797" i="2" s="1"/>
  <c r="T1797" i="2" a="1"/>
  <c r="T1797" i="2" s="1"/>
  <c r="S1825" i="2" a="1"/>
  <c r="S1825" i="2" s="1"/>
  <c r="V1825" i="2" a="1"/>
  <c r="V1825" i="2" s="1"/>
  <c r="W1825" i="2" a="1"/>
  <c r="W1825" i="2" s="1"/>
  <c r="T1825" i="2" a="1"/>
  <c r="T1825" i="2" s="1"/>
  <c r="R1825" i="2" a="1"/>
  <c r="R1825" i="2" s="1"/>
  <c r="T1853" i="2" a="1"/>
  <c r="T1853" i="2" s="1"/>
  <c r="S1853" i="2" a="1"/>
  <c r="S1853" i="2" s="1"/>
  <c r="V1853" i="2" a="1"/>
  <c r="V1853" i="2" s="1"/>
  <c r="R1853" i="2" a="1"/>
  <c r="R1853" i="2" s="1"/>
  <c r="W1853" i="2" a="1"/>
  <c r="W1853" i="2" s="1"/>
  <c r="S1885" i="2" a="1"/>
  <c r="S1885" i="2" s="1"/>
  <c r="W1885" i="2" a="1"/>
  <c r="W1885" i="2" s="1"/>
  <c r="T1885" i="2" a="1"/>
  <c r="T1885" i="2" s="1"/>
  <c r="V1885" i="2" a="1"/>
  <c r="V1885" i="2" s="1"/>
  <c r="R1885" i="2" a="1"/>
  <c r="R1885" i="2" s="1"/>
  <c r="W1929" i="2" a="1"/>
  <c r="W1929" i="2" s="1"/>
  <c r="T1929" i="2" a="1"/>
  <c r="T1929" i="2" s="1"/>
  <c r="V1929" i="2" a="1"/>
  <c r="V1929" i="2" s="1"/>
  <c r="R1929" i="2" a="1"/>
  <c r="R1929" i="2" s="1"/>
  <c r="S1929" i="2" a="1"/>
  <c r="S1929" i="2" s="1"/>
  <c r="V1953" i="2" a="1"/>
  <c r="V1953" i="2" s="1"/>
  <c r="R1953" i="2" a="1"/>
  <c r="R1953" i="2" s="1"/>
  <c r="S1953" i="2" a="1"/>
  <c r="S1953" i="2" s="1"/>
  <c r="W1953" i="2" a="1"/>
  <c r="W1953" i="2" s="1"/>
  <c r="T1953" i="2" a="1"/>
  <c r="T1953" i="2" s="1"/>
  <c r="V1985" i="2" a="1"/>
  <c r="V1985" i="2" s="1"/>
  <c r="R1985" i="2" a="1"/>
  <c r="R1985" i="2" s="1"/>
  <c r="S1985" i="2" a="1"/>
  <c r="S1985" i="2" s="1"/>
  <c r="W1985" i="2" a="1"/>
  <c r="W1985" i="2" s="1"/>
  <c r="T1985" i="2" a="1"/>
  <c r="T1985" i="2" s="1"/>
  <c r="S2013" i="2" a="1"/>
  <c r="S2013" i="2" s="1"/>
  <c r="W2013" i="2" a="1"/>
  <c r="W2013" i="2" s="1"/>
  <c r="T2013" i="2" a="1"/>
  <c r="T2013" i="2" s="1"/>
  <c r="V2013" i="2" a="1"/>
  <c r="V2013" i="2" s="1"/>
  <c r="R2013" i="2" a="1"/>
  <c r="R2013" i="2" s="1"/>
  <c r="S2041" i="2" a="1"/>
  <c r="S2041" i="2" s="1"/>
  <c r="V2041" i="2" a="1"/>
  <c r="V2041" i="2" s="1"/>
  <c r="T2041" i="2" a="1"/>
  <c r="T2041" i="2" s="1"/>
  <c r="W2041" i="2" a="1"/>
  <c r="W2041" i="2" s="1"/>
  <c r="R2041" i="2" a="1"/>
  <c r="R2041" i="2" s="1"/>
  <c r="R2073" i="2" a="1"/>
  <c r="R2073" i="2" s="1"/>
  <c r="S2073" i="2" a="1"/>
  <c r="S2073" i="2" s="1"/>
  <c r="V2073" i="2" a="1"/>
  <c r="V2073" i="2" s="1"/>
  <c r="T2073" i="2" a="1"/>
  <c r="T2073" i="2" s="1"/>
  <c r="W2073" i="2" a="1"/>
  <c r="W2073" i="2" s="1"/>
  <c r="V2101" i="2" a="1"/>
  <c r="V2101" i="2" s="1"/>
  <c r="R2101" i="2" a="1"/>
  <c r="R2101" i="2" s="1"/>
  <c r="S2101" i="2" a="1"/>
  <c r="S2101" i="2" s="1"/>
  <c r="W2101" i="2" a="1"/>
  <c r="W2101" i="2" s="1"/>
  <c r="T2101" i="2" a="1"/>
  <c r="T2101" i="2" s="1"/>
  <c r="S2129" i="2" a="1"/>
  <c r="S2129" i="2" s="1"/>
  <c r="V2129" i="2" a="1"/>
  <c r="V2129" i="2" s="1"/>
  <c r="W2129" i="2" a="1"/>
  <c r="W2129" i="2" s="1"/>
  <c r="R2129" i="2" a="1"/>
  <c r="R2129" i="2" s="1"/>
  <c r="T2129" i="2" a="1"/>
  <c r="T2129" i="2" s="1"/>
  <c r="V123" i="2" a="1"/>
  <c r="V123" i="2" s="1"/>
  <c r="S123" i="2" a="1"/>
  <c r="S123" i="2" s="1"/>
  <c r="W123" i="2" a="1"/>
  <c r="W123" i="2" s="1"/>
  <c r="R123" i="2" a="1"/>
  <c r="R123" i="2" s="1"/>
  <c r="T123" i="2" a="1"/>
  <c r="T123" i="2" s="1"/>
  <c r="V1015" i="2" a="1"/>
  <c r="V1015" i="2" s="1"/>
  <c r="S1015" i="2" a="1"/>
  <c r="S1015" i="2" s="1"/>
  <c r="R1015" i="2" a="1"/>
  <c r="R1015" i="2" s="1"/>
  <c r="T1015" i="2" a="1"/>
  <c r="T1015" i="2" s="1"/>
  <c r="W1015" i="2" a="1"/>
  <c r="W1015" i="2" s="1"/>
  <c r="T1105" i="2" a="1"/>
  <c r="T1105" i="2" s="1"/>
  <c r="R1105" i="2" a="1"/>
  <c r="R1105" i="2" s="1"/>
  <c r="S1105" i="2" a="1"/>
  <c r="S1105" i="2" s="1"/>
  <c r="V1105" i="2" a="1"/>
  <c r="V1105" i="2" s="1"/>
  <c r="W1105" i="2" a="1"/>
  <c r="W1105" i="2" s="1"/>
  <c r="R1218" i="2" a="1"/>
  <c r="R1218" i="2" s="1"/>
  <c r="T1218" i="2" a="1"/>
  <c r="T1218" i="2" s="1"/>
  <c r="V1218" i="2" a="1"/>
  <c r="V1218" i="2" s="1"/>
  <c r="W1218" i="2" a="1"/>
  <c r="W1218" i="2" s="1"/>
  <c r="S1218" i="2" a="1"/>
  <c r="S1218" i="2" s="1"/>
  <c r="V1421" i="2" a="1"/>
  <c r="V1421" i="2" s="1"/>
  <c r="S1421" i="2" a="1"/>
  <c r="S1421" i="2" s="1"/>
  <c r="W1421" i="2" a="1"/>
  <c r="W1421" i="2" s="1"/>
  <c r="T1421" i="2" a="1"/>
  <c r="T1421" i="2" s="1"/>
  <c r="R1421" i="2" a="1"/>
  <c r="R1421" i="2" s="1"/>
  <c r="S1627" i="2" a="1"/>
  <c r="S1627" i="2" s="1"/>
  <c r="W1627" i="2" a="1"/>
  <c r="W1627" i="2" s="1"/>
  <c r="T1627" i="2" a="1"/>
  <c r="T1627" i="2" s="1"/>
  <c r="R1627" i="2" a="1"/>
  <c r="R1627" i="2" s="1"/>
  <c r="V1627" i="2" a="1"/>
  <c r="V1627" i="2" s="1"/>
  <c r="R1675" i="2" a="1"/>
  <c r="R1675" i="2" s="1"/>
  <c r="W1675" i="2" a="1"/>
  <c r="W1675" i="2" s="1"/>
  <c r="V1675" i="2" a="1"/>
  <c r="V1675" i="2" s="1"/>
  <c r="S1675" i="2" a="1"/>
  <c r="S1675" i="2" s="1"/>
  <c r="T1675" i="2" a="1"/>
  <c r="T1675" i="2" s="1"/>
  <c r="V1699" i="2" a="1"/>
  <c r="V1699" i="2" s="1"/>
  <c r="S1699" i="2" a="1"/>
  <c r="S1699" i="2" s="1"/>
  <c r="W1699" i="2" a="1"/>
  <c r="W1699" i="2" s="1"/>
  <c r="R1699" i="2" a="1"/>
  <c r="R1699" i="2" s="1"/>
  <c r="T1699" i="2" a="1"/>
  <c r="T1699" i="2" s="1"/>
  <c r="W1827" i="2" a="1"/>
  <c r="W1827" i="2" s="1"/>
  <c r="T1827" i="2" a="1"/>
  <c r="T1827" i="2" s="1"/>
  <c r="R1827" i="2" a="1"/>
  <c r="R1827" i="2" s="1"/>
  <c r="S1827" i="2" a="1"/>
  <c r="S1827" i="2" s="1"/>
  <c r="V1827" i="2" a="1"/>
  <c r="V1827" i="2" s="1"/>
  <c r="S1875" i="2" a="1"/>
  <c r="S1875" i="2" s="1"/>
  <c r="T1875" i="2" a="1"/>
  <c r="T1875" i="2" s="1"/>
  <c r="R1875" i="2" a="1"/>
  <c r="R1875" i="2" s="1"/>
  <c r="V1875" i="2" a="1"/>
  <c r="V1875" i="2" s="1"/>
  <c r="W1875" i="2" a="1"/>
  <c r="W1875" i="2" s="1"/>
  <c r="R1931" i="2" a="1"/>
  <c r="R1931" i="2" s="1"/>
  <c r="W1931" i="2" a="1"/>
  <c r="W1931" i="2" s="1"/>
  <c r="V1931" i="2" a="1"/>
  <c r="V1931" i="2" s="1"/>
  <c r="S1931" i="2" a="1"/>
  <c r="S1931" i="2" s="1"/>
  <c r="T1931" i="2" a="1"/>
  <c r="T1931" i="2" s="1"/>
  <c r="V1955" i="2" a="1"/>
  <c r="V1955" i="2" s="1"/>
  <c r="W1955" i="2" a="1"/>
  <c r="W1955" i="2" s="1"/>
  <c r="S1955" i="2" a="1"/>
  <c r="S1955" i="2" s="1"/>
  <c r="R1955" i="2" a="1"/>
  <c r="R1955" i="2" s="1"/>
  <c r="T1955" i="2" a="1"/>
  <c r="T1955" i="2" s="1"/>
  <c r="S1999" i="2" a="1"/>
  <c r="S1999" i="2" s="1"/>
  <c r="V1999" i="2" a="1"/>
  <c r="V1999" i="2" s="1"/>
  <c r="W1999" i="2" a="1"/>
  <c r="W1999" i="2" s="1"/>
  <c r="T1999" i="2" a="1"/>
  <c r="T1999" i="2" s="1"/>
  <c r="R1999" i="2" a="1"/>
  <c r="R1999" i="2" s="1"/>
  <c r="V2051" i="2" a="1"/>
  <c r="V2051" i="2" s="1"/>
  <c r="W2051" i="2" a="1"/>
  <c r="W2051" i="2" s="1"/>
  <c r="S2051" i="2" a="1"/>
  <c r="S2051" i="2" s="1"/>
  <c r="T2051" i="2" a="1"/>
  <c r="T2051" i="2" s="1"/>
  <c r="R2051" i="2" a="1"/>
  <c r="R2051" i="2" s="1"/>
  <c r="T2099" i="2" a="1"/>
  <c r="T2099" i="2" s="1"/>
  <c r="R2099" i="2" a="1"/>
  <c r="R2099" i="2" s="1"/>
  <c r="V2099" i="2" a="1"/>
  <c r="V2099" i="2" s="1"/>
  <c r="S2099" i="2" a="1"/>
  <c r="S2099" i="2" s="1"/>
  <c r="W2099" i="2" a="1"/>
  <c r="W2099" i="2" s="1"/>
  <c r="S48" i="2" a="1"/>
  <c r="S48" i="2" s="1"/>
  <c r="V48" i="2" a="1"/>
  <c r="V48" i="2" s="1"/>
  <c r="T48" i="2" a="1"/>
  <c r="T48" i="2" s="1"/>
  <c r="R48" i="2" a="1"/>
  <c r="R48" i="2" s="1"/>
  <c r="W48" i="2" a="1"/>
  <c r="W48" i="2" s="1"/>
  <c r="W56" i="2" a="1"/>
  <c r="W56" i="2" s="1"/>
  <c r="S56" i="2" a="1"/>
  <c r="S56" i="2" s="1"/>
  <c r="T56" i="2" a="1"/>
  <c r="T56" i="2" s="1"/>
  <c r="V56" i="2" a="1"/>
  <c r="V56" i="2" s="1"/>
  <c r="R56" i="2" a="1"/>
  <c r="R56" i="2" s="1"/>
  <c r="R818" i="2" a="1"/>
  <c r="R818" i="2" s="1"/>
  <c r="T818" i="2" a="1"/>
  <c r="T818" i="2" s="1"/>
  <c r="V818" i="2" a="1"/>
  <c r="V818" i="2" s="1"/>
  <c r="W818" i="2" a="1"/>
  <c r="W818" i="2" s="1"/>
  <c r="S818" i="2" a="1"/>
  <c r="S818" i="2" s="1"/>
  <c r="V847" i="2" a="1"/>
  <c r="V847" i="2" s="1"/>
  <c r="R847" i="2" a="1"/>
  <c r="R847" i="2" s="1"/>
  <c r="S847" i="2" a="1"/>
  <c r="S847" i="2" s="1"/>
  <c r="W847" i="2" a="1"/>
  <c r="W847" i="2" s="1"/>
  <c r="T847" i="2" a="1"/>
  <c r="T847" i="2" s="1"/>
  <c r="R958" i="2" a="1"/>
  <c r="R958" i="2" s="1"/>
  <c r="T958" i="2" a="1"/>
  <c r="T958" i="2" s="1"/>
  <c r="S958" i="2" a="1"/>
  <c r="S958" i="2" s="1"/>
  <c r="V958" i="2" a="1"/>
  <c r="V958" i="2" s="1"/>
  <c r="W958" i="2" a="1"/>
  <c r="W958" i="2" s="1"/>
  <c r="R1029" i="2" a="1"/>
  <c r="R1029" i="2" s="1"/>
  <c r="S1029" i="2" a="1"/>
  <c r="S1029" i="2" s="1"/>
  <c r="W1029" i="2" a="1"/>
  <c r="W1029" i="2" s="1"/>
  <c r="T1029" i="2" a="1"/>
  <c r="T1029" i="2" s="1"/>
  <c r="V1029" i="2" a="1"/>
  <c r="V1029" i="2" s="1"/>
  <c r="W1263" i="2" a="1"/>
  <c r="W1263" i="2" s="1"/>
  <c r="T1263" i="2" a="1"/>
  <c r="T1263" i="2" s="1"/>
  <c r="V1263" i="2" a="1"/>
  <c r="V1263" i="2" s="1"/>
  <c r="R1263" i="2" a="1"/>
  <c r="R1263" i="2" s="1"/>
  <c r="S1263" i="2" a="1"/>
  <c r="S1263" i="2" s="1"/>
  <c r="W1325" i="2" a="1"/>
  <c r="W1325" i="2" s="1"/>
  <c r="T1325" i="2" a="1"/>
  <c r="T1325" i="2" s="1"/>
  <c r="R1325" i="2" a="1"/>
  <c r="R1325" i="2" s="1"/>
  <c r="S1325" i="2" a="1"/>
  <c r="S1325" i="2" s="1"/>
  <c r="V1325" i="2" a="1"/>
  <c r="V1325" i="2" s="1"/>
  <c r="W1435" i="2" a="1"/>
  <c r="W1435" i="2" s="1"/>
  <c r="S1435" i="2" a="1"/>
  <c r="S1435" i="2" s="1"/>
  <c r="V1435" i="2" a="1"/>
  <c r="V1435" i="2" s="1"/>
  <c r="T1435" i="2" a="1"/>
  <c r="T1435" i="2" s="1"/>
  <c r="R1435" i="2" a="1"/>
  <c r="R1435" i="2" s="1"/>
  <c r="S1452" i="2" a="1"/>
  <c r="S1452" i="2" s="1"/>
  <c r="W1452" i="2" a="1"/>
  <c r="W1452" i="2" s="1"/>
  <c r="V1452" i="2" a="1"/>
  <c r="V1452" i="2" s="1"/>
  <c r="R1452" i="2" a="1"/>
  <c r="R1452" i="2" s="1"/>
  <c r="T1452" i="2" a="1"/>
  <c r="T1452" i="2" s="1"/>
  <c r="V1521" i="2" a="1"/>
  <c r="V1521" i="2" s="1"/>
  <c r="S1521" i="2" a="1"/>
  <c r="S1521" i="2" s="1"/>
  <c r="W1521" i="2" a="1"/>
  <c r="W1521" i="2" s="1"/>
  <c r="T1521" i="2" a="1"/>
  <c r="T1521" i="2" s="1"/>
  <c r="R1521" i="2" a="1"/>
  <c r="R1521" i="2" s="1"/>
  <c r="S1576" i="2" a="1"/>
  <c r="S1576" i="2" s="1"/>
  <c r="W1576" i="2" a="1"/>
  <c r="W1576" i="2" s="1"/>
  <c r="V1576" i="2" a="1"/>
  <c r="V1576" i="2" s="1"/>
  <c r="T1576" i="2" a="1"/>
  <c r="T1576" i="2" s="1"/>
  <c r="R1576" i="2" a="1"/>
  <c r="R1576" i="2" s="1"/>
  <c r="V1609" i="2" a="1"/>
  <c r="V1609" i="2" s="1"/>
  <c r="R1609" i="2" a="1"/>
  <c r="R1609" i="2" s="1"/>
  <c r="S1609" i="2" a="1"/>
  <c r="S1609" i="2" s="1"/>
  <c r="T1609" i="2" a="1"/>
  <c r="T1609" i="2" s="1"/>
  <c r="W1609" i="2" a="1"/>
  <c r="W1609" i="2" s="1"/>
  <c r="V1625" i="2" a="1"/>
  <c r="V1625" i="2" s="1"/>
  <c r="S1625" i="2" a="1"/>
  <c r="S1625" i="2" s="1"/>
  <c r="T1625" i="2" a="1"/>
  <c r="T1625" i="2" s="1"/>
  <c r="W1625" i="2" a="1"/>
  <c r="W1625" i="2" s="1"/>
  <c r="R1625" i="2" a="1"/>
  <c r="R1625" i="2" s="1"/>
  <c r="W1641" i="2" a="1"/>
  <c r="W1641" i="2" s="1"/>
  <c r="V1641" i="2" a="1"/>
  <c r="V1641" i="2" s="1"/>
  <c r="T1641" i="2" a="1"/>
  <c r="T1641" i="2" s="1"/>
  <c r="R1641" i="2" a="1"/>
  <c r="R1641" i="2" s="1"/>
  <c r="S1641" i="2" a="1"/>
  <c r="S1641" i="2" s="1"/>
  <c r="W1657" i="2" a="1"/>
  <c r="W1657" i="2" s="1"/>
  <c r="S1657" i="2" a="1"/>
  <c r="S1657" i="2" s="1"/>
  <c r="T1657" i="2" a="1"/>
  <c r="T1657" i="2" s="1"/>
  <c r="V1657" i="2" a="1"/>
  <c r="V1657" i="2" s="1"/>
  <c r="R1657" i="2" a="1"/>
  <c r="R1657" i="2" s="1"/>
  <c r="W1673" i="2" a="1"/>
  <c r="W1673" i="2" s="1"/>
  <c r="T1673" i="2" a="1"/>
  <c r="T1673" i="2" s="1"/>
  <c r="V1673" i="2" a="1"/>
  <c r="V1673" i="2" s="1"/>
  <c r="R1673" i="2" a="1"/>
  <c r="R1673" i="2" s="1"/>
  <c r="S1673" i="2" a="1"/>
  <c r="S1673" i="2" s="1"/>
  <c r="V1689" i="2" a="1"/>
  <c r="V1689" i="2" s="1"/>
  <c r="S1689" i="2" a="1"/>
  <c r="S1689" i="2" s="1"/>
  <c r="W1689" i="2" a="1"/>
  <c r="W1689" i="2" s="1"/>
  <c r="T1689" i="2" a="1"/>
  <c r="T1689" i="2" s="1"/>
  <c r="R1689" i="2" a="1"/>
  <c r="R1689" i="2" s="1"/>
  <c r="R1697" i="2" a="1"/>
  <c r="R1697" i="2" s="1"/>
  <c r="T1697" i="2" a="1"/>
  <c r="T1697" i="2" s="1"/>
  <c r="V1697" i="2" a="1"/>
  <c r="V1697" i="2" s="1"/>
  <c r="S1697" i="2" a="1"/>
  <c r="S1697" i="2" s="1"/>
  <c r="W1697" i="2" a="1"/>
  <c r="W1697" i="2" s="1"/>
  <c r="W1713" i="2" a="1"/>
  <c r="W1713" i="2" s="1"/>
  <c r="S1713" i="2" a="1"/>
  <c r="S1713" i="2" s="1"/>
  <c r="R1713" i="2" a="1"/>
  <c r="R1713" i="2" s="1"/>
  <c r="T1713" i="2" a="1"/>
  <c r="T1713" i="2" s="1"/>
  <c r="V1713" i="2" a="1"/>
  <c r="V1713" i="2" s="1"/>
  <c r="V1749" i="2" a="1"/>
  <c r="V1749" i="2" s="1"/>
  <c r="W1749" i="2" a="1"/>
  <c r="W1749" i="2" s="1"/>
  <c r="T1749" i="2" a="1"/>
  <c r="T1749" i="2" s="1"/>
  <c r="S1749" i="2" a="1"/>
  <c r="S1749" i="2" s="1"/>
  <c r="R1749" i="2" a="1"/>
  <c r="R1749" i="2" s="1"/>
  <c r="S1801" i="2" a="1"/>
  <c r="S1801" i="2" s="1"/>
  <c r="V1801" i="2" a="1"/>
  <c r="V1801" i="2" s="1"/>
  <c r="T1801" i="2" a="1"/>
  <c r="T1801" i="2" s="1"/>
  <c r="R1801" i="2" a="1"/>
  <c r="R1801" i="2" s="1"/>
  <c r="W1801" i="2" a="1"/>
  <c r="W1801" i="2" s="1"/>
  <c r="T1837" i="2" a="1"/>
  <c r="T1837" i="2" s="1"/>
  <c r="S1837" i="2" a="1"/>
  <c r="S1837" i="2" s="1"/>
  <c r="V1837" i="2" a="1"/>
  <c r="V1837" i="2" s="1"/>
  <c r="R1837" i="2" a="1"/>
  <c r="R1837" i="2" s="1"/>
  <c r="W1837" i="2" a="1"/>
  <c r="W1837" i="2" s="1"/>
  <c r="T1873" i="2" a="1"/>
  <c r="T1873" i="2" s="1"/>
  <c r="R1873" i="2" a="1"/>
  <c r="R1873" i="2" s="1"/>
  <c r="W1873" i="2" a="1"/>
  <c r="W1873" i="2" s="1"/>
  <c r="S1873" i="2" a="1"/>
  <c r="S1873" i="2" s="1"/>
  <c r="V1873" i="2" a="1"/>
  <c r="V1873" i="2" s="1"/>
  <c r="R1925" i="2" a="1"/>
  <c r="R1925" i="2" s="1"/>
  <c r="W1925" i="2" a="1"/>
  <c r="W1925" i="2" s="1"/>
  <c r="T1925" i="2" a="1"/>
  <c r="T1925" i="2" s="1"/>
  <c r="S1925" i="2" a="1"/>
  <c r="S1925" i="2" s="1"/>
  <c r="V1925" i="2" a="1"/>
  <c r="V1925" i="2" s="1"/>
  <c r="S1949" i="2" a="1"/>
  <c r="S1949" i="2" s="1"/>
  <c r="W1949" i="2" a="1"/>
  <c r="W1949" i="2" s="1"/>
  <c r="T1949" i="2" a="1"/>
  <c r="T1949" i="2" s="1"/>
  <c r="V1949" i="2" a="1"/>
  <c r="V1949" i="2" s="1"/>
  <c r="R1949" i="2" a="1"/>
  <c r="R1949" i="2" s="1"/>
  <c r="S1981" i="2" a="1"/>
  <c r="S1981" i="2" s="1"/>
  <c r="W1981" i="2" a="1"/>
  <c r="W1981" i="2" s="1"/>
  <c r="T1981" i="2" a="1"/>
  <c r="T1981" i="2" s="1"/>
  <c r="V1981" i="2" a="1"/>
  <c r="V1981" i="2" s="1"/>
  <c r="R1981" i="2" a="1"/>
  <c r="R1981" i="2" s="1"/>
  <c r="V2017" i="2" a="1"/>
  <c r="V2017" i="2" s="1"/>
  <c r="R2017" i="2" a="1"/>
  <c r="R2017" i="2" s="1"/>
  <c r="S2017" i="2" a="1"/>
  <c r="S2017" i="2" s="1"/>
  <c r="T2017" i="2" a="1"/>
  <c r="T2017" i="2" s="1"/>
  <c r="W2017" i="2" a="1"/>
  <c r="W2017" i="2" s="1"/>
  <c r="W2053" i="2" a="1"/>
  <c r="W2053" i="2" s="1"/>
  <c r="S2053" i="2" a="1"/>
  <c r="S2053" i="2" s="1"/>
  <c r="V2053" i="2" a="1"/>
  <c r="V2053" i="2" s="1"/>
  <c r="T2053" i="2" a="1"/>
  <c r="T2053" i="2" s="1"/>
  <c r="R2053" i="2" a="1"/>
  <c r="R2053" i="2" s="1"/>
  <c r="V2085" i="2" a="1"/>
  <c r="V2085" i="2" s="1"/>
  <c r="R2085" i="2" a="1"/>
  <c r="R2085" i="2" s="1"/>
  <c r="S2085" i="2" a="1"/>
  <c r="S2085" i="2" s="1"/>
  <c r="W2085" i="2" a="1"/>
  <c r="W2085" i="2" s="1"/>
  <c r="T2085" i="2" a="1"/>
  <c r="T2085" i="2" s="1"/>
  <c r="S2125" i="2" a="1"/>
  <c r="S2125" i="2" s="1"/>
  <c r="W2125" i="2" a="1"/>
  <c r="W2125" i="2" s="1"/>
  <c r="T2125" i="2" a="1"/>
  <c r="T2125" i="2" s="1"/>
  <c r="R2125" i="2" a="1"/>
  <c r="R2125" i="2" s="1"/>
  <c r="V2125" i="2" a="1"/>
  <c r="V2125" i="2" s="1"/>
  <c r="W50" i="2" a="1"/>
  <c r="W50" i="2" s="1"/>
  <c r="S50" i="2" a="1"/>
  <c r="S50" i="2" s="1"/>
  <c r="R50" i="2" a="1"/>
  <c r="R50" i="2" s="1"/>
  <c r="T50" i="2" a="1"/>
  <c r="T50" i="2" s="1"/>
  <c r="V50" i="2" a="1"/>
  <c r="V50" i="2" s="1"/>
  <c r="S905" i="2" a="1"/>
  <c r="S905" i="2" s="1"/>
  <c r="V905" i="2" a="1"/>
  <c r="V905" i="2" s="1"/>
  <c r="W905" i="2" a="1"/>
  <c r="W905" i="2" s="1"/>
  <c r="T905" i="2" a="1"/>
  <c r="T905" i="2" s="1"/>
  <c r="R905" i="2" a="1"/>
  <c r="R905" i="2" s="1"/>
  <c r="R1114" i="2" a="1"/>
  <c r="R1114" i="2" s="1"/>
  <c r="V1114" i="2" a="1"/>
  <c r="V1114" i="2" s="1"/>
  <c r="W1114" i="2" a="1"/>
  <c r="W1114" i="2" s="1"/>
  <c r="S1114" i="2" a="1"/>
  <c r="S1114" i="2" s="1"/>
  <c r="T1114" i="2" a="1"/>
  <c r="T1114" i="2" s="1"/>
  <c r="R1369" i="2" a="1"/>
  <c r="R1369" i="2" s="1"/>
  <c r="V1369" i="2" a="1"/>
  <c r="V1369" i="2" s="1"/>
  <c r="S1369" i="2" a="1"/>
  <c r="S1369" i="2" s="1"/>
  <c r="W1369" i="2" a="1"/>
  <c r="W1369" i="2" s="1"/>
  <c r="T1369" i="2" a="1"/>
  <c r="T1369" i="2" s="1"/>
  <c r="S1599" i="2" a="1"/>
  <c r="S1599" i="2" s="1"/>
  <c r="V1599" i="2" a="1"/>
  <c r="V1599" i="2" s="1"/>
  <c r="W1599" i="2" a="1"/>
  <c r="W1599" i="2" s="1"/>
  <c r="T1599" i="2" a="1"/>
  <c r="T1599" i="2" s="1"/>
  <c r="R1599" i="2" a="1"/>
  <c r="R1599" i="2" s="1"/>
  <c r="V1651" i="2" a="1"/>
  <c r="V1651" i="2" s="1"/>
  <c r="W1651" i="2" a="1"/>
  <c r="W1651" i="2" s="1"/>
  <c r="T1651" i="2" a="1"/>
  <c r="T1651" i="2" s="1"/>
  <c r="S1651" i="2" a="1"/>
  <c r="S1651" i="2" s="1"/>
  <c r="R1651" i="2" a="1"/>
  <c r="R1651" i="2" s="1"/>
  <c r="S1819" i="2" a="1"/>
  <c r="S1819" i="2" s="1"/>
  <c r="V1819" i="2" a="1"/>
  <c r="V1819" i="2" s="1"/>
  <c r="T1819" i="2" a="1"/>
  <c r="T1819" i="2" s="1"/>
  <c r="R1819" i="2" a="1"/>
  <c r="R1819" i="2" s="1"/>
  <c r="W1819" i="2" a="1"/>
  <c r="W1819" i="2" s="1"/>
  <c r="T1871" i="2" a="1"/>
  <c r="T1871" i="2" s="1"/>
  <c r="W1871" i="2" a="1"/>
  <c r="W1871" i="2" s="1"/>
  <c r="R1871" i="2" a="1"/>
  <c r="R1871" i="2" s="1"/>
  <c r="V1871" i="2" a="1"/>
  <c r="V1871" i="2" s="1"/>
  <c r="S1871" i="2" a="1"/>
  <c r="S1871" i="2" s="1"/>
  <c r="V1963" i="2" a="1"/>
  <c r="V1963" i="2" s="1"/>
  <c r="S1963" i="2" a="1"/>
  <c r="S1963" i="2" s="1"/>
  <c r="W1963" i="2" a="1"/>
  <c r="W1963" i="2" s="1"/>
  <c r="T1963" i="2" a="1"/>
  <c r="T1963" i="2" s="1"/>
  <c r="R1963" i="2" a="1"/>
  <c r="R1963" i="2" s="1"/>
  <c r="V2019" i="2" a="1"/>
  <c r="V2019" i="2" s="1"/>
  <c r="W2019" i="2" a="1"/>
  <c r="W2019" i="2" s="1"/>
  <c r="S2019" i="2" a="1"/>
  <c r="S2019" i="2" s="1"/>
  <c r="R2019" i="2" a="1"/>
  <c r="R2019" i="2" s="1"/>
  <c r="T2019" i="2" a="1"/>
  <c r="T2019" i="2" s="1"/>
  <c r="V2067" i="2" a="1"/>
  <c r="V2067" i="2" s="1"/>
  <c r="S2067" i="2" a="1"/>
  <c r="S2067" i="2" s="1"/>
  <c r="W2067" i="2" a="1"/>
  <c r="W2067" i="2" s="1"/>
  <c r="R2067" i="2" a="1"/>
  <c r="R2067" i="2" s="1"/>
  <c r="T2067" i="2" a="1"/>
  <c r="T2067" i="2" s="1"/>
  <c r="W2123" i="2" a="1"/>
  <c r="W2123" i="2" s="1"/>
  <c r="R2123" i="2" a="1"/>
  <c r="R2123" i="2" s="1"/>
  <c r="T2123" i="2" a="1"/>
  <c r="T2123" i="2" s="1"/>
  <c r="V2123" i="2" a="1"/>
  <c r="V2123" i="2" s="1"/>
  <c r="S2123" i="2" a="1"/>
  <c r="S2123" i="2" s="1"/>
  <c r="R40" i="2" a="1"/>
  <c r="R40" i="2" s="1"/>
  <c r="W40" i="2" a="1"/>
  <c r="W40" i="2" s="1"/>
  <c r="S40" i="2" a="1"/>
  <c r="S40" i="2" s="1"/>
  <c r="V40" i="2" a="1"/>
  <c r="V40" i="2" s="1"/>
  <c r="T40" i="2" a="1"/>
  <c r="T40" i="2" s="1"/>
  <c r="W74" i="2" a="1"/>
  <c r="W74" i="2" s="1"/>
  <c r="T74" i="2" a="1"/>
  <c r="T74" i="2" s="1"/>
  <c r="V74" i="2" a="1"/>
  <c r="V74" i="2" s="1"/>
  <c r="R74" i="2" a="1"/>
  <c r="R74" i="2" s="1"/>
  <c r="S74" i="2" a="1"/>
  <c r="S74" i="2" s="1"/>
  <c r="T130" i="2" a="1"/>
  <c r="T130" i="2" s="1"/>
  <c r="R130" i="2" a="1"/>
  <c r="R130" i="2" s="1"/>
  <c r="V130" i="2" a="1"/>
  <c r="V130" i="2" s="1"/>
  <c r="S130" i="2" a="1"/>
  <c r="S130" i="2" s="1"/>
  <c r="W130" i="2" a="1"/>
  <c r="W130" i="2" s="1"/>
  <c r="V799" i="2" a="1"/>
  <c r="V799" i="2" s="1"/>
  <c r="R799" i="2" a="1"/>
  <c r="R799" i="2" s="1"/>
  <c r="S799" i="2" a="1"/>
  <c r="S799" i="2" s="1"/>
  <c r="T799" i="2" a="1"/>
  <c r="T799" i="2" s="1"/>
  <c r="W799" i="2" a="1"/>
  <c r="W799" i="2" s="1"/>
  <c r="V951" i="2" a="1"/>
  <c r="V951" i="2" s="1"/>
  <c r="S951" i="2" a="1"/>
  <c r="S951" i="2" s="1"/>
  <c r="R951" i="2" a="1"/>
  <c r="R951" i="2" s="1"/>
  <c r="W951" i="2" a="1"/>
  <c r="W951" i="2" s="1"/>
  <c r="T951" i="2" a="1"/>
  <c r="T951" i="2" s="1"/>
  <c r="S1148" i="2" a="1"/>
  <c r="S1148" i="2" s="1"/>
  <c r="W1148" i="2" a="1"/>
  <c r="W1148" i="2" s="1"/>
  <c r="T1148" i="2" a="1"/>
  <c r="T1148" i="2" s="1"/>
  <c r="R1148" i="2" a="1"/>
  <c r="R1148" i="2" s="1"/>
  <c r="V1148" i="2" a="1"/>
  <c r="V1148" i="2" s="1"/>
  <c r="V1163" i="2" a="1"/>
  <c r="V1163" i="2" s="1"/>
  <c r="R1163" i="2" a="1"/>
  <c r="R1163" i="2" s="1"/>
  <c r="W1163" i="2" a="1"/>
  <c r="W1163" i="2" s="1"/>
  <c r="T1163" i="2" a="1"/>
  <c r="T1163" i="2" s="1"/>
  <c r="S1163" i="2" a="1"/>
  <c r="S1163" i="2" s="1"/>
  <c r="S1168" i="2" a="1"/>
  <c r="S1168" i="2" s="1"/>
  <c r="W1168" i="2" a="1"/>
  <c r="W1168" i="2" s="1"/>
  <c r="R1168" i="2" a="1"/>
  <c r="R1168" i="2" s="1"/>
  <c r="V1168" i="2" a="1"/>
  <c r="V1168" i="2" s="1"/>
  <c r="T1168" i="2" a="1"/>
  <c r="T1168" i="2" s="1"/>
  <c r="T1236" i="2" a="1"/>
  <c r="T1236" i="2" s="1"/>
  <c r="S1236" i="2" a="1"/>
  <c r="S1236" i="2" s="1"/>
  <c r="V1236" i="2" a="1"/>
  <c r="V1236" i="2" s="1"/>
  <c r="R1236" i="2" a="1"/>
  <c r="R1236" i="2" s="1"/>
  <c r="W1236" i="2" a="1"/>
  <c r="W1236" i="2" s="1"/>
  <c r="V1255" i="2" a="1"/>
  <c r="V1255" i="2" s="1"/>
  <c r="S1255" i="2" a="1"/>
  <c r="S1255" i="2" s="1"/>
  <c r="T1255" i="2" a="1"/>
  <c r="T1255" i="2" s="1"/>
  <c r="W1255" i="2" a="1"/>
  <c r="W1255" i="2" s="1"/>
  <c r="R1255" i="2" a="1"/>
  <c r="R1255" i="2" s="1"/>
  <c r="S1287" i="2" a="1"/>
  <c r="S1287" i="2" s="1"/>
  <c r="T1287" i="2" a="1"/>
  <c r="T1287" i="2" s="1"/>
  <c r="W1287" i="2" a="1"/>
  <c r="W1287" i="2" s="1"/>
  <c r="R1287" i="2" a="1"/>
  <c r="R1287" i="2" s="1"/>
  <c r="V1287" i="2" a="1"/>
  <c r="V1287" i="2" s="1"/>
  <c r="V1488" i="2" a="1"/>
  <c r="V1488" i="2" s="1"/>
  <c r="R1488" i="2" a="1"/>
  <c r="R1488" i="2" s="1"/>
  <c r="T1488" i="2" a="1"/>
  <c r="T1488" i="2" s="1"/>
  <c r="S1488" i="2" a="1"/>
  <c r="S1488" i="2" s="1"/>
  <c r="W1488" i="2" a="1"/>
  <c r="W1488" i="2" s="1"/>
  <c r="T1543" i="2" a="1"/>
  <c r="T1543" i="2" s="1"/>
  <c r="R1543" i="2" a="1"/>
  <c r="R1543" i="2" s="1"/>
  <c r="S1543" i="2" a="1"/>
  <c r="S1543" i="2" s="1"/>
  <c r="V1543" i="2" a="1"/>
  <c r="V1543" i="2" s="1"/>
  <c r="W1543" i="2" a="1"/>
  <c r="W1543" i="2" s="1"/>
  <c r="S777" i="2" a="1"/>
  <c r="S777" i="2" s="1"/>
  <c r="W777" i="2" a="1"/>
  <c r="W777" i="2" s="1"/>
  <c r="T777" i="2" a="1"/>
  <c r="T777" i="2" s="1"/>
  <c r="R777" i="2" a="1"/>
  <c r="R777" i="2" s="1"/>
  <c r="V777" i="2" a="1"/>
  <c r="V777" i="2" s="1"/>
  <c r="V787" i="2" a="1"/>
  <c r="V787" i="2" s="1"/>
  <c r="S787" i="2" a="1"/>
  <c r="S787" i="2" s="1"/>
  <c r="R787" i="2" a="1"/>
  <c r="R787" i="2" s="1"/>
  <c r="W787" i="2" a="1"/>
  <c r="W787" i="2" s="1"/>
  <c r="T787" i="2" a="1"/>
  <c r="T787" i="2" s="1"/>
  <c r="S1004" i="2" a="1"/>
  <c r="S1004" i="2" s="1"/>
  <c r="T1004" i="2" a="1"/>
  <c r="T1004" i="2" s="1"/>
  <c r="W1004" i="2" a="1"/>
  <c r="W1004" i="2" s="1"/>
  <c r="R1004" i="2" a="1"/>
  <c r="R1004" i="2" s="1"/>
  <c r="V1004" i="2" a="1"/>
  <c r="V1004" i="2" s="1"/>
  <c r="S1100" i="2" a="1"/>
  <c r="S1100" i="2" s="1"/>
  <c r="T1100" i="2" a="1"/>
  <c r="T1100" i="2" s="1"/>
  <c r="W1100" i="2" a="1"/>
  <c r="W1100" i="2" s="1"/>
  <c r="R1100" i="2" a="1"/>
  <c r="R1100" i="2" s="1"/>
  <c r="V1100" i="2" a="1"/>
  <c r="V1100" i="2" s="1"/>
  <c r="S1213" i="2" a="1"/>
  <c r="S1213" i="2" s="1"/>
  <c r="W1213" i="2" a="1"/>
  <c r="W1213" i="2" s="1"/>
  <c r="R1213" i="2" a="1"/>
  <c r="R1213" i="2" s="1"/>
  <c r="T1213" i="2" a="1"/>
  <c r="T1213" i="2" s="1"/>
  <c r="V1213" i="2" a="1"/>
  <c r="V1213" i="2" s="1"/>
  <c r="R1374" i="2" a="1"/>
  <c r="R1374" i="2" s="1"/>
  <c r="W1374" i="2" a="1"/>
  <c r="W1374" i="2" s="1"/>
  <c r="T1374" i="2" a="1"/>
  <c r="T1374" i="2" s="1"/>
  <c r="S1374" i="2" a="1"/>
  <c r="S1374" i="2" s="1"/>
  <c r="V1374" i="2" a="1"/>
  <c r="V1374" i="2" s="1"/>
  <c r="R1554" i="2" a="1"/>
  <c r="R1554" i="2" s="1"/>
  <c r="T1554" i="2" a="1"/>
  <c r="T1554" i="2" s="1"/>
  <c r="V1554" i="2" a="1"/>
  <c r="V1554" i="2" s="1"/>
  <c r="S1554" i="2" a="1"/>
  <c r="S1554" i="2" s="1"/>
  <c r="W1554" i="2" a="1"/>
  <c r="W1554" i="2" s="1"/>
  <c r="S1591" i="2" a="1"/>
  <c r="S1591" i="2" s="1"/>
  <c r="V1591" i="2" a="1"/>
  <c r="V1591" i="2" s="1"/>
  <c r="W1591" i="2" a="1"/>
  <c r="W1591" i="2" s="1"/>
  <c r="T1591" i="2" a="1"/>
  <c r="T1591" i="2" s="1"/>
  <c r="R1591" i="2" a="1"/>
  <c r="R1591" i="2" s="1"/>
  <c r="R1619" i="2" a="1"/>
  <c r="R1619" i="2" s="1"/>
  <c r="T1619" i="2" a="1"/>
  <c r="T1619" i="2" s="1"/>
  <c r="V1619" i="2" a="1"/>
  <c r="V1619" i="2" s="1"/>
  <c r="W1619" i="2" a="1"/>
  <c r="W1619" i="2" s="1"/>
  <c r="S1619" i="2" a="1"/>
  <c r="S1619" i="2" s="1"/>
  <c r="T1659" i="2" a="1"/>
  <c r="T1659" i="2" s="1"/>
  <c r="R1659" i="2" a="1"/>
  <c r="R1659" i="2" s="1"/>
  <c r="W1659" i="2" a="1"/>
  <c r="W1659" i="2" s="1"/>
  <c r="V1659" i="2" a="1"/>
  <c r="V1659" i="2" s="1"/>
  <c r="S1659" i="2" a="1"/>
  <c r="S1659" i="2" s="1"/>
  <c r="R1695" i="2" a="1"/>
  <c r="R1695" i="2" s="1"/>
  <c r="T1695" i="2" a="1"/>
  <c r="T1695" i="2" s="1"/>
  <c r="V1695" i="2" a="1"/>
  <c r="V1695" i="2" s="1"/>
  <c r="S1695" i="2" a="1"/>
  <c r="S1695" i="2" s="1"/>
  <c r="W1695" i="2" a="1"/>
  <c r="W1695" i="2" s="1"/>
  <c r="V1731" i="2" a="1"/>
  <c r="V1731" i="2" s="1"/>
  <c r="S1731" i="2" a="1"/>
  <c r="S1731" i="2" s="1"/>
  <c r="W1731" i="2" a="1"/>
  <c r="W1731" i="2" s="1"/>
  <c r="T1731" i="2" a="1"/>
  <c r="T1731" i="2" s="1"/>
  <c r="R1731" i="2" a="1"/>
  <c r="R1731" i="2" s="1"/>
  <c r="R1811" i="2" a="1"/>
  <c r="R1811" i="2" s="1"/>
  <c r="V1811" i="2" a="1"/>
  <c r="V1811" i="2" s="1"/>
  <c r="S1811" i="2" a="1"/>
  <c r="S1811" i="2" s="1"/>
  <c r="T1811" i="2" a="1"/>
  <c r="T1811" i="2" s="1"/>
  <c r="W1811" i="2" a="1"/>
  <c r="W1811" i="2" s="1"/>
  <c r="T1855" i="2" a="1"/>
  <c r="T1855" i="2" s="1"/>
  <c r="W1855" i="2" a="1"/>
  <c r="W1855" i="2" s="1"/>
  <c r="R1855" i="2" a="1"/>
  <c r="R1855" i="2" s="1"/>
  <c r="V1855" i="2" a="1"/>
  <c r="V1855" i="2" s="1"/>
  <c r="S1855" i="2" a="1"/>
  <c r="S1855" i="2" s="1"/>
  <c r="R1915" i="2" a="1"/>
  <c r="R1915" i="2" s="1"/>
  <c r="W1915" i="2" a="1"/>
  <c r="W1915" i="2" s="1"/>
  <c r="V1915" i="2" a="1"/>
  <c r="V1915" i="2" s="1"/>
  <c r="S1915" i="2" a="1"/>
  <c r="S1915" i="2" s="1"/>
  <c r="T1915" i="2" a="1"/>
  <c r="T1915" i="2" s="1"/>
  <c r="R1939" i="2" a="1"/>
  <c r="R1939" i="2" s="1"/>
  <c r="V1939" i="2" a="1"/>
  <c r="V1939" i="2" s="1"/>
  <c r="W1939" i="2" a="1"/>
  <c r="W1939" i="2" s="1"/>
  <c r="T1939" i="2" a="1"/>
  <c r="T1939" i="2" s="1"/>
  <c r="S1939" i="2" a="1"/>
  <c r="S1939" i="2" s="1"/>
  <c r="S1983" i="2" a="1"/>
  <c r="S1983" i="2" s="1"/>
  <c r="V1983" i="2" a="1"/>
  <c r="V1983" i="2" s="1"/>
  <c r="W1983" i="2" a="1"/>
  <c r="W1983" i="2" s="1"/>
  <c r="T1983" i="2" a="1"/>
  <c r="T1983" i="2" s="1"/>
  <c r="R1983" i="2" a="1"/>
  <c r="R1983" i="2" s="1"/>
  <c r="V2027" i="2" a="1"/>
  <c r="V2027" i="2" s="1"/>
  <c r="S2027" i="2" a="1"/>
  <c r="S2027" i="2" s="1"/>
  <c r="W2027" i="2" a="1"/>
  <c r="W2027" i="2" s="1"/>
  <c r="T2027" i="2" a="1"/>
  <c r="T2027" i="2" s="1"/>
  <c r="R2027" i="2" a="1"/>
  <c r="R2027" i="2" s="1"/>
  <c r="V2071" i="2" a="1"/>
  <c r="V2071" i="2" s="1"/>
  <c r="S2071" i="2" a="1"/>
  <c r="S2071" i="2" s="1"/>
  <c r="T2071" i="2" a="1"/>
  <c r="T2071" i="2" s="1"/>
  <c r="W2071" i="2" a="1"/>
  <c r="W2071" i="2" s="1"/>
  <c r="R2071" i="2" a="1"/>
  <c r="R2071" i="2" s="1"/>
  <c r="R2115" i="2" a="1"/>
  <c r="R2115" i="2" s="1"/>
  <c r="V2115" i="2" a="1"/>
  <c r="V2115" i="2" s="1"/>
  <c r="S2115" i="2" a="1"/>
  <c r="S2115" i="2" s="1"/>
  <c r="W2115" i="2" a="1"/>
  <c r="W2115" i="2" s="1"/>
  <c r="T2115" i="2" a="1"/>
  <c r="T2115" i="2" s="1"/>
  <c r="R71" i="2" a="1"/>
  <c r="R71" i="2" s="1"/>
  <c r="T71" i="2" a="1"/>
  <c r="T71" i="2" s="1"/>
  <c r="V71" i="2" a="1"/>
  <c r="V71" i="2" s="1"/>
  <c r="S71" i="2" a="1"/>
  <c r="S71" i="2" s="1"/>
  <c r="W71" i="2" a="1"/>
  <c r="W71" i="2" s="1"/>
  <c r="V106" i="2" a="1"/>
  <c r="V106" i="2" s="1"/>
  <c r="R106" i="2" a="1"/>
  <c r="R106" i="2" s="1"/>
  <c r="S106" i="2" a="1"/>
  <c r="S106" i="2" s="1"/>
  <c r="T106" i="2" a="1"/>
  <c r="T106" i="2" s="1"/>
  <c r="W106" i="2" a="1"/>
  <c r="W106" i="2" s="1"/>
  <c r="T142" i="2" a="1"/>
  <c r="T142" i="2" s="1"/>
  <c r="R142" i="2" a="1"/>
  <c r="R142" i="2" s="1"/>
  <c r="S142" i="2" a="1"/>
  <c r="S142" i="2" s="1"/>
  <c r="V142" i="2" a="1"/>
  <c r="V142" i="2" s="1"/>
  <c r="W142" i="2" a="1"/>
  <c r="W142" i="2" s="1"/>
  <c r="R216" i="2" a="1"/>
  <c r="R216" i="2" s="1"/>
  <c r="W216" i="2" a="1"/>
  <c r="W216" i="2" s="1"/>
  <c r="T216" i="2" a="1"/>
  <c r="T216" i="2" s="1"/>
  <c r="S216" i="2" a="1"/>
  <c r="S216" i="2" s="1"/>
  <c r="V216" i="2" a="1"/>
  <c r="V216" i="2" s="1"/>
  <c r="W226" i="2" a="1"/>
  <c r="W226" i="2" s="1"/>
  <c r="T226" i="2" a="1"/>
  <c r="T226" i="2" s="1"/>
  <c r="R226" i="2" a="1"/>
  <c r="R226" i="2" s="1"/>
  <c r="S226" i="2" a="1"/>
  <c r="S226" i="2" s="1"/>
  <c r="V226" i="2" a="1"/>
  <c r="V226" i="2" s="1"/>
  <c r="S232" i="2" a="1"/>
  <c r="S232" i="2" s="1"/>
  <c r="R232" i="2" a="1"/>
  <c r="R232" i="2" s="1"/>
  <c r="T232" i="2" a="1"/>
  <c r="T232" i="2" s="1"/>
  <c r="V232" i="2" a="1"/>
  <c r="V232" i="2" s="1"/>
  <c r="W232" i="2" a="1"/>
  <c r="W232" i="2" s="1"/>
  <c r="W242" i="2" a="1"/>
  <c r="W242" i="2" s="1"/>
  <c r="T242" i="2" a="1"/>
  <c r="T242" i="2" s="1"/>
  <c r="V242" i="2" a="1"/>
  <c r="V242" i="2" s="1"/>
  <c r="S242" i="2" a="1"/>
  <c r="S242" i="2" s="1"/>
  <c r="R242" i="2" a="1"/>
  <c r="R242" i="2" s="1"/>
  <c r="R250" i="2" a="1"/>
  <c r="R250" i="2" s="1"/>
  <c r="T250" i="2" a="1"/>
  <c r="T250" i="2" s="1"/>
  <c r="V250" i="2" a="1"/>
  <c r="V250" i="2" s="1"/>
  <c r="S250" i="2" a="1"/>
  <c r="S250" i="2" s="1"/>
  <c r="W250" i="2" a="1"/>
  <c r="W250" i="2" s="1"/>
  <c r="R256" i="2" a="1"/>
  <c r="R256" i="2" s="1"/>
  <c r="V256" i="2" a="1"/>
  <c r="V256" i="2" s="1"/>
  <c r="S256" i="2" a="1"/>
  <c r="S256" i="2" s="1"/>
  <c r="W256" i="2" a="1"/>
  <c r="W256" i="2" s="1"/>
  <c r="T256" i="2" a="1"/>
  <c r="T256" i="2" s="1"/>
  <c r="W258" i="2" a="1"/>
  <c r="W258" i="2" s="1"/>
  <c r="T258" i="2" a="1"/>
  <c r="T258" i="2" s="1"/>
  <c r="R258" i="2" a="1"/>
  <c r="R258" i="2" s="1"/>
  <c r="S258" i="2" a="1"/>
  <c r="S258" i="2" s="1"/>
  <c r="V258" i="2" a="1"/>
  <c r="V258" i="2" s="1"/>
  <c r="R272" i="2" a="1"/>
  <c r="R272" i="2" s="1"/>
  <c r="V272" i="2" a="1"/>
  <c r="V272" i="2" s="1"/>
  <c r="S272" i="2" a="1"/>
  <c r="S272" i="2" s="1"/>
  <c r="W272" i="2" a="1"/>
  <c r="W272" i="2" s="1"/>
  <c r="T272" i="2" a="1"/>
  <c r="T272" i="2" s="1"/>
  <c r="W274" i="2" a="1"/>
  <c r="W274" i="2" s="1"/>
  <c r="T274" i="2" a="1"/>
  <c r="T274" i="2" s="1"/>
  <c r="R274" i="2" a="1"/>
  <c r="R274" i="2" s="1"/>
  <c r="V274" i="2" a="1"/>
  <c r="V274" i="2" s="1"/>
  <c r="S274" i="2" a="1"/>
  <c r="S274" i="2" s="1"/>
  <c r="S280" i="2" a="1"/>
  <c r="S280" i="2" s="1"/>
  <c r="T280" i="2" a="1"/>
  <c r="T280" i="2" s="1"/>
  <c r="W280" i="2" a="1"/>
  <c r="W280" i="2" s="1"/>
  <c r="R280" i="2" a="1"/>
  <c r="R280" i="2" s="1"/>
  <c r="V280" i="2" a="1"/>
  <c r="V280" i="2" s="1"/>
  <c r="V10" i="2" a="1"/>
  <c r="V10" i="2" s="1"/>
  <c r="S10" i="2" a="1"/>
  <c r="S10" i="2" s="1"/>
  <c r="W10" i="2" a="1"/>
  <c r="W10" i="2" s="1"/>
  <c r="T10" i="2" a="1"/>
  <c r="T10" i="2" s="1"/>
  <c r="R10" i="2" a="1"/>
  <c r="R10" i="2" s="1"/>
  <c r="W45" i="2" a="1"/>
  <c r="W45" i="2" s="1"/>
  <c r="T45" i="2" a="1"/>
  <c r="T45" i="2" s="1"/>
  <c r="S45" i="2" a="1"/>
  <c r="S45" i="2" s="1"/>
  <c r="V45" i="2" a="1"/>
  <c r="V45" i="2" s="1"/>
  <c r="R45" i="2" a="1"/>
  <c r="R45" i="2" s="1"/>
  <c r="V58" i="2" a="1"/>
  <c r="V58" i="2" s="1"/>
  <c r="W58" i="2" a="1"/>
  <c r="W58" i="2" s="1"/>
  <c r="R58" i="2" a="1"/>
  <c r="R58" i="2" s="1"/>
  <c r="T58" i="2" a="1"/>
  <c r="T58" i="2" s="1"/>
  <c r="S58" i="2" a="1"/>
  <c r="S58" i="2" s="1"/>
  <c r="S134" i="2" a="1"/>
  <c r="S134" i="2" s="1"/>
  <c r="W134" i="2" a="1"/>
  <c r="W134" i="2" s="1"/>
  <c r="V134" i="2" a="1"/>
  <c r="V134" i="2" s="1"/>
  <c r="R134" i="2" a="1"/>
  <c r="R134" i="2" s="1"/>
  <c r="T134" i="2" a="1"/>
  <c r="T134" i="2" s="1"/>
  <c r="R154" i="2" a="1"/>
  <c r="R154" i="2" s="1"/>
  <c r="V154" i="2" a="1"/>
  <c r="V154" i="2" s="1"/>
  <c r="S154" i="2" a="1"/>
  <c r="S154" i="2" s="1"/>
  <c r="W154" i="2" a="1"/>
  <c r="W154" i="2" s="1"/>
  <c r="T154" i="2" a="1"/>
  <c r="T154" i="2" s="1"/>
  <c r="W162" i="2" a="1"/>
  <c r="W162" i="2" s="1"/>
  <c r="R162" i="2" a="1"/>
  <c r="R162" i="2" s="1"/>
  <c r="T162" i="2" a="1"/>
  <c r="T162" i="2" s="1"/>
  <c r="V162" i="2" a="1"/>
  <c r="V162" i="2" s="1"/>
  <c r="S162" i="2" a="1"/>
  <c r="S162" i="2" s="1"/>
  <c r="R164" i="2" a="1"/>
  <c r="R164" i="2" s="1"/>
  <c r="T164" i="2" a="1"/>
  <c r="T164" i="2" s="1"/>
  <c r="V164" i="2" a="1"/>
  <c r="V164" i="2" s="1"/>
  <c r="S164" i="2" a="1"/>
  <c r="S164" i="2" s="1"/>
  <c r="W164" i="2" a="1"/>
  <c r="W164" i="2" s="1"/>
  <c r="R170" i="2" a="1"/>
  <c r="R170" i="2" s="1"/>
  <c r="V170" i="2" a="1"/>
  <c r="V170" i="2" s="1"/>
  <c r="S170" i="2" a="1"/>
  <c r="S170" i="2" s="1"/>
  <c r="T170" i="2" a="1"/>
  <c r="T170" i="2" s="1"/>
  <c r="W170" i="2" a="1"/>
  <c r="W170" i="2" s="1"/>
  <c r="W178" i="2" a="1"/>
  <c r="W178" i="2" s="1"/>
  <c r="R178" i="2" a="1"/>
  <c r="R178" i="2" s="1"/>
  <c r="T178" i="2" a="1"/>
  <c r="T178" i="2" s="1"/>
  <c r="V178" i="2" a="1"/>
  <c r="V178" i="2" s="1"/>
  <c r="S178" i="2" a="1"/>
  <c r="S178" i="2" s="1"/>
  <c r="W188" i="2" a="1"/>
  <c r="W188" i="2" s="1"/>
  <c r="T188" i="2" a="1"/>
  <c r="T188" i="2" s="1"/>
  <c r="R188" i="2" a="1"/>
  <c r="R188" i="2" s="1"/>
  <c r="V188" i="2" a="1"/>
  <c r="V188" i="2" s="1"/>
  <c r="S188" i="2" a="1"/>
  <c r="S188" i="2" s="1"/>
  <c r="W194" i="2" a="1"/>
  <c r="W194" i="2" s="1"/>
  <c r="R194" i="2" a="1"/>
  <c r="R194" i="2" s="1"/>
  <c r="T194" i="2" a="1"/>
  <c r="T194" i="2" s="1"/>
  <c r="V194" i="2" a="1"/>
  <c r="V194" i="2" s="1"/>
  <c r="S194" i="2" a="1"/>
  <c r="S194" i="2" s="1"/>
  <c r="W204" i="2" a="1"/>
  <c r="W204" i="2" s="1"/>
  <c r="T204" i="2" a="1"/>
  <c r="T204" i="2" s="1"/>
  <c r="R204" i="2" a="1"/>
  <c r="R204" i="2" s="1"/>
  <c r="S204" i="2" a="1"/>
  <c r="S204" i="2" s="1"/>
  <c r="V204" i="2" a="1"/>
  <c r="V204" i="2" s="1"/>
  <c r="W284" i="2" a="1"/>
  <c r="W284" i="2" s="1"/>
  <c r="T284" i="2" a="1"/>
  <c r="T284" i="2" s="1"/>
  <c r="V284" i="2" a="1"/>
  <c r="V284" i="2" s="1"/>
  <c r="R284" i="2" a="1"/>
  <c r="R284" i="2" s="1"/>
  <c r="S284" i="2" a="1"/>
  <c r="S284" i="2" s="1"/>
  <c r="V290" i="2" a="1"/>
  <c r="V290" i="2" s="1"/>
  <c r="S290" i="2" a="1"/>
  <c r="S290" i="2" s="1"/>
  <c r="W290" i="2" a="1"/>
  <c r="W290" i="2" s="1"/>
  <c r="R290" i="2" a="1"/>
  <c r="R290" i="2" s="1"/>
  <c r="T290" i="2" a="1"/>
  <c r="T290" i="2" s="1"/>
  <c r="R298" i="2" a="1"/>
  <c r="R298" i="2" s="1"/>
  <c r="T298" i="2" a="1"/>
  <c r="T298" i="2" s="1"/>
  <c r="V298" i="2" a="1"/>
  <c r="V298" i="2" s="1"/>
  <c r="S298" i="2" a="1"/>
  <c r="S298" i="2" s="1"/>
  <c r="W298" i="2" a="1"/>
  <c r="W298" i="2" s="1"/>
  <c r="V306" i="2" a="1"/>
  <c r="V306" i="2" s="1"/>
  <c r="R306" i="2" a="1"/>
  <c r="R306" i="2" s="1"/>
  <c r="W306" i="2" a="1"/>
  <c r="W306" i="2" s="1"/>
  <c r="T306" i="2" a="1"/>
  <c r="T306" i="2" s="1"/>
  <c r="S306" i="2" a="1"/>
  <c r="S306" i="2" s="1"/>
  <c r="V316" i="2" a="1"/>
  <c r="V316" i="2" s="1"/>
  <c r="R316" i="2" a="1"/>
  <c r="R316" i="2" s="1"/>
  <c r="S316" i="2" a="1"/>
  <c r="S316" i="2" s="1"/>
  <c r="W316" i="2" a="1"/>
  <c r="W316" i="2" s="1"/>
  <c r="T316" i="2" a="1"/>
  <c r="T316" i="2" s="1"/>
  <c r="W322" i="2" a="1"/>
  <c r="W322" i="2" s="1"/>
  <c r="R322" i="2" a="1"/>
  <c r="R322" i="2" s="1"/>
  <c r="T322" i="2" a="1"/>
  <c r="T322" i="2" s="1"/>
  <c r="V322" i="2" a="1"/>
  <c r="V322" i="2" s="1"/>
  <c r="S322" i="2" a="1"/>
  <c r="S322" i="2" s="1"/>
  <c r="T332" i="2" a="1"/>
  <c r="T332" i="2" s="1"/>
  <c r="V332" i="2" a="1"/>
  <c r="V332" i="2" s="1"/>
  <c r="R332" i="2" a="1"/>
  <c r="R332" i="2" s="1"/>
  <c r="S332" i="2" a="1"/>
  <c r="S332" i="2" s="1"/>
  <c r="W332" i="2" a="1"/>
  <c r="W332" i="2" s="1"/>
  <c r="R340" i="2" a="1"/>
  <c r="R340" i="2" s="1"/>
  <c r="V340" i="2" a="1"/>
  <c r="V340" i="2" s="1"/>
  <c r="W340" i="2" a="1"/>
  <c r="W340" i="2" s="1"/>
  <c r="S340" i="2" a="1"/>
  <c r="S340" i="2" s="1"/>
  <c r="T340" i="2" a="1"/>
  <c r="T340" i="2" s="1"/>
  <c r="W346" i="2" a="1"/>
  <c r="W346" i="2" s="1"/>
  <c r="T346" i="2" a="1"/>
  <c r="T346" i="2" s="1"/>
  <c r="R346" i="2" a="1"/>
  <c r="R346" i="2" s="1"/>
  <c r="S346" i="2" a="1"/>
  <c r="S346" i="2" s="1"/>
  <c r="V346" i="2" a="1"/>
  <c r="V346" i="2" s="1"/>
  <c r="W354" i="2" a="1"/>
  <c r="W354" i="2" s="1"/>
  <c r="R354" i="2" a="1"/>
  <c r="R354" i="2" s="1"/>
  <c r="T354" i="2" a="1"/>
  <c r="T354" i="2" s="1"/>
  <c r="V354" i="2" a="1"/>
  <c r="V354" i="2" s="1"/>
  <c r="S354" i="2" a="1"/>
  <c r="S354" i="2" s="1"/>
  <c r="T370" i="2" a="1"/>
  <c r="T370" i="2" s="1"/>
  <c r="R370" i="2" a="1"/>
  <c r="R370" i="2" s="1"/>
  <c r="V370" i="2" a="1"/>
  <c r="V370" i="2" s="1"/>
  <c r="W370" i="2" a="1"/>
  <c r="W370" i="2" s="1"/>
  <c r="S370" i="2" a="1"/>
  <c r="S370" i="2" s="1"/>
  <c r="V378" i="2" a="1"/>
  <c r="V378" i="2" s="1"/>
  <c r="S378" i="2" a="1"/>
  <c r="S378" i="2" s="1"/>
  <c r="W378" i="2" a="1"/>
  <c r="W378" i="2" s="1"/>
  <c r="T378" i="2" a="1"/>
  <c r="T378" i="2" s="1"/>
  <c r="R378" i="2" a="1"/>
  <c r="R378" i="2" s="1"/>
  <c r="W388" i="2" a="1"/>
  <c r="W388" i="2" s="1"/>
  <c r="T388" i="2" a="1"/>
  <c r="T388" i="2" s="1"/>
  <c r="R388" i="2" a="1"/>
  <c r="R388" i="2" s="1"/>
  <c r="S388" i="2" a="1"/>
  <c r="S388" i="2" s="1"/>
  <c r="V388" i="2" a="1"/>
  <c r="V388" i="2" s="1"/>
  <c r="S396" i="2" a="1"/>
  <c r="S396" i="2" s="1"/>
  <c r="V396" i="2" a="1"/>
  <c r="V396" i="2" s="1"/>
  <c r="W396" i="2" a="1"/>
  <c r="W396" i="2" s="1"/>
  <c r="T396" i="2" a="1"/>
  <c r="T396" i="2" s="1"/>
  <c r="R396" i="2" a="1"/>
  <c r="R396" i="2" s="1"/>
  <c r="W402" i="2" a="1"/>
  <c r="W402" i="2" s="1"/>
  <c r="S402" i="2" a="1"/>
  <c r="S402" i="2" s="1"/>
  <c r="R402" i="2" a="1"/>
  <c r="R402" i="2" s="1"/>
  <c r="T402" i="2" a="1"/>
  <c r="T402" i="2" s="1"/>
  <c r="V402" i="2" a="1"/>
  <c r="V402" i="2" s="1"/>
  <c r="T404" i="2" a="1"/>
  <c r="T404" i="2" s="1"/>
  <c r="V404" i="2" a="1"/>
  <c r="V404" i="2" s="1"/>
  <c r="R404" i="2" a="1"/>
  <c r="R404" i="2" s="1"/>
  <c r="S404" i="2" a="1"/>
  <c r="S404" i="2" s="1"/>
  <c r="W404" i="2" a="1"/>
  <c r="W404" i="2" s="1"/>
  <c r="W410" i="2" a="1"/>
  <c r="W410" i="2" s="1"/>
  <c r="T410" i="2" a="1"/>
  <c r="T410" i="2" s="1"/>
  <c r="R410" i="2" a="1"/>
  <c r="R410" i="2" s="1"/>
  <c r="S410" i="2" a="1"/>
  <c r="S410" i="2" s="1"/>
  <c r="V410" i="2" a="1"/>
  <c r="V410" i="2" s="1"/>
  <c r="T420" i="2" a="1"/>
  <c r="T420" i="2" s="1"/>
  <c r="R420" i="2" a="1"/>
  <c r="R420" i="2" s="1"/>
  <c r="S420" i="2" a="1"/>
  <c r="S420" i="2" s="1"/>
  <c r="V420" i="2" a="1"/>
  <c r="V420" i="2" s="1"/>
  <c r="W420" i="2" a="1"/>
  <c r="W420" i="2" s="1"/>
  <c r="S426" i="2" a="1"/>
  <c r="S426" i="2" s="1"/>
  <c r="W426" i="2" a="1"/>
  <c r="W426" i="2" s="1"/>
  <c r="T426" i="2" a="1"/>
  <c r="T426" i="2" s="1"/>
  <c r="V426" i="2" a="1"/>
  <c r="V426" i="2" s="1"/>
  <c r="R426" i="2" a="1"/>
  <c r="R426" i="2" s="1"/>
  <c r="W436" i="2" a="1"/>
  <c r="W436" i="2" s="1"/>
  <c r="T436" i="2" a="1"/>
  <c r="T436" i="2" s="1"/>
  <c r="R436" i="2" a="1"/>
  <c r="R436" i="2" s="1"/>
  <c r="S436" i="2" a="1"/>
  <c r="S436" i="2" s="1"/>
  <c r="V436" i="2" a="1"/>
  <c r="V436" i="2" s="1"/>
  <c r="W442" i="2" a="1"/>
  <c r="W442" i="2" s="1"/>
  <c r="T442" i="2" a="1"/>
  <c r="T442" i="2" s="1"/>
  <c r="S442" i="2" a="1"/>
  <c r="S442" i="2" s="1"/>
  <c r="V442" i="2" a="1"/>
  <c r="V442" i="2" s="1"/>
  <c r="R442" i="2" a="1"/>
  <c r="R442" i="2" s="1"/>
  <c r="V452" i="2" a="1"/>
  <c r="V452" i="2" s="1"/>
  <c r="T452" i="2" a="1"/>
  <c r="T452" i="2" s="1"/>
  <c r="S452" i="2" a="1"/>
  <c r="S452" i="2" s="1"/>
  <c r="R452" i="2" a="1"/>
  <c r="R452" i="2" s="1"/>
  <c r="W452" i="2" a="1"/>
  <c r="W452" i="2" s="1"/>
  <c r="T460" i="2" a="1"/>
  <c r="T460" i="2" s="1"/>
  <c r="R460" i="2" a="1"/>
  <c r="R460" i="2" s="1"/>
  <c r="S460" i="2" a="1"/>
  <c r="S460" i="2" s="1"/>
  <c r="V460" i="2" a="1"/>
  <c r="V460" i="2" s="1"/>
  <c r="W460" i="2" a="1"/>
  <c r="W460" i="2" s="1"/>
  <c r="V19" i="2" a="1"/>
  <c r="V19" i="2" s="1"/>
  <c r="W19" i="2" a="1"/>
  <c r="W19" i="2" s="1"/>
  <c r="S19" i="2" a="1"/>
  <c r="S19" i="2" s="1"/>
  <c r="R19" i="2" a="1"/>
  <c r="R19" i="2" s="1"/>
  <c r="T19" i="2" a="1"/>
  <c r="T19" i="2" s="1"/>
  <c r="S35" i="2" a="1"/>
  <c r="S35" i="2" s="1"/>
  <c r="R35" i="2" a="1"/>
  <c r="R35" i="2" s="1"/>
  <c r="T35" i="2" a="1"/>
  <c r="T35" i="2" s="1"/>
  <c r="V35" i="2" a="1"/>
  <c r="V35" i="2" s="1"/>
  <c r="W35" i="2" a="1"/>
  <c r="W35" i="2" s="1"/>
  <c r="S55" i="2" a="1"/>
  <c r="S55" i="2" s="1"/>
  <c r="R55" i="2" a="1"/>
  <c r="R55" i="2" s="1"/>
  <c r="T55" i="2" a="1"/>
  <c r="T55" i="2" s="1"/>
  <c r="V55" i="2" a="1"/>
  <c r="V55" i="2" s="1"/>
  <c r="W55" i="2" a="1"/>
  <c r="W55" i="2" s="1"/>
  <c r="T60" i="2" a="1"/>
  <c r="T60" i="2" s="1"/>
  <c r="V60" i="2" a="1"/>
  <c r="V60" i="2" s="1"/>
  <c r="R60" i="2" a="1"/>
  <c r="R60" i="2" s="1"/>
  <c r="W60" i="2" a="1"/>
  <c r="W60" i="2" s="1"/>
  <c r="S60" i="2" a="1"/>
  <c r="S60" i="2" s="1"/>
  <c r="S67" i="2" a="1"/>
  <c r="S67" i="2" s="1"/>
  <c r="T67" i="2" a="1"/>
  <c r="T67" i="2" s="1"/>
  <c r="W67" i="2" a="1"/>
  <c r="W67" i="2" s="1"/>
  <c r="R67" i="2" a="1"/>
  <c r="R67" i="2" s="1"/>
  <c r="V67" i="2" a="1"/>
  <c r="V67" i="2" s="1"/>
  <c r="R69" i="2" a="1"/>
  <c r="R69" i="2" s="1"/>
  <c r="W69" i="2" a="1"/>
  <c r="W69" i="2" s="1"/>
  <c r="V69" i="2" a="1"/>
  <c r="V69" i="2" s="1"/>
  <c r="S69" i="2" a="1"/>
  <c r="S69" i="2" s="1"/>
  <c r="T69" i="2" a="1"/>
  <c r="T69" i="2" s="1"/>
  <c r="R87" i="2" a="1"/>
  <c r="R87" i="2" s="1"/>
  <c r="T87" i="2" a="1"/>
  <c r="T87" i="2" s="1"/>
  <c r="V87" i="2" a="1"/>
  <c r="V87" i="2" s="1"/>
  <c r="S87" i="2" a="1"/>
  <c r="S87" i="2" s="1"/>
  <c r="W87" i="2" a="1"/>
  <c r="W87" i="2" s="1"/>
  <c r="R89" i="2" a="1"/>
  <c r="R89" i="2" s="1"/>
  <c r="T89" i="2" a="1"/>
  <c r="T89" i="2" s="1"/>
  <c r="V89" i="2" a="1"/>
  <c r="V89" i="2" s="1"/>
  <c r="W89" i="2" a="1"/>
  <c r="W89" i="2" s="1"/>
  <c r="S89" i="2" a="1"/>
  <c r="S89" i="2" s="1"/>
  <c r="W94" i="2" a="1"/>
  <c r="W94" i="2" s="1"/>
  <c r="T94" i="2" a="1"/>
  <c r="T94" i="2" s="1"/>
  <c r="R94" i="2" a="1"/>
  <c r="R94" i="2" s="1"/>
  <c r="V94" i="2" a="1"/>
  <c r="V94" i="2" s="1"/>
  <c r="S94" i="2" a="1"/>
  <c r="S94" i="2" s="1"/>
  <c r="T110" i="2" a="1"/>
  <c r="T110" i="2" s="1"/>
  <c r="V110" i="2" a="1"/>
  <c r="V110" i="2" s="1"/>
  <c r="S110" i="2" a="1"/>
  <c r="S110" i="2" s="1"/>
  <c r="R110" i="2" a="1"/>
  <c r="R110" i="2" s="1"/>
  <c r="W110" i="2" a="1"/>
  <c r="W110" i="2" s="1"/>
  <c r="V118" i="2" a="1"/>
  <c r="V118" i="2" s="1"/>
  <c r="T118" i="2" a="1"/>
  <c r="T118" i="2" s="1"/>
  <c r="R118" i="2" a="1"/>
  <c r="R118" i="2" s="1"/>
  <c r="S118" i="2" a="1"/>
  <c r="S118" i="2" s="1"/>
  <c r="W118" i="2" a="1"/>
  <c r="W118" i="2" s="1"/>
  <c r="S127" i="2" a="1"/>
  <c r="S127" i="2" s="1"/>
  <c r="W127" i="2" a="1"/>
  <c r="W127" i="2" s="1"/>
  <c r="R127" i="2" a="1"/>
  <c r="R127" i="2" s="1"/>
  <c r="T127" i="2" a="1"/>
  <c r="T127" i="2" s="1"/>
  <c r="V127" i="2" a="1"/>
  <c r="V127" i="2" s="1"/>
  <c r="W210" i="2" a="1"/>
  <c r="W210" i="2" s="1"/>
  <c r="R210" i="2" a="1"/>
  <c r="R210" i="2" s="1"/>
  <c r="T210" i="2" a="1"/>
  <c r="T210" i="2" s="1"/>
  <c r="V210" i="2" a="1"/>
  <c r="V210" i="2" s="1"/>
  <c r="S210" i="2" a="1"/>
  <c r="S210" i="2" s="1"/>
  <c r="S212" i="2" a="1"/>
  <c r="S212" i="2" s="1"/>
  <c r="W212" i="2" a="1"/>
  <c r="W212" i="2" s="1"/>
  <c r="R212" i="2" a="1"/>
  <c r="R212" i="2" s="1"/>
  <c r="T212" i="2" a="1"/>
  <c r="T212" i="2" s="1"/>
  <c r="V212" i="2" a="1"/>
  <c r="V212" i="2" s="1"/>
  <c r="T214" i="2" a="1"/>
  <c r="T214" i="2" s="1"/>
  <c r="S214" i="2" a="1"/>
  <c r="S214" i="2" s="1"/>
  <c r="R214" i="2" a="1"/>
  <c r="R214" i="2" s="1"/>
  <c r="V214" i="2" a="1"/>
  <c r="V214" i="2" s="1"/>
  <c r="W214" i="2" a="1"/>
  <c r="W214" i="2" s="1"/>
  <c r="S220" i="2" a="1"/>
  <c r="S220" i="2" s="1"/>
  <c r="V220" i="2" a="1"/>
  <c r="V220" i="2" s="1"/>
  <c r="W220" i="2" a="1"/>
  <c r="W220" i="2" s="1"/>
  <c r="T220" i="2" a="1"/>
  <c r="T220" i="2" s="1"/>
  <c r="R220" i="2" a="1"/>
  <c r="R220" i="2" s="1"/>
  <c r="T222" i="2" a="1"/>
  <c r="T222" i="2" s="1"/>
  <c r="V222" i="2" a="1"/>
  <c r="V222" i="2" s="1"/>
  <c r="W222" i="2" a="1"/>
  <c r="W222" i="2" s="1"/>
  <c r="R222" i="2" a="1"/>
  <c r="R222" i="2" s="1"/>
  <c r="S222" i="2" a="1"/>
  <c r="S222" i="2" s="1"/>
  <c r="R228" i="2" a="1"/>
  <c r="R228" i="2" s="1"/>
  <c r="S228" i="2" a="1"/>
  <c r="S228" i="2" s="1"/>
  <c r="T228" i="2" a="1"/>
  <c r="T228" i="2" s="1"/>
  <c r="V228" i="2" a="1"/>
  <c r="V228" i="2" s="1"/>
  <c r="W228" i="2" a="1"/>
  <c r="W228" i="2" s="1"/>
  <c r="V230" i="2" a="1"/>
  <c r="V230" i="2" s="1"/>
  <c r="S230" i="2" a="1"/>
  <c r="S230" i="2" s="1"/>
  <c r="W230" i="2" a="1"/>
  <c r="W230" i="2" s="1"/>
  <c r="R230" i="2" a="1"/>
  <c r="R230" i="2" s="1"/>
  <c r="T230" i="2" a="1"/>
  <c r="T230" i="2" s="1"/>
  <c r="R236" i="2" a="1"/>
  <c r="R236" i="2" s="1"/>
  <c r="V236" i="2" a="1"/>
  <c r="V236" i="2" s="1"/>
  <c r="W236" i="2" a="1"/>
  <c r="W236" i="2" s="1"/>
  <c r="T236" i="2" a="1"/>
  <c r="T236" i="2" s="1"/>
  <c r="S236" i="2" a="1"/>
  <c r="S236" i="2" s="1"/>
  <c r="S238" i="2" a="1"/>
  <c r="S238" i="2" s="1"/>
  <c r="V238" i="2" a="1"/>
  <c r="V238" i="2" s="1"/>
  <c r="T238" i="2" a="1"/>
  <c r="T238" i="2" s="1"/>
  <c r="W238" i="2" a="1"/>
  <c r="W238" i="2" s="1"/>
  <c r="R238" i="2" a="1"/>
  <c r="R238" i="2" s="1"/>
  <c r="S244" i="2" a="1"/>
  <c r="S244" i="2" s="1"/>
  <c r="T244" i="2" a="1"/>
  <c r="T244" i="2" s="1"/>
  <c r="R244" i="2" a="1"/>
  <c r="R244" i="2" s="1"/>
  <c r="W244" i="2" a="1"/>
  <c r="W244" i="2" s="1"/>
  <c r="V244" i="2" a="1"/>
  <c r="V244" i="2" s="1"/>
  <c r="W246" i="2" a="1"/>
  <c r="W246" i="2" s="1"/>
  <c r="R246" i="2" a="1"/>
  <c r="R246" i="2" s="1"/>
  <c r="T246" i="2" a="1"/>
  <c r="T246" i="2" s="1"/>
  <c r="V246" i="2" a="1"/>
  <c r="V246" i="2" s="1"/>
  <c r="S246" i="2" a="1"/>
  <c r="S246" i="2" s="1"/>
  <c r="T252" i="2" a="1"/>
  <c r="T252" i="2" s="1"/>
  <c r="S252" i="2" a="1"/>
  <c r="S252" i="2" s="1"/>
  <c r="R252" i="2" a="1"/>
  <c r="R252" i="2" s="1"/>
  <c r="V252" i="2" a="1"/>
  <c r="V252" i="2" s="1"/>
  <c r="W252" i="2" a="1"/>
  <c r="W252" i="2" s="1"/>
  <c r="S254" i="2" a="1"/>
  <c r="S254" i="2" s="1"/>
  <c r="T254" i="2" a="1"/>
  <c r="T254" i="2" s="1"/>
  <c r="W254" i="2" a="1"/>
  <c r="W254" i="2" s="1"/>
  <c r="R254" i="2" a="1"/>
  <c r="R254" i="2" s="1"/>
  <c r="V254" i="2" a="1"/>
  <c r="V254" i="2" s="1"/>
  <c r="W260" i="2" a="1"/>
  <c r="W260" i="2" s="1"/>
  <c r="R260" i="2" a="1"/>
  <c r="R260" i="2" s="1"/>
  <c r="S260" i="2" a="1"/>
  <c r="S260" i="2" s="1"/>
  <c r="T260" i="2" a="1"/>
  <c r="T260" i="2" s="1"/>
  <c r="V260" i="2" a="1"/>
  <c r="V260" i="2" s="1"/>
  <c r="S262" i="2" a="1"/>
  <c r="S262" i="2" s="1"/>
  <c r="W262" i="2" a="1"/>
  <c r="W262" i="2" s="1"/>
  <c r="R262" i="2" a="1"/>
  <c r="R262" i="2" s="1"/>
  <c r="T262" i="2" a="1"/>
  <c r="T262" i="2" s="1"/>
  <c r="V262" i="2" a="1"/>
  <c r="V262" i="2" s="1"/>
  <c r="W268" i="2" a="1"/>
  <c r="W268" i="2" s="1"/>
  <c r="T268" i="2" a="1"/>
  <c r="T268" i="2" s="1"/>
  <c r="S268" i="2" a="1"/>
  <c r="S268" i="2" s="1"/>
  <c r="R268" i="2" a="1"/>
  <c r="R268" i="2" s="1"/>
  <c r="V268" i="2" a="1"/>
  <c r="V268" i="2" s="1"/>
  <c r="T270" i="2" a="1"/>
  <c r="T270" i="2" s="1"/>
  <c r="S270" i="2" a="1"/>
  <c r="S270" i="2" s="1"/>
  <c r="R270" i="2" a="1"/>
  <c r="R270" i="2" s="1"/>
  <c r="V270" i="2" a="1"/>
  <c r="V270" i="2" s="1"/>
  <c r="W270" i="2" a="1"/>
  <c r="W270" i="2" s="1"/>
  <c r="T276" i="2" a="1"/>
  <c r="T276" i="2" s="1"/>
  <c r="S276" i="2" a="1"/>
  <c r="S276" i="2" s="1"/>
  <c r="W276" i="2" a="1"/>
  <c r="W276" i="2" s="1"/>
  <c r="V276" i="2" a="1"/>
  <c r="V276" i="2" s="1"/>
  <c r="R276" i="2" a="1"/>
  <c r="R276" i="2" s="1"/>
  <c r="S278" i="2" a="1"/>
  <c r="S278" i="2" s="1"/>
  <c r="W278" i="2" a="1"/>
  <c r="W278" i="2" s="1"/>
  <c r="V278" i="2" a="1"/>
  <c r="V278" i="2" s="1"/>
  <c r="R278" i="2" a="1"/>
  <c r="R278" i="2" s="1"/>
  <c r="T278" i="2" a="1"/>
  <c r="T278" i="2" s="1"/>
  <c r="S464" i="2" a="1"/>
  <c r="S464" i="2" s="1"/>
  <c r="W464" i="2" a="1"/>
  <c r="W464" i="2" s="1"/>
  <c r="T464" i="2" a="1"/>
  <c r="T464" i="2" s="1"/>
  <c r="V464" i="2" a="1"/>
  <c r="V464" i="2" s="1"/>
  <c r="R464" i="2" a="1"/>
  <c r="R464" i="2" s="1"/>
  <c r="R472" i="2" a="1"/>
  <c r="R472" i="2" s="1"/>
  <c r="W472" i="2" a="1"/>
  <c r="W472" i="2" s="1"/>
  <c r="T472" i="2" a="1"/>
  <c r="T472" i="2" s="1"/>
  <c r="S472" i="2" a="1"/>
  <c r="S472" i="2" s="1"/>
  <c r="V472" i="2" a="1"/>
  <c r="V472" i="2" s="1"/>
  <c r="R474" i="2" a="1"/>
  <c r="R474" i="2" s="1"/>
  <c r="W474" i="2" a="1"/>
  <c r="W474" i="2" s="1"/>
  <c r="T474" i="2" a="1"/>
  <c r="T474" i="2" s="1"/>
  <c r="S474" i="2" a="1"/>
  <c r="S474" i="2" s="1"/>
  <c r="V474" i="2" a="1"/>
  <c r="V474" i="2" s="1"/>
  <c r="V480" i="2" a="1"/>
  <c r="V480" i="2" s="1"/>
  <c r="T480" i="2" a="1"/>
  <c r="T480" i="2" s="1"/>
  <c r="R480" i="2" a="1"/>
  <c r="R480" i="2" s="1"/>
  <c r="W480" i="2" a="1"/>
  <c r="W480" i="2" s="1"/>
  <c r="S480" i="2" a="1"/>
  <c r="S480" i="2" s="1"/>
  <c r="S488" i="2" a="1"/>
  <c r="S488" i="2" s="1"/>
  <c r="V488" i="2" a="1"/>
  <c r="V488" i="2" s="1"/>
  <c r="T488" i="2" a="1"/>
  <c r="T488" i="2" s="1"/>
  <c r="R488" i="2" a="1"/>
  <c r="R488" i="2" s="1"/>
  <c r="W488" i="2" a="1"/>
  <c r="W488" i="2" s="1"/>
  <c r="V490" i="2" a="1"/>
  <c r="V490" i="2" s="1"/>
  <c r="T490" i="2" a="1"/>
  <c r="T490" i="2" s="1"/>
  <c r="R490" i="2" a="1"/>
  <c r="R490" i="2" s="1"/>
  <c r="W490" i="2" a="1"/>
  <c r="W490" i="2" s="1"/>
  <c r="S490" i="2" a="1"/>
  <c r="S490" i="2" s="1"/>
  <c r="S496" i="2" a="1"/>
  <c r="S496" i="2" s="1"/>
  <c r="V496" i="2" a="1"/>
  <c r="V496" i="2" s="1"/>
  <c r="T496" i="2" a="1"/>
  <c r="T496" i="2" s="1"/>
  <c r="R496" i="2" a="1"/>
  <c r="R496" i="2" s="1"/>
  <c r="W496" i="2" a="1"/>
  <c r="W496" i="2" s="1"/>
  <c r="T504" i="2" a="1"/>
  <c r="T504" i="2" s="1"/>
  <c r="R504" i="2" a="1"/>
  <c r="R504" i="2" s="1"/>
  <c r="V504" i="2" a="1"/>
  <c r="V504" i="2" s="1"/>
  <c r="W504" i="2" a="1"/>
  <c r="W504" i="2" s="1"/>
  <c r="S504" i="2" a="1"/>
  <c r="S504" i="2" s="1"/>
  <c r="R506" i="2" a="1"/>
  <c r="R506" i="2" s="1"/>
  <c r="V506" i="2" a="1"/>
  <c r="V506" i="2" s="1"/>
  <c r="W506" i="2" a="1"/>
  <c r="W506" i="2" s="1"/>
  <c r="S506" i="2" a="1"/>
  <c r="S506" i="2" s="1"/>
  <c r="T506" i="2" a="1"/>
  <c r="T506" i="2" s="1"/>
  <c r="T512" i="2" a="1"/>
  <c r="T512" i="2" s="1"/>
  <c r="R512" i="2" a="1"/>
  <c r="R512" i="2" s="1"/>
  <c r="V512" i="2" a="1"/>
  <c r="V512" i="2" s="1"/>
  <c r="S512" i="2" a="1"/>
  <c r="S512" i="2" s="1"/>
  <c r="W512" i="2" a="1"/>
  <c r="W512" i="2" s="1"/>
  <c r="V520" i="2" a="1"/>
  <c r="V520" i="2" s="1"/>
  <c r="R520" i="2" a="1"/>
  <c r="R520" i="2" s="1"/>
  <c r="S520" i="2" a="1"/>
  <c r="S520" i="2" s="1"/>
  <c r="W520" i="2" a="1"/>
  <c r="W520" i="2" s="1"/>
  <c r="T520" i="2" a="1"/>
  <c r="T520" i="2" s="1"/>
  <c r="S522" i="2" a="1"/>
  <c r="S522" i="2" s="1"/>
  <c r="R522" i="2" a="1"/>
  <c r="R522" i="2" s="1"/>
  <c r="T522" i="2" a="1"/>
  <c r="T522" i="2" s="1"/>
  <c r="V522" i="2" a="1"/>
  <c r="V522" i="2" s="1"/>
  <c r="W522" i="2" a="1"/>
  <c r="W522" i="2" s="1"/>
  <c r="S532" i="2" a="1"/>
  <c r="S532" i="2" s="1"/>
  <c r="T532" i="2" a="1"/>
  <c r="T532" i="2" s="1"/>
  <c r="W532" i="2" a="1"/>
  <c r="W532" i="2" s="1"/>
  <c r="R532" i="2" a="1"/>
  <c r="R532" i="2" s="1"/>
  <c r="V532" i="2" a="1"/>
  <c r="V532" i="2" s="1"/>
  <c r="S534" i="2" a="1"/>
  <c r="S534" i="2" s="1"/>
  <c r="W534" i="2" a="1"/>
  <c r="W534" i="2" s="1"/>
  <c r="T534" i="2" a="1"/>
  <c r="T534" i="2" s="1"/>
  <c r="R534" i="2" a="1"/>
  <c r="R534" i="2" s="1"/>
  <c r="V534" i="2" a="1"/>
  <c r="V534" i="2" s="1"/>
  <c r="T540" i="2" a="1"/>
  <c r="T540" i="2" s="1"/>
  <c r="V540" i="2" a="1"/>
  <c r="V540" i="2" s="1"/>
  <c r="R540" i="2" a="1"/>
  <c r="R540" i="2" s="1"/>
  <c r="S540" i="2" a="1"/>
  <c r="S540" i="2" s="1"/>
  <c r="W540" i="2" a="1"/>
  <c r="W540" i="2" s="1"/>
  <c r="W542" i="2" a="1"/>
  <c r="W542" i="2" s="1"/>
  <c r="S542" i="2" a="1"/>
  <c r="S542" i="2" s="1"/>
  <c r="R542" i="2" a="1"/>
  <c r="R542" i="2" s="1"/>
  <c r="T542" i="2" a="1"/>
  <c r="T542" i="2" s="1"/>
  <c r="V542" i="2" a="1"/>
  <c r="V542" i="2" s="1"/>
  <c r="W548" i="2" a="1"/>
  <c r="W548" i="2" s="1"/>
  <c r="T548" i="2" a="1"/>
  <c r="T548" i="2" s="1"/>
  <c r="S548" i="2" a="1"/>
  <c r="S548" i="2" s="1"/>
  <c r="R548" i="2" a="1"/>
  <c r="R548" i="2" s="1"/>
  <c r="V548" i="2" a="1"/>
  <c r="V548" i="2" s="1"/>
  <c r="S550" i="2" a="1"/>
  <c r="S550" i="2" s="1"/>
  <c r="W550" i="2" a="1"/>
  <c r="W550" i="2" s="1"/>
  <c r="T550" i="2" a="1"/>
  <c r="T550" i="2" s="1"/>
  <c r="R550" i="2" a="1"/>
  <c r="R550" i="2" s="1"/>
  <c r="V550" i="2" a="1"/>
  <c r="V550" i="2" s="1"/>
  <c r="T556" i="2" a="1"/>
  <c r="T556" i="2" s="1"/>
  <c r="V556" i="2" a="1"/>
  <c r="V556" i="2" s="1"/>
  <c r="R556" i="2" a="1"/>
  <c r="R556" i="2" s="1"/>
  <c r="S556" i="2" a="1"/>
  <c r="S556" i="2" s="1"/>
  <c r="W556" i="2" a="1"/>
  <c r="W556" i="2" s="1"/>
  <c r="R558" i="2" a="1"/>
  <c r="R558" i="2" s="1"/>
  <c r="T558" i="2" a="1"/>
  <c r="T558" i="2" s="1"/>
  <c r="V558" i="2" a="1"/>
  <c r="V558" i="2" s="1"/>
  <c r="W558" i="2" a="1"/>
  <c r="W558" i="2" s="1"/>
  <c r="S558" i="2" a="1"/>
  <c r="S558" i="2" s="1"/>
  <c r="R564" i="2" a="1"/>
  <c r="R564" i="2" s="1"/>
  <c r="V564" i="2" a="1"/>
  <c r="V564" i="2" s="1"/>
  <c r="S564" i="2" a="1"/>
  <c r="S564" i="2" s="1"/>
  <c r="W564" i="2" a="1"/>
  <c r="W564" i="2" s="1"/>
  <c r="T564" i="2" a="1"/>
  <c r="T564" i="2" s="1"/>
  <c r="S566" i="2" a="1"/>
  <c r="S566" i="2" s="1"/>
  <c r="W566" i="2" a="1"/>
  <c r="W566" i="2" s="1"/>
  <c r="T566" i="2" a="1"/>
  <c r="T566" i="2" s="1"/>
  <c r="R566" i="2" a="1"/>
  <c r="R566" i="2" s="1"/>
  <c r="V566" i="2" a="1"/>
  <c r="V566" i="2" s="1"/>
  <c r="T572" i="2" a="1"/>
  <c r="T572" i="2" s="1"/>
  <c r="V572" i="2" a="1"/>
  <c r="V572" i="2" s="1"/>
  <c r="R572" i="2" a="1"/>
  <c r="R572" i="2" s="1"/>
  <c r="S572" i="2" a="1"/>
  <c r="S572" i="2" s="1"/>
  <c r="W572" i="2" a="1"/>
  <c r="W572" i="2" s="1"/>
  <c r="R574" i="2" a="1"/>
  <c r="R574" i="2" s="1"/>
  <c r="T574" i="2" a="1"/>
  <c r="T574" i="2" s="1"/>
  <c r="V574" i="2" a="1"/>
  <c r="V574" i="2" s="1"/>
  <c r="W574" i="2" a="1"/>
  <c r="W574" i="2" s="1"/>
  <c r="S574" i="2" a="1"/>
  <c r="S574" i="2" s="1"/>
  <c r="V580" i="2" a="1"/>
  <c r="V580" i="2" s="1"/>
  <c r="S580" i="2" a="1"/>
  <c r="S580" i="2" s="1"/>
  <c r="W580" i="2" a="1"/>
  <c r="W580" i="2" s="1"/>
  <c r="T580" i="2" a="1"/>
  <c r="T580" i="2" s="1"/>
  <c r="R580" i="2" a="1"/>
  <c r="R580" i="2" s="1"/>
  <c r="V582" i="2" a="1"/>
  <c r="V582" i="2" s="1"/>
  <c r="W582" i="2" a="1"/>
  <c r="W582" i="2" s="1"/>
  <c r="T582" i="2" a="1"/>
  <c r="T582" i="2" s="1"/>
  <c r="S582" i="2" a="1"/>
  <c r="S582" i="2" s="1"/>
  <c r="R582" i="2" a="1"/>
  <c r="R582" i="2" s="1"/>
  <c r="S588" i="2" a="1"/>
  <c r="S588" i="2" s="1"/>
  <c r="V588" i="2" a="1"/>
  <c r="V588" i="2" s="1"/>
  <c r="W588" i="2" a="1"/>
  <c r="W588" i="2" s="1"/>
  <c r="T588" i="2" a="1"/>
  <c r="T588" i="2" s="1"/>
  <c r="R588" i="2" a="1"/>
  <c r="R588" i="2" s="1"/>
  <c r="S590" i="2" a="1"/>
  <c r="S590" i="2" s="1"/>
  <c r="T590" i="2" a="1"/>
  <c r="T590" i="2" s="1"/>
  <c r="R590" i="2" a="1"/>
  <c r="R590" i="2" s="1"/>
  <c r="W590" i="2" a="1"/>
  <c r="W590" i="2" s="1"/>
  <c r="V590" i="2" a="1"/>
  <c r="V590" i="2" s="1"/>
  <c r="V596" i="2" a="1"/>
  <c r="V596" i="2" s="1"/>
  <c r="T596" i="2" a="1"/>
  <c r="T596" i="2" s="1"/>
  <c r="S596" i="2" a="1"/>
  <c r="S596" i="2" s="1"/>
  <c r="R596" i="2" a="1"/>
  <c r="R596" i="2" s="1"/>
  <c r="W596" i="2" a="1"/>
  <c r="W596" i="2" s="1"/>
  <c r="W600" i="2" a="1"/>
  <c r="W600" i="2" s="1"/>
  <c r="T600" i="2" a="1"/>
  <c r="T600" i="2" s="1"/>
  <c r="S600" i="2" a="1"/>
  <c r="S600" i="2" s="1"/>
  <c r="V600" i="2" a="1"/>
  <c r="V600" i="2" s="1"/>
  <c r="R600" i="2" a="1"/>
  <c r="R600" i="2" s="1"/>
  <c r="T672" i="2" a="1"/>
  <c r="T672" i="2" s="1"/>
  <c r="R672" i="2" a="1"/>
  <c r="R672" i="2" s="1"/>
  <c r="V672" i="2" a="1"/>
  <c r="V672" i="2" s="1"/>
  <c r="W672" i="2" a="1"/>
  <c r="W672" i="2" s="1"/>
  <c r="S672" i="2" a="1"/>
  <c r="S672" i="2" s="1"/>
  <c r="S680" i="2" a="1"/>
  <c r="S680" i="2" s="1"/>
  <c r="W680" i="2" a="1"/>
  <c r="W680" i="2" s="1"/>
  <c r="T680" i="2" a="1"/>
  <c r="T680" i="2" s="1"/>
  <c r="V680" i="2" a="1"/>
  <c r="V680" i="2" s="1"/>
  <c r="R680" i="2" a="1"/>
  <c r="R680" i="2" s="1"/>
  <c r="S688" i="2" a="1"/>
  <c r="S688" i="2" s="1"/>
  <c r="W688" i="2" a="1"/>
  <c r="W688" i="2" s="1"/>
  <c r="T688" i="2" a="1"/>
  <c r="T688" i="2" s="1"/>
  <c r="R688" i="2" a="1"/>
  <c r="R688" i="2" s="1"/>
  <c r="V688" i="2" a="1"/>
  <c r="V688" i="2" s="1"/>
  <c r="T696" i="2" a="1"/>
  <c r="T696" i="2" s="1"/>
  <c r="S696" i="2" a="1"/>
  <c r="S696" i="2" s="1"/>
  <c r="R696" i="2" a="1"/>
  <c r="R696" i="2" s="1"/>
  <c r="V696" i="2" a="1"/>
  <c r="V696" i="2" s="1"/>
  <c r="W696" i="2" a="1"/>
  <c r="W696" i="2" s="1"/>
  <c r="V708" i="2" a="1"/>
  <c r="V708" i="2" s="1"/>
  <c r="W708" i="2" a="1"/>
  <c r="W708" i="2" s="1"/>
  <c r="S708" i="2" a="1"/>
  <c r="S708" i="2" s="1"/>
  <c r="R708" i="2" a="1"/>
  <c r="R708" i="2" s="1"/>
  <c r="T708" i="2" a="1"/>
  <c r="T708" i="2" s="1"/>
  <c r="R710" i="2" a="1"/>
  <c r="R710" i="2" s="1"/>
  <c r="T710" i="2" a="1"/>
  <c r="T710" i="2" s="1"/>
  <c r="V710" i="2" a="1"/>
  <c r="V710" i="2" s="1"/>
  <c r="S710" i="2" a="1"/>
  <c r="S710" i="2" s="1"/>
  <c r="W710" i="2" a="1"/>
  <c r="W710" i="2" s="1"/>
  <c r="R716" i="2" a="1"/>
  <c r="R716" i="2" s="1"/>
  <c r="V716" i="2" a="1"/>
  <c r="V716" i="2" s="1"/>
  <c r="S716" i="2" a="1"/>
  <c r="S716" i="2" s="1"/>
  <c r="W716" i="2" a="1"/>
  <c r="W716" i="2" s="1"/>
  <c r="T716" i="2" a="1"/>
  <c r="T716" i="2" s="1"/>
  <c r="T718" i="2" a="1"/>
  <c r="T718" i="2" s="1"/>
  <c r="R718" i="2" a="1"/>
  <c r="R718" i="2" s="1"/>
  <c r="S718" i="2" a="1"/>
  <c r="S718" i="2" s="1"/>
  <c r="V718" i="2" a="1"/>
  <c r="V718" i="2" s="1"/>
  <c r="W718" i="2" a="1"/>
  <c r="W718" i="2" s="1"/>
  <c r="V724" i="2" a="1"/>
  <c r="V724" i="2" s="1"/>
  <c r="W724" i="2" a="1"/>
  <c r="W724" i="2" s="1"/>
  <c r="S724" i="2" a="1"/>
  <c r="S724" i="2" s="1"/>
  <c r="R724" i="2" a="1"/>
  <c r="R724" i="2" s="1"/>
  <c r="T724" i="2" a="1"/>
  <c r="T724" i="2" s="1"/>
  <c r="W726" i="2" a="1"/>
  <c r="W726" i="2" s="1"/>
  <c r="R726" i="2" a="1"/>
  <c r="R726" i="2" s="1"/>
  <c r="T726" i="2" a="1"/>
  <c r="T726" i="2" s="1"/>
  <c r="V726" i="2" a="1"/>
  <c r="V726" i="2" s="1"/>
  <c r="S726" i="2" a="1"/>
  <c r="S726" i="2" s="1"/>
  <c r="V779" i="2" a="1"/>
  <c r="V779" i="2" s="1"/>
  <c r="S779" i="2" a="1"/>
  <c r="S779" i="2" s="1"/>
  <c r="W779" i="2" a="1"/>
  <c r="W779" i="2" s="1"/>
  <c r="T779" i="2" a="1"/>
  <c r="T779" i="2" s="1"/>
  <c r="R779" i="2" a="1"/>
  <c r="R779" i="2" s="1"/>
  <c r="V815" i="2" a="1"/>
  <c r="V815" i="2" s="1"/>
  <c r="R815" i="2" a="1"/>
  <c r="R815" i="2" s="1"/>
  <c r="W815" i="2" a="1"/>
  <c r="W815" i="2" s="1"/>
  <c r="T815" i="2" a="1"/>
  <c r="T815" i="2" s="1"/>
  <c r="S815" i="2" a="1"/>
  <c r="S815" i="2" s="1"/>
  <c r="R832" i="2" a="1"/>
  <c r="R832" i="2" s="1"/>
  <c r="T832" i="2" a="1"/>
  <c r="T832" i="2" s="1"/>
  <c r="V832" i="2" a="1"/>
  <c r="V832" i="2" s="1"/>
  <c r="S832" i="2" a="1"/>
  <c r="S832" i="2" s="1"/>
  <c r="W832" i="2" a="1"/>
  <c r="W832" i="2" s="1"/>
  <c r="R837" i="2" a="1"/>
  <c r="R837" i="2" s="1"/>
  <c r="S837" i="2" a="1"/>
  <c r="S837" i="2" s="1"/>
  <c r="V837" i="2" a="1"/>
  <c r="V837" i="2" s="1"/>
  <c r="W837" i="2" a="1"/>
  <c r="W837" i="2" s="1"/>
  <c r="T837" i="2" a="1"/>
  <c r="T837" i="2" s="1"/>
  <c r="R866" i="2" a="1"/>
  <c r="R866" i="2" s="1"/>
  <c r="T866" i="2" a="1"/>
  <c r="T866" i="2" s="1"/>
  <c r="S866" i="2" a="1"/>
  <c r="S866" i="2" s="1"/>
  <c r="V866" i="2" a="1"/>
  <c r="V866" i="2" s="1"/>
  <c r="W866" i="2" a="1"/>
  <c r="W866" i="2" s="1"/>
  <c r="V868" i="2" a="1"/>
  <c r="V868" i="2" s="1"/>
  <c r="W868" i="2" a="1"/>
  <c r="W868" i="2" s="1"/>
  <c r="S868" i="2" a="1"/>
  <c r="S868" i="2" s="1"/>
  <c r="R868" i="2" a="1"/>
  <c r="R868" i="2" s="1"/>
  <c r="T868" i="2" a="1"/>
  <c r="T868" i="2" s="1"/>
  <c r="V871" i="2" a="1"/>
  <c r="V871" i="2" s="1"/>
  <c r="S871" i="2" a="1"/>
  <c r="S871" i="2" s="1"/>
  <c r="R871" i="2" a="1"/>
  <c r="R871" i="2" s="1"/>
  <c r="W871" i="2" a="1"/>
  <c r="W871" i="2" s="1"/>
  <c r="T871" i="2" a="1"/>
  <c r="T871" i="2" s="1"/>
  <c r="S873" i="2" a="1"/>
  <c r="S873" i="2" s="1"/>
  <c r="V873" i="2" a="1"/>
  <c r="V873" i="2" s="1"/>
  <c r="W873" i="2" a="1"/>
  <c r="W873" i="2" s="1"/>
  <c r="T873" i="2" a="1"/>
  <c r="T873" i="2" s="1"/>
  <c r="R873" i="2" a="1"/>
  <c r="R873" i="2" s="1"/>
  <c r="V878" i="2" a="1"/>
  <c r="V878" i="2" s="1"/>
  <c r="R878" i="2" a="1"/>
  <c r="R878" i="2" s="1"/>
  <c r="S878" i="2" a="1"/>
  <c r="S878" i="2" s="1"/>
  <c r="W878" i="2" a="1"/>
  <c r="W878" i="2" s="1"/>
  <c r="T878" i="2" a="1"/>
  <c r="T878" i="2" s="1"/>
  <c r="S880" i="2" a="1"/>
  <c r="S880" i="2" s="1"/>
  <c r="V880" i="2" a="1"/>
  <c r="V880" i="2" s="1"/>
  <c r="W880" i="2" a="1"/>
  <c r="W880" i="2" s="1"/>
  <c r="T880" i="2" a="1"/>
  <c r="T880" i="2" s="1"/>
  <c r="R880" i="2" a="1"/>
  <c r="R880" i="2" s="1"/>
  <c r="R883" i="2" a="1"/>
  <c r="R883" i="2" s="1"/>
  <c r="S883" i="2" a="1"/>
  <c r="S883" i="2" s="1"/>
  <c r="T883" i="2" a="1"/>
  <c r="T883" i="2" s="1"/>
  <c r="W883" i="2" a="1"/>
  <c r="W883" i="2" s="1"/>
  <c r="V883" i="2" a="1"/>
  <c r="V883" i="2" s="1"/>
  <c r="V890" i="2" a="1"/>
  <c r="V890" i="2" s="1"/>
  <c r="R890" i="2" a="1"/>
  <c r="R890" i="2" s="1"/>
  <c r="W890" i="2" a="1"/>
  <c r="W890" i="2" s="1"/>
  <c r="T890" i="2" a="1"/>
  <c r="T890" i="2" s="1"/>
  <c r="S890" i="2" a="1"/>
  <c r="S890" i="2" s="1"/>
  <c r="S892" i="2" a="1"/>
  <c r="S892" i="2" s="1"/>
  <c r="T892" i="2" a="1"/>
  <c r="T892" i="2" s="1"/>
  <c r="W892" i="2" a="1"/>
  <c r="W892" i="2" s="1"/>
  <c r="R892" i="2" a="1"/>
  <c r="R892" i="2" s="1"/>
  <c r="V892" i="2" a="1"/>
  <c r="V892" i="2" s="1"/>
  <c r="R895" i="2" a="1"/>
  <c r="R895" i="2" s="1"/>
  <c r="S895" i="2" a="1"/>
  <c r="S895" i="2" s="1"/>
  <c r="W895" i="2" a="1"/>
  <c r="W895" i="2" s="1"/>
  <c r="V895" i="2" a="1"/>
  <c r="V895" i="2" s="1"/>
  <c r="T895" i="2" a="1"/>
  <c r="T895" i="2" s="1"/>
  <c r="V902" i="2" a="1"/>
  <c r="V902" i="2" s="1"/>
  <c r="W902" i="2" a="1"/>
  <c r="W902" i="2" s="1"/>
  <c r="T902" i="2" a="1"/>
  <c r="T902" i="2" s="1"/>
  <c r="S902" i="2" a="1"/>
  <c r="S902" i="2" s="1"/>
  <c r="R902" i="2" a="1"/>
  <c r="R902" i="2" s="1"/>
  <c r="V909" i="2" a="1"/>
  <c r="V909" i="2" s="1"/>
  <c r="S909" i="2" a="1"/>
  <c r="S909" i="2" s="1"/>
  <c r="W909" i="2" a="1"/>
  <c r="W909" i="2" s="1"/>
  <c r="R909" i="2" a="1"/>
  <c r="R909" i="2" s="1"/>
  <c r="T909" i="2" a="1"/>
  <c r="T909" i="2" s="1"/>
  <c r="R943" i="2" a="1"/>
  <c r="R943" i="2" s="1"/>
  <c r="S943" i="2" a="1"/>
  <c r="S943" i="2" s="1"/>
  <c r="T943" i="2" a="1"/>
  <c r="T943" i="2" s="1"/>
  <c r="W943" i="2" a="1"/>
  <c r="W943" i="2" s="1"/>
  <c r="V943" i="2" a="1"/>
  <c r="V943" i="2" s="1"/>
  <c r="R960" i="2" a="1"/>
  <c r="R960" i="2" s="1"/>
  <c r="T960" i="2" a="1"/>
  <c r="T960" i="2" s="1"/>
  <c r="V960" i="2" a="1"/>
  <c r="V960" i="2" s="1"/>
  <c r="S960" i="2" a="1"/>
  <c r="S960" i="2" s="1"/>
  <c r="W960" i="2" a="1"/>
  <c r="W960" i="2" s="1"/>
  <c r="R965" i="2" a="1"/>
  <c r="R965" i="2" s="1"/>
  <c r="S965" i="2" a="1"/>
  <c r="S965" i="2" s="1"/>
  <c r="V965" i="2" a="1"/>
  <c r="V965" i="2" s="1"/>
  <c r="W965" i="2" a="1"/>
  <c r="W965" i="2" s="1"/>
  <c r="T965" i="2" a="1"/>
  <c r="T965" i="2" s="1"/>
  <c r="R994" i="2" a="1"/>
  <c r="R994" i="2" s="1"/>
  <c r="V994" i="2" a="1"/>
  <c r="V994" i="2" s="1"/>
  <c r="W994" i="2" a="1"/>
  <c r="W994" i="2" s="1"/>
  <c r="T994" i="2" a="1"/>
  <c r="T994" i="2" s="1"/>
  <c r="S994" i="2" a="1"/>
  <c r="S994" i="2" s="1"/>
  <c r="V996" i="2" a="1"/>
  <c r="V996" i="2" s="1"/>
  <c r="S996" i="2" a="1"/>
  <c r="S996" i="2" s="1"/>
  <c r="W996" i="2" a="1"/>
  <c r="W996" i="2" s="1"/>
  <c r="R996" i="2" a="1"/>
  <c r="R996" i="2" s="1"/>
  <c r="T996" i="2" a="1"/>
  <c r="T996" i="2" s="1"/>
  <c r="V999" i="2" a="1"/>
  <c r="V999" i="2" s="1"/>
  <c r="S999" i="2" a="1"/>
  <c r="S999" i="2" s="1"/>
  <c r="R999" i="2" a="1"/>
  <c r="R999" i="2" s="1"/>
  <c r="T999" i="2" a="1"/>
  <c r="T999" i="2" s="1"/>
  <c r="W999" i="2" a="1"/>
  <c r="W999" i="2" s="1"/>
  <c r="S1001" i="2" a="1"/>
  <c r="S1001" i="2" s="1"/>
  <c r="V1001" i="2" a="1"/>
  <c r="V1001" i="2" s="1"/>
  <c r="W1001" i="2" a="1"/>
  <c r="W1001" i="2" s="1"/>
  <c r="T1001" i="2" a="1"/>
  <c r="T1001" i="2" s="1"/>
  <c r="R1001" i="2" a="1"/>
  <c r="R1001" i="2" s="1"/>
  <c r="R1006" i="2" a="1"/>
  <c r="R1006" i="2" s="1"/>
  <c r="T1006" i="2" a="1"/>
  <c r="T1006" i="2" s="1"/>
  <c r="S1006" i="2" a="1"/>
  <c r="S1006" i="2" s="1"/>
  <c r="V1006" i="2" a="1"/>
  <c r="V1006" i="2" s="1"/>
  <c r="W1006" i="2" a="1"/>
  <c r="W1006" i="2" s="1"/>
  <c r="R1037" i="2" a="1"/>
  <c r="R1037" i="2" s="1"/>
  <c r="W1037" i="2" a="1"/>
  <c r="W1037" i="2" s="1"/>
  <c r="S1037" i="2" a="1"/>
  <c r="S1037" i="2" s="1"/>
  <c r="V1037" i="2" a="1"/>
  <c r="V1037" i="2" s="1"/>
  <c r="T1037" i="2" a="1"/>
  <c r="T1037" i="2" s="1"/>
  <c r="R1060" i="2" a="1"/>
  <c r="R1060" i="2" s="1"/>
  <c r="V1060" i="2" a="1"/>
  <c r="V1060" i="2" s="1"/>
  <c r="S1060" i="2" a="1"/>
  <c r="S1060" i="2" s="1"/>
  <c r="T1060" i="2" a="1"/>
  <c r="T1060" i="2" s="1"/>
  <c r="W1060" i="2" a="1"/>
  <c r="W1060" i="2" s="1"/>
  <c r="T1080" i="2" a="1"/>
  <c r="T1080" i="2" s="1"/>
  <c r="R1080" i="2" a="1"/>
  <c r="R1080" i="2" s="1"/>
  <c r="S1080" i="2" a="1"/>
  <c r="S1080" i="2" s="1"/>
  <c r="V1080" i="2" a="1"/>
  <c r="V1080" i="2" s="1"/>
  <c r="W1080" i="2" a="1"/>
  <c r="W1080" i="2" s="1"/>
  <c r="W1102" i="2" a="1"/>
  <c r="W1102" i="2" s="1"/>
  <c r="R1102" i="2" a="1"/>
  <c r="R1102" i="2" s="1"/>
  <c r="T1102" i="2" a="1"/>
  <c r="T1102" i="2" s="1"/>
  <c r="V1102" i="2" a="1"/>
  <c r="V1102" i="2" s="1"/>
  <c r="S1102" i="2" a="1"/>
  <c r="S1102" i="2" s="1"/>
  <c r="V1107" i="2" a="1"/>
  <c r="V1107" i="2" s="1"/>
  <c r="S1107" i="2" a="1"/>
  <c r="S1107" i="2" s="1"/>
  <c r="T1107" i="2" a="1"/>
  <c r="T1107" i="2" s="1"/>
  <c r="W1107" i="2" a="1"/>
  <c r="W1107" i="2" s="1"/>
  <c r="R1107" i="2" a="1"/>
  <c r="R1107" i="2" s="1"/>
  <c r="R1123" i="2" a="1"/>
  <c r="R1123" i="2" s="1"/>
  <c r="V1123" i="2" a="1"/>
  <c r="V1123" i="2" s="1"/>
  <c r="S1123" i="2" a="1"/>
  <c r="S1123" i="2" s="1"/>
  <c r="T1123" i="2" a="1"/>
  <c r="T1123" i="2" s="1"/>
  <c r="W1123" i="2" a="1"/>
  <c r="W1123" i="2" s="1"/>
  <c r="V1137" i="2" a="1"/>
  <c r="V1137" i="2" s="1"/>
  <c r="T1137" i="2" a="1"/>
  <c r="T1137" i="2" s="1"/>
  <c r="S1137" i="2" a="1"/>
  <c r="S1137" i="2" s="1"/>
  <c r="R1137" i="2" a="1"/>
  <c r="R1137" i="2" s="1"/>
  <c r="W1137" i="2" a="1"/>
  <c r="W1137" i="2" s="1"/>
  <c r="R1157" i="2" a="1"/>
  <c r="R1157" i="2" s="1"/>
  <c r="T1157" i="2" a="1"/>
  <c r="T1157" i="2" s="1"/>
  <c r="V1157" i="2" a="1"/>
  <c r="V1157" i="2" s="1"/>
  <c r="S1157" i="2" a="1"/>
  <c r="S1157" i="2" s="1"/>
  <c r="W1157" i="2" a="1"/>
  <c r="W1157" i="2" s="1"/>
  <c r="V1179" i="2" a="1"/>
  <c r="V1179" i="2" s="1"/>
  <c r="W1179" i="2" a="1"/>
  <c r="W1179" i="2" s="1"/>
  <c r="R1179" i="2" a="1"/>
  <c r="R1179" i="2" s="1"/>
  <c r="T1179" i="2" a="1"/>
  <c r="T1179" i="2" s="1"/>
  <c r="S1179" i="2" a="1"/>
  <c r="S1179" i="2" s="1"/>
  <c r="S1200" i="2" a="1"/>
  <c r="S1200" i="2" s="1"/>
  <c r="R1200" i="2" a="1"/>
  <c r="R1200" i="2" s="1"/>
  <c r="W1200" i="2" a="1"/>
  <c r="W1200" i="2" s="1"/>
  <c r="T1200" i="2" a="1"/>
  <c r="T1200" i="2" s="1"/>
  <c r="V1200" i="2" a="1"/>
  <c r="V1200" i="2" s="1"/>
  <c r="S1202" i="2" a="1"/>
  <c r="S1202" i="2" s="1"/>
  <c r="T1202" i="2" a="1"/>
  <c r="T1202" i="2" s="1"/>
  <c r="W1202" i="2" a="1"/>
  <c r="W1202" i="2" s="1"/>
  <c r="R1202" i="2" a="1"/>
  <c r="R1202" i="2" s="1"/>
  <c r="V1202" i="2" a="1"/>
  <c r="V1202" i="2" s="1"/>
  <c r="T1207" i="2" a="1"/>
  <c r="T1207" i="2" s="1"/>
  <c r="R1207" i="2" a="1"/>
  <c r="R1207" i="2" s="1"/>
  <c r="S1207" i="2" a="1"/>
  <c r="S1207" i="2" s="1"/>
  <c r="V1207" i="2" a="1"/>
  <c r="V1207" i="2" s="1"/>
  <c r="W1207" i="2" a="1"/>
  <c r="W1207" i="2" s="1"/>
  <c r="S1225" i="2" a="1"/>
  <c r="S1225" i="2" s="1"/>
  <c r="T1225" i="2" a="1"/>
  <c r="T1225" i="2" s="1"/>
  <c r="R1225" i="2" a="1"/>
  <c r="R1225" i="2" s="1"/>
  <c r="V1225" i="2" a="1"/>
  <c r="V1225" i="2" s="1"/>
  <c r="W1225" i="2" a="1"/>
  <c r="W1225" i="2" s="1"/>
  <c r="W1238" i="2" a="1"/>
  <c r="W1238" i="2" s="1"/>
  <c r="S1238" i="2" a="1"/>
  <c r="S1238" i="2" s="1"/>
  <c r="R1238" i="2" a="1"/>
  <c r="R1238" i="2" s="1"/>
  <c r="V1238" i="2" a="1"/>
  <c r="V1238" i="2" s="1"/>
  <c r="T1238" i="2" a="1"/>
  <c r="T1238" i="2" s="1"/>
  <c r="W1241" i="2" a="1"/>
  <c r="W1241" i="2" s="1"/>
  <c r="V1241" i="2" a="1"/>
  <c r="V1241" i="2" s="1"/>
  <c r="S1241" i="2" a="1"/>
  <c r="S1241" i="2" s="1"/>
  <c r="T1241" i="2" a="1"/>
  <c r="T1241" i="2" s="1"/>
  <c r="R1241" i="2" a="1"/>
  <c r="R1241" i="2" s="1"/>
  <c r="R1254" i="2" a="1"/>
  <c r="R1254" i="2" s="1"/>
  <c r="V1254" i="2" a="1"/>
  <c r="V1254" i="2" s="1"/>
  <c r="W1254" i="2" a="1"/>
  <c r="W1254" i="2" s="1"/>
  <c r="S1254" i="2" a="1"/>
  <c r="S1254" i="2" s="1"/>
  <c r="T1254" i="2" a="1"/>
  <c r="T1254" i="2" s="1"/>
  <c r="T1257" i="2" a="1"/>
  <c r="T1257" i="2" s="1"/>
  <c r="R1257" i="2" a="1"/>
  <c r="R1257" i="2" s="1"/>
  <c r="V1257" i="2" a="1"/>
  <c r="V1257" i="2" s="1"/>
  <c r="S1257" i="2" a="1"/>
  <c r="S1257" i="2" s="1"/>
  <c r="W1257" i="2" a="1"/>
  <c r="W1257" i="2" s="1"/>
  <c r="S1301" i="2" a="1"/>
  <c r="S1301" i="2" s="1"/>
  <c r="W1301" i="2" a="1"/>
  <c r="W1301" i="2" s="1"/>
  <c r="R1301" i="2" a="1"/>
  <c r="R1301" i="2" s="1"/>
  <c r="T1301" i="2" a="1"/>
  <c r="T1301" i="2" s="1"/>
  <c r="V1301" i="2" a="1"/>
  <c r="V1301" i="2" s="1"/>
  <c r="S1311" i="2" a="1"/>
  <c r="S1311" i="2" s="1"/>
  <c r="W1311" i="2" a="1"/>
  <c r="W1311" i="2" s="1"/>
  <c r="T1311" i="2" a="1"/>
  <c r="T1311" i="2" s="1"/>
  <c r="R1311" i="2" a="1"/>
  <c r="R1311" i="2" s="1"/>
  <c r="V1311" i="2" a="1"/>
  <c r="V1311" i="2" s="1"/>
  <c r="T1340" i="2" a="1"/>
  <c r="T1340" i="2" s="1"/>
  <c r="W1340" i="2" a="1"/>
  <c r="W1340" i="2" s="1"/>
  <c r="R1340" i="2" a="1"/>
  <c r="R1340" i="2" s="1"/>
  <c r="V1340" i="2" a="1"/>
  <c r="V1340" i="2" s="1"/>
  <c r="S1340" i="2" a="1"/>
  <c r="S1340" i="2" s="1"/>
  <c r="S1361" i="2" a="1"/>
  <c r="S1361" i="2" s="1"/>
  <c r="T1361" i="2" a="1"/>
  <c r="T1361" i="2" s="1"/>
  <c r="R1361" i="2" a="1"/>
  <c r="R1361" i="2" s="1"/>
  <c r="V1361" i="2" a="1"/>
  <c r="V1361" i="2" s="1"/>
  <c r="W1361" i="2" a="1"/>
  <c r="W1361" i="2" s="1"/>
  <c r="R1387" i="2" a="1"/>
  <c r="R1387" i="2" s="1"/>
  <c r="V1387" i="2" a="1"/>
  <c r="V1387" i="2" s="1"/>
  <c r="S1387" i="2" a="1"/>
  <c r="S1387" i="2" s="1"/>
  <c r="W1387" i="2" a="1"/>
  <c r="W1387" i="2" s="1"/>
  <c r="T1387" i="2" a="1"/>
  <c r="T1387" i="2" s="1"/>
  <c r="W1398" i="2" a="1"/>
  <c r="W1398" i="2" s="1"/>
  <c r="R1398" i="2" a="1"/>
  <c r="R1398" i="2" s="1"/>
  <c r="S1398" i="2" a="1"/>
  <c r="S1398" i="2" s="1"/>
  <c r="V1398" i="2" a="1"/>
  <c r="V1398" i="2" s="1"/>
  <c r="T1398" i="2" a="1"/>
  <c r="T1398" i="2" s="1"/>
  <c r="V1437" i="2" a="1"/>
  <c r="V1437" i="2" s="1"/>
  <c r="S1437" i="2" a="1"/>
  <c r="S1437" i="2" s="1"/>
  <c r="W1437" i="2" a="1"/>
  <c r="W1437" i="2" s="1"/>
  <c r="R1437" i="2" a="1"/>
  <c r="R1437" i="2" s="1"/>
  <c r="T1437" i="2" a="1"/>
  <c r="T1437" i="2" s="1"/>
  <c r="V1470" i="2" a="1"/>
  <c r="V1470" i="2" s="1"/>
  <c r="T1470" i="2" a="1"/>
  <c r="T1470" i="2" s="1"/>
  <c r="R1470" i="2" a="1"/>
  <c r="R1470" i="2" s="1"/>
  <c r="W1470" i="2" a="1"/>
  <c r="W1470" i="2" s="1"/>
  <c r="S1470" i="2" a="1"/>
  <c r="S1470" i="2" s="1"/>
  <c r="W1477" i="2" a="1"/>
  <c r="W1477" i="2" s="1"/>
  <c r="R1477" i="2" a="1"/>
  <c r="R1477" i="2" s="1"/>
  <c r="T1477" i="2" a="1"/>
  <c r="T1477" i="2" s="1"/>
  <c r="S1477" i="2" a="1"/>
  <c r="S1477" i="2" s="1"/>
  <c r="V1477" i="2" a="1"/>
  <c r="V1477" i="2" s="1"/>
  <c r="V1479" i="2" a="1"/>
  <c r="V1479" i="2" s="1"/>
  <c r="R1479" i="2" a="1"/>
  <c r="R1479" i="2" s="1"/>
  <c r="S1479" i="2" a="1"/>
  <c r="S1479" i="2" s="1"/>
  <c r="T1479" i="2" a="1"/>
  <c r="T1479" i="2" s="1"/>
  <c r="W1479" i="2" a="1"/>
  <c r="W1479" i="2" s="1"/>
  <c r="W1490" i="2" a="1"/>
  <c r="W1490" i="2" s="1"/>
  <c r="T1490" i="2" a="1"/>
  <c r="T1490" i="2" s="1"/>
  <c r="R1490" i="2" a="1"/>
  <c r="R1490" i="2" s="1"/>
  <c r="V1490" i="2" a="1"/>
  <c r="V1490" i="2" s="1"/>
  <c r="S1490" i="2" a="1"/>
  <c r="S1490" i="2" s="1"/>
  <c r="W1506" i="2" a="1"/>
  <c r="W1506" i="2" s="1"/>
  <c r="R1506" i="2" a="1"/>
  <c r="R1506" i="2" s="1"/>
  <c r="T1506" i="2" a="1"/>
  <c r="T1506" i="2" s="1"/>
  <c r="V1506" i="2" a="1"/>
  <c r="V1506" i="2" s="1"/>
  <c r="S1506" i="2" a="1"/>
  <c r="S1506" i="2" s="1"/>
  <c r="R1515" i="2" a="1"/>
  <c r="R1515" i="2" s="1"/>
  <c r="S1515" i="2" a="1"/>
  <c r="S1515" i="2" s="1"/>
  <c r="W1515" i="2" a="1"/>
  <c r="W1515" i="2" s="1"/>
  <c r="T1515" i="2" a="1"/>
  <c r="T1515" i="2" s="1"/>
  <c r="V1515" i="2" a="1"/>
  <c r="V1515" i="2" s="1"/>
  <c r="R1518" i="2" a="1"/>
  <c r="R1518" i="2" s="1"/>
  <c r="W1518" i="2" a="1"/>
  <c r="W1518" i="2" s="1"/>
  <c r="T1518" i="2" a="1"/>
  <c r="T1518" i="2" s="1"/>
  <c r="S1518" i="2" a="1"/>
  <c r="S1518" i="2" s="1"/>
  <c r="V1518" i="2" a="1"/>
  <c r="V1518" i="2" s="1"/>
  <c r="R1525" i="2" a="1"/>
  <c r="R1525" i="2" s="1"/>
  <c r="V1525" i="2" a="1"/>
  <c r="V1525" i="2" s="1"/>
  <c r="T1525" i="2" a="1"/>
  <c r="T1525" i="2" s="1"/>
  <c r="S1525" i="2" a="1"/>
  <c r="S1525" i="2" s="1"/>
  <c r="W1525" i="2" a="1"/>
  <c r="W1525" i="2" s="1"/>
  <c r="R1527" i="2" a="1"/>
  <c r="R1527" i="2" s="1"/>
  <c r="S1527" i="2" a="1"/>
  <c r="S1527" i="2" s="1"/>
  <c r="V1527" i="2" a="1"/>
  <c r="V1527" i="2" s="1"/>
  <c r="T1527" i="2" a="1"/>
  <c r="T1527" i="2" s="1"/>
  <c r="W1527" i="2" a="1"/>
  <c r="W1527" i="2" s="1"/>
  <c r="V1564" i="2" a="1"/>
  <c r="V1564" i="2" s="1"/>
  <c r="S1564" i="2" a="1"/>
  <c r="S1564" i="2" s="1"/>
  <c r="T1564" i="2" a="1"/>
  <c r="T1564" i="2" s="1"/>
  <c r="W1564" i="2" a="1"/>
  <c r="W1564" i="2" s="1"/>
  <c r="R1564" i="2" a="1"/>
  <c r="R1564" i="2" s="1"/>
  <c r="V5" i="2" a="1"/>
  <c r="V5" i="2" s="1"/>
  <c r="S5" i="2" a="1"/>
  <c r="S5" i="2" s="1"/>
  <c r="W5" i="2" a="1"/>
  <c r="W5" i="2" s="1"/>
  <c r="T5" i="2" a="1"/>
  <c r="T5" i="2" s="1"/>
  <c r="R5" i="2" a="1"/>
  <c r="R5" i="2" s="1"/>
  <c r="T18" i="2" a="1"/>
  <c r="T18" i="2" s="1"/>
  <c r="W18" i="2" a="1"/>
  <c r="W18" i="2" s="1"/>
  <c r="R18" i="2" a="1"/>
  <c r="R18" i="2" s="1"/>
  <c r="V18" i="2" a="1"/>
  <c r="V18" i="2" s="1"/>
  <c r="S18" i="2" a="1"/>
  <c r="S18" i="2" s="1"/>
  <c r="R27" i="2" a="1"/>
  <c r="R27" i="2" s="1"/>
  <c r="V27" i="2" a="1"/>
  <c r="V27" i="2" s="1"/>
  <c r="S27" i="2" a="1"/>
  <c r="S27" i="2" s="1"/>
  <c r="W27" i="2" a="1"/>
  <c r="W27" i="2" s="1"/>
  <c r="T27" i="2" a="1"/>
  <c r="T27" i="2" s="1"/>
  <c r="V34" i="2" a="1"/>
  <c r="V34" i="2" s="1"/>
  <c r="S34" i="2" a="1"/>
  <c r="S34" i="2" s="1"/>
  <c r="T34" i="2" a="1"/>
  <c r="T34" i="2" s="1"/>
  <c r="W34" i="2" a="1"/>
  <c r="W34" i="2" s="1"/>
  <c r="R34" i="2" a="1"/>
  <c r="R34" i="2" s="1"/>
  <c r="R49" i="2" a="1"/>
  <c r="R49" i="2" s="1"/>
  <c r="W49" i="2" a="1"/>
  <c r="W49" i="2" s="1"/>
  <c r="T49" i="2" a="1"/>
  <c r="T49" i="2" s="1"/>
  <c r="S49" i="2" a="1"/>
  <c r="S49" i="2" s="1"/>
  <c r="V49" i="2" a="1"/>
  <c r="V49" i="2" s="1"/>
  <c r="V66" i="2" a="1"/>
  <c r="V66" i="2" s="1"/>
  <c r="W66" i="2" a="1"/>
  <c r="W66" i="2" s="1"/>
  <c r="S66" i="2" a="1"/>
  <c r="S66" i="2" s="1"/>
  <c r="T66" i="2" a="1"/>
  <c r="T66" i="2" s="1"/>
  <c r="R66" i="2" a="1"/>
  <c r="R66" i="2" s="1"/>
  <c r="V75" i="2" a="1"/>
  <c r="V75" i="2" s="1"/>
  <c r="S75" i="2" a="1"/>
  <c r="S75" i="2" s="1"/>
  <c r="W75" i="2" a="1"/>
  <c r="W75" i="2" s="1"/>
  <c r="T75" i="2" a="1"/>
  <c r="T75" i="2" s="1"/>
  <c r="R75" i="2" a="1"/>
  <c r="R75" i="2" s="1"/>
  <c r="R77" i="2" a="1"/>
  <c r="R77" i="2" s="1"/>
  <c r="V77" i="2" a="1"/>
  <c r="V77" i="2" s="1"/>
  <c r="W77" i="2" a="1"/>
  <c r="W77" i="2" s="1"/>
  <c r="S77" i="2" a="1"/>
  <c r="S77" i="2" s="1"/>
  <c r="T77" i="2" a="1"/>
  <c r="T77" i="2" s="1"/>
  <c r="R83" i="2" a="1"/>
  <c r="R83" i="2" s="1"/>
  <c r="S83" i="2" a="1"/>
  <c r="S83" i="2" s="1"/>
  <c r="V83" i="2" a="1"/>
  <c r="V83" i="2" s="1"/>
  <c r="W83" i="2" a="1"/>
  <c r="W83" i="2" s="1"/>
  <c r="T83" i="2" a="1"/>
  <c r="T83" i="2" s="1"/>
  <c r="V124" i="2" a="1"/>
  <c r="V124" i="2" s="1"/>
  <c r="S124" i="2" a="1"/>
  <c r="S124" i="2" s="1"/>
  <c r="T124" i="2" a="1"/>
  <c r="T124" i="2" s="1"/>
  <c r="W124" i="2" a="1"/>
  <c r="W124" i="2" s="1"/>
  <c r="R124" i="2" a="1"/>
  <c r="R124" i="2" s="1"/>
  <c r="W141" i="2" a="1"/>
  <c r="W141" i="2" s="1"/>
  <c r="T141" i="2" a="1"/>
  <c r="T141" i="2" s="1"/>
  <c r="R141" i="2" a="1"/>
  <c r="R141" i="2" s="1"/>
  <c r="V141" i="2" a="1"/>
  <c r="V141" i="2" s="1"/>
  <c r="S141" i="2" a="1"/>
  <c r="S141" i="2" s="1"/>
  <c r="W730" i="2" a="1"/>
  <c r="W730" i="2" s="1"/>
  <c r="T730" i="2" a="1"/>
  <c r="T730" i="2" s="1"/>
  <c r="S730" i="2" a="1"/>
  <c r="S730" i="2" s="1"/>
  <c r="R730" i="2" a="1"/>
  <c r="R730" i="2" s="1"/>
  <c r="V730" i="2" a="1"/>
  <c r="V730" i="2" s="1"/>
  <c r="S742" i="2" a="1"/>
  <c r="S742" i="2" s="1"/>
  <c r="W742" i="2" a="1"/>
  <c r="W742" i="2" s="1"/>
  <c r="R742" i="2" a="1"/>
  <c r="R742" i="2" s="1"/>
  <c r="T742" i="2" a="1"/>
  <c r="T742" i="2" s="1"/>
  <c r="V742" i="2" a="1"/>
  <c r="V742" i="2" s="1"/>
  <c r="W747" i="2" a="1"/>
  <c r="W747" i="2" s="1"/>
  <c r="R747" i="2" a="1"/>
  <c r="R747" i="2" s="1"/>
  <c r="T747" i="2" a="1"/>
  <c r="T747" i="2" s="1"/>
  <c r="V747" i="2" a="1"/>
  <c r="V747" i="2" s="1"/>
  <c r="S747" i="2" a="1"/>
  <c r="S747" i="2" s="1"/>
  <c r="W759" i="2" a="1"/>
  <c r="W759" i="2" s="1"/>
  <c r="T759" i="2" a="1"/>
  <c r="T759" i="2" s="1"/>
  <c r="R759" i="2" a="1"/>
  <c r="R759" i="2" s="1"/>
  <c r="V759" i="2" a="1"/>
  <c r="V759" i="2" s="1"/>
  <c r="S759" i="2" a="1"/>
  <c r="S759" i="2" s="1"/>
  <c r="S778" i="2" a="1"/>
  <c r="S778" i="2" s="1"/>
  <c r="T778" i="2" a="1"/>
  <c r="T778" i="2" s="1"/>
  <c r="W778" i="2" a="1"/>
  <c r="W778" i="2" s="1"/>
  <c r="R778" i="2" a="1"/>
  <c r="R778" i="2" s="1"/>
  <c r="V778" i="2" a="1"/>
  <c r="V778" i="2" s="1"/>
  <c r="R875" i="2" a="1"/>
  <c r="R875" i="2" s="1"/>
  <c r="V875" i="2" a="1"/>
  <c r="V875" i="2" s="1"/>
  <c r="S875" i="2" a="1"/>
  <c r="S875" i="2" s="1"/>
  <c r="W875" i="2" a="1"/>
  <c r="W875" i="2" s="1"/>
  <c r="T875" i="2" a="1"/>
  <c r="T875" i="2" s="1"/>
  <c r="W882" i="2" a="1"/>
  <c r="W882" i="2" s="1"/>
  <c r="V882" i="2" a="1"/>
  <c r="V882" i="2" s="1"/>
  <c r="S882" i="2" a="1"/>
  <c r="S882" i="2" s="1"/>
  <c r="R882" i="2" a="1"/>
  <c r="R882" i="2" s="1"/>
  <c r="T882" i="2" a="1"/>
  <c r="T882" i="2" s="1"/>
  <c r="S904" i="2" a="1"/>
  <c r="S904" i="2" s="1"/>
  <c r="W904" i="2" a="1"/>
  <c r="W904" i="2" s="1"/>
  <c r="R904" i="2" a="1"/>
  <c r="R904" i="2" s="1"/>
  <c r="T904" i="2" a="1"/>
  <c r="T904" i="2" s="1"/>
  <c r="V904" i="2" a="1"/>
  <c r="V904" i="2" s="1"/>
  <c r="R1003" i="2" a="1"/>
  <c r="R1003" i="2" s="1"/>
  <c r="T1003" i="2" a="1"/>
  <c r="T1003" i="2" s="1"/>
  <c r="V1003" i="2" a="1"/>
  <c r="V1003" i="2" s="1"/>
  <c r="S1003" i="2" a="1"/>
  <c r="S1003" i="2" s="1"/>
  <c r="W1003" i="2" a="1"/>
  <c r="W1003" i="2" s="1"/>
  <c r="S1047" i="2" a="1"/>
  <c r="S1047" i="2" s="1"/>
  <c r="R1047" i="2" a="1"/>
  <c r="R1047" i="2" s="1"/>
  <c r="V1047" i="2" a="1"/>
  <c r="V1047" i="2" s="1"/>
  <c r="T1047" i="2" a="1"/>
  <c r="T1047" i="2" s="1"/>
  <c r="W1047" i="2" a="1"/>
  <c r="W1047" i="2" s="1"/>
  <c r="V1062" i="2" a="1"/>
  <c r="V1062" i="2" s="1"/>
  <c r="T1062" i="2" a="1"/>
  <c r="T1062" i="2" s="1"/>
  <c r="S1062" i="2" a="1"/>
  <c r="S1062" i="2" s="1"/>
  <c r="R1062" i="2" a="1"/>
  <c r="R1062" i="2" s="1"/>
  <c r="W1062" i="2" a="1"/>
  <c r="W1062" i="2" s="1"/>
  <c r="S1065" i="2" a="1"/>
  <c r="S1065" i="2" s="1"/>
  <c r="V1065" i="2" a="1"/>
  <c r="V1065" i="2" s="1"/>
  <c r="W1065" i="2" a="1"/>
  <c r="W1065" i="2" s="1"/>
  <c r="T1065" i="2" a="1"/>
  <c r="T1065" i="2" s="1"/>
  <c r="R1065" i="2" a="1"/>
  <c r="R1065" i="2" s="1"/>
  <c r="W1074" i="2" a="1"/>
  <c r="W1074" i="2" s="1"/>
  <c r="S1074" i="2" a="1"/>
  <c r="S1074" i="2" s="1"/>
  <c r="T1074" i="2" a="1"/>
  <c r="T1074" i="2" s="1"/>
  <c r="V1074" i="2" a="1"/>
  <c r="V1074" i="2" s="1"/>
  <c r="R1074" i="2" a="1"/>
  <c r="R1074" i="2" s="1"/>
  <c r="W1077" i="2" a="1"/>
  <c r="W1077" i="2" s="1"/>
  <c r="R1077" i="2" a="1"/>
  <c r="R1077" i="2" s="1"/>
  <c r="T1077" i="2" a="1"/>
  <c r="T1077" i="2" s="1"/>
  <c r="V1077" i="2" a="1"/>
  <c r="V1077" i="2" s="1"/>
  <c r="S1077" i="2" a="1"/>
  <c r="S1077" i="2" s="1"/>
  <c r="T1099" i="2" a="1"/>
  <c r="T1099" i="2" s="1"/>
  <c r="W1099" i="2" a="1"/>
  <c r="W1099" i="2" s="1"/>
  <c r="R1099" i="2" a="1"/>
  <c r="R1099" i="2" s="1"/>
  <c r="V1099" i="2" a="1"/>
  <c r="V1099" i="2" s="1"/>
  <c r="S1099" i="2" a="1"/>
  <c r="S1099" i="2" s="1"/>
  <c r="V1147" i="2" a="1"/>
  <c r="V1147" i="2" s="1"/>
  <c r="W1147" i="2" a="1"/>
  <c r="W1147" i="2" s="1"/>
  <c r="T1147" i="2" a="1"/>
  <c r="T1147" i="2" s="1"/>
  <c r="S1147" i="2" a="1"/>
  <c r="S1147" i="2" s="1"/>
  <c r="R1147" i="2" a="1"/>
  <c r="R1147" i="2" s="1"/>
  <c r="S1164" i="2" a="1"/>
  <c r="S1164" i="2" s="1"/>
  <c r="W1164" i="2" a="1"/>
  <c r="W1164" i="2" s="1"/>
  <c r="T1164" i="2" a="1"/>
  <c r="T1164" i="2" s="1"/>
  <c r="R1164" i="2" a="1"/>
  <c r="R1164" i="2" s="1"/>
  <c r="V1164" i="2" a="1"/>
  <c r="V1164" i="2" s="1"/>
  <c r="R1185" i="2" a="1"/>
  <c r="R1185" i="2" s="1"/>
  <c r="T1185" i="2" a="1"/>
  <c r="T1185" i="2" s="1"/>
  <c r="S1185" i="2" a="1"/>
  <c r="S1185" i="2" s="1"/>
  <c r="V1185" i="2" a="1"/>
  <c r="V1185" i="2" s="1"/>
  <c r="W1185" i="2" a="1"/>
  <c r="W1185" i="2" s="1"/>
  <c r="R1194" i="2" a="1"/>
  <c r="R1194" i="2" s="1"/>
  <c r="S1194" i="2" a="1"/>
  <c r="S1194" i="2" s="1"/>
  <c r="V1194" i="2" a="1"/>
  <c r="V1194" i="2" s="1"/>
  <c r="T1194" i="2" a="1"/>
  <c r="T1194" i="2" s="1"/>
  <c r="W1194" i="2" a="1"/>
  <c r="W1194" i="2" s="1"/>
  <c r="T1199" i="2" a="1"/>
  <c r="T1199" i="2" s="1"/>
  <c r="S1199" i="2" a="1"/>
  <c r="S1199" i="2" s="1"/>
  <c r="R1199" i="2" a="1"/>
  <c r="R1199" i="2" s="1"/>
  <c r="V1199" i="2" a="1"/>
  <c r="V1199" i="2" s="1"/>
  <c r="W1199" i="2" a="1"/>
  <c r="W1199" i="2" s="1"/>
  <c r="V1229" i="2" a="1"/>
  <c r="V1229" i="2" s="1"/>
  <c r="S1229" i="2" a="1"/>
  <c r="S1229" i="2" s="1"/>
  <c r="T1229" i="2" a="1"/>
  <c r="T1229" i="2" s="1"/>
  <c r="W1229" i="2" a="1"/>
  <c r="W1229" i="2" s="1"/>
  <c r="R1229" i="2" a="1"/>
  <c r="R1229" i="2" s="1"/>
  <c r="R1272" i="2" a="1"/>
  <c r="R1272" i="2" s="1"/>
  <c r="V1272" i="2" a="1"/>
  <c r="V1272" i="2" s="1"/>
  <c r="S1272" i="2" a="1"/>
  <c r="S1272" i="2" s="1"/>
  <c r="W1272" i="2" a="1"/>
  <c r="W1272" i="2" s="1"/>
  <c r="T1272" i="2" a="1"/>
  <c r="T1272" i="2" s="1"/>
  <c r="S1277" i="2" a="1"/>
  <c r="S1277" i="2" s="1"/>
  <c r="V1277" i="2" a="1"/>
  <c r="V1277" i="2" s="1"/>
  <c r="R1277" i="2" a="1"/>
  <c r="R1277" i="2" s="1"/>
  <c r="W1277" i="2" a="1"/>
  <c r="W1277" i="2" s="1"/>
  <c r="T1277" i="2" a="1"/>
  <c r="T1277" i="2" s="1"/>
  <c r="R1291" i="2" a="1"/>
  <c r="R1291" i="2" s="1"/>
  <c r="S1291" i="2" a="1"/>
  <c r="S1291" i="2" s="1"/>
  <c r="W1291" i="2" a="1"/>
  <c r="W1291" i="2" s="1"/>
  <c r="T1291" i="2" a="1"/>
  <c r="T1291" i="2" s="1"/>
  <c r="V1291" i="2" a="1"/>
  <c r="V1291" i="2" s="1"/>
  <c r="S1315" i="2" a="1"/>
  <c r="S1315" i="2" s="1"/>
  <c r="V1315" i="2" a="1"/>
  <c r="V1315" i="2" s="1"/>
  <c r="T1315" i="2" a="1"/>
  <c r="T1315" i="2" s="1"/>
  <c r="R1315" i="2" a="1"/>
  <c r="R1315" i="2" s="1"/>
  <c r="W1315" i="2" a="1"/>
  <c r="W1315" i="2" s="1"/>
  <c r="S1318" i="2" a="1"/>
  <c r="S1318" i="2" s="1"/>
  <c r="T1318" i="2" a="1"/>
  <c r="T1318" i="2" s="1"/>
  <c r="R1318" i="2" a="1"/>
  <c r="R1318" i="2" s="1"/>
  <c r="V1318" i="2" a="1"/>
  <c r="V1318" i="2" s="1"/>
  <c r="W1318" i="2" a="1"/>
  <c r="W1318" i="2" s="1"/>
  <c r="W1353" i="2" a="1"/>
  <c r="W1353" i="2" s="1"/>
  <c r="R1353" i="2" a="1"/>
  <c r="R1353" i="2" s="1"/>
  <c r="T1353" i="2" a="1"/>
  <c r="T1353" i="2" s="1"/>
  <c r="V1353" i="2" a="1"/>
  <c r="V1353" i="2" s="1"/>
  <c r="S1353" i="2" a="1"/>
  <c r="S1353" i="2" s="1"/>
  <c r="S1383" i="2" a="1"/>
  <c r="S1383" i="2" s="1"/>
  <c r="T1383" i="2" a="1"/>
  <c r="T1383" i="2" s="1"/>
  <c r="W1383" i="2" a="1"/>
  <c r="W1383" i="2" s="1"/>
  <c r="R1383" i="2" a="1"/>
  <c r="R1383" i="2" s="1"/>
  <c r="V1383" i="2" a="1"/>
  <c r="V1383" i="2" s="1"/>
  <c r="R1386" i="2" a="1"/>
  <c r="R1386" i="2" s="1"/>
  <c r="T1386" i="2" a="1"/>
  <c r="T1386" i="2" s="1"/>
  <c r="V1386" i="2" a="1"/>
  <c r="V1386" i="2" s="1"/>
  <c r="S1386" i="2" a="1"/>
  <c r="S1386" i="2" s="1"/>
  <c r="W1386" i="2" a="1"/>
  <c r="W1386" i="2" s="1"/>
  <c r="T1420" i="2" a="1"/>
  <c r="T1420" i="2" s="1"/>
  <c r="W1420" i="2" a="1"/>
  <c r="W1420" i="2" s="1"/>
  <c r="R1420" i="2" a="1"/>
  <c r="R1420" i="2" s="1"/>
  <c r="V1420" i="2" a="1"/>
  <c r="V1420" i="2" s="1"/>
  <c r="S1420" i="2" a="1"/>
  <c r="S1420" i="2" s="1"/>
  <c r="R1425" i="2" a="1"/>
  <c r="R1425" i="2" s="1"/>
  <c r="V1425" i="2" a="1"/>
  <c r="V1425" i="2" s="1"/>
  <c r="W1425" i="2" a="1"/>
  <c r="W1425" i="2" s="1"/>
  <c r="T1425" i="2" a="1"/>
  <c r="T1425" i="2" s="1"/>
  <c r="S1425" i="2" a="1"/>
  <c r="S1425" i="2" s="1"/>
  <c r="R1434" i="2" a="1"/>
  <c r="R1434" i="2" s="1"/>
  <c r="V1434" i="2" a="1"/>
  <c r="V1434" i="2" s="1"/>
  <c r="W1434" i="2" a="1"/>
  <c r="W1434" i="2" s="1"/>
  <c r="S1434" i="2" a="1"/>
  <c r="S1434" i="2" s="1"/>
  <c r="T1434" i="2" a="1"/>
  <c r="T1434" i="2" s="1"/>
  <c r="R1441" i="2" a="1"/>
  <c r="R1441" i="2" s="1"/>
  <c r="V1441" i="2" a="1"/>
  <c r="V1441" i="2" s="1"/>
  <c r="W1441" i="2" a="1"/>
  <c r="W1441" i="2" s="1"/>
  <c r="S1441" i="2" a="1"/>
  <c r="S1441" i="2" s="1"/>
  <c r="T1441" i="2" a="1"/>
  <c r="T1441" i="2" s="1"/>
  <c r="W1450" i="2" a="1"/>
  <c r="W1450" i="2" s="1"/>
  <c r="S1450" i="2" a="1"/>
  <c r="S1450" i="2" s="1"/>
  <c r="T1450" i="2" a="1"/>
  <c r="T1450" i="2" s="1"/>
  <c r="R1450" i="2" a="1"/>
  <c r="R1450" i="2" s="1"/>
  <c r="V1450" i="2" a="1"/>
  <c r="V1450" i="2" s="1"/>
  <c r="R1481" i="2" a="1"/>
  <c r="R1481" i="2" s="1"/>
  <c r="V1481" i="2" a="1"/>
  <c r="V1481" i="2" s="1"/>
  <c r="S1481" i="2" a="1"/>
  <c r="S1481" i="2" s="1"/>
  <c r="W1481" i="2" a="1"/>
  <c r="W1481" i="2" s="1"/>
  <c r="T1481" i="2" a="1"/>
  <c r="T1481" i="2" s="1"/>
  <c r="W1533" i="2" a="1"/>
  <c r="W1533" i="2" s="1"/>
  <c r="R1533" i="2" a="1"/>
  <c r="R1533" i="2" s="1"/>
  <c r="T1533" i="2" a="1"/>
  <c r="T1533" i="2" s="1"/>
  <c r="V1533" i="2" a="1"/>
  <c r="V1533" i="2" s="1"/>
  <c r="S1533" i="2" a="1"/>
  <c r="S1533" i="2" s="1"/>
  <c r="W1555" i="2" a="1"/>
  <c r="W1555" i="2" s="1"/>
  <c r="V1555" i="2" a="1"/>
  <c r="V1555" i="2" s="1"/>
  <c r="S1555" i="2" a="1"/>
  <c r="S1555" i="2" s="1"/>
  <c r="R1555" i="2" a="1"/>
  <c r="R1555" i="2" s="1"/>
  <c r="T1555" i="2" a="1"/>
  <c r="T1555" i="2" s="1"/>
  <c r="T1563" i="2" a="1"/>
  <c r="T1563" i="2" s="1"/>
  <c r="R1563" i="2" a="1"/>
  <c r="R1563" i="2" s="1"/>
  <c r="V1563" i="2" a="1"/>
  <c r="V1563" i="2" s="1"/>
  <c r="S1563" i="2" a="1"/>
  <c r="S1563" i="2" s="1"/>
  <c r="W1563" i="2" a="1"/>
  <c r="W1563" i="2" s="1"/>
  <c r="T1580" i="2" a="1"/>
  <c r="T1580" i="2" s="1"/>
  <c r="R1580" i="2" a="1"/>
  <c r="R1580" i="2" s="1"/>
  <c r="S1580" i="2" a="1"/>
  <c r="S1580" i="2" s="1"/>
  <c r="V1580" i="2" a="1"/>
  <c r="V1580" i="2" s="1"/>
  <c r="W1580" i="2" a="1"/>
  <c r="W1580" i="2" s="1"/>
  <c r="W1586" i="2" a="1"/>
  <c r="W1586" i="2" s="1"/>
  <c r="R1586" i="2" a="1"/>
  <c r="R1586" i="2" s="1"/>
  <c r="T1586" i="2" a="1"/>
  <c r="T1586" i="2" s="1"/>
  <c r="V1586" i="2" a="1"/>
  <c r="V1586" i="2" s="1"/>
  <c r="S1586" i="2" a="1"/>
  <c r="S1586" i="2" s="1"/>
  <c r="T1588" i="2" a="1"/>
  <c r="T1588" i="2" s="1"/>
  <c r="R1588" i="2" a="1"/>
  <c r="R1588" i="2" s="1"/>
  <c r="V1588" i="2" a="1"/>
  <c r="V1588" i="2" s="1"/>
  <c r="S1588" i="2" a="1"/>
  <c r="S1588" i="2" s="1"/>
  <c r="W1588" i="2" a="1"/>
  <c r="W1588" i="2" s="1"/>
  <c r="V1594" i="2" a="1"/>
  <c r="V1594" i="2" s="1"/>
  <c r="W1594" i="2" a="1"/>
  <c r="W1594" i="2" s="1"/>
  <c r="S1594" i="2" a="1"/>
  <c r="S1594" i="2" s="1"/>
  <c r="T1594" i="2" a="1"/>
  <c r="T1594" i="2" s="1"/>
  <c r="R1594" i="2" a="1"/>
  <c r="R1594" i="2" s="1"/>
  <c r="V1596" i="2" a="1"/>
  <c r="V1596" i="2" s="1"/>
  <c r="S1596" i="2" a="1"/>
  <c r="S1596" i="2" s="1"/>
  <c r="W1596" i="2" a="1"/>
  <c r="W1596" i="2" s="1"/>
  <c r="R1596" i="2" a="1"/>
  <c r="R1596" i="2" s="1"/>
  <c r="T1596" i="2" a="1"/>
  <c r="T1596" i="2" s="1"/>
  <c r="S1598" i="2" a="1"/>
  <c r="S1598" i="2" s="1"/>
  <c r="V1598" i="2" a="1"/>
  <c r="V1598" i="2" s="1"/>
  <c r="T1598" i="2" a="1"/>
  <c r="T1598" i="2" s="1"/>
  <c r="R1598" i="2" a="1"/>
  <c r="R1598" i="2" s="1"/>
  <c r="W1598" i="2" a="1"/>
  <c r="W1598" i="2" s="1"/>
  <c r="S1658" i="2" a="1"/>
  <c r="S1658" i="2" s="1"/>
  <c r="T1658" i="2" a="1"/>
  <c r="T1658" i="2" s="1"/>
  <c r="W1658" i="2" a="1"/>
  <c r="W1658" i="2" s="1"/>
  <c r="R1658" i="2" a="1"/>
  <c r="R1658" i="2" s="1"/>
  <c r="V1658" i="2" a="1"/>
  <c r="V1658" i="2" s="1"/>
  <c r="V1788" i="2" a="1"/>
  <c r="V1788" i="2" s="1"/>
  <c r="S1788" i="2" a="1"/>
  <c r="S1788" i="2" s="1"/>
  <c r="T1788" i="2" a="1"/>
  <c r="T1788" i="2" s="1"/>
  <c r="W1788" i="2" a="1"/>
  <c r="W1788" i="2" s="1"/>
  <c r="R1788" i="2" a="1"/>
  <c r="R1788" i="2" s="1"/>
  <c r="S1790" i="2" a="1"/>
  <c r="S1790" i="2" s="1"/>
  <c r="R1790" i="2" a="1"/>
  <c r="R1790" i="2" s="1"/>
  <c r="W1790" i="2" a="1"/>
  <c r="W1790" i="2" s="1"/>
  <c r="T1790" i="2" a="1"/>
  <c r="T1790" i="2" s="1"/>
  <c r="V1790" i="2" a="1"/>
  <c r="V1790" i="2" s="1"/>
  <c r="W1792" i="2" a="1"/>
  <c r="W1792" i="2" s="1"/>
  <c r="T1792" i="2" a="1"/>
  <c r="T1792" i="2" s="1"/>
  <c r="R1792" i="2" a="1"/>
  <c r="R1792" i="2" s="1"/>
  <c r="S1792" i="2" a="1"/>
  <c r="S1792" i="2" s="1"/>
  <c r="V1792" i="2" a="1"/>
  <c r="V1792" i="2" s="1"/>
  <c r="S1798" i="2" a="1"/>
  <c r="S1798" i="2" s="1"/>
  <c r="W1798" i="2" a="1"/>
  <c r="W1798" i="2" s="1"/>
  <c r="V1798" i="2" a="1"/>
  <c r="V1798" i="2" s="1"/>
  <c r="T1798" i="2" a="1"/>
  <c r="T1798" i="2" s="1"/>
  <c r="R1798" i="2" a="1"/>
  <c r="R1798" i="2" s="1"/>
  <c r="S1804" i="2" a="1"/>
  <c r="S1804" i="2" s="1"/>
  <c r="T1804" i="2" a="1"/>
  <c r="T1804" i="2" s="1"/>
  <c r="W1804" i="2" a="1"/>
  <c r="W1804" i="2" s="1"/>
  <c r="R1804" i="2" a="1"/>
  <c r="R1804" i="2" s="1"/>
  <c r="V1804" i="2" a="1"/>
  <c r="V1804" i="2" s="1"/>
  <c r="S1806" i="2" a="1"/>
  <c r="S1806" i="2" s="1"/>
  <c r="R1806" i="2" a="1"/>
  <c r="R1806" i="2" s="1"/>
  <c r="W1806" i="2" a="1"/>
  <c r="W1806" i="2" s="1"/>
  <c r="T1806" i="2" a="1"/>
  <c r="T1806" i="2" s="1"/>
  <c r="V1806" i="2" a="1"/>
  <c r="V1806" i="2" s="1"/>
  <c r="W1808" i="2" a="1"/>
  <c r="W1808" i="2" s="1"/>
  <c r="T1808" i="2" a="1"/>
  <c r="T1808" i="2" s="1"/>
  <c r="R1808" i="2" a="1"/>
  <c r="R1808" i="2" s="1"/>
  <c r="V1808" i="2" a="1"/>
  <c r="V1808" i="2" s="1"/>
  <c r="S1808" i="2" a="1"/>
  <c r="S1808" i="2" s="1"/>
  <c r="S1814" i="2" a="1"/>
  <c r="S1814" i="2" s="1"/>
  <c r="T1814" i="2" a="1"/>
  <c r="T1814" i="2" s="1"/>
  <c r="R1814" i="2" a="1"/>
  <c r="R1814" i="2" s="1"/>
  <c r="V1814" i="2" a="1"/>
  <c r="V1814" i="2" s="1"/>
  <c r="W1814" i="2" a="1"/>
  <c r="W1814" i="2" s="1"/>
  <c r="T1822" i="2" a="1"/>
  <c r="T1822" i="2" s="1"/>
  <c r="S1822" i="2" a="1"/>
  <c r="S1822" i="2" s="1"/>
  <c r="V1822" i="2" a="1"/>
  <c r="V1822" i="2" s="1"/>
  <c r="R1822" i="2" a="1"/>
  <c r="R1822" i="2" s="1"/>
  <c r="W1822" i="2" a="1"/>
  <c r="W1822" i="2" s="1"/>
  <c r="R1824" i="2" a="1"/>
  <c r="R1824" i="2" s="1"/>
  <c r="W1824" i="2" a="1"/>
  <c r="W1824" i="2" s="1"/>
  <c r="S1824" i="2" a="1"/>
  <c r="S1824" i="2" s="1"/>
  <c r="T1824" i="2" a="1"/>
  <c r="T1824" i="2" s="1"/>
  <c r="V1824" i="2" a="1"/>
  <c r="V1824" i="2" s="1"/>
  <c r="V1830" i="2" a="1"/>
  <c r="V1830" i="2" s="1"/>
  <c r="S1830" i="2" a="1"/>
  <c r="S1830" i="2" s="1"/>
  <c r="T1830" i="2" a="1"/>
  <c r="T1830" i="2" s="1"/>
  <c r="W1830" i="2" a="1"/>
  <c r="W1830" i="2" s="1"/>
  <c r="R1830" i="2" a="1"/>
  <c r="R1830" i="2" s="1"/>
  <c r="R1838" i="2" a="1"/>
  <c r="R1838" i="2" s="1"/>
  <c r="T1838" i="2" a="1"/>
  <c r="T1838" i="2" s="1"/>
  <c r="V1838" i="2" a="1"/>
  <c r="V1838" i="2" s="1"/>
  <c r="S1838" i="2" a="1"/>
  <c r="S1838" i="2" s="1"/>
  <c r="W1838" i="2" a="1"/>
  <c r="W1838" i="2" s="1"/>
  <c r="R1840" i="2" a="1"/>
  <c r="R1840" i="2" s="1"/>
  <c r="W1840" i="2" a="1"/>
  <c r="W1840" i="2" s="1"/>
  <c r="S1840" i="2" a="1"/>
  <c r="S1840" i="2" s="1"/>
  <c r="V1840" i="2" a="1"/>
  <c r="V1840" i="2" s="1"/>
  <c r="T1840" i="2" a="1"/>
  <c r="T1840" i="2" s="1"/>
  <c r="V1846" i="2" a="1"/>
  <c r="V1846" i="2" s="1"/>
  <c r="S1846" i="2" a="1"/>
  <c r="S1846" i="2" s="1"/>
  <c r="T1846" i="2" a="1"/>
  <c r="T1846" i="2" s="1"/>
  <c r="W1846" i="2" a="1"/>
  <c r="W1846" i="2" s="1"/>
  <c r="R1846" i="2" a="1"/>
  <c r="R1846" i="2" s="1"/>
  <c r="S1852" i="2" a="1"/>
  <c r="S1852" i="2" s="1"/>
  <c r="V1852" i="2" a="1"/>
  <c r="V1852" i="2" s="1"/>
  <c r="W1852" i="2" a="1"/>
  <c r="W1852" i="2" s="1"/>
  <c r="T1852" i="2" a="1"/>
  <c r="T1852" i="2" s="1"/>
  <c r="R1852" i="2" a="1"/>
  <c r="R1852" i="2" s="1"/>
  <c r="R1854" i="2" a="1"/>
  <c r="R1854" i="2" s="1"/>
  <c r="T1854" i="2" a="1"/>
  <c r="T1854" i="2" s="1"/>
  <c r="V1854" i="2" a="1"/>
  <c r="V1854" i="2" s="1"/>
  <c r="S1854" i="2" a="1"/>
  <c r="S1854" i="2" s="1"/>
  <c r="W1854" i="2" a="1"/>
  <c r="W1854" i="2" s="1"/>
  <c r="R1856" i="2" a="1"/>
  <c r="R1856" i="2" s="1"/>
  <c r="W1856" i="2" a="1"/>
  <c r="W1856" i="2" s="1"/>
  <c r="S1856" i="2" a="1"/>
  <c r="S1856" i="2" s="1"/>
  <c r="V1856" i="2" a="1"/>
  <c r="V1856" i="2" s="1"/>
  <c r="T1856" i="2" a="1"/>
  <c r="T1856" i="2" s="1"/>
  <c r="V1862" i="2" a="1"/>
  <c r="V1862" i="2" s="1"/>
  <c r="S1862" i="2" a="1"/>
  <c r="S1862" i="2" s="1"/>
  <c r="T1862" i="2" a="1"/>
  <c r="T1862" i="2" s="1"/>
  <c r="W1862" i="2" a="1"/>
  <c r="W1862" i="2" s="1"/>
  <c r="R1862" i="2" a="1"/>
  <c r="R1862" i="2" s="1"/>
  <c r="W1868" i="2" a="1"/>
  <c r="W1868" i="2" s="1"/>
  <c r="T1868" i="2" a="1"/>
  <c r="T1868" i="2" s="1"/>
  <c r="R1868" i="2" a="1"/>
  <c r="R1868" i="2" s="1"/>
  <c r="S1868" i="2" a="1"/>
  <c r="S1868" i="2" s="1"/>
  <c r="V1868" i="2" a="1"/>
  <c r="V1868" i="2" s="1"/>
  <c r="R1870" i="2" a="1"/>
  <c r="R1870" i="2" s="1"/>
  <c r="T1870" i="2" a="1"/>
  <c r="T1870" i="2" s="1"/>
  <c r="V1870" i="2" a="1"/>
  <c r="V1870" i="2" s="1"/>
  <c r="S1870" i="2" a="1"/>
  <c r="S1870" i="2" s="1"/>
  <c r="W1870" i="2" a="1"/>
  <c r="W1870" i="2" s="1"/>
  <c r="R1872" i="2" a="1"/>
  <c r="R1872" i="2" s="1"/>
  <c r="W1872" i="2" a="1"/>
  <c r="W1872" i="2" s="1"/>
  <c r="S1872" i="2" a="1"/>
  <c r="S1872" i="2" s="1"/>
  <c r="T1872" i="2" a="1"/>
  <c r="T1872" i="2" s="1"/>
  <c r="V1872" i="2" a="1"/>
  <c r="V1872" i="2" s="1"/>
  <c r="V1878" i="2" a="1"/>
  <c r="V1878" i="2" s="1"/>
  <c r="S1878" i="2" a="1"/>
  <c r="S1878" i="2" s="1"/>
  <c r="T1878" i="2" a="1"/>
  <c r="T1878" i="2" s="1"/>
  <c r="W1878" i="2" a="1"/>
  <c r="W1878" i="2" s="1"/>
  <c r="R1878" i="2" a="1"/>
  <c r="R1878" i="2" s="1"/>
  <c r="T1886" i="2" a="1"/>
  <c r="T1886" i="2" s="1"/>
  <c r="W1886" i="2" a="1"/>
  <c r="W1886" i="2" s="1"/>
  <c r="R1886" i="2" a="1"/>
  <c r="R1886" i="2" s="1"/>
  <c r="V1886" i="2" a="1"/>
  <c r="V1886" i="2" s="1"/>
  <c r="S1886" i="2" a="1"/>
  <c r="S1886" i="2" s="1"/>
  <c r="V1888" i="2" a="1"/>
  <c r="V1888" i="2" s="1"/>
  <c r="R1888" i="2" a="1"/>
  <c r="R1888" i="2" s="1"/>
  <c r="W1888" i="2" a="1"/>
  <c r="W1888" i="2" s="1"/>
  <c r="T1888" i="2" a="1"/>
  <c r="T1888" i="2" s="1"/>
  <c r="S1888" i="2" a="1"/>
  <c r="S1888" i="2" s="1"/>
  <c r="S1894" i="2" a="1"/>
  <c r="S1894" i="2" s="1"/>
  <c r="W1894" i="2" a="1"/>
  <c r="W1894" i="2" s="1"/>
  <c r="R1894" i="2" a="1"/>
  <c r="R1894" i="2" s="1"/>
  <c r="T1894" i="2" a="1"/>
  <c r="T1894" i="2" s="1"/>
  <c r="V1894" i="2" a="1"/>
  <c r="V1894" i="2" s="1"/>
  <c r="W1898" i="2" a="1"/>
  <c r="W1898" i="2" s="1"/>
  <c r="V1898" i="2" a="1"/>
  <c r="V1898" i="2" s="1"/>
  <c r="T1898" i="2" a="1"/>
  <c r="T1898" i="2" s="1"/>
  <c r="R1898" i="2" a="1"/>
  <c r="R1898" i="2" s="1"/>
  <c r="S1898" i="2" a="1"/>
  <c r="S1898" i="2" s="1"/>
  <c r="V1900" i="2" a="1"/>
  <c r="V1900" i="2" s="1"/>
  <c r="S1900" i="2" a="1"/>
  <c r="S1900" i="2" s="1"/>
  <c r="T1900" i="2" a="1"/>
  <c r="T1900" i="2" s="1"/>
  <c r="W1900" i="2" a="1"/>
  <c r="W1900" i="2" s="1"/>
  <c r="R1900" i="2" a="1"/>
  <c r="R1900" i="2" s="1"/>
  <c r="W1906" i="2" a="1"/>
  <c r="W1906" i="2" s="1"/>
  <c r="T1906" i="2" a="1"/>
  <c r="T1906" i="2" s="1"/>
  <c r="V1906" i="2" a="1"/>
  <c r="V1906" i="2" s="1"/>
  <c r="R1906" i="2" a="1"/>
  <c r="R1906" i="2" s="1"/>
  <c r="S1906" i="2" a="1"/>
  <c r="S1906" i="2" s="1"/>
  <c r="W1908" i="2" a="1"/>
  <c r="W1908" i="2" s="1"/>
  <c r="T1908" i="2" a="1"/>
  <c r="T1908" i="2" s="1"/>
  <c r="R1908" i="2" a="1"/>
  <c r="R1908" i="2" s="1"/>
  <c r="S1908" i="2" a="1"/>
  <c r="S1908" i="2" s="1"/>
  <c r="V1908" i="2" a="1"/>
  <c r="V1908" i="2" s="1"/>
  <c r="W1914" i="2" a="1"/>
  <c r="W1914" i="2" s="1"/>
  <c r="V1914" i="2" a="1"/>
  <c r="V1914" i="2" s="1"/>
  <c r="T1914" i="2" a="1"/>
  <c r="T1914" i="2" s="1"/>
  <c r="R1914" i="2" a="1"/>
  <c r="R1914" i="2" s="1"/>
  <c r="S1914" i="2" a="1"/>
  <c r="S1914" i="2" s="1"/>
  <c r="V1916" i="2" a="1"/>
  <c r="V1916" i="2" s="1"/>
  <c r="S1916" i="2" a="1"/>
  <c r="S1916" i="2" s="1"/>
  <c r="T1916" i="2" a="1"/>
  <c r="T1916" i="2" s="1"/>
  <c r="W1916" i="2" a="1"/>
  <c r="W1916" i="2" s="1"/>
  <c r="R1916" i="2" a="1"/>
  <c r="R1916" i="2" s="1"/>
  <c r="W1922" i="2" a="1"/>
  <c r="W1922" i="2" s="1"/>
  <c r="T1922" i="2" a="1"/>
  <c r="T1922" i="2" s="1"/>
  <c r="V1922" i="2" a="1"/>
  <c r="V1922" i="2" s="1"/>
  <c r="S1922" i="2" a="1"/>
  <c r="S1922" i="2" s="1"/>
  <c r="R1922" i="2" a="1"/>
  <c r="R1922" i="2" s="1"/>
  <c r="S1924" i="2" a="1"/>
  <c r="S1924" i="2" s="1"/>
  <c r="V1924" i="2" a="1"/>
  <c r="V1924" i="2" s="1"/>
  <c r="W1924" i="2" a="1"/>
  <c r="W1924" i="2" s="1"/>
  <c r="T1924" i="2" a="1"/>
  <c r="T1924" i="2" s="1"/>
  <c r="R1924" i="2" a="1"/>
  <c r="R1924" i="2" s="1"/>
  <c r="W1930" i="2" a="1"/>
  <c r="W1930" i="2" s="1"/>
  <c r="V1930" i="2" a="1"/>
  <c r="V1930" i="2" s="1"/>
  <c r="T1930" i="2" a="1"/>
  <c r="T1930" i="2" s="1"/>
  <c r="R1930" i="2" a="1"/>
  <c r="R1930" i="2" s="1"/>
  <c r="S1930" i="2" a="1"/>
  <c r="S1930" i="2" s="1"/>
  <c r="S1932" i="2" a="1"/>
  <c r="S1932" i="2" s="1"/>
  <c r="T1932" i="2" a="1"/>
  <c r="T1932" i="2" s="1"/>
  <c r="W1932" i="2" a="1"/>
  <c r="W1932" i="2" s="1"/>
  <c r="R1932" i="2" a="1"/>
  <c r="R1932" i="2" s="1"/>
  <c r="V1932" i="2" a="1"/>
  <c r="V1932" i="2" s="1"/>
  <c r="S1942" i="2" a="1"/>
  <c r="S1942" i="2" s="1"/>
  <c r="W1942" i="2" a="1"/>
  <c r="W1942" i="2" s="1"/>
  <c r="R1942" i="2" a="1"/>
  <c r="R1942" i="2" s="1"/>
  <c r="T1942" i="2" a="1"/>
  <c r="T1942" i="2" s="1"/>
  <c r="V1942" i="2" a="1"/>
  <c r="V1942" i="2" s="1"/>
  <c r="V1946" i="2" a="1"/>
  <c r="V1946" i="2" s="1"/>
  <c r="S1946" i="2" a="1"/>
  <c r="S1946" i="2" s="1"/>
  <c r="R1946" i="2" a="1"/>
  <c r="R1946" i="2" s="1"/>
  <c r="W1946" i="2" a="1"/>
  <c r="W1946" i="2" s="1"/>
  <c r="T1946" i="2" a="1"/>
  <c r="T1946" i="2" s="1"/>
  <c r="T1958" i="2" a="1"/>
  <c r="T1958" i="2" s="1"/>
  <c r="R1958" i="2" a="1"/>
  <c r="R1958" i="2" s="1"/>
  <c r="S1958" i="2" a="1"/>
  <c r="S1958" i="2" s="1"/>
  <c r="V1958" i="2" a="1"/>
  <c r="V1958" i="2" s="1"/>
  <c r="W1958" i="2" a="1"/>
  <c r="W1958" i="2" s="1"/>
  <c r="T1974" i="2" a="1"/>
  <c r="T1974" i="2" s="1"/>
  <c r="R1974" i="2" a="1"/>
  <c r="R1974" i="2" s="1"/>
  <c r="S1974" i="2" a="1"/>
  <c r="S1974" i="2" s="1"/>
  <c r="V1974" i="2" a="1"/>
  <c r="V1974" i="2" s="1"/>
  <c r="W1974" i="2" a="1"/>
  <c r="W1974" i="2" s="1"/>
  <c r="T1990" i="2" a="1"/>
  <c r="T1990" i="2" s="1"/>
  <c r="R1990" i="2" a="1"/>
  <c r="R1990" i="2" s="1"/>
  <c r="S1990" i="2" a="1"/>
  <c r="S1990" i="2" s="1"/>
  <c r="V1990" i="2" a="1"/>
  <c r="V1990" i="2" s="1"/>
  <c r="W1990" i="2" a="1"/>
  <c r="W1990" i="2" s="1"/>
  <c r="T2006" i="2" a="1"/>
  <c r="T2006" i="2" s="1"/>
  <c r="R2006" i="2" a="1"/>
  <c r="R2006" i="2" s="1"/>
  <c r="S2006" i="2" a="1"/>
  <c r="S2006" i="2" s="1"/>
  <c r="V2006" i="2" a="1"/>
  <c r="V2006" i="2" s="1"/>
  <c r="W2006" i="2" a="1"/>
  <c r="W2006" i="2" s="1"/>
  <c r="T2010" i="2" a="1"/>
  <c r="T2010" i="2" s="1"/>
  <c r="R2010" i="2" a="1"/>
  <c r="R2010" i="2" s="1"/>
  <c r="V2010" i="2" a="1"/>
  <c r="V2010" i="2" s="1"/>
  <c r="S2010" i="2" a="1"/>
  <c r="S2010" i="2" s="1"/>
  <c r="W2010" i="2" a="1"/>
  <c r="W2010" i="2" s="1"/>
  <c r="T2022" i="2" a="1"/>
  <c r="T2022" i="2" s="1"/>
  <c r="R2022" i="2" a="1"/>
  <c r="R2022" i="2" s="1"/>
  <c r="S2022" i="2" a="1"/>
  <c r="S2022" i="2" s="1"/>
  <c r="V2022" i="2" a="1"/>
  <c r="V2022" i="2" s="1"/>
  <c r="W2022" i="2" a="1"/>
  <c r="W2022" i="2" s="1"/>
  <c r="T2038" i="2" a="1"/>
  <c r="T2038" i="2" s="1"/>
  <c r="R2038" i="2" a="1"/>
  <c r="R2038" i="2" s="1"/>
  <c r="S2038" i="2" a="1"/>
  <c r="S2038" i="2" s="1"/>
  <c r="V2038" i="2" a="1"/>
  <c r="V2038" i="2" s="1"/>
  <c r="W2038" i="2" a="1"/>
  <c r="W2038" i="2" s="1"/>
  <c r="T2054" i="2" a="1"/>
  <c r="T2054" i="2" s="1"/>
  <c r="R2054" i="2" a="1"/>
  <c r="R2054" i="2" s="1"/>
  <c r="S2054" i="2" a="1"/>
  <c r="S2054" i="2" s="1"/>
  <c r="V2054" i="2" a="1"/>
  <c r="V2054" i="2" s="1"/>
  <c r="W2054" i="2" a="1"/>
  <c r="W2054" i="2" s="1"/>
  <c r="T2058" i="2" a="1"/>
  <c r="T2058" i="2" s="1"/>
  <c r="R2058" i="2" a="1"/>
  <c r="R2058" i="2" s="1"/>
  <c r="V2058" i="2" a="1"/>
  <c r="V2058" i="2" s="1"/>
  <c r="S2058" i="2" a="1"/>
  <c r="S2058" i="2" s="1"/>
  <c r="W2058" i="2" a="1"/>
  <c r="W2058" i="2" s="1"/>
  <c r="S2070" i="2" a="1"/>
  <c r="S2070" i="2" s="1"/>
  <c r="W2070" i="2" a="1"/>
  <c r="W2070" i="2" s="1"/>
  <c r="R2070" i="2" a="1"/>
  <c r="R2070" i="2" s="1"/>
  <c r="T2070" i="2" a="1"/>
  <c r="T2070" i="2" s="1"/>
  <c r="V2070" i="2" a="1"/>
  <c r="V2070" i="2" s="1"/>
  <c r="V2086" i="2" a="1"/>
  <c r="V2086" i="2" s="1"/>
  <c r="S2086" i="2" a="1"/>
  <c r="S2086" i="2" s="1"/>
  <c r="T2086" i="2" a="1"/>
  <c r="T2086" i="2" s="1"/>
  <c r="W2086" i="2" a="1"/>
  <c r="W2086" i="2" s="1"/>
  <c r="R2086" i="2" a="1"/>
  <c r="R2086" i="2" s="1"/>
  <c r="V2102" i="2" a="1"/>
  <c r="V2102" i="2" s="1"/>
  <c r="S2102" i="2" a="1"/>
  <c r="S2102" i="2" s="1"/>
  <c r="T2102" i="2" a="1"/>
  <c r="T2102" i="2" s="1"/>
  <c r="W2102" i="2" a="1"/>
  <c r="W2102" i="2" s="1"/>
  <c r="R2102" i="2" a="1"/>
  <c r="R2102" i="2" s="1"/>
  <c r="S2106" i="2" a="1"/>
  <c r="S2106" i="2" s="1"/>
  <c r="T2106" i="2" a="1"/>
  <c r="T2106" i="2" s="1"/>
  <c r="W2106" i="2" a="1"/>
  <c r="W2106" i="2" s="1"/>
  <c r="V2106" i="2" a="1"/>
  <c r="V2106" i="2" s="1"/>
  <c r="R2106" i="2" a="1"/>
  <c r="R2106" i="2" s="1"/>
  <c r="R2118" i="2" a="1"/>
  <c r="R2118" i="2" s="1"/>
  <c r="V2118" i="2" a="1"/>
  <c r="V2118" i="2" s="1"/>
  <c r="W2118" i="2" a="1"/>
  <c r="W2118" i="2" s="1"/>
  <c r="S2118" i="2" a="1"/>
  <c r="S2118" i="2" s="1"/>
  <c r="T2118" i="2" a="1"/>
  <c r="T2118" i="2" s="1"/>
  <c r="S2134" i="2" a="1"/>
  <c r="S2134" i="2" s="1"/>
  <c r="W2134" i="2" a="1"/>
  <c r="W2134" i="2" s="1"/>
  <c r="R2134" i="2" a="1"/>
  <c r="R2134" i="2" s="1"/>
  <c r="T2134" i="2" a="1"/>
  <c r="T2134" i="2" s="1"/>
  <c r="V2134" i="2" a="1"/>
  <c r="V2134" i="2" s="1"/>
  <c r="W2138" i="2" a="1"/>
  <c r="W2138" i="2" s="1"/>
  <c r="V2138" i="2" a="1"/>
  <c r="V2138" i="2" s="1"/>
  <c r="T2138" i="2" a="1"/>
  <c r="T2138" i="2" s="1"/>
  <c r="R2138" i="2" a="1"/>
  <c r="R2138" i="2" s="1"/>
  <c r="S2138" i="2" a="1"/>
  <c r="S2138" i="2" s="1"/>
  <c r="R29" i="2" a="1"/>
  <c r="R29" i="2" s="1"/>
  <c r="S29" i="2" a="1"/>
  <c r="S29" i="2" s="1"/>
  <c r="V29" i="2" a="1"/>
  <c r="V29" i="2" s="1"/>
  <c r="W29" i="2" a="1"/>
  <c r="W29" i="2" s="1"/>
  <c r="T29" i="2" a="1"/>
  <c r="T29" i="2" s="1"/>
  <c r="S36" i="2" a="1"/>
  <c r="S36" i="2" s="1"/>
  <c r="R36" i="2" a="1"/>
  <c r="R36" i="2" s="1"/>
  <c r="W36" i="2" a="1"/>
  <c r="W36" i="2" s="1"/>
  <c r="T36" i="2" a="1"/>
  <c r="T36" i="2" s="1"/>
  <c r="V36" i="2" a="1"/>
  <c r="V36" i="2" s="1"/>
  <c r="T68" i="2" a="1"/>
  <c r="T68" i="2" s="1"/>
  <c r="W68" i="2" a="1"/>
  <c r="W68" i="2" s="1"/>
  <c r="R68" i="2" a="1"/>
  <c r="R68" i="2" s="1"/>
  <c r="V68" i="2" a="1"/>
  <c r="V68" i="2" s="1"/>
  <c r="S68" i="2" a="1"/>
  <c r="S68" i="2" s="1"/>
  <c r="T70" i="2" a="1"/>
  <c r="T70" i="2" s="1"/>
  <c r="W70" i="2" a="1"/>
  <c r="W70" i="2" s="1"/>
  <c r="V70" i="2" a="1"/>
  <c r="V70" i="2" s="1"/>
  <c r="R70" i="2" a="1"/>
  <c r="R70" i="2" s="1"/>
  <c r="S70" i="2" a="1"/>
  <c r="S70" i="2" s="1"/>
  <c r="W90" i="2" a="1"/>
  <c r="W90" i="2" s="1"/>
  <c r="T90" i="2" a="1"/>
  <c r="T90" i="2" s="1"/>
  <c r="V90" i="2" a="1"/>
  <c r="V90" i="2" s="1"/>
  <c r="S90" i="2" a="1"/>
  <c r="S90" i="2" s="1"/>
  <c r="R90" i="2" a="1"/>
  <c r="R90" i="2" s="1"/>
  <c r="W137" i="2" a="1"/>
  <c r="W137" i="2" s="1"/>
  <c r="S137" i="2" a="1"/>
  <c r="S137" i="2" s="1"/>
  <c r="T137" i="2" a="1"/>
  <c r="T137" i="2" s="1"/>
  <c r="R137" i="2" a="1"/>
  <c r="R137" i="2" s="1"/>
  <c r="V137" i="2" a="1"/>
  <c r="V137" i="2" s="1"/>
  <c r="W146" i="2" a="1"/>
  <c r="W146" i="2" s="1"/>
  <c r="R146" i="2" a="1"/>
  <c r="R146" i="2" s="1"/>
  <c r="T146" i="2" a="1"/>
  <c r="T146" i="2" s="1"/>
  <c r="V146" i="2" a="1"/>
  <c r="V146" i="2" s="1"/>
  <c r="S146" i="2" a="1"/>
  <c r="S146" i="2" s="1"/>
  <c r="V148" i="2" a="1"/>
  <c r="V148" i="2" s="1"/>
  <c r="R148" i="2" a="1"/>
  <c r="R148" i="2" s="1"/>
  <c r="S148" i="2" a="1"/>
  <c r="S148" i="2" s="1"/>
  <c r="W148" i="2" a="1"/>
  <c r="W148" i="2" s="1"/>
  <c r="T148" i="2" a="1"/>
  <c r="T148" i="2" s="1"/>
  <c r="W151" i="2" a="1"/>
  <c r="W151" i="2" s="1"/>
  <c r="S151" i="2" a="1"/>
  <c r="S151" i="2" s="1"/>
  <c r="T151" i="2" a="1"/>
  <c r="T151" i="2" s="1"/>
  <c r="R151" i="2" a="1"/>
  <c r="R151" i="2" s="1"/>
  <c r="V151" i="2" a="1"/>
  <c r="V151" i="2" s="1"/>
  <c r="V159" i="2" a="1"/>
  <c r="V159" i="2" s="1"/>
  <c r="S159" i="2" a="1"/>
  <c r="S159" i="2" s="1"/>
  <c r="T159" i="2" a="1"/>
  <c r="T159" i="2" s="1"/>
  <c r="W159" i="2" a="1"/>
  <c r="W159" i="2" s="1"/>
  <c r="R159" i="2" a="1"/>
  <c r="R159" i="2" s="1"/>
  <c r="S167" i="2" a="1"/>
  <c r="S167" i="2" s="1"/>
  <c r="V167" i="2" a="1"/>
  <c r="V167" i="2" s="1"/>
  <c r="W167" i="2" a="1"/>
  <c r="W167" i="2" s="1"/>
  <c r="T167" i="2" a="1"/>
  <c r="T167" i="2" s="1"/>
  <c r="R167" i="2" a="1"/>
  <c r="R167" i="2" s="1"/>
  <c r="R175" i="2" a="1"/>
  <c r="R175" i="2" s="1"/>
  <c r="V175" i="2" a="1"/>
  <c r="V175" i="2" s="1"/>
  <c r="S175" i="2" a="1"/>
  <c r="S175" i="2" s="1"/>
  <c r="T175" i="2" a="1"/>
  <c r="T175" i="2" s="1"/>
  <c r="W175" i="2" a="1"/>
  <c r="W175" i="2" s="1"/>
  <c r="S183" i="2" a="1"/>
  <c r="S183" i="2" s="1"/>
  <c r="V183" i="2" a="1"/>
  <c r="V183" i="2" s="1"/>
  <c r="W183" i="2" a="1"/>
  <c r="W183" i="2" s="1"/>
  <c r="T183" i="2" a="1"/>
  <c r="T183" i="2" s="1"/>
  <c r="R183" i="2" a="1"/>
  <c r="R183" i="2" s="1"/>
  <c r="R191" i="2" a="1"/>
  <c r="R191" i="2" s="1"/>
  <c r="V191" i="2" a="1"/>
  <c r="V191" i="2" s="1"/>
  <c r="S191" i="2" a="1"/>
  <c r="S191" i="2" s="1"/>
  <c r="T191" i="2" a="1"/>
  <c r="T191" i="2" s="1"/>
  <c r="W191" i="2" a="1"/>
  <c r="W191" i="2" s="1"/>
  <c r="S199" i="2" a="1"/>
  <c r="S199" i="2" s="1"/>
  <c r="R199" i="2" a="1"/>
  <c r="R199" i="2" s="1"/>
  <c r="W199" i="2" a="1"/>
  <c r="W199" i="2" s="1"/>
  <c r="T199" i="2" a="1"/>
  <c r="T199" i="2" s="1"/>
  <c r="V199" i="2" a="1"/>
  <c r="V199" i="2" s="1"/>
  <c r="R207" i="2" a="1"/>
  <c r="R207" i="2" s="1"/>
  <c r="V207" i="2" a="1"/>
  <c r="V207" i="2" s="1"/>
  <c r="S207" i="2" a="1"/>
  <c r="S207" i="2" s="1"/>
  <c r="W207" i="2" a="1"/>
  <c r="W207" i="2" s="1"/>
  <c r="T207" i="2" a="1"/>
  <c r="T207" i="2" s="1"/>
  <c r="S215" i="2" a="1"/>
  <c r="S215" i="2" s="1"/>
  <c r="V215" i="2" a="1"/>
  <c r="V215" i="2" s="1"/>
  <c r="W215" i="2" a="1"/>
  <c r="W215" i="2" s="1"/>
  <c r="T215" i="2" a="1"/>
  <c r="T215" i="2" s="1"/>
  <c r="R215" i="2" a="1"/>
  <c r="R215" i="2" s="1"/>
  <c r="T231" i="2" a="1"/>
  <c r="T231" i="2" s="1"/>
  <c r="W231" i="2" a="1"/>
  <c r="W231" i="2" s="1"/>
  <c r="R231" i="2" a="1"/>
  <c r="R231" i="2" s="1"/>
  <c r="V231" i="2" a="1"/>
  <c r="V231" i="2" s="1"/>
  <c r="S231" i="2" a="1"/>
  <c r="S231" i="2" s="1"/>
  <c r="W247" i="2" a="1"/>
  <c r="W247" i="2" s="1"/>
  <c r="T247" i="2" a="1"/>
  <c r="T247" i="2" s="1"/>
  <c r="S247" i="2" a="1"/>
  <c r="S247" i="2" s="1"/>
  <c r="R247" i="2" a="1"/>
  <c r="R247" i="2" s="1"/>
  <c r="V247" i="2" a="1"/>
  <c r="V247" i="2" s="1"/>
  <c r="V263" i="2" a="1"/>
  <c r="V263" i="2" s="1"/>
  <c r="S263" i="2" a="1"/>
  <c r="S263" i="2" s="1"/>
  <c r="T263" i="2" a="1"/>
  <c r="T263" i="2" s="1"/>
  <c r="W263" i="2" a="1"/>
  <c r="W263" i="2" s="1"/>
  <c r="R263" i="2" a="1"/>
  <c r="R263" i="2" s="1"/>
  <c r="R279" i="2" a="1"/>
  <c r="R279" i="2" s="1"/>
  <c r="T279" i="2" a="1"/>
  <c r="T279" i="2" s="1"/>
  <c r="V279" i="2" a="1"/>
  <c r="V279" i="2" s="1"/>
  <c r="W279" i="2" a="1"/>
  <c r="W279" i="2" s="1"/>
  <c r="S279" i="2" a="1"/>
  <c r="S279" i="2" s="1"/>
  <c r="T287" i="2" a="1"/>
  <c r="T287" i="2" s="1"/>
  <c r="R287" i="2" a="1"/>
  <c r="R287" i="2" s="1"/>
  <c r="V287" i="2" a="1"/>
  <c r="V287" i="2" s="1"/>
  <c r="W287" i="2" a="1"/>
  <c r="W287" i="2" s="1"/>
  <c r="S287" i="2" a="1"/>
  <c r="S287" i="2" s="1"/>
  <c r="S289" i="2" a="1"/>
  <c r="S289" i="2" s="1"/>
  <c r="T289" i="2" a="1"/>
  <c r="T289" i="2" s="1"/>
  <c r="W289" i="2" a="1"/>
  <c r="W289" i="2" s="1"/>
  <c r="R289" i="2" a="1"/>
  <c r="R289" i="2" s="1"/>
  <c r="V289" i="2" a="1"/>
  <c r="V289" i="2" s="1"/>
  <c r="W295" i="2" a="1"/>
  <c r="W295" i="2" s="1"/>
  <c r="S295" i="2" a="1"/>
  <c r="S295" i="2" s="1"/>
  <c r="T295" i="2" a="1"/>
  <c r="T295" i="2" s="1"/>
  <c r="R295" i="2" a="1"/>
  <c r="R295" i="2" s="1"/>
  <c r="V295" i="2" a="1"/>
  <c r="V295" i="2" s="1"/>
  <c r="S303" i="2" a="1"/>
  <c r="S303" i="2" s="1"/>
  <c r="V303" i="2" a="1"/>
  <c r="V303" i="2" s="1"/>
  <c r="R303" i="2" a="1"/>
  <c r="R303" i="2" s="1"/>
  <c r="W303" i="2" a="1"/>
  <c r="W303" i="2" s="1"/>
  <c r="T303" i="2" a="1"/>
  <c r="T303" i="2" s="1"/>
  <c r="S305" i="2" a="1"/>
  <c r="S305" i="2" s="1"/>
  <c r="W305" i="2" a="1"/>
  <c r="W305" i="2" s="1"/>
  <c r="R305" i="2" a="1"/>
  <c r="R305" i="2" s="1"/>
  <c r="T305" i="2" a="1"/>
  <c r="T305" i="2" s="1"/>
  <c r="V305" i="2" a="1"/>
  <c r="V305" i="2" s="1"/>
  <c r="W311" i="2" a="1"/>
  <c r="W311" i="2" s="1"/>
  <c r="R311" i="2" a="1"/>
  <c r="R311" i="2" s="1"/>
  <c r="T311" i="2" a="1"/>
  <c r="T311" i="2" s="1"/>
  <c r="V311" i="2" a="1"/>
  <c r="V311" i="2" s="1"/>
  <c r="S311" i="2" a="1"/>
  <c r="S311" i="2" s="1"/>
  <c r="V319" i="2" a="1"/>
  <c r="V319" i="2" s="1"/>
  <c r="W319" i="2" a="1"/>
  <c r="W319" i="2" s="1"/>
  <c r="S319" i="2" a="1"/>
  <c r="S319" i="2" s="1"/>
  <c r="T319" i="2" a="1"/>
  <c r="T319" i="2" s="1"/>
  <c r="R319" i="2" a="1"/>
  <c r="R319" i="2" s="1"/>
  <c r="T321" i="2" a="1"/>
  <c r="T321" i="2" s="1"/>
  <c r="R321" i="2" a="1"/>
  <c r="R321" i="2" s="1"/>
  <c r="S321" i="2" a="1"/>
  <c r="S321" i="2" s="1"/>
  <c r="V321" i="2" a="1"/>
  <c r="V321" i="2" s="1"/>
  <c r="W321" i="2" a="1"/>
  <c r="W321" i="2" s="1"/>
  <c r="V327" i="2" a="1"/>
  <c r="V327" i="2" s="1"/>
  <c r="S327" i="2" a="1"/>
  <c r="S327" i="2" s="1"/>
  <c r="W327" i="2" a="1"/>
  <c r="W327" i="2" s="1"/>
  <c r="T327" i="2" a="1"/>
  <c r="T327" i="2" s="1"/>
  <c r="R327" i="2" a="1"/>
  <c r="R327" i="2" s="1"/>
  <c r="V335" i="2" a="1"/>
  <c r="V335" i="2" s="1"/>
  <c r="W335" i="2" a="1"/>
  <c r="W335" i="2" s="1"/>
  <c r="S335" i="2" a="1"/>
  <c r="S335" i="2" s="1"/>
  <c r="T335" i="2" a="1"/>
  <c r="T335" i="2" s="1"/>
  <c r="R335" i="2" a="1"/>
  <c r="R335" i="2" s="1"/>
  <c r="T337" i="2" a="1"/>
  <c r="T337" i="2" s="1"/>
  <c r="R337" i="2" a="1"/>
  <c r="R337" i="2" s="1"/>
  <c r="S337" i="2" a="1"/>
  <c r="S337" i="2" s="1"/>
  <c r="V337" i="2" a="1"/>
  <c r="V337" i="2" s="1"/>
  <c r="W337" i="2" a="1"/>
  <c r="W337" i="2" s="1"/>
  <c r="V343" i="2" a="1"/>
  <c r="V343" i="2" s="1"/>
  <c r="S343" i="2" a="1"/>
  <c r="S343" i="2" s="1"/>
  <c r="W343" i="2" a="1"/>
  <c r="W343" i="2" s="1"/>
  <c r="R343" i="2" a="1"/>
  <c r="R343" i="2" s="1"/>
  <c r="T343" i="2" a="1"/>
  <c r="T343" i="2" s="1"/>
  <c r="V351" i="2" a="1"/>
  <c r="V351" i="2" s="1"/>
  <c r="W351" i="2" a="1"/>
  <c r="W351" i="2" s="1"/>
  <c r="S351" i="2" a="1"/>
  <c r="S351" i="2" s="1"/>
  <c r="T351" i="2" a="1"/>
  <c r="T351" i="2" s="1"/>
  <c r="R351" i="2" a="1"/>
  <c r="R351" i="2" s="1"/>
  <c r="T353" i="2" a="1"/>
  <c r="T353" i="2" s="1"/>
  <c r="V353" i="2" a="1"/>
  <c r="V353" i="2" s="1"/>
  <c r="S353" i="2" a="1"/>
  <c r="S353" i="2" s="1"/>
  <c r="R353" i="2" a="1"/>
  <c r="R353" i="2" s="1"/>
  <c r="W353" i="2" a="1"/>
  <c r="W353" i="2" s="1"/>
  <c r="V359" i="2" a="1"/>
  <c r="V359" i="2" s="1"/>
  <c r="S359" i="2" a="1"/>
  <c r="S359" i="2" s="1"/>
  <c r="W359" i="2" a="1"/>
  <c r="W359" i="2" s="1"/>
  <c r="R359" i="2" a="1"/>
  <c r="R359" i="2" s="1"/>
  <c r="T359" i="2" a="1"/>
  <c r="T359" i="2" s="1"/>
  <c r="T367" i="2" a="1"/>
  <c r="T367" i="2" s="1"/>
  <c r="R367" i="2" a="1"/>
  <c r="R367" i="2" s="1"/>
  <c r="V367" i="2" a="1"/>
  <c r="V367" i="2" s="1"/>
  <c r="S367" i="2" a="1"/>
  <c r="S367" i="2" s="1"/>
  <c r="W367" i="2" a="1"/>
  <c r="W367" i="2" s="1"/>
  <c r="V369" i="2" a="1"/>
  <c r="V369" i="2" s="1"/>
  <c r="S369" i="2" a="1"/>
  <c r="S369" i="2" s="1"/>
  <c r="T369" i="2" a="1"/>
  <c r="T369" i="2" s="1"/>
  <c r="W369" i="2" a="1"/>
  <c r="W369" i="2" s="1"/>
  <c r="R369" i="2" a="1"/>
  <c r="R369" i="2" s="1"/>
  <c r="R375" i="2" a="1"/>
  <c r="R375" i="2" s="1"/>
  <c r="V375" i="2" a="1"/>
  <c r="V375" i="2" s="1"/>
  <c r="S375" i="2" a="1"/>
  <c r="S375" i="2" s="1"/>
  <c r="W375" i="2" a="1"/>
  <c r="W375" i="2" s="1"/>
  <c r="T375" i="2" a="1"/>
  <c r="T375" i="2" s="1"/>
  <c r="W383" i="2" a="1"/>
  <c r="W383" i="2" s="1"/>
  <c r="T383" i="2" a="1"/>
  <c r="T383" i="2" s="1"/>
  <c r="S383" i="2" a="1"/>
  <c r="S383" i="2" s="1"/>
  <c r="V383" i="2" a="1"/>
  <c r="V383" i="2" s="1"/>
  <c r="R383" i="2" a="1"/>
  <c r="R383" i="2" s="1"/>
  <c r="T385" i="2" a="1"/>
  <c r="T385" i="2" s="1"/>
  <c r="V385" i="2" a="1"/>
  <c r="V385" i="2" s="1"/>
  <c r="S385" i="2" a="1"/>
  <c r="S385" i="2" s="1"/>
  <c r="R385" i="2" a="1"/>
  <c r="R385" i="2" s="1"/>
  <c r="W385" i="2" a="1"/>
  <c r="W385" i="2" s="1"/>
  <c r="W391" i="2" a="1"/>
  <c r="W391" i="2" s="1"/>
  <c r="S391" i="2" a="1"/>
  <c r="S391" i="2" s="1"/>
  <c r="T391" i="2" a="1"/>
  <c r="T391" i="2" s="1"/>
  <c r="R391" i="2" a="1"/>
  <c r="R391" i="2" s="1"/>
  <c r="V391" i="2" a="1"/>
  <c r="V391" i="2" s="1"/>
  <c r="T399" i="2" a="1"/>
  <c r="T399" i="2" s="1"/>
  <c r="V399" i="2" a="1"/>
  <c r="V399" i="2" s="1"/>
  <c r="S399" i="2" a="1"/>
  <c r="S399" i="2" s="1"/>
  <c r="R399" i="2" a="1"/>
  <c r="R399" i="2" s="1"/>
  <c r="W399" i="2" a="1"/>
  <c r="W399" i="2" s="1"/>
  <c r="W401" i="2" a="1"/>
  <c r="W401" i="2" s="1"/>
  <c r="R401" i="2" a="1"/>
  <c r="R401" i="2" s="1"/>
  <c r="T401" i="2" a="1"/>
  <c r="T401" i="2" s="1"/>
  <c r="V401" i="2" a="1"/>
  <c r="V401" i="2" s="1"/>
  <c r="S401" i="2" a="1"/>
  <c r="S401" i="2" s="1"/>
  <c r="S407" i="2" a="1"/>
  <c r="S407" i="2" s="1"/>
  <c r="R407" i="2" a="1"/>
  <c r="R407" i="2" s="1"/>
  <c r="W407" i="2" a="1"/>
  <c r="W407" i="2" s="1"/>
  <c r="T407" i="2" a="1"/>
  <c r="T407" i="2" s="1"/>
  <c r="V407" i="2" a="1"/>
  <c r="V407" i="2" s="1"/>
  <c r="W415" i="2" a="1"/>
  <c r="W415" i="2" s="1"/>
  <c r="T415" i="2" a="1"/>
  <c r="T415" i="2" s="1"/>
  <c r="R415" i="2" a="1"/>
  <c r="R415" i="2" s="1"/>
  <c r="V415" i="2" a="1"/>
  <c r="V415" i="2" s="1"/>
  <c r="S415" i="2" a="1"/>
  <c r="S415" i="2" s="1"/>
  <c r="T417" i="2" a="1"/>
  <c r="T417" i="2" s="1"/>
  <c r="V417" i="2" a="1"/>
  <c r="V417" i="2" s="1"/>
  <c r="S417" i="2" a="1"/>
  <c r="S417" i="2" s="1"/>
  <c r="R417" i="2" a="1"/>
  <c r="R417" i="2" s="1"/>
  <c r="W417" i="2" a="1"/>
  <c r="W417" i="2" s="1"/>
  <c r="S423" i="2" a="1"/>
  <c r="S423" i="2" s="1"/>
  <c r="R423" i="2" a="1"/>
  <c r="R423" i="2" s="1"/>
  <c r="W423" i="2" a="1"/>
  <c r="W423" i="2" s="1"/>
  <c r="T423" i="2" a="1"/>
  <c r="T423" i="2" s="1"/>
  <c r="V423" i="2" a="1"/>
  <c r="V423" i="2" s="1"/>
  <c r="T431" i="2" a="1"/>
  <c r="T431" i="2" s="1"/>
  <c r="V431" i="2" a="1"/>
  <c r="V431" i="2" s="1"/>
  <c r="S431" i="2" a="1"/>
  <c r="S431" i="2" s="1"/>
  <c r="R431" i="2" a="1"/>
  <c r="R431" i="2" s="1"/>
  <c r="W431" i="2" a="1"/>
  <c r="W431" i="2" s="1"/>
  <c r="T433" i="2" a="1"/>
  <c r="T433" i="2" s="1"/>
  <c r="R433" i="2" a="1"/>
  <c r="R433" i="2" s="1"/>
  <c r="S433" i="2" a="1"/>
  <c r="S433" i="2" s="1"/>
  <c r="V433" i="2" a="1"/>
  <c r="V433" i="2" s="1"/>
  <c r="W433" i="2" a="1"/>
  <c r="W433" i="2" s="1"/>
  <c r="T439" i="2" a="1"/>
  <c r="T439" i="2" s="1"/>
  <c r="S439" i="2" a="1"/>
  <c r="S439" i="2" s="1"/>
  <c r="V439" i="2" a="1"/>
  <c r="V439" i="2" s="1"/>
  <c r="R439" i="2" a="1"/>
  <c r="R439" i="2" s="1"/>
  <c r="W439" i="2" a="1"/>
  <c r="W439" i="2" s="1"/>
  <c r="V447" i="2" a="1"/>
  <c r="V447" i="2" s="1"/>
  <c r="S447" i="2" a="1"/>
  <c r="S447" i="2" s="1"/>
  <c r="T447" i="2" a="1"/>
  <c r="T447" i="2" s="1"/>
  <c r="W447" i="2" a="1"/>
  <c r="W447" i="2" s="1"/>
  <c r="R447" i="2" a="1"/>
  <c r="R447" i="2" s="1"/>
  <c r="V449" i="2" a="1"/>
  <c r="V449" i="2" s="1"/>
  <c r="S449" i="2" a="1"/>
  <c r="S449" i="2" s="1"/>
  <c r="T449" i="2" a="1"/>
  <c r="T449" i="2" s="1"/>
  <c r="W449" i="2" a="1"/>
  <c r="W449" i="2" s="1"/>
  <c r="R449" i="2" a="1"/>
  <c r="R449" i="2" s="1"/>
  <c r="R455" i="2" a="1"/>
  <c r="R455" i="2" s="1"/>
  <c r="S455" i="2" a="1"/>
  <c r="S455" i="2" s="1"/>
  <c r="W455" i="2" a="1"/>
  <c r="W455" i="2" s="1"/>
  <c r="V455" i="2" a="1"/>
  <c r="V455" i="2" s="1"/>
  <c r="T455" i="2" a="1"/>
  <c r="T455" i="2" s="1"/>
  <c r="S461" i="2" a="1"/>
  <c r="S461" i="2" s="1"/>
  <c r="V461" i="2" a="1"/>
  <c r="V461" i="2" s="1"/>
  <c r="T461" i="2" a="1"/>
  <c r="T461" i="2" s="1"/>
  <c r="R461" i="2" a="1"/>
  <c r="R461" i="2" s="1"/>
  <c r="W461" i="2" a="1"/>
  <c r="W461" i="2" s="1"/>
  <c r="V467" i="2" a="1"/>
  <c r="V467" i="2" s="1"/>
  <c r="T467" i="2" a="1"/>
  <c r="T467" i="2" s="1"/>
  <c r="R467" i="2" a="1"/>
  <c r="R467" i="2" s="1"/>
  <c r="W467" i="2" a="1"/>
  <c r="W467" i="2" s="1"/>
  <c r="S467" i="2" a="1"/>
  <c r="S467" i="2" s="1"/>
  <c r="R469" i="2" a="1"/>
  <c r="R469" i="2" s="1"/>
  <c r="V469" i="2" a="1"/>
  <c r="V469" i="2" s="1"/>
  <c r="S469" i="2" a="1"/>
  <c r="S469" i="2" s="1"/>
  <c r="W469" i="2" a="1"/>
  <c r="W469" i="2" s="1"/>
  <c r="T469" i="2" a="1"/>
  <c r="T469" i="2" s="1"/>
  <c r="S475" i="2" a="1"/>
  <c r="S475" i="2" s="1"/>
  <c r="T475" i="2" a="1"/>
  <c r="T475" i="2" s="1"/>
  <c r="R475" i="2" a="1"/>
  <c r="R475" i="2" s="1"/>
  <c r="V475" i="2" a="1"/>
  <c r="V475" i="2" s="1"/>
  <c r="W475" i="2" a="1"/>
  <c r="W475" i="2" s="1"/>
  <c r="R477" i="2" a="1"/>
  <c r="R477" i="2" s="1"/>
  <c r="V477" i="2" a="1"/>
  <c r="V477" i="2" s="1"/>
  <c r="W477" i="2" a="1"/>
  <c r="W477" i="2" s="1"/>
  <c r="S477" i="2" a="1"/>
  <c r="S477" i="2" s="1"/>
  <c r="T477" i="2" a="1"/>
  <c r="T477" i="2" s="1"/>
  <c r="T483" i="2" a="1"/>
  <c r="T483" i="2" s="1"/>
  <c r="R483" i="2" a="1"/>
  <c r="R483" i="2" s="1"/>
  <c r="V483" i="2" a="1"/>
  <c r="V483" i="2" s="1"/>
  <c r="W483" i="2" a="1"/>
  <c r="W483" i="2" s="1"/>
  <c r="S483" i="2" a="1"/>
  <c r="S483" i="2" s="1"/>
  <c r="W485" i="2" a="1"/>
  <c r="W485" i="2" s="1"/>
  <c r="T485" i="2" a="1"/>
  <c r="T485" i="2" s="1"/>
  <c r="V485" i="2" a="1"/>
  <c r="V485" i="2" s="1"/>
  <c r="S485" i="2" a="1"/>
  <c r="S485" i="2" s="1"/>
  <c r="R485" i="2" a="1"/>
  <c r="R485" i="2" s="1"/>
  <c r="T491" i="2" a="1"/>
  <c r="T491" i="2" s="1"/>
  <c r="V491" i="2" a="1"/>
  <c r="V491" i="2" s="1"/>
  <c r="R491" i="2" a="1"/>
  <c r="R491" i="2" s="1"/>
  <c r="S491" i="2" a="1"/>
  <c r="S491" i="2" s="1"/>
  <c r="W491" i="2" a="1"/>
  <c r="W491" i="2" s="1"/>
  <c r="V493" i="2" a="1"/>
  <c r="V493" i="2" s="1"/>
  <c r="R493" i="2" a="1"/>
  <c r="R493" i="2" s="1"/>
  <c r="S493" i="2" a="1"/>
  <c r="S493" i="2" s="1"/>
  <c r="W493" i="2" a="1"/>
  <c r="W493" i="2" s="1"/>
  <c r="T493" i="2" a="1"/>
  <c r="T493" i="2" s="1"/>
  <c r="R499" i="2" a="1"/>
  <c r="R499" i="2" s="1"/>
  <c r="S499" i="2" a="1"/>
  <c r="S499" i="2" s="1"/>
  <c r="W499" i="2" a="1"/>
  <c r="W499" i="2" s="1"/>
  <c r="T499" i="2" a="1"/>
  <c r="T499" i="2" s="1"/>
  <c r="V499" i="2" a="1"/>
  <c r="V499" i="2" s="1"/>
  <c r="V501" i="2" a="1"/>
  <c r="V501" i="2" s="1"/>
  <c r="R501" i="2" a="1"/>
  <c r="R501" i="2" s="1"/>
  <c r="S501" i="2" a="1"/>
  <c r="S501" i="2" s="1"/>
  <c r="T501" i="2" a="1"/>
  <c r="T501" i="2" s="1"/>
  <c r="W501" i="2" a="1"/>
  <c r="W501" i="2" s="1"/>
  <c r="T507" i="2" a="1"/>
  <c r="T507" i="2" s="1"/>
  <c r="S507" i="2" a="1"/>
  <c r="S507" i="2" s="1"/>
  <c r="V507" i="2" a="1"/>
  <c r="V507" i="2" s="1"/>
  <c r="R507" i="2" a="1"/>
  <c r="R507" i="2" s="1"/>
  <c r="W507" i="2" a="1"/>
  <c r="W507" i="2" s="1"/>
  <c r="V509" i="2" a="1"/>
  <c r="V509" i="2" s="1"/>
  <c r="R509" i="2" a="1"/>
  <c r="R509" i="2" s="1"/>
  <c r="W509" i="2" a="1"/>
  <c r="W509" i="2" s="1"/>
  <c r="S509" i="2" a="1"/>
  <c r="S509" i="2" s="1"/>
  <c r="T509" i="2" a="1"/>
  <c r="T509" i="2" s="1"/>
  <c r="V515" i="2" a="1"/>
  <c r="V515" i="2" s="1"/>
  <c r="R515" i="2" a="1"/>
  <c r="R515" i="2" s="1"/>
  <c r="W515" i="2" a="1"/>
  <c r="W515" i="2" s="1"/>
  <c r="S515" i="2" a="1"/>
  <c r="S515" i="2" s="1"/>
  <c r="T515" i="2" a="1"/>
  <c r="T515" i="2" s="1"/>
  <c r="W517" i="2" a="1"/>
  <c r="W517" i="2" s="1"/>
  <c r="V517" i="2" a="1"/>
  <c r="V517" i="2" s="1"/>
  <c r="T517" i="2" a="1"/>
  <c r="T517" i="2" s="1"/>
  <c r="R517" i="2" a="1"/>
  <c r="R517" i="2" s="1"/>
  <c r="S517" i="2" a="1"/>
  <c r="S517" i="2" s="1"/>
  <c r="S523" i="2" a="1"/>
  <c r="S523" i="2" s="1"/>
  <c r="V523" i="2" a="1"/>
  <c r="V523" i="2" s="1"/>
  <c r="T523" i="2" a="1"/>
  <c r="T523" i="2" s="1"/>
  <c r="R523" i="2" a="1"/>
  <c r="R523" i="2" s="1"/>
  <c r="W523" i="2" a="1"/>
  <c r="W523" i="2" s="1"/>
  <c r="R525" i="2" a="1"/>
  <c r="R525" i="2" s="1"/>
  <c r="W525" i="2" a="1"/>
  <c r="W525" i="2" s="1"/>
  <c r="T525" i="2" a="1"/>
  <c r="T525" i="2" s="1"/>
  <c r="S525" i="2" a="1"/>
  <c r="S525" i="2" s="1"/>
  <c r="V525" i="2" a="1"/>
  <c r="V525" i="2" s="1"/>
  <c r="V535" i="2" a="1"/>
  <c r="V535" i="2" s="1"/>
  <c r="S535" i="2" a="1"/>
  <c r="S535" i="2" s="1"/>
  <c r="W535" i="2" a="1"/>
  <c r="W535" i="2" s="1"/>
  <c r="T535" i="2" a="1"/>
  <c r="T535" i="2" s="1"/>
  <c r="R535" i="2" a="1"/>
  <c r="R535" i="2" s="1"/>
  <c r="R543" i="2" a="1"/>
  <c r="R543" i="2" s="1"/>
  <c r="V543" i="2" a="1"/>
  <c r="V543" i="2" s="1"/>
  <c r="W543" i="2" a="1"/>
  <c r="W543" i="2" s="1"/>
  <c r="S543" i="2" a="1"/>
  <c r="S543" i="2" s="1"/>
  <c r="T543" i="2" a="1"/>
  <c r="T543" i="2" s="1"/>
  <c r="V551" i="2" a="1"/>
  <c r="V551" i="2" s="1"/>
  <c r="S551" i="2" a="1"/>
  <c r="S551" i="2" s="1"/>
  <c r="W551" i="2" a="1"/>
  <c r="W551" i="2" s="1"/>
  <c r="T551" i="2" a="1"/>
  <c r="T551" i="2" s="1"/>
  <c r="R551" i="2" a="1"/>
  <c r="R551" i="2" s="1"/>
  <c r="T559" i="2" a="1"/>
  <c r="T559" i="2" s="1"/>
  <c r="R559" i="2" a="1"/>
  <c r="R559" i="2" s="1"/>
  <c r="V559" i="2" a="1"/>
  <c r="V559" i="2" s="1"/>
  <c r="W559" i="2" a="1"/>
  <c r="W559" i="2" s="1"/>
  <c r="S559" i="2" a="1"/>
  <c r="S559" i="2" s="1"/>
  <c r="V567" i="2" a="1"/>
  <c r="V567" i="2" s="1"/>
  <c r="S567" i="2" a="1"/>
  <c r="S567" i="2" s="1"/>
  <c r="W567" i="2" a="1"/>
  <c r="W567" i="2" s="1"/>
  <c r="R567" i="2" a="1"/>
  <c r="R567" i="2" s="1"/>
  <c r="T567" i="2" a="1"/>
  <c r="T567" i="2" s="1"/>
  <c r="W575" i="2" a="1"/>
  <c r="W575" i="2" s="1"/>
  <c r="S575" i="2" a="1"/>
  <c r="S575" i="2" s="1"/>
  <c r="T575" i="2" a="1"/>
  <c r="T575" i="2" s="1"/>
  <c r="R575" i="2" a="1"/>
  <c r="R575" i="2" s="1"/>
  <c r="V575" i="2" a="1"/>
  <c r="V575" i="2" s="1"/>
  <c r="R583" i="2" a="1"/>
  <c r="R583" i="2" s="1"/>
  <c r="S583" i="2" a="1"/>
  <c r="S583" i="2" s="1"/>
  <c r="V583" i="2" a="1"/>
  <c r="V583" i="2" s="1"/>
  <c r="W583" i="2" a="1"/>
  <c r="W583" i="2" s="1"/>
  <c r="T583" i="2" a="1"/>
  <c r="T583" i="2" s="1"/>
  <c r="R591" i="2" a="1"/>
  <c r="R591" i="2" s="1"/>
  <c r="V591" i="2" a="1"/>
  <c r="V591" i="2" s="1"/>
  <c r="S591" i="2" a="1"/>
  <c r="S591" i="2" s="1"/>
  <c r="W591" i="2" a="1"/>
  <c r="W591" i="2" s="1"/>
  <c r="T591" i="2" a="1"/>
  <c r="T591" i="2" s="1"/>
  <c r="R607" i="2" a="1"/>
  <c r="R607" i="2" s="1"/>
  <c r="V607" i="2" a="1"/>
  <c r="V607" i="2" s="1"/>
  <c r="S607" i="2" a="1"/>
  <c r="S607" i="2" s="1"/>
  <c r="W607" i="2" a="1"/>
  <c r="W607" i="2" s="1"/>
  <c r="T607" i="2" a="1"/>
  <c r="T607" i="2" s="1"/>
  <c r="S615" i="2" a="1"/>
  <c r="S615" i="2" s="1"/>
  <c r="V615" i="2" a="1"/>
  <c r="V615" i="2" s="1"/>
  <c r="W615" i="2" a="1"/>
  <c r="W615" i="2" s="1"/>
  <c r="T615" i="2" a="1"/>
  <c r="T615" i="2" s="1"/>
  <c r="R615" i="2" a="1"/>
  <c r="R615" i="2" s="1"/>
  <c r="T623" i="2" a="1"/>
  <c r="T623" i="2" s="1"/>
  <c r="W623" i="2" a="1"/>
  <c r="W623" i="2" s="1"/>
  <c r="R623" i="2" a="1"/>
  <c r="R623" i="2" s="1"/>
  <c r="V623" i="2" a="1"/>
  <c r="V623" i="2" s="1"/>
  <c r="S623" i="2" a="1"/>
  <c r="S623" i="2" s="1"/>
  <c r="W631" i="2" a="1"/>
  <c r="W631" i="2" s="1"/>
  <c r="S631" i="2" a="1"/>
  <c r="S631" i="2" s="1"/>
  <c r="T631" i="2" a="1"/>
  <c r="T631" i="2" s="1"/>
  <c r="V631" i="2" a="1"/>
  <c r="V631" i="2" s="1"/>
  <c r="R631" i="2" a="1"/>
  <c r="R631" i="2" s="1"/>
  <c r="T639" i="2" a="1"/>
  <c r="T639" i="2" s="1"/>
  <c r="W639" i="2" a="1"/>
  <c r="W639" i="2" s="1"/>
  <c r="R639" i="2" a="1"/>
  <c r="R639" i="2" s="1"/>
  <c r="V639" i="2" a="1"/>
  <c r="V639" i="2" s="1"/>
  <c r="S639" i="2" a="1"/>
  <c r="S639" i="2" s="1"/>
  <c r="W647" i="2" a="1"/>
  <c r="W647" i="2" s="1"/>
  <c r="T647" i="2" a="1"/>
  <c r="T647" i="2" s="1"/>
  <c r="V647" i="2" a="1"/>
  <c r="V647" i="2" s="1"/>
  <c r="R647" i="2" a="1"/>
  <c r="R647" i="2" s="1"/>
  <c r="S647" i="2" a="1"/>
  <c r="S647" i="2" s="1"/>
  <c r="T655" i="2" a="1"/>
  <c r="T655" i="2" s="1"/>
  <c r="W655" i="2" a="1"/>
  <c r="W655" i="2" s="1"/>
  <c r="R655" i="2" a="1"/>
  <c r="R655" i="2" s="1"/>
  <c r="V655" i="2" a="1"/>
  <c r="V655" i="2" s="1"/>
  <c r="S655" i="2" a="1"/>
  <c r="S655" i="2" s="1"/>
  <c r="W663" i="2" a="1"/>
  <c r="W663" i="2" s="1"/>
  <c r="S663" i="2" a="1"/>
  <c r="S663" i="2" s="1"/>
  <c r="T663" i="2" a="1"/>
  <c r="T663" i="2" s="1"/>
  <c r="R663" i="2" a="1"/>
  <c r="R663" i="2" s="1"/>
  <c r="V663" i="2" a="1"/>
  <c r="V663" i="2" s="1"/>
  <c r="V667" i="2" a="1"/>
  <c r="V667" i="2" s="1"/>
  <c r="T667" i="2" a="1"/>
  <c r="T667" i="2" s="1"/>
  <c r="R667" i="2" a="1"/>
  <c r="R667" i="2" s="1"/>
  <c r="W667" i="2" a="1"/>
  <c r="W667" i="2" s="1"/>
  <c r="S667" i="2" a="1"/>
  <c r="S667" i="2" s="1"/>
  <c r="W669" i="2" a="1"/>
  <c r="W669" i="2" s="1"/>
  <c r="V669" i="2" a="1"/>
  <c r="V669" i="2" s="1"/>
  <c r="T669" i="2" a="1"/>
  <c r="T669" i="2" s="1"/>
  <c r="R669" i="2" a="1"/>
  <c r="R669" i="2" s="1"/>
  <c r="S669" i="2" a="1"/>
  <c r="S669" i="2" s="1"/>
  <c r="R673" i="2" a="1"/>
  <c r="R673" i="2" s="1"/>
  <c r="V673" i="2" a="1"/>
  <c r="V673" i="2" s="1"/>
  <c r="W673" i="2" a="1"/>
  <c r="W673" i="2" s="1"/>
  <c r="T673" i="2" a="1"/>
  <c r="T673" i="2" s="1"/>
  <c r="S673" i="2" a="1"/>
  <c r="S673" i="2" s="1"/>
  <c r="R675" i="2" a="1"/>
  <c r="R675" i="2" s="1"/>
  <c r="S675" i="2" a="1"/>
  <c r="S675" i="2" s="1"/>
  <c r="W675" i="2" a="1"/>
  <c r="W675" i="2" s="1"/>
  <c r="T675" i="2" a="1"/>
  <c r="T675" i="2" s="1"/>
  <c r="V675" i="2" a="1"/>
  <c r="V675" i="2" s="1"/>
  <c r="T677" i="2" a="1"/>
  <c r="T677" i="2" s="1"/>
  <c r="V677" i="2" a="1"/>
  <c r="V677" i="2" s="1"/>
  <c r="S677" i="2" a="1"/>
  <c r="S677" i="2" s="1"/>
  <c r="R677" i="2" a="1"/>
  <c r="R677" i="2" s="1"/>
  <c r="W677" i="2" a="1"/>
  <c r="W677" i="2" s="1"/>
  <c r="W683" i="2" a="1"/>
  <c r="W683" i="2" s="1"/>
  <c r="T683" i="2" a="1"/>
  <c r="T683" i="2" s="1"/>
  <c r="S683" i="2" a="1"/>
  <c r="S683" i="2" s="1"/>
  <c r="V683" i="2" a="1"/>
  <c r="V683" i="2" s="1"/>
  <c r="R683" i="2" a="1"/>
  <c r="R683" i="2" s="1"/>
  <c r="S685" i="2" a="1"/>
  <c r="S685" i="2" s="1"/>
  <c r="T685" i="2" a="1"/>
  <c r="T685" i="2" s="1"/>
  <c r="W685" i="2" a="1"/>
  <c r="W685" i="2" s="1"/>
  <c r="R685" i="2" a="1"/>
  <c r="R685" i="2" s="1"/>
  <c r="V685" i="2" a="1"/>
  <c r="V685" i="2" s="1"/>
  <c r="R691" i="2" a="1"/>
  <c r="R691" i="2" s="1"/>
  <c r="S691" i="2" a="1"/>
  <c r="S691" i="2" s="1"/>
  <c r="V691" i="2" a="1"/>
  <c r="V691" i="2" s="1"/>
  <c r="W691" i="2" a="1"/>
  <c r="W691" i="2" s="1"/>
  <c r="T691" i="2" a="1"/>
  <c r="T691" i="2" s="1"/>
  <c r="S693" i="2" a="1"/>
  <c r="S693" i="2" s="1"/>
  <c r="W693" i="2" a="1"/>
  <c r="W693" i="2" s="1"/>
  <c r="V693" i="2" a="1"/>
  <c r="V693" i="2" s="1"/>
  <c r="T693" i="2" a="1"/>
  <c r="T693" i="2" s="1"/>
  <c r="R693" i="2" a="1"/>
  <c r="R693" i="2" s="1"/>
  <c r="V699" i="2" a="1"/>
  <c r="V699" i="2" s="1"/>
  <c r="S699" i="2" a="1"/>
  <c r="S699" i="2" s="1"/>
  <c r="T699" i="2" a="1"/>
  <c r="T699" i="2" s="1"/>
  <c r="W699" i="2" a="1"/>
  <c r="W699" i="2" s="1"/>
  <c r="R699" i="2" a="1"/>
  <c r="R699" i="2" s="1"/>
  <c r="T701" i="2" a="1"/>
  <c r="T701" i="2" s="1"/>
  <c r="W701" i="2" a="1"/>
  <c r="W701" i="2" s="1"/>
  <c r="R701" i="2" a="1"/>
  <c r="R701" i="2" s="1"/>
  <c r="V701" i="2" a="1"/>
  <c r="V701" i="2" s="1"/>
  <c r="S701" i="2" a="1"/>
  <c r="S701" i="2" s="1"/>
  <c r="T703" i="2" a="1"/>
  <c r="T703" i="2" s="1"/>
  <c r="W703" i="2" a="1"/>
  <c r="W703" i="2" s="1"/>
  <c r="R703" i="2" a="1"/>
  <c r="R703" i="2" s="1"/>
  <c r="V703" i="2" a="1"/>
  <c r="V703" i="2" s="1"/>
  <c r="S703" i="2" a="1"/>
  <c r="S703" i="2" s="1"/>
  <c r="T719" i="2" a="1"/>
  <c r="T719" i="2" s="1"/>
  <c r="W719" i="2" a="1"/>
  <c r="W719" i="2" s="1"/>
  <c r="R719" i="2" a="1"/>
  <c r="R719" i="2" s="1"/>
  <c r="V719" i="2" a="1"/>
  <c r="V719" i="2" s="1"/>
  <c r="S719" i="2" a="1"/>
  <c r="S719" i="2" s="1"/>
  <c r="W768" i="2" a="1"/>
  <c r="W768" i="2" s="1"/>
  <c r="V768" i="2" a="1"/>
  <c r="V768" i="2" s="1"/>
  <c r="S768" i="2" a="1"/>
  <c r="S768" i="2" s="1"/>
  <c r="T768" i="2" a="1"/>
  <c r="T768" i="2" s="1"/>
  <c r="R768" i="2" a="1"/>
  <c r="R768" i="2" s="1"/>
  <c r="T773" i="2" a="1"/>
  <c r="T773" i="2" s="1"/>
  <c r="V773" i="2" a="1"/>
  <c r="V773" i="2" s="1"/>
  <c r="S773" i="2" a="1"/>
  <c r="S773" i="2" s="1"/>
  <c r="R773" i="2" a="1"/>
  <c r="R773" i="2" s="1"/>
  <c r="W773" i="2" a="1"/>
  <c r="W773" i="2" s="1"/>
  <c r="T855" i="2" a="1"/>
  <c r="T855" i="2" s="1"/>
  <c r="R855" i="2" a="1"/>
  <c r="R855" i="2" s="1"/>
  <c r="V855" i="2" a="1"/>
  <c r="V855" i="2" s="1"/>
  <c r="S855" i="2" a="1"/>
  <c r="S855" i="2" s="1"/>
  <c r="W855" i="2" a="1"/>
  <c r="W855" i="2" s="1"/>
  <c r="R857" i="2" a="1"/>
  <c r="R857" i="2" s="1"/>
  <c r="T857" i="2" a="1"/>
  <c r="T857" i="2" s="1"/>
  <c r="V857" i="2" a="1"/>
  <c r="V857" i="2" s="1"/>
  <c r="S857" i="2" a="1"/>
  <c r="S857" i="2" s="1"/>
  <c r="W857" i="2" a="1"/>
  <c r="W857" i="2" s="1"/>
  <c r="R862" i="2" a="1"/>
  <c r="R862" i="2" s="1"/>
  <c r="W862" i="2" a="1"/>
  <c r="W862" i="2" s="1"/>
  <c r="V862" i="2" a="1"/>
  <c r="V862" i="2" s="1"/>
  <c r="T862" i="2" a="1"/>
  <c r="T862" i="2" s="1"/>
  <c r="S862" i="2" a="1"/>
  <c r="S862" i="2" s="1"/>
  <c r="V884" i="2" a="1"/>
  <c r="V884" i="2" s="1"/>
  <c r="S884" i="2" a="1"/>
  <c r="S884" i="2" s="1"/>
  <c r="W884" i="2" a="1"/>
  <c r="W884" i="2" s="1"/>
  <c r="T884" i="2" a="1"/>
  <c r="T884" i="2" s="1"/>
  <c r="R884" i="2" a="1"/>
  <c r="R884" i="2" s="1"/>
  <c r="R891" i="2" a="1"/>
  <c r="R891" i="2" s="1"/>
  <c r="V891" i="2" a="1"/>
  <c r="V891" i="2" s="1"/>
  <c r="S891" i="2" a="1"/>
  <c r="S891" i="2" s="1"/>
  <c r="W891" i="2" a="1"/>
  <c r="W891" i="2" s="1"/>
  <c r="T891" i="2" a="1"/>
  <c r="T891" i="2" s="1"/>
  <c r="S908" i="2" a="1"/>
  <c r="S908" i="2" s="1"/>
  <c r="T908" i="2" a="1"/>
  <c r="T908" i="2" s="1"/>
  <c r="W908" i="2" a="1"/>
  <c r="W908" i="2" s="1"/>
  <c r="R908" i="2" a="1"/>
  <c r="R908" i="2" s="1"/>
  <c r="V908" i="2" a="1"/>
  <c r="V908" i="2" s="1"/>
  <c r="V913" i="2" a="1"/>
  <c r="V913" i="2" s="1"/>
  <c r="S913" i="2" a="1"/>
  <c r="S913" i="2" s="1"/>
  <c r="T913" i="2" a="1"/>
  <c r="T913" i="2" s="1"/>
  <c r="W913" i="2" a="1"/>
  <c r="W913" i="2" s="1"/>
  <c r="R913" i="2" a="1"/>
  <c r="R913" i="2" s="1"/>
  <c r="V983" i="2" a="1"/>
  <c r="V983" i="2" s="1"/>
  <c r="S983" i="2" a="1"/>
  <c r="S983" i="2" s="1"/>
  <c r="R983" i="2" a="1"/>
  <c r="R983" i="2" s="1"/>
  <c r="W983" i="2" a="1"/>
  <c r="W983" i="2" s="1"/>
  <c r="T983" i="2" a="1"/>
  <c r="T983" i="2" s="1"/>
  <c r="S985" i="2" a="1"/>
  <c r="S985" i="2" s="1"/>
  <c r="V985" i="2" a="1"/>
  <c r="V985" i="2" s="1"/>
  <c r="W985" i="2" a="1"/>
  <c r="W985" i="2" s="1"/>
  <c r="T985" i="2" a="1"/>
  <c r="T985" i="2" s="1"/>
  <c r="R985" i="2" a="1"/>
  <c r="R985" i="2" s="1"/>
  <c r="R990" i="2" a="1"/>
  <c r="R990" i="2" s="1"/>
  <c r="S990" i="2" a="1"/>
  <c r="S990" i="2" s="1"/>
  <c r="V990" i="2" a="1"/>
  <c r="V990" i="2" s="1"/>
  <c r="W990" i="2" a="1"/>
  <c r="W990" i="2" s="1"/>
  <c r="T990" i="2" a="1"/>
  <c r="T990" i="2" s="1"/>
  <c r="V1027" i="2" a="1"/>
  <c r="V1027" i="2" s="1"/>
  <c r="S1027" i="2" a="1"/>
  <c r="S1027" i="2" s="1"/>
  <c r="R1027" i="2" a="1"/>
  <c r="R1027" i="2" s="1"/>
  <c r="T1027" i="2" a="1"/>
  <c r="T1027" i="2" s="1"/>
  <c r="W1027" i="2" a="1"/>
  <c r="W1027" i="2" s="1"/>
  <c r="S1038" i="2" a="1"/>
  <c r="S1038" i="2" s="1"/>
  <c r="T1038" i="2" a="1"/>
  <c r="T1038" i="2" s="1"/>
  <c r="W1038" i="2" a="1"/>
  <c r="W1038" i="2" s="1"/>
  <c r="R1038" i="2" a="1"/>
  <c r="R1038" i="2" s="1"/>
  <c r="V1038" i="2" a="1"/>
  <c r="V1038" i="2" s="1"/>
  <c r="S1056" i="2" a="1"/>
  <c r="S1056" i="2" s="1"/>
  <c r="V1056" i="2" a="1"/>
  <c r="V1056" i="2" s="1"/>
  <c r="W1056" i="2" a="1"/>
  <c r="W1056" i="2" s="1"/>
  <c r="T1056" i="2" a="1"/>
  <c r="T1056" i="2" s="1"/>
  <c r="R1056" i="2" a="1"/>
  <c r="R1056" i="2" s="1"/>
  <c r="T1067" i="2" a="1"/>
  <c r="T1067" i="2" s="1"/>
  <c r="W1067" i="2" a="1"/>
  <c r="W1067" i="2" s="1"/>
  <c r="R1067" i="2" a="1"/>
  <c r="R1067" i="2" s="1"/>
  <c r="S1067" i="2" a="1"/>
  <c r="S1067" i="2" s="1"/>
  <c r="V1067" i="2" a="1"/>
  <c r="V1067" i="2" s="1"/>
  <c r="V1085" i="2" a="1"/>
  <c r="V1085" i="2" s="1"/>
  <c r="S1085" i="2" a="1"/>
  <c r="S1085" i="2" s="1"/>
  <c r="W1085" i="2" a="1"/>
  <c r="W1085" i="2" s="1"/>
  <c r="R1085" i="2" a="1"/>
  <c r="R1085" i="2" s="1"/>
  <c r="T1085" i="2" a="1"/>
  <c r="T1085" i="2" s="1"/>
  <c r="S1128" i="2" a="1"/>
  <c r="S1128" i="2" s="1"/>
  <c r="V1128" i="2" a="1"/>
  <c r="V1128" i="2" s="1"/>
  <c r="W1128" i="2" a="1"/>
  <c r="W1128" i="2" s="1"/>
  <c r="T1128" i="2" a="1"/>
  <c r="T1128" i="2" s="1"/>
  <c r="R1128" i="2" a="1"/>
  <c r="R1128" i="2" s="1"/>
  <c r="S1133" i="2" a="1"/>
  <c r="S1133" i="2" s="1"/>
  <c r="W1133" i="2" a="1"/>
  <c r="W1133" i="2" s="1"/>
  <c r="R1133" i="2" a="1"/>
  <c r="R1133" i="2" s="1"/>
  <c r="T1133" i="2" a="1"/>
  <c r="T1133" i="2" s="1"/>
  <c r="V1133" i="2" a="1"/>
  <c r="V1133" i="2" s="1"/>
  <c r="R1156" i="2" a="1"/>
  <c r="R1156" i="2" s="1"/>
  <c r="S1156" i="2" a="1"/>
  <c r="S1156" i="2" s="1"/>
  <c r="T1156" i="2" a="1"/>
  <c r="T1156" i="2" s="1"/>
  <c r="W1156" i="2" a="1"/>
  <c r="W1156" i="2" s="1"/>
  <c r="V1156" i="2" a="1"/>
  <c r="V1156" i="2" s="1"/>
  <c r="W1214" i="2" a="1"/>
  <c r="W1214" i="2" s="1"/>
  <c r="T1214" i="2" a="1"/>
  <c r="T1214" i="2" s="1"/>
  <c r="S1214" i="2" a="1"/>
  <c r="S1214" i="2" s="1"/>
  <c r="V1214" i="2" a="1"/>
  <c r="V1214" i="2" s="1"/>
  <c r="R1214" i="2" a="1"/>
  <c r="R1214" i="2" s="1"/>
  <c r="T1219" i="2" a="1"/>
  <c r="T1219" i="2" s="1"/>
  <c r="S1219" i="2" a="1"/>
  <c r="S1219" i="2" s="1"/>
  <c r="V1219" i="2" a="1"/>
  <c r="V1219" i="2" s="1"/>
  <c r="R1219" i="2" a="1"/>
  <c r="R1219" i="2" s="1"/>
  <c r="W1219" i="2" a="1"/>
  <c r="W1219" i="2" s="1"/>
  <c r="S1224" i="2" a="1"/>
  <c r="S1224" i="2" s="1"/>
  <c r="T1224" i="2" a="1"/>
  <c r="T1224" i="2" s="1"/>
  <c r="W1224" i="2" a="1"/>
  <c r="W1224" i="2" s="1"/>
  <c r="V1224" i="2" a="1"/>
  <c r="V1224" i="2" s="1"/>
  <c r="R1224" i="2" a="1"/>
  <c r="R1224" i="2" s="1"/>
  <c r="R1226" i="2" a="1"/>
  <c r="R1226" i="2" s="1"/>
  <c r="V1226" i="2" a="1"/>
  <c r="V1226" i="2" s="1"/>
  <c r="S1226" i="2" a="1"/>
  <c r="S1226" i="2" s="1"/>
  <c r="T1226" i="2" a="1"/>
  <c r="T1226" i="2" s="1"/>
  <c r="W1226" i="2" a="1"/>
  <c r="W1226" i="2" s="1"/>
  <c r="W1231" i="2" a="1"/>
  <c r="W1231" i="2" s="1"/>
  <c r="T1231" i="2" a="1"/>
  <c r="T1231" i="2" s="1"/>
  <c r="S1231" i="2" a="1"/>
  <c r="S1231" i="2" s="1"/>
  <c r="R1231" i="2" a="1"/>
  <c r="R1231" i="2" s="1"/>
  <c r="V1231" i="2" a="1"/>
  <c r="V1231" i="2" s="1"/>
  <c r="T1259" i="2" a="1"/>
  <c r="T1259" i="2" s="1"/>
  <c r="V1259" i="2" a="1"/>
  <c r="V1259" i="2" s="1"/>
  <c r="R1259" i="2" a="1"/>
  <c r="R1259" i="2" s="1"/>
  <c r="S1259" i="2" a="1"/>
  <c r="S1259" i="2" s="1"/>
  <c r="W1259" i="2" a="1"/>
  <c r="W1259" i="2" s="1"/>
  <c r="V1305" i="2" a="1"/>
  <c r="V1305" i="2" s="1"/>
  <c r="S1305" i="2" a="1"/>
  <c r="S1305" i="2" s="1"/>
  <c r="W1305" i="2" a="1"/>
  <c r="W1305" i="2" s="1"/>
  <c r="T1305" i="2" a="1"/>
  <c r="T1305" i="2" s="1"/>
  <c r="R1305" i="2" a="1"/>
  <c r="R1305" i="2" s="1"/>
  <c r="V1333" i="2" a="1"/>
  <c r="V1333" i="2" s="1"/>
  <c r="S1333" i="2" a="1"/>
  <c r="S1333" i="2" s="1"/>
  <c r="R1333" i="2" a="1"/>
  <c r="R1333" i="2" s="1"/>
  <c r="W1333" i="2" a="1"/>
  <c r="W1333" i="2" s="1"/>
  <c r="T1333" i="2" a="1"/>
  <c r="T1333" i="2" s="1"/>
  <c r="V1360" i="2" a="1"/>
  <c r="V1360" i="2" s="1"/>
  <c r="T1360" i="2" a="1"/>
  <c r="T1360" i="2" s="1"/>
  <c r="R1360" i="2" a="1"/>
  <c r="R1360" i="2" s="1"/>
  <c r="W1360" i="2" a="1"/>
  <c r="W1360" i="2" s="1"/>
  <c r="S1360" i="2" a="1"/>
  <c r="S1360" i="2" s="1"/>
  <c r="S1385" i="2" a="1"/>
  <c r="S1385" i="2" s="1"/>
  <c r="W1385" i="2" a="1"/>
  <c r="W1385" i="2" s="1"/>
  <c r="T1385" i="2" a="1"/>
  <c r="T1385" i="2" s="1"/>
  <c r="R1385" i="2" a="1"/>
  <c r="R1385" i="2" s="1"/>
  <c r="V1385" i="2" a="1"/>
  <c r="V1385" i="2" s="1"/>
  <c r="R1397" i="2" a="1"/>
  <c r="R1397" i="2" s="1"/>
  <c r="V1397" i="2" a="1"/>
  <c r="V1397" i="2" s="1"/>
  <c r="T1397" i="2" a="1"/>
  <c r="T1397" i="2" s="1"/>
  <c r="S1397" i="2" a="1"/>
  <c r="S1397" i="2" s="1"/>
  <c r="W1397" i="2" a="1"/>
  <c r="W1397" i="2" s="1"/>
  <c r="V1438" i="2" a="1"/>
  <c r="V1438" i="2" s="1"/>
  <c r="R1438" i="2" a="1"/>
  <c r="R1438" i="2" s="1"/>
  <c r="S1438" i="2" a="1"/>
  <c r="S1438" i="2" s="1"/>
  <c r="W1438" i="2" a="1"/>
  <c r="W1438" i="2" s="1"/>
  <c r="T1438" i="2" a="1"/>
  <c r="T1438" i="2" s="1"/>
  <c r="W1445" i="2" a="1"/>
  <c r="W1445" i="2" s="1"/>
  <c r="R1445" i="2" a="1"/>
  <c r="R1445" i="2" s="1"/>
  <c r="T1445" i="2" a="1"/>
  <c r="T1445" i="2" s="1"/>
  <c r="V1445" i="2" a="1"/>
  <c r="V1445" i="2" s="1"/>
  <c r="S1445" i="2" a="1"/>
  <c r="S1445" i="2" s="1"/>
  <c r="S1447" i="2" a="1"/>
  <c r="S1447" i="2" s="1"/>
  <c r="T1447" i="2" a="1"/>
  <c r="T1447" i="2" s="1"/>
  <c r="W1447" i="2" a="1"/>
  <c r="W1447" i="2" s="1"/>
  <c r="R1447" i="2" a="1"/>
  <c r="R1447" i="2" s="1"/>
  <c r="V1447" i="2" a="1"/>
  <c r="V1447" i="2" s="1"/>
  <c r="R1458" i="2" a="1"/>
  <c r="R1458" i="2" s="1"/>
  <c r="V1458" i="2" a="1"/>
  <c r="V1458" i="2" s="1"/>
  <c r="S1458" i="2" a="1"/>
  <c r="S1458" i="2" s="1"/>
  <c r="T1458" i="2" a="1"/>
  <c r="T1458" i="2" s="1"/>
  <c r="W1458" i="2" a="1"/>
  <c r="W1458" i="2" s="1"/>
  <c r="T1474" i="2" a="1"/>
  <c r="T1474" i="2" s="1"/>
  <c r="W1474" i="2" a="1"/>
  <c r="W1474" i="2" s="1"/>
  <c r="S1474" i="2" a="1"/>
  <c r="S1474" i="2" s="1"/>
  <c r="R1474" i="2" a="1"/>
  <c r="R1474" i="2" s="1"/>
  <c r="V1474" i="2" a="1"/>
  <c r="V1474" i="2" s="1"/>
  <c r="V1476" i="2" a="1"/>
  <c r="V1476" i="2" s="1"/>
  <c r="R1476" i="2" a="1"/>
  <c r="R1476" i="2" s="1"/>
  <c r="S1476" i="2" a="1"/>
  <c r="S1476" i="2" s="1"/>
  <c r="T1476" i="2" a="1"/>
  <c r="T1476" i="2" s="1"/>
  <c r="W1476" i="2" a="1"/>
  <c r="W1476" i="2" s="1"/>
  <c r="S1483" i="2" a="1"/>
  <c r="S1483" i="2" s="1"/>
  <c r="W1483" i="2" a="1"/>
  <c r="W1483" i="2" s="1"/>
  <c r="T1483" i="2" a="1"/>
  <c r="T1483" i="2" s="1"/>
  <c r="R1483" i="2" a="1"/>
  <c r="R1483" i="2" s="1"/>
  <c r="V1483" i="2" a="1"/>
  <c r="V1483" i="2" s="1"/>
  <c r="W1486" i="2" a="1"/>
  <c r="W1486" i="2" s="1"/>
  <c r="T1486" i="2" a="1"/>
  <c r="T1486" i="2" s="1"/>
  <c r="S1486" i="2" a="1"/>
  <c r="S1486" i="2" s="1"/>
  <c r="V1486" i="2" a="1"/>
  <c r="V1486" i="2" s="1"/>
  <c r="R1486" i="2" a="1"/>
  <c r="R1486" i="2" s="1"/>
  <c r="S1493" i="2" a="1"/>
  <c r="S1493" i="2" s="1"/>
  <c r="V1493" i="2" a="1"/>
  <c r="V1493" i="2" s="1"/>
  <c r="W1493" i="2" a="1"/>
  <c r="W1493" i="2" s="1"/>
  <c r="T1493" i="2" a="1"/>
  <c r="T1493" i="2" s="1"/>
  <c r="R1493" i="2" a="1"/>
  <c r="R1493" i="2" s="1"/>
  <c r="S1495" i="2" a="1"/>
  <c r="S1495" i="2" s="1"/>
  <c r="W1495" i="2" a="1"/>
  <c r="W1495" i="2" s="1"/>
  <c r="R1495" i="2" a="1"/>
  <c r="R1495" i="2" s="1"/>
  <c r="T1495" i="2" a="1"/>
  <c r="T1495" i="2" s="1"/>
  <c r="V1495" i="2" a="1"/>
  <c r="V1495" i="2" s="1"/>
  <c r="V1500" i="2" a="1"/>
  <c r="V1500" i="2" s="1"/>
  <c r="S1500" i="2" a="1"/>
  <c r="S1500" i="2" s="1"/>
  <c r="T1500" i="2" a="1"/>
  <c r="T1500" i="2" s="1"/>
  <c r="W1500" i="2" a="1"/>
  <c r="W1500" i="2" s="1"/>
  <c r="R1500" i="2" a="1"/>
  <c r="R1500" i="2" s="1"/>
  <c r="W1524" i="2" a="1"/>
  <c r="W1524" i="2" s="1"/>
  <c r="R1524" i="2" a="1"/>
  <c r="R1524" i="2" s="1"/>
  <c r="T1524" i="2" a="1"/>
  <c r="T1524" i="2" s="1"/>
  <c r="V1524" i="2" a="1"/>
  <c r="V1524" i="2" s="1"/>
  <c r="S1524" i="2" a="1"/>
  <c r="S1524" i="2" s="1"/>
  <c r="V1528" i="2" a="1"/>
  <c r="V1528" i="2" s="1"/>
  <c r="T1528" i="2" a="1"/>
  <c r="T1528" i="2" s="1"/>
  <c r="R1528" i="2" a="1"/>
  <c r="R1528" i="2" s="1"/>
  <c r="W1528" i="2" a="1"/>
  <c r="W1528" i="2" s="1"/>
  <c r="S1528" i="2" a="1"/>
  <c r="S1528" i="2" s="1"/>
  <c r="W1537" i="2" a="1"/>
  <c r="W1537" i="2" s="1"/>
  <c r="T1537" i="2" a="1"/>
  <c r="T1537" i="2" s="1"/>
  <c r="S1537" i="2" a="1"/>
  <c r="S1537" i="2" s="1"/>
  <c r="R1537" i="2" a="1"/>
  <c r="R1537" i="2" s="1"/>
  <c r="V1537" i="2" a="1"/>
  <c r="V1537" i="2" s="1"/>
  <c r="V1552" i="2" a="1"/>
  <c r="V1552" i="2" s="1"/>
  <c r="S1552" i="2" a="1"/>
  <c r="S1552" i="2" s="1"/>
  <c r="R1552" i="2" a="1"/>
  <c r="R1552" i="2" s="1"/>
  <c r="W1552" i="2" a="1"/>
  <c r="W1552" i="2" s="1"/>
  <c r="T1552" i="2" a="1"/>
  <c r="T1552" i="2" s="1"/>
  <c r="V1579" i="2" a="1"/>
  <c r="V1579" i="2" s="1"/>
  <c r="W1579" i="2" a="1"/>
  <c r="W1579" i="2" s="1"/>
  <c r="R1579" i="2" a="1"/>
  <c r="R1579" i="2" s="1"/>
  <c r="S1579" i="2" a="1"/>
  <c r="S1579" i="2" s="1"/>
  <c r="T1579" i="2" a="1"/>
  <c r="T1579" i="2" s="1"/>
  <c r="V26" i="2" a="1"/>
  <c r="V26" i="2" s="1"/>
  <c r="S26" i="2" a="1"/>
  <c r="S26" i="2" s="1"/>
  <c r="W26" i="2" a="1"/>
  <c r="W26" i="2" s="1"/>
  <c r="R26" i="2" a="1"/>
  <c r="R26" i="2" s="1"/>
  <c r="T26" i="2" a="1"/>
  <c r="T26" i="2" s="1"/>
  <c r="R731" i="2" a="1"/>
  <c r="R731" i="2" s="1"/>
  <c r="T731" i="2" a="1"/>
  <c r="T731" i="2" s="1"/>
  <c r="V731" i="2" a="1"/>
  <c r="V731" i="2" s="1"/>
  <c r="S731" i="2" a="1"/>
  <c r="S731" i="2" s="1"/>
  <c r="W731" i="2" a="1"/>
  <c r="W731" i="2" s="1"/>
  <c r="W796" i="2" a="1"/>
  <c r="W796" i="2" s="1"/>
  <c r="T796" i="2" a="1"/>
  <c r="T796" i="2" s="1"/>
  <c r="R796" i="2" a="1"/>
  <c r="R796" i="2" s="1"/>
  <c r="V796" i="2" a="1"/>
  <c r="V796" i="2" s="1"/>
  <c r="S796" i="2" a="1"/>
  <c r="S796" i="2" s="1"/>
  <c r="V801" i="2" a="1"/>
  <c r="V801" i="2" s="1"/>
  <c r="S801" i="2" a="1"/>
  <c r="S801" i="2" s="1"/>
  <c r="T801" i="2" a="1"/>
  <c r="T801" i="2" s="1"/>
  <c r="W801" i="2" a="1"/>
  <c r="W801" i="2" s="1"/>
  <c r="R801" i="2" a="1"/>
  <c r="R801" i="2" s="1"/>
  <c r="V859" i="2" a="1"/>
  <c r="V859" i="2" s="1"/>
  <c r="T859" i="2" a="1"/>
  <c r="T859" i="2" s="1"/>
  <c r="R859" i="2" a="1"/>
  <c r="R859" i="2" s="1"/>
  <c r="S859" i="2" a="1"/>
  <c r="S859" i="2" s="1"/>
  <c r="W859" i="2" a="1"/>
  <c r="W859" i="2" s="1"/>
  <c r="S924" i="2" a="1"/>
  <c r="S924" i="2" s="1"/>
  <c r="T924" i="2" a="1"/>
  <c r="T924" i="2" s="1"/>
  <c r="W924" i="2" a="1"/>
  <c r="W924" i="2" s="1"/>
  <c r="R924" i="2" a="1"/>
  <c r="R924" i="2" s="1"/>
  <c r="V924" i="2" a="1"/>
  <c r="V924" i="2" s="1"/>
  <c r="V929" i="2" a="1"/>
  <c r="V929" i="2" s="1"/>
  <c r="S929" i="2" a="1"/>
  <c r="S929" i="2" s="1"/>
  <c r="T929" i="2" a="1"/>
  <c r="T929" i="2" s="1"/>
  <c r="W929" i="2" a="1"/>
  <c r="W929" i="2" s="1"/>
  <c r="R929" i="2" a="1"/>
  <c r="R929" i="2" s="1"/>
  <c r="R987" i="2" a="1"/>
  <c r="R987" i="2" s="1"/>
  <c r="T987" i="2" a="1"/>
  <c r="T987" i="2" s="1"/>
  <c r="V987" i="2" a="1"/>
  <c r="V987" i="2" s="1"/>
  <c r="W987" i="2" a="1"/>
  <c r="W987" i="2" s="1"/>
  <c r="S987" i="2" a="1"/>
  <c r="S987" i="2" s="1"/>
  <c r="R1066" i="2" a="1"/>
  <c r="R1066" i="2" s="1"/>
  <c r="T1066" i="2" a="1"/>
  <c r="T1066" i="2" s="1"/>
  <c r="V1066" i="2" a="1"/>
  <c r="V1066" i="2" s="1"/>
  <c r="W1066" i="2" a="1"/>
  <c r="W1066" i="2" s="1"/>
  <c r="S1066" i="2" a="1"/>
  <c r="S1066" i="2" s="1"/>
  <c r="S1081" i="2" a="1"/>
  <c r="S1081" i="2" s="1"/>
  <c r="V1081" i="2" a="1"/>
  <c r="V1081" i="2" s="1"/>
  <c r="W1081" i="2" a="1"/>
  <c r="W1081" i="2" s="1"/>
  <c r="T1081" i="2" a="1"/>
  <c r="T1081" i="2" s="1"/>
  <c r="R1081" i="2" a="1"/>
  <c r="R1081" i="2" s="1"/>
  <c r="S1170" i="2" a="1"/>
  <c r="S1170" i="2" s="1"/>
  <c r="T1170" i="2" a="1"/>
  <c r="T1170" i="2" s="1"/>
  <c r="W1170" i="2" a="1"/>
  <c r="W1170" i="2" s="1"/>
  <c r="R1170" i="2" a="1"/>
  <c r="R1170" i="2" s="1"/>
  <c r="V1170" i="2" a="1"/>
  <c r="V1170" i="2" s="1"/>
  <c r="R1223" i="2" a="1"/>
  <c r="R1223" i="2" s="1"/>
  <c r="T1223" i="2" a="1"/>
  <c r="T1223" i="2" s="1"/>
  <c r="V1223" i="2" a="1"/>
  <c r="V1223" i="2" s="1"/>
  <c r="W1223" i="2" a="1"/>
  <c r="W1223" i="2" s="1"/>
  <c r="S1223" i="2" a="1"/>
  <c r="S1223" i="2" s="1"/>
  <c r="S1270" i="2" a="1"/>
  <c r="S1270" i="2" s="1"/>
  <c r="T1270" i="2" a="1"/>
  <c r="T1270" i="2" s="1"/>
  <c r="R1270" i="2" a="1"/>
  <c r="R1270" i="2" s="1"/>
  <c r="V1270" i="2" a="1"/>
  <c r="V1270" i="2" s="1"/>
  <c r="W1270" i="2" a="1"/>
  <c r="W1270" i="2" s="1"/>
  <c r="V1343" i="2" a="1"/>
  <c r="V1343" i="2" s="1"/>
  <c r="R1343" i="2" a="1"/>
  <c r="R1343" i="2" s="1"/>
  <c r="S1343" i="2" a="1"/>
  <c r="S1343" i="2" s="1"/>
  <c r="T1343" i="2" a="1"/>
  <c r="T1343" i="2" s="1"/>
  <c r="W1343" i="2" a="1"/>
  <c r="W1343" i="2" s="1"/>
  <c r="W1457" i="2" a="1"/>
  <c r="W1457" i="2" s="1"/>
  <c r="T1457" i="2" a="1"/>
  <c r="T1457" i="2" s="1"/>
  <c r="R1457" i="2" a="1"/>
  <c r="R1457" i="2" s="1"/>
  <c r="V1457" i="2" a="1"/>
  <c r="V1457" i="2" s="1"/>
  <c r="S1457" i="2" a="1"/>
  <c r="S1457" i="2" s="1"/>
  <c r="T1485" i="2" a="1"/>
  <c r="T1485" i="2" s="1"/>
  <c r="R1485" i="2" a="1"/>
  <c r="R1485" i="2" s="1"/>
  <c r="W1485" i="2" a="1"/>
  <c r="W1485" i="2" s="1"/>
  <c r="S1485" i="2" a="1"/>
  <c r="S1485" i="2" s="1"/>
  <c r="V1485" i="2" a="1"/>
  <c r="V1485" i="2" s="1"/>
  <c r="T1541" i="2" a="1"/>
  <c r="T1541" i="2" s="1"/>
  <c r="W1541" i="2" a="1"/>
  <c r="W1541" i="2" s="1"/>
  <c r="R1541" i="2" a="1"/>
  <c r="R1541" i="2" s="1"/>
  <c r="V1541" i="2" a="1"/>
  <c r="V1541" i="2" s="1"/>
  <c r="S1541" i="2" a="1"/>
  <c r="S1541" i="2" s="1"/>
  <c r="R1729" i="2" a="1"/>
  <c r="R1729" i="2" s="1"/>
  <c r="T1729" i="2" a="1"/>
  <c r="T1729" i="2" s="1"/>
  <c r="V1729" i="2" a="1"/>
  <c r="V1729" i="2" s="1"/>
  <c r="W1729" i="2" a="1"/>
  <c r="W1729" i="2" s="1"/>
  <c r="S1729" i="2" a="1"/>
  <c r="S1729" i="2" s="1"/>
  <c r="R1761" i="2" a="1"/>
  <c r="R1761" i="2" s="1"/>
  <c r="T1761" i="2" a="1"/>
  <c r="T1761" i="2" s="1"/>
  <c r="V1761" i="2" a="1"/>
  <c r="V1761" i="2" s="1"/>
  <c r="S1761" i="2" a="1"/>
  <c r="S1761" i="2" s="1"/>
  <c r="W1761" i="2" a="1"/>
  <c r="W1761" i="2" s="1"/>
  <c r="R1805" i="2" a="1"/>
  <c r="R1805" i="2" s="1"/>
  <c r="T1805" i="2" a="1"/>
  <c r="T1805" i="2" s="1"/>
  <c r="V1805" i="2" a="1"/>
  <c r="V1805" i="2" s="1"/>
  <c r="W1805" i="2" a="1"/>
  <c r="W1805" i="2" s="1"/>
  <c r="S1805" i="2" a="1"/>
  <c r="S1805" i="2" s="1"/>
  <c r="V1833" i="2" a="1"/>
  <c r="V1833" i="2" s="1"/>
  <c r="T1833" i="2" a="1"/>
  <c r="T1833" i="2" s="1"/>
  <c r="S1833" i="2" a="1"/>
  <c r="S1833" i="2" s="1"/>
  <c r="R1833" i="2" a="1"/>
  <c r="R1833" i="2" s="1"/>
  <c r="W1833" i="2" a="1"/>
  <c r="W1833" i="2" s="1"/>
  <c r="S1861" i="2" a="1"/>
  <c r="S1861" i="2" s="1"/>
  <c r="T1861" i="2" a="1"/>
  <c r="T1861" i="2" s="1"/>
  <c r="R1861" i="2" a="1"/>
  <c r="R1861" i="2" s="1"/>
  <c r="V1861" i="2" a="1"/>
  <c r="V1861" i="2" s="1"/>
  <c r="W1861" i="2" a="1"/>
  <c r="W1861" i="2" s="1"/>
  <c r="V1889" i="2" a="1"/>
  <c r="V1889" i="2" s="1"/>
  <c r="R1889" i="2" a="1"/>
  <c r="R1889" i="2" s="1"/>
  <c r="S1889" i="2" a="1"/>
  <c r="S1889" i="2" s="1"/>
  <c r="W1889" i="2" a="1"/>
  <c r="W1889" i="2" s="1"/>
  <c r="T1889" i="2" a="1"/>
  <c r="T1889" i="2" s="1"/>
  <c r="W1897" i="2" a="1"/>
  <c r="W1897" i="2" s="1"/>
  <c r="V1897" i="2" a="1"/>
  <c r="V1897" i="2" s="1"/>
  <c r="T1897" i="2" a="1"/>
  <c r="T1897" i="2" s="1"/>
  <c r="S1897" i="2" a="1"/>
  <c r="S1897" i="2" s="1"/>
  <c r="R1897" i="2" a="1"/>
  <c r="R1897" i="2" s="1"/>
  <c r="R1961" i="2" a="1"/>
  <c r="R1961" i="2" s="1"/>
  <c r="V1961" i="2" a="1"/>
  <c r="V1961" i="2" s="1"/>
  <c r="T1961" i="2" a="1"/>
  <c r="T1961" i="2" s="1"/>
  <c r="S1961" i="2" a="1"/>
  <c r="S1961" i="2" s="1"/>
  <c r="W1961" i="2" a="1"/>
  <c r="W1961" i="2" s="1"/>
  <c r="W1989" i="2" a="1"/>
  <c r="W1989" i="2" s="1"/>
  <c r="S1989" i="2" a="1"/>
  <c r="S1989" i="2" s="1"/>
  <c r="V1989" i="2" a="1"/>
  <c r="V1989" i="2" s="1"/>
  <c r="T1989" i="2" a="1"/>
  <c r="T1989" i="2" s="1"/>
  <c r="R1989" i="2" a="1"/>
  <c r="R1989" i="2" s="1"/>
  <c r="W2021" i="2" a="1"/>
  <c r="W2021" i="2" s="1"/>
  <c r="S2021" i="2" a="1"/>
  <c r="S2021" i="2" s="1"/>
  <c r="V2021" i="2" a="1"/>
  <c r="V2021" i="2" s="1"/>
  <c r="T2021" i="2" a="1"/>
  <c r="T2021" i="2" s="1"/>
  <c r="R2021" i="2" a="1"/>
  <c r="R2021" i="2" s="1"/>
  <c r="V2049" i="2" a="1"/>
  <c r="V2049" i="2" s="1"/>
  <c r="R2049" i="2" a="1"/>
  <c r="R2049" i="2" s="1"/>
  <c r="S2049" i="2" a="1"/>
  <c r="S2049" i="2" s="1"/>
  <c r="W2049" i="2" a="1"/>
  <c r="W2049" i="2" s="1"/>
  <c r="T2049" i="2" a="1"/>
  <c r="T2049" i="2" s="1"/>
  <c r="R2081" i="2" a="1"/>
  <c r="R2081" i="2" s="1"/>
  <c r="T2081" i="2" a="1"/>
  <c r="T2081" i="2" s="1"/>
  <c r="W2081" i="2" a="1"/>
  <c r="W2081" i="2" s="1"/>
  <c r="V2081" i="2" a="1"/>
  <c r="V2081" i="2" s="1"/>
  <c r="S2081" i="2" a="1"/>
  <c r="S2081" i="2" s="1"/>
  <c r="T2109" i="2" a="1"/>
  <c r="T2109" i="2" s="1"/>
  <c r="S2109" i="2" a="1"/>
  <c r="S2109" i="2" s="1"/>
  <c r="V2109" i="2" a="1"/>
  <c r="V2109" i="2" s="1"/>
  <c r="R2109" i="2" a="1"/>
  <c r="R2109" i="2" s="1"/>
  <c r="W2109" i="2" a="1"/>
  <c r="W2109" i="2" s="1"/>
  <c r="R2137" i="2" a="1"/>
  <c r="R2137" i="2" s="1"/>
  <c r="S2137" i="2" a="1"/>
  <c r="S2137" i="2" s="1"/>
  <c r="V2137" i="2" a="1"/>
  <c r="V2137" i="2" s="1"/>
  <c r="W2137" i="2" a="1"/>
  <c r="W2137" i="2" s="1"/>
  <c r="T2137" i="2" a="1"/>
  <c r="T2137" i="2" s="1"/>
  <c r="S150" i="2" a="1"/>
  <c r="S150" i="2" s="1"/>
  <c r="V150" i="2" a="1"/>
  <c r="V150" i="2" s="1"/>
  <c r="W150" i="2" a="1"/>
  <c r="W150" i="2" s="1"/>
  <c r="T150" i="2" a="1"/>
  <c r="T150" i="2" s="1"/>
  <c r="R150" i="2" a="1"/>
  <c r="R150" i="2" s="1"/>
  <c r="R748" i="2" a="1"/>
  <c r="R748" i="2" s="1"/>
  <c r="V748" i="2" a="1"/>
  <c r="V748" i="2" s="1"/>
  <c r="T748" i="2" a="1"/>
  <c r="T748" i="2" s="1"/>
  <c r="S748" i="2" a="1"/>
  <c r="S748" i="2" s="1"/>
  <c r="W748" i="2" a="1"/>
  <c r="W748" i="2" s="1"/>
  <c r="T782" i="2" a="1"/>
  <c r="T782" i="2" s="1"/>
  <c r="V782" i="2" a="1"/>
  <c r="V782" i="2" s="1"/>
  <c r="S782" i="2" a="1"/>
  <c r="S782" i="2" s="1"/>
  <c r="R782" i="2" a="1"/>
  <c r="R782" i="2" s="1"/>
  <c r="W782" i="2" a="1"/>
  <c r="W782" i="2" s="1"/>
  <c r="V910" i="2" a="1"/>
  <c r="V910" i="2" s="1"/>
  <c r="S910" i="2" a="1"/>
  <c r="S910" i="2" s="1"/>
  <c r="W910" i="2" a="1"/>
  <c r="W910" i="2" s="1"/>
  <c r="R910" i="2" a="1"/>
  <c r="R910" i="2" s="1"/>
  <c r="T910" i="2" a="1"/>
  <c r="T910" i="2" s="1"/>
  <c r="R1031" i="2" a="1"/>
  <c r="R1031" i="2" s="1"/>
  <c r="S1031" i="2" a="1"/>
  <c r="S1031" i="2" s="1"/>
  <c r="W1031" i="2" a="1"/>
  <c r="W1031" i="2" s="1"/>
  <c r="V1031" i="2" a="1"/>
  <c r="V1031" i="2" s="1"/>
  <c r="T1031" i="2" a="1"/>
  <c r="T1031" i="2" s="1"/>
  <c r="S1364" i="2" a="1"/>
  <c r="S1364" i="2" s="1"/>
  <c r="V1364" i="2" a="1"/>
  <c r="V1364" i="2" s="1"/>
  <c r="W1364" i="2" a="1"/>
  <c r="W1364" i="2" s="1"/>
  <c r="R1364" i="2" a="1"/>
  <c r="R1364" i="2" s="1"/>
  <c r="T1364" i="2" a="1"/>
  <c r="T1364" i="2" s="1"/>
  <c r="R1378" i="2" a="1"/>
  <c r="R1378" i="2" s="1"/>
  <c r="V1378" i="2" a="1"/>
  <c r="V1378" i="2" s="1"/>
  <c r="W1378" i="2" a="1"/>
  <c r="W1378" i="2" s="1"/>
  <c r="S1378" i="2" a="1"/>
  <c r="S1378" i="2" s="1"/>
  <c r="T1378" i="2" a="1"/>
  <c r="T1378" i="2" s="1"/>
  <c r="R1567" i="2" a="1"/>
  <c r="R1567" i="2" s="1"/>
  <c r="T1567" i="2" a="1"/>
  <c r="T1567" i="2" s="1"/>
  <c r="V1567" i="2" a="1"/>
  <c r="V1567" i="2" s="1"/>
  <c r="S1567" i="2" a="1"/>
  <c r="S1567" i="2" s="1"/>
  <c r="W1567" i="2" a="1"/>
  <c r="W1567" i="2" s="1"/>
  <c r="W1643" i="2" a="1"/>
  <c r="W1643" i="2" s="1"/>
  <c r="V1643" i="2" a="1"/>
  <c r="V1643" i="2" s="1"/>
  <c r="S1643" i="2" a="1"/>
  <c r="S1643" i="2" s="1"/>
  <c r="T1643" i="2" a="1"/>
  <c r="T1643" i="2" s="1"/>
  <c r="R1643" i="2" a="1"/>
  <c r="R1643" i="2" s="1"/>
  <c r="V1687" i="2" a="1"/>
  <c r="V1687" i="2" s="1"/>
  <c r="S1687" i="2" a="1"/>
  <c r="S1687" i="2" s="1"/>
  <c r="T1687" i="2" a="1"/>
  <c r="T1687" i="2" s="1"/>
  <c r="W1687" i="2" a="1"/>
  <c r="W1687" i="2" s="1"/>
  <c r="R1687" i="2" a="1"/>
  <c r="R1687" i="2" s="1"/>
  <c r="R1707" i="2" a="1"/>
  <c r="R1707" i="2" s="1"/>
  <c r="S1707" i="2" a="1"/>
  <c r="S1707" i="2" s="1"/>
  <c r="V1707" i="2" a="1"/>
  <c r="V1707" i="2" s="1"/>
  <c r="W1707" i="2" a="1"/>
  <c r="W1707" i="2" s="1"/>
  <c r="T1707" i="2" a="1"/>
  <c r="T1707" i="2" s="1"/>
  <c r="R1791" i="2" a="1"/>
  <c r="R1791" i="2" s="1"/>
  <c r="T1791" i="2" a="1"/>
  <c r="T1791" i="2" s="1"/>
  <c r="V1791" i="2" a="1"/>
  <c r="V1791" i="2" s="1"/>
  <c r="S1791" i="2" a="1"/>
  <c r="S1791" i="2" s="1"/>
  <c r="W1791" i="2" a="1"/>
  <c r="W1791" i="2" s="1"/>
  <c r="T1839" i="2" a="1"/>
  <c r="T1839" i="2" s="1"/>
  <c r="W1839" i="2" a="1"/>
  <c r="W1839" i="2" s="1"/>
  <c r="R1839" i="2" a="1"/>
  <c r="R1839" i="2" s="1"/>
  <c r="V1839" i="2" a="1"/>
  <c r="V1839" i="2" s="1"/>
  <c r="S1839" i="2" a="1"/>
  <c r="S1839" i="2" s="1"/>
  <c r="S1883" i="2" a="1"/>
  <c r="S1883" i="2" s="1"/>
  <c r="T1883" i="2" a="1"/>
  <c r="T1883" i="2" s="1"/>
  <c r="W1883" i="2" a="1"/>
  <c r="W1883" i="2" s="1"/>
  <c r="R1883" i="2" a="1"/>
  <c r="R1883" i="2" s="1"/>
  <c r="V1883" i="2" a="1"/>
  <c r="V1883" i="2" s="1"/>
  <c r="S1967" i="2" a="1"/>
  <c r="S1967" i="2" s="1"/>
  <c r="V1967" i="2" a="1"/>
  <c r="V1967" i="2" s="1"/>
  <c r="W1967" i="2" a="1"/>
  <c r="W1967" i="2" s="1"/>
  <c r="T1967" i="2" a="1"/>
  <c r="T1967" i="2" s="1"/>
  <c r="R1967" i="2" a="1"/>
  <c r="R1967" i="2" s="1"/>
  <c r="V2011" i="2" a="1"/>
  <c r="V2011" i="2" s="1"/>
  <c r="S2011" i="2" a="1"/>
  <c r="S2011" i="2" s="1"/>
  <c r="W2011" i="2" a="1"/>
  <c r="W2011" i="2" s="1"/>
  <c r="T2011" i="2" a="1"/>
  <c r="T2011" i="2" s="1"/>
  <c r="R2011" i="2" a="1"/>
  <c r="R2011" i="2" s="1"/>
  <c r="S2063" i="2" a="1"/>
  <c r="S2063" i="2" s="1"/>
  <c r="V2063" i="2" a="1"/>
  <c r="V2063" i="2" s="1"/>
  <c r="W2063" i="2" a="1"/>
  <c r="W2063" i="2" s="1"/>
  <c r="T2063" i="2" a="1"/>
  <c r="T2063" i="2" s="1"/>
  <c r="R2063" i="2" a="1"/>
  <c r="R2063" i="2" s="1"/>
  <c r="W2107" i="2" a="1"/>
  <c r="W2107" i="2" s="1"/>
  <c r="R2107" i="2" a="1"/>
  <c r="R2107" i="2" s="1"/>
  <c r="T2107" i="2" a="1"/>
  <c r="T2107" i="2" s="1"/>
  <c r="V2107" i="2" a="1"/>
  <c r="V2107" i="2" s="1"/>
  <c r="S2107" i="2" a="1"/>
  <c r="S2107" i="2" s="1"/>
  <c r="R770" i="2" a="1"/>
  <c r="R770" i="2" s="1"/>
  <c r="T770" i="2" a="1"/>
  <c r="T770" i="2" s="1"/>
  <c r="V770" i="2" a="1"/>
  <c r="V770" i="2" s="1"/>
  <c r="S770" i="2" a="1"/>
  <c r="S770" i="2" s="1"/>
  <c r="W770" i="2" a="1"/>
  <c r="W770" i="2" s="1"/>
  <c r="R830" i="2" a="1"/>
  <c r="R830" i="2" s="1"/>
  <c r="T830" i="2" a="1"/>
  <c r="T830" i="2" s="1"/>
  <c r="W830" i="2" a="1"/>
  <c r="W830" i="2" s="1"/>
  <c r="V830" i="2" a="1"/>
  <c r="V830" i="2" s="1"/>
  <c r="S830" i="2" a="1"/>
  <c r="S830" i="2" s="1"/>
  <c r="V903" i="2" a="1"/>
  <c r="V903" i="2" s="1"/>
  <c r="S903" i="2" a="1"/>
  <c r="S903" i="2" s="1"/>
  <c r="R903" i="2" a="1"/>
  <c r="R903" i="2" s="1"/>
  <c r="W903" i="2" a="1"/>
  <c r="W903" i="2" s="1"/>
  <c r="T903" i="2" a="1"/>
  <c r="T903" i="2" s="1"/>
  <c r="R980" i="2" a="1"/>
  <c r="R980" i="2" s="1"/>
  <c r="V980" i="2" a="1"/>
  <c r="V980" i="2" s="1"/>
  <c r="S980" i="2" a="1"/>
  <c r="S980" i="2" s="1"/>
  <c r="T980" i="2" a="1"/>
  <c r="T980" i="2" s="1"/>
  <c r="W980" i="2" a="1"/>
  <c r="W980" i="2" s="1"/>
  <c r="R1007" i="2" a="1"/>
  <c r="R1007" i="2" s="1"/>
  <c r="S1007" i="2" a="1"/>
  <c r="S1007" i="2" s="1"/>
  <c r="V1007" i="2" a="1"/>
  <c r="V1007" i="2" s="1"/>
  <c r="T1007" i="2" a="1"/>
  <c r="T1007" i="2" s="1"/>
  <c r="W1007" i="2" a="1"/>
  <c r="W1007" i="2" s="1"/>
  <c r="S1084" i="2" a="1"/>
  <c r="S1084" i="2" s="1"/>
  <c r="T1084" i="2" a="1"/>
  <c r="T1084" i="2" s="1"/>
  <c r="W1084" i="2" a="1"/>
  <c r="W1084" i="2" s="1"/>
  <c r="R1084" i="2" a="1"/>
  <c r="R1084" i="2" s="1"/>
  <c r="V1084" i="2" a="1"/>
  <c r="V1084" i="2" s="1"/>
  <c r="W1090" i="2" a="1"/>
  <c r="W1090" i="2" s="1"/>
  <c r="S1090" i="2" a="1"/>
  <c r="S1090" i="2" s="1"/>
  <c r="V1090" i="2" a="1"/>
  <c r="V1090" i="2" s="1"/>
  <c r="T1090" i="2" a="1"/>
  <c r="T1090" i="2" s="1"/>
  <c r="R1090" i="2" a="1"/>
  <c r="R1090" i="2" s="1"/>
  <c r="T1111" i="2" a="1"/>
  <c r="T1111" i="2" s="1"/>
  <c r="V1111" i="2" a="1"/>
  <c r="V1111" i="2" s="1"/>
  <c r="R1111" i="2" a="1"/>
  <c r="R1111" i="2" s="1"/>
  <c r="W1111" i="2" a="1"/>
  <c r="W1111" i="2" s="1"/>
  <c r="S1111" i="2" a="1"/>
  <c r="S1111" i="2" s="1"/>
  <c r="W1211" i="2" a="1"/>
  <c r="W1211" i="2" s="1"/>
  <c r="S1211" i="2" a="1"/>
  <c r="S1211" i="2" s="1"/>
  <c r="V1211" i="2" a="1"/>
  <c r="V1211" i="2" s="1"/>
  <c r="T1211" i="2" a="1"/>
  <c r="T1211" i="2" s="1"/>
  <c r="R1211" i="2" a="1"/>
  <c r="R1211" i="2" s="1"/>
  <c r="W1216" i="2" a="1"/>
  <c r="W1216" i="2" s="1"/>
  <c r="S1216" i="2" a="1"/>
  <c r="S1216" i="2" s="1"/>
  <c r="V1216" i="2" a="1"/>
  <c r="V1216" i="2" s="1"/>
  <c r="T1216" i="2" a="1"/>
  <c r="T1216" i="2" s="1"/>
  <c r="R1216" i="2" a="1"/>
  <c r="R1216" i="2" s="1"/>
  <c r="R1233" i="2" a="1"/>
  <c r="R1233" i="2" s="1"/>
  <c r="V1233" i="2" a="1"/>
  <c r="V1233" i="2" s="1"/>
  <c r="W1233" i="2" a="1"/>
  <c r="W1233" i="2" s="1"/>
  <c r="S1233" i="2" a="1"/>
  <c r="S1233" i="2" s="1"/>
  <c r="T1233" i="2" a="1"/>
  <c r="T1233" i="2" s="1"/>
  <c r="T1252" i="2" a="1"/>
  <c r="T1252" i="2" s="1"/>
  <c r="R1252" i="2" a="1"/>
  <c r="R1252" i="2" s="1"/>
  <c r="W1252" i="2" a="1"/>
  <c r="W1252" i="2" s="1"/>
  <c r="S1252" i="2" a="1"/>
  <c r="S1252" i="2" s="1"/>
  <c r="V1252" i="2" a="1"/>
  <c r="V1252" i="2" s="1"/>
  <c r="S1335" i="2" a="1"/>
  <c r="S1335" i="2" s="1"/>
  <c r="T1335" i="2" a="1"/>
  <c r="T1335" i="2" s="1"/>
  <c r="W1335" i="2" a="1"/>
  <c r="W1335" i="2" s="1"/>
  <c r="R1335" i="2" a="1"/>
  <c r="R1335" i="2" s="1"/>
  <c r="V1335" i="2" a="1"/>
  <c r="V1335" i="2" s="1"/>
  <c r="T1354" i="2" a="1"/>
  <c r="T1354" i="2" s="1"/>
  <c r="R1354" i="2" a="1"/>
  <c r="R1354" i="2" s="1"/>
  <c r="S1354" i="2" a="1"/>
  <c r="S1354" i="2" s="1"/>
  <c r="V1354" i="2" a="1"/>
  <c r="V1354" i="2" s="1"/>
  <c r="W1354" i="2" a="1"/>
  <c r="W1354" i="2" s="1"/>
  <c r="V1381" i="2" a="1"/>
  <c r="V1381" i="2" s="1"/>
  <c r="R1381" i="2" a="1"/>
  <c r="R1381" i="2" s="1"/>
  <c r="S1381" i="2" a="1"/>
  <c r="S1381" i="2" s="1"/>
  <c r="T1381" i="2" a="1"/>
  <c r="T1381" i="2" s="1"/>
  <c r="W1381" i="2" a="1"/>
  <c r="W1381" i="2" s="1"/>
  <c r="R1399" i="2" a="1"/>
  <c r="R1399" i="2" s="1"/>
  <c r="S1399" i="2" a="1"/>
  <c r="S1399" i="2" s="1"/>
  <c r="V1399" i="2" a="1"/>
  <c r="V1399" i="2" s="1"/>
  <c r="W1399" i="2" a="1"/>
  <c r="W1399" i="2" s="1"/>
  <c r="T1399" i="2" a="1"/>
  <c r="T1399" i="2" s="1"/>
  <c r="V1418" i="2" a="1"/>
  <c r="V1418" i="2" s="1"/>
  <c r="S1418" i="2" a="1"/>
  <c r="S1418" i="2" s="1"/>
  <c r="T1418" i="2" a="1"/>
  <c r="T1418" i="2" s="1"/>
  <c r="W1418" i="2" a="1"/>
  <c r="W1418" i="2" s="1"/>
  <c r="R1418" i="2" a="1"/>
  <c r="R1418" i="2" s="1"/>
  <c r="R1556" i="2" a="1"/>
  <c r="R1556" i="2" s="1"/>
  <c r="V1556" i="2" a="1"/>
  <c r="V1556" i="2" s="1"/>
  <c r="W1556" i="2" a="1"/>
  <c r="W1556" i="2" s="1"/>
  <c r="S1556" i="2" a="1"/>
  <c r="S1556" i="2" s="1"/>
  <c r="T1556" i="2" a="1"/>
  <c r="T1556" i="2" s="1"/>
  <c r="V1585" i="2" a="1"/>
  <c r="V1585" i="2" s="1"/>
  <c r="S1585" i="2" a="1"/>
  <c r="S1585" i="2" s="1"/>
  <c r="T1585" i="2" a="1"/>
  <c r="T1585" i="2" s="1"/>
  <c r="W1585" i="2" a="1"/>
  <c r="W1585" i="2" s="1"/>
  <c r="R1585" i="2" a="1"/>
  <c r="R1585" i="2" s="1"/>
  <c r="T1613" i="2" a="1"/>
  <c r="T1613" i="2" s="1"/>
  <c r="R1613" i="2" a="1"/>
  <c r="R1613" i="2" s="1"/>
  <c r="S1613" i="2" a="1"/>
  <c r="S1613" i="2" s="1"/>
  <c r="V1613" i="2" a="1"/>
  <c r="V1613" i="2" s="1"/>
  <c r="W1613" i="2" a="1"/>
  <c r="W1613" i="2" s="1"/>
  <c r="T1629" i="2" a="1"/>
  <c r="T1629" i="2" s="1"/>
  <c r="R1629" i="2" a="1"/>
  <c r="R1629" i="2" s="1"/>
  <c r="W1629" i="2" a="1"/>
  <c r="W1629" i="2" s="1"/>
  <c r="S1629" i="2" a="1"/>
  <c r="S1629" i="2" s="1"/>
  <c r="V1629" i="2" a="1"/>
  <c r="V1629" i="2" s="1"/>
  <c r="V1645" i="2" a="1"/>
  <c r="V1645" i="2" s="1"/>
  <c r="S1645" i="2" a="1"/>
  <c r="S1645" i="2" s="1"/>
  <c r="R1645" i="2" a="1"/>
  <c r="R1645" i="2" s="1"/>
  <c r="W1645" i="2" a="1"/>
  <c r="W1645" i="2" s="1"/>
  <c r="T1645" i="2" a="1"/>
  <c r="T1645" i="2" s="1"/>
  <c r="R1661" i="2" a="1"/>
  <c r="R1661" i="2" s="1"/>
  <c r="T1661" i="2" a="1"/>
  <c r="T1661" i="2" s="1"/>
  <c r="V1661" i="2" a="1"/>
  <c r="V1661" i="2" s="1"/>
  <c r="S1661" i="2" a="1"/>
  <c r="S1661" i="2" s="1"/>
  <c r="W1661" i="2" a="1"/>
  <c r="W1661" i="2" s="1"/>
  <c r="R1677" i="2" a="1"/>
  <c r="R1677" i="2" s="1"/>
  <c r="T1677" i="2" a="1"/>
  <c r="T1677" i="2" s="1"/>
  <c r="V1677" i="2" a="1"/>
  <c r="V1677" i="2" s="1"/>
  <c r="S1677" i="2" a="1"/>
  <c r="S1677" i="2" s="1"/>
  <c r="W1677" i="2" a="1"/>
  <c r="W1677" i="2" s="1"/>
  <c r="V1701" i="2" a="1"/>
  <c r="V1701" i="2" s="1"/>
  <c r="W1701" i="2" a="1"/>
  <c r="W1701" i="2" s="1"/>
  <c r="T1701" i="2" a="1"/>
  <c r="T1701" i="2" s="1"/>
  <c r="S1701" i="2" a="1"/>
  <c r="S1701" i="2" s="1"/>
  <c r="R1701" i="2" a="1"/>
  <c r="R1701" i="2" s="1"/>
  <c r="W1725" i="2" a="1"/>
  <c r="W1725" i="2" s="1"/>
  <c r="V1725" i="2" a="1"/>
  <c r="V1725" i="2" s="1"/>
  <c r="S1725" i="2" a="1"/>
  <c r="S1725" i="2" s="1"/>
  <c r="T1725" i="2" a="1"/>
  <c r="T1725" i="2" s="1"/>
  <c r="R1725" i="2" a="1"/>
  <c r="R1725" i="2" s="1"/>
  <c r="W1757" i="2" a="1"/>
  <c r="W1757" i="2" s="1"/>
  <c r="V1757" i="2" a="1"/>
  <c r="V1757" i="2" s="1"/>
  <c r="S1757" i="2" a="1"/>
  <c r="S1757" i="2" s="1"/>
  <c r="T1757" i="2" a="1"/>
  <c r="T1757" i="2" s="1"/>
  <c r="R1757" i="2" a="1"/>
  <c r="R1757" i="2" s="1"/>
  <c r="V1809" i="2" a="1"/>
  <c r="V1809" i="2" s="1"/>
  <c r="W1809" i="2" a="1"/>
  <c r="W1809" i="2" s="1"/>
  <c r="R1809" i="2" a="1"/>
  <c r="R1809" i="2" s="1"/>
  <c r="T1809" i="2" a="1"/>
  <c r="T1809" i="2" s="1"/>
  <c r="S1809" i="2" a="1"/>
  <c r="S1809" i="2" s="1"/>
  <c r="S1845" i="2" a="1"/>
  <c r="S1845" i="2" s="1"/>
  <c r="T1845" i="2" a="1"/>
  <c r="T1845" i="2" s="1"/>
  <c r="R1845" i="2" a="1"/>
  <c r="R1845" i="2" s="1"/>
  <c r="V1845" i="2" a="1"/>
  <c r="V1845" i="2" s="1"/>
  <c r="W1845" i="2" a="1"/>
  <c r="W1845" i="2" s="1"/>
  <c r="W1881" i="2" a="1"/>
  <c r="W1881" i="2" s="1"/>
  <c r="R1881" i="2" a="1"/>
  <c r="R1881" i="2" s="1"/>
  <c r="T1881" i="2" a="1"/>
  <c r="T1881" i="2" s="1"/>
  <c r="V1881" i="2" a="1"/>
  <c r="V1881" i="2" s="1"/>
  <c r="S1881" i="2" a="1"/>
  <c r="S1881" i="2" s="1"/>
  <c r="R1901" i="2" a="1"/>
  <c r="R1901" i="2" s="1"/>
  <c r="V1901" i="2" a="1"/>
  <c r="V1901" i="2" s="1"/>
  <c r="W1901" i="2" a="1"/>
  <c r="W1901" i="2" s="1"/>
  <c r="S1901" i="2" a="1"/>
  <c r="S1901" i="2" s="1"/>
  <c r="T1901" i="2" a="1"/>
  <c r="T1901" i="2" s="1"/>
  <c r="R1909" i="2" a="1"/>
  <c r="R1909" i="2" s="1"/>
  <c r="W1909" i="2" a="1"/>
  <c r="W1909" i="2" s="1"/>
  <c r="T1909" i="2" a="1"/>
  <c r="T1909" i="2" s="1"/>
  <c r="S1909" i="2" a="1"/>
  <c r="S1909" i="2" s="1"/>
  <c r="V1909" i="2" a="1"/>
  <c r="V1909" i="2" s="1"/>
  <c r="W1957" i="2" a="1"/>
  <c r="W1957" i="2" s="1"/>
  <c r="S1957" i="2" a="1"/>
  <c r="S1957" i="2" s="1"/>
  <c r="V1957" i="2" a="1"/>
  <c r="V1957" i="2" s="1"/>
  <c r="T1957" i="2" a="1"/>
  <c r="T1957" i="2" s="1"/>
  <c r="R1957" i="2" a="1"/>
  <c r="R1957" i="2" s="1"/>
  <c r="R1993" i="2" a="1"/>
  <c r="R1993" i="2" s="1"/>
  <c r="V1993" i="2" a="1"/>
  <c r="V1993" i="2" s="1"/>
  <c r="T1993" i="2" a="1"/>
  <c r="T1993" i="2" s="1"/>
  <c r="S1993" i="2" a="1"/>
  <c r="S1993" i="2" s="1"/>
  <c r="W1993" i="2" a="1"/>
  <c r="W1993" i="2" s="1"/>
  <c r="S2029" i="2" a="1"/>
  <c r="S2029" i="2" s="1"/>
  <c r="W2029" i="2" a="1"/>
  <c r="W2029" i="2" s="1"/>
  <c r="T2029" i="2" a="1"/>
  <c r="T2029" i="2" s="1"/>
  <c r="V2029" i="2" a="1"/>
  <c r="V2029" i="2" s="1"/>
  <c r="R2029" i="2" a="1"/>
  <c r="R2029" i="2" s="1"/>
  <c r="S2061" i="2" a="1"/>
  <c r="S2061" i="2" s="1"/>
  <c r="W2061" i="2" a="1"/>
  <c r="W2061" i="2" s="1"/>
  <c r="T2061" i="2" a="1"/>
  <c r="T2061" i="2" s="1"/>
  <c r="V2061" i="2" a="1"/>
  <c r="V2061" i="2" s="1"/>
  <c r="R2061" i="2" a="1"/>
  <c r="R2061" i="2" s="1"/>
  <c r="V2097" i="2" a="1"/>
  <c r="V2097" i="2" s="1"/>
  <c r="S2097" i="2" a="1"/>
  <c r="S2097" i="2" s="1"/>
  <c r="R2097" i="2" a="1"/>
  <c r="R2097" i="2" s="1"/>
  <c r="T2097" i="2" a="1"/>
  <c r="T2097" i="2" s="1"/>
  <c r="W2097" i="2" a="1"/>
  <c r="W2097" i="2" s="1"/>
  <c r="R2133" i="2" a="1"/>
  <c r="R2133" i="2" s="1"/>
  <c r="W2133" i="2" a="1"/>
  <c r="W2133" i="2" s="1"/>
  <c r="T2133" i="2" a="1"/>
  <c r="T2133" i="2" s="1"/>
  <c r="S2133" i="2" a="1"/>
  <c r="S2133" i="2" s="1"/>
  <c r="V2133" i="2" a="1"/>
  <c r="V2133" i="2" s="1"/>
  <c r="V1307" i="2" a="1"/>
  <c r="V1307" i="2" s="1"/>
  <c r="T1307" i="2" a="1"/>
  <c r="T1307" i="2" s="1"/>
  <c r="R1307" i="2" a="1"/>
  <c r="R1307" i="2" s="1"/>
  <c r="S1307" i="2" a="1"/>
  <c r="S1307" i="2" s="1"/>
  <c r="W1307" i="2" a="1"/>
  <c r="W1307" i="2" s="1"/>
  <c r="W1433" i="2" a="1"/>
  <c r="W1433" i="2" s="1"/>
  <c r="V1433" i="2" a="1"/>
  <c r="V1433" i="2" s="1"/>
  <c r="S1433" i="2" a="1"/>
  <c r="S1433" i="2" s="1"/>
  <c r="T1433" i="2" a="1"/>
  <c r="T1433" i="2" s="1"/>
  <c r="R1433" i="2" a="1"/>
  <c r="R1433" i="2" s="1"/>
  <c r="W1587" i="2" a="1"/>
  <c r="W1587" i="2" s="1"/>
  <c r="V1587" i="2" a="1"/>
  <c r="V1587" i="2" s="1"/>
  <c r="S1587" i="2" a="1"/>
  <c r="S1587" i="2" s="1"/>
  <c r="T1587" i="2" a="1"/>
  <c r="T1587" i="2" s="1"/>
  <c r="R1587" i="2" a="1"/>
  <c r="R1587" i="2" s="1"/>
  <c r="S1611" i="2" a="1"/>
  <c r="S1611" i="2" s="1"/>
  <c r="W1611" i="2" a="1"/>
  <c r="W1611" i="2" s="1"/>
  <c r="T1611" i="2" a="1"/>
  <c r="T1611" i="2" s="1"/>
  <c r="V1611" i="2" a="1"/>
  <c r="V1611" i="2" s="1"/>
  <c r="R1611" i="2" a="1"/>
  <c r="R1611" i="2" s="1"/>
  <c r="R1667" i="2" a="1"/>
  <c r="R1667" i="2" s="1"/>
  <c r="V1667" i="2" a="1"/>
  <c r="V1667" i="2" s="1"/>
  <c r="W1667" i="2" a="1"/>
  <c r="W1667" i="2" s="1"/>
  <c r="S1667" i="2" a="1"/>
  <c r="S1667" i="2" s="1"/>
  <c r="T1667" i="2" a="1"/>
  <c r="T1667" i="2" s="1"/>
  <c r="R1739" i="2" a="1"/>
  <c r="R1739" i="2" s="1"/>
  <c r="S1739" i="2" a="1"/>
  <c r="S1739" i="2" s="1"/>
  <c r="V1739" i="2" a="1"/>
  <c r="V1739" i="2" s="1"/>
  <c r="W1739" i="2" a="1"/>
  <c r="W1739" i="2" s="1"/>
  <c r="T1739" i="2" a="1"/>
  <c r="T1739" i="2" s="1"/>
  <c r="S1831" i="2" a="1"/>
  <c r="S1831" i="2" s="1"/>
  <c r="W1831" i="2" a="1"/>
  <c r="W1831" i="2" s="1"/>
  <c r="R1831" i="2" a="1"/>
  <c r="R1831" i="2" s="1"/>
  <c r="T1831" i="2" a="1"/>
  <c r="T1831" i="2" s="1"/>
  <c r="V1831" i="2" a="1"/>
  <c r="V1831" i="2" s="1"/>
  <c r="S1887" i="2" a="1"/>
  <c r="S1887" i="2" s="1"/>
  <c r="V1887" i="2" a="1"/>
  <c r="V1887" i="2" s="1"/>
  <c r="W1887" i="2" a="1"/>
  <c r="W1887" i="2" s="1"/>
  <c r="T1887" i="2" a="1"/>
  <c r="T1887" i="2" s="1"/>
  <c r="R1887" i="2" a="1"/>
  <c r="R1887" i="2" s="1"/>
  <c r="R1899" i="2" a="1"/>
  <c r="R1899" i="2" s="1"/>
  <c r="W1899" i="2" a="1"/>
  <c r="W1899" i="2" s="1"/>
  <c r="V1899" i="2" a="1"/>
  <c r="V1899" i="2" s="1"/>
  <c r="S1899" i="2" a="1"/>
  <c r="S1899" i="2" s="1"/>
  <c r="T1899" i="2" a="1"/>
  <c r="T1899" i="2" s="1"/>
  <c r="S1975" i="2" a="1"/>
  <c r="S1975" i="2" s="1"/>
  <c r="W1975" i="2" a="1"/>
  <c r="W1975" i="2" s="1"/>
  <c r="R1975" i="2" a="1"/>
  <c r="R1975" i="2" s="1"/>
  <c r="T1975" i="2" a="1"/>
  <c r="T1975" i="2" s="1"/>
  <c r="V1975" i="2" a="1"/>
  <c r="V1975" i="2" s="1"/>
  <c r="S2031" i="2" a="1"/>
  <c r="S2031" i="2" s="1"/>
  <c r="V2031" i="2" a="1"/>
  <c r="V2031" i="2" s="1"/>
  <c r="W2031" i="2" a="1"/>
  <c r="W2031" i="2" s="1"/>
  <c r="T2031" i="2" a="1"/>
  <c r="T2031" i="2" s="1"/>
  <c r="R2031" i="2" a="1"/>
  <c r="R2031" i="2" s="1"/>
  <c r="R2083" i="2" a="1"/>
  <c r="R2083" i="2" s="1"/>
  <c r="V2083" i="2" a="1"/>
  <c r="V2083" i="2" s="1"/>
  <c r="S2083" i="2" a="1"/>
  <c r="S2083" i="2" s="1"/>
  <c r="T2083" i="2" a="1"/>
  <c r="T2083" i="2" s="1"/>
  <c r="W2083" i="2" a="1"/>
  <c r="W2083" i="2" s="1"/>
  <c r="V2135" i="2" a="1"/>
  <c r="V2135" i="2" s="1"/>
  <c r="S2135" i="2" a="1"/>
  <c r="S2135" i="2" s="1"/>
  <c r="T2135" i="2" a="1"/>
  <c r="T2135" i="2" s="1"/>
  <c r="W2135" i="2" a="1"/>
  <c r="W2135" i="2" s="1"/>
  <c r="R2135" i="2" a="1"/>
  <c r="R2135" i="2" s="1"/>
  <c r="S4" i="2" a="1"/>
  <c r="S4" i="2" s="1"/>
  <c r="R4" i="2" a="1"/>
  <c r="R4" i="2" s="1"/>
  <c r="W4" i="2" a="1"/>
  <c r="W4" i="2" s="1"/>
  <c r="T4" i="2" a="1"/>
  <c r="T4" i="2" s="1"/>
  <c r="V4" i="2" a="1"/>
  <c r="V4" i="2" s="1"/>
  <c r="R17" i="2" a="1"/>
  <c r="R17" i="2" s="1"/>
  <c r="T17" i="2" a="1"/>
  <c r="T17" i="2" s="1"/>
  <c r="V17" i="2" a="1"/>
  <c r="V17" i="2" s="1"/>
  <c r="W17" i="2" a="1"/>
  <c r="W17" i="2" s="1"/>
  <c r="S17" i="2" a="1"/>
  <c r="S17" i="2" s="1"/>
  <c r="W78" i="2" a="1"/>
  <c r="W78" i="2" s="1"/>
  <c r="T78" i="2" a="1"/>
  <c r="T78" i="2" s="1"/>
  <c r="R78" i="2" a="1"/>
  <c r="R78" i="2" s="1"/>
  <c r="V78" i="2" a="1"/>
  <c r="V78" i="2" s="1"/>
  <c r="S78" i="2" a="1"/>
  <c r="S78" i="2" s="1"/>
  <c r="V97" i="2" a="1"/>
  <c r="V97" i="2" s="1"/>
  <c r="W97" i="2" a="1"/>
  <c r="W97" i="2" s="1"/>
  <c r="S97" i="2" a="1"/>
  <c r="S97" i="2" s="1"/>
  <c r="R97" i="2" a="1"/>
  <c r="R97" i="2" s="1"/>
  <c r="T97" i="2" a="1"/>
  <c r="T97" i="2" s="1"/>
  <c r="V794" i="2" a="1"/>
  <c r="V794" i="2" s="1"/>
  <c r="S794" i="2" a="1"/>
  <c r="S794" i="2" s="1"/>
  <c r="W794" i="2" a="1"/>
  <c r="W794" i="2" s="1"/>
  <c r="T794" i="2" a="1"/>
  <c r="T794" i="2" s="1"/>
  <c r="R794" i="2" a="1"/>
  <c r="R794" i="2" s="1"/>
  <c r="V811" i="2" a="1"/>
  <c r="V811" i="2" s="1"/>
  <c r="T811" i="2" a="1"/>
  <c r="T811" i="2" s="1"/>
  <c r="R811" i="2" a="1"/>
  <c r="R811" i="2" s="1"/>
  <c r="S811" i="2" a="1"/>
  <c r="S811" i="2" s="1"/>
  <c r="W811" i="2" a="1"/>
  <c r="W811" i="2" s="1"/>
  <c r="V840" i="2" a="1"/>
  <c r="V840" i="2" s="1"/>
  <c r="S840" i="2" a="1"/>
  <c r="S840" i="2" s="1"/>
  <c r="T840" i="2" a="1"/>
  <c r="T840" i="2" s="1"/>
  <c r="W840" i="2" a="1"/>
  <c r="W840" i="2" s="1"/>
  <c r="R840" i="2" a="1"/>
  <c r="R840" i="2" s="1"/>
  <c r="V963" i="2" a="1"/>
  <c r="V963" i="2" s="1"/>
  <c r="S963" i="2" a="1"/>
  <c r="S963" i="2" s="1"/>
  <c r="T963" i="2" a="1"/>
  <c r="T963" i="2" s="1"/>
  <c r="W963" i="2" a="1"/>
  <c r="W963" i="2" s="1"/>
  <c r="R963" i="2" a="1"/>
  <c r="R963" i="2" s="1"/>
  <c r="S1052" i="2" a="1"/>
  <c r="S1052" i="2" s="1"/>
  <c r="T1052" i="2" a="1"/>
  <c r="T1052" i="2" s="1"/>
  <c r="W1052" i="2" a="1"/>
  <c r="W1052" i="2" s="1"/>
  <c r="R1052" i="2" a="1"/>
  <c r="R1052" i="2" s="1"/>
  <c r="V1052" i="2" a="1"/>
  <c r="V1052" i="2" s="1"/>
  <c r="W1058" i="2" a="1"/>
  <c r="W1058" i="2" s="1"/>
  <c r="S1058" i="2" a="1"/>
  <c r="S1058" i="2" s="1"/>
  <c r="T1058" i="2" a="1"/>
  <c r="T1058" i="2" s="1"/>
  <c r="R1058" i="2" a="1"/>
  <c r="R1058" i="2" s="1"/>
  <c r="V1058" i="2" a="1"/>
  <c r="V1058" i="2" s="1"/>
  <c r="T1063" i="2" a="1"/>
  <c r="T1063" i="2" s="1"/>
  <c r="V1063" i="2" a="1"/>
  <c r="V1063" i="2" s="1"/>
  <c r="R1063" i="2" a="1"/>
  <c r="R1063" i="2" s="1"/>
  <c r="S1063" i="2" a="1"/>
  <c r="S1063" i="2" s="1"/>
  <c r="W1063" i="2" a="1"/>
  <c r="W1063" i="2" s="1"/>
  <c r="V1130" i="2" a="1"/>
  <c r="V1130" i="2" s="1"/>
  <c r="W1130" i="2" a="1"/>
  <c r="W1130" i="2" s="1"/>
  <c r="S1130" i="2" a="1"/>
  <c r="S1130" i="2" s="1"/>
  <c r="R1130" i="2" a="1"/>
  <c r="R1130" i="2" s="1"/>
  <c r="T1130" i="2" a="1"/>
  <c r="T1130" i="2" s="1"/>
  <c r="T1158" i="2" a="1"/>
  <c r="T1158" i="2" s="1"/>
  <c r="W1158" i="2" a="1"/>
  <c r="W1158" i="2" s="1"/>
  <c r="S1158" i="2" a="1"/>
  <c r="S1158" i="2" s="1"/>
  <c r="R1158" i="2" a="1"/>
  <c r="R1158" i="2" s="1"/>
  <c r="V1158" i="2" a="1"/>
  <c r="V1158" i="2" s="1"/>
  <c r="S1189" i="2" a="1"/>
  <c r="S1189" i="2" s="1"/>
  <c r="W1189" i="2" a="1"/>
  <c r="W1189" i="2" s="1"/>
  <c r="R1189" i="2" a="1"/>
  <c r="R1189" i="2" s="1"/>
  <c r="T1189" i="2" a="1"/>
  <c r="T1189" i="2" s="1"/>
  <c r="V1189" i="2" a="1"/>
  <c r="V1189" i="2" s="1"/>
  <c r="R1320" i="2" a="1"/>
  <c r="R1320" i="2" s="1"/>
  <c r="V1320" i="2" a="1"/>
  <c r="V1320" i="2" s="1"/>
  <c r="S1320" i="2" a="1"/>
  <c r="S1320" i="2" s="1"/>
  <c r="W1320" i="2" a="1"/>
  <c r="W1320" i="2" s="1"/>
  <c r="T1320" i="2" a="1"/>
  <c r="T1320" i="2" s="1"/>
  <c r="V1455" i="2" a="1"/>
  <c r="V1455" i="2" s="1"/>
  <c r="S1455" i="2" a="1"/>
  <c r="S1455" i="2" s="1"/>
  <c r="R1455" i="2" a="1"/>
  <c r="R1455" i="2" s="1"/>
  <c r="W1455" i="2" a="1"/>
  <c r="W1455" i="2" s="1"/>
  <c r="T1455" i="2" a="1"/>
  <c r="T1455" i="2" s="1"/>
  <c r="S1466" i="2" a="1"/>
  <c r="S1466" i="2" s="1"/>
  <c r="V1466" i="2" a="1"/>
  <c r="V1466" i="2" s="1"/>
  <c r="W1466" i="2" a="1"/>
  <c r="W1466" i="2" s="1"/>
  <c r="T1466" i="2" a="1"/>
  <c r="T1466" i="2" s="1"/>
  <c r="R1466" i="2" a="1"/>
  <c r="R1466" i="2" s="1"/>
  <c r="R33" i="2" a="1"/>
  <c r="R33" i="2" s="1"/>
  <c r="T33" i="2" a="1"/>
  <c r="T33" i="2" s="1"/>
  <c r="V33" i="2" a="1"/>
  <c r="V33" i="2" s="1"/>
  <c r="S33" i="2" a="1"/>
  <c r="S33" i="2" s="1"/>
  <c r="W33" i="2" a="1"/>
  <c r="W33" i="2" s="1"/>
  <c r="V758" i="2" a="1"/>
  <c r="V758" i="2" s="1"/>
  <c r="S758" i="2" a="1"/>
  <c r="S758" i="2" s="1"/>
  <c r="W758" i="2" a="1"/>
  <c r="W758" i="2" s="1"/>
  <c r="R758" i="2" a="1"/>
  <c r="R758" i="2" s="1"/>
  <c r="T758" i="2" a="1"/>
  <c r="T758" i="2" s="1"/>
  <c r="S876" i="2" a="1"/>
  <c r="S876" i="2" s="1"/>
  <c r="T876" i="2" a="1"/>
  <c r="T876" i="2" s="1"/>
  <c r="W876" i="2" a="1"/>
  <c r="W876" i="2" s="1"/>
  <c r="R876" i="2" a="1"/>
  <c r="R876" i="2" s="1"/>
  <c r="V876" i="2" a="1"/>
  <c r="V876" i="2" s="1"/>
  <c r="R1239" i="2" a="1"/>
  <c r="R1239" i="2" s="1"/>
  <c r="S1239" i="2" a="1"/>
  <c r="S1239" i="2" s="1"/>
  <c r="V1239" i="2" a="1"/>
  <c r="V1239" i="2" s="1"/>
  <c r="W1239" i="2" a="1"/>
  <c r="W1239" i="2" s="1"/>
  <c r="T1239" i="2" a="1"/>
  <c r="T1239" i="2" s="1"/>
  <c r="R1390" i="2" a="1"/>
  <c r="R1390" i="2" s="1"/>
  <c r="W1390" i="2" a="1"/>
  <c r="W1390" i="2" s="1"/>
  <c r="T1390" i="2" a="1"/>
  <c r="T1390" i="2" s="1"/>
  <c r="S1390" i="2" a="1"/>
  <c r="S1390" i="2" s="1"/>
  <c r="V1390" i="2" a="1"/>
  <c r="V1390" i="2" s="1"/>
  <c r="T1519" i="2" a="1"/>
  <c r="T1519" i="2" s="1"/>
  <c r="V1519" i="2" a="1"/>
  <c r="V1519" i="2" s="1"/>
  <c r="R1519" i="2" a="1"/>
  <c r="R1519" i="2" s="1"/>
  <c r="S1519" i="2" a="1"/>
  <c r="S1519" i="2" s="1"/>
  <c r="W1519" i="2" a="1"/>
  <c r="W1519" i="2" s="1"/>
  <c r="V1532" i="2" a="1"/>
  <c r="V1532" i="2" s="1"/>
  <c r="S1532" i="2" a="1"/>
  <c r="S1532" i="2" s="1"/>
  <c r="T1532" i="2" a="1"/>
  <c r="T1532" i="2" s="1"/>
  <c r="W1532" i="2" a="1"/>
  <c r="W1532" i="2" s="1"/>
  <c r="R1532" i="2" a="1"/>
  <c r="R1532" i="2" s="1"/>
  <c r="T1578" i="2" a="1"/>
  <c r="T1578" i="2" s="1"/>
  <c r="W1578" i="2" a="1"/>
  <c r="W1578" i="2" s="1"/>
  <c r="R1578" i="2" a="1"/>
  <c r="R1578" i="2" s="1"/>
  <c r="V1578" i="2" a="1"/>
  <c r="V1578" i="2" s="1"/>
  <c r="S1578" i="2" a="1"/>
  <c r="S1578" i="2" s="1"/>
  <c r="S1631" i="2" a="1"/>
  <c r="S1631" i="2" s="1"/>
  <c r="W1631" i="2" a="1"/>
  <c r="W1631" i="2" s="1"/>
  <c r="T1631" i="2" a="1"/>
  <c r="T1631" i="2" s="1"/>
  <c r="R1631" i="2" a="1"/>
  <c r="R1631" i="2" s="1"/>
  <c r="V1631" i="2" a="1"/>
  <c r="V1631" i="2" s="1"/>
  <c r="R1671" i="2" a="1"/>
  <c r="R1671" i="2" s="1"/>
  <c r="V1671" i="2" a="1"/>
  <c r="V1671" i="2" s="1"/>
  <c r="S1671" i="2" a="1"/>
  <c r="S1671" i="2" s="1"/>
  <c r="W1671" i="2" a="1"/>
  <c r="W1671" i="2" s="1"/>
  <c r="T1671" i="2" a="1"/>
  <c r="T1671" i="2" s="1"/>
  <c r="R1711" i="2" a="1"/>
  <c r="R1711" i="2" s="1"/>
  <c r="T1711" i="2" a="1"/>
  <c r="T1711" i="2" s="1"/>
  <c r="V1711" i="2" a="1"/>
  <c r="V1711" i="2" s="1"/>
  <c r="S1711" i="2" a="1"/>
  <c r="S1711" i="2" s="1"/>
  <c r="W1711" i="2" a="1"/>
  <c r="W1711" i="2" s="1"/>
  <c r="S1823" i="2" a="1"/>
  <c r="S1823" i="2" s="1"/>
  <c r="V1823" i="2" a="1"/>
  <c r="V1823" i="2" s="1"/>
  <c r="W1823" i="2" a="1"/>
  <c r="W1823" i="2" s="1"/>
  <c r="T1823" i="2" a="1"/>
  <c r="T1823" i="2" s="1"/>
  <c r="R1823" i="2" a="1"/>
  <c r="R1823" i="2" s="1"/>
  <c r="W1867" i="2" a="1"/>
  <c r="W1867" i="2" s="1"/>
  <c r="T1867" i="2" a="1"/>
  <c r="T1867" i="2" s="1"/>
  <c r="S1867" i="2" a="1"/>
  <c r="S1867" i="2" s="1"/>
  <c r="R1867" i="2" a="1"/>
  <c r="R1867" i="2" s="1"/>
  <c r="V1867" i="2" a="1"/>
  <c r="V1867" i="2" s="1"/>
  <c r="R1923" i="2" a="1"/>
  <c r="R1923" i="2" s="1"/>
  <c r="V1923" i="2" a="1"/>
  <c r="V1923" i="2" s="1"/>
  <c r="W1923" i="2" a="1"/>
  <c r="W1923" i="2" s="1"/>
  <c r="S1923" i="2" a="1"/>
  <c r="S1923" i="2" s="1"/>
  <c r="T1923" i="2" a="1"/>
  <c r="T1923" i="2" s="1"/>
  <c r="S1947" i="2" a="1"/>
  <c r="S1947" i="2" s="1"/>
  <c r="T1947" i="2" a="1"/>
  <c r="T1947" i="2" s="1"/>
  <c r="W1947" i="2" a="1"/>
  <c r="W1947" i="2" s="1"/>
  <c r="R1947" i="2" a="1"/>
  <c r="R1947" i="2" s="1"/>
  <c r="V1947" i="2" a="1"/>
  <c r="V1947" i="2" s="1"/>
  <c r="V1995" i="2" a="1"/>
  <c r="V1995" i="2" s="1"/>
  <c r="S1995" i="2" a="1"/>
  <c r="S1995" i="2" s="1"/>
  <c r="W1995" i="2" a="1"/>
  <c r="W1995" i="2" s="1"/>
  <c r="T1995" i="2" a="1"/>
  <c r="T1995" i="2" s="1"/>
  <c r="R1995" i="2" a="1"/>
  <c r="R1995" i="2" s="1"/>
  <c r="S2039" i="2" a="1"/>
  <c r="S2039" i="2" s="1"/>
  <c r="W2039" i="2" a="1"/>
  <c r="W2039" i="2" s="1"/>
  <c r="R2039" i="2" a="1"/>
  <c r="R2039" i="2" s="1"/>
  <c r="T2039" i="2" a="1"/>
  <c r="T2039" i="2" s="1"/>
  <c r="V2039" i="2" a="1"/>
  <c r="V2039" i="2" s="1"/>
  <c r="R2079" i="2" a="1"/>
  <c r="R2079" i="2" s="1"/>
  <c r="T2079" i="2" a="1"/>
  <c r="T2079" i="2" s="1"/>
  <c r="V2079" i="2" a="1"/>
  <c r="V2079" i="2" s="1"/>
  <c r="S2079" i="2" a="1"/>
  <c r="S2079" i="2" s="1"/>
  <c r="W2079" i="2" a="1"/>
  <c r="W2079" i="2" s="1"/>
  <c r="R2127" i="2" a="1"/>
  <c r="R2127" i="2" s="1"/>
  <c r="T2127" i="2" a="1"/>
  <c r="T2127" i="2" s="1"/>
  <c r="V2127" i="2" a="1"/>
  <c r="V2127" i="2" s="1"/>
  <c r="S2127" i="2" a="1"/>
  <c r="S2127" i="2" s="1"/>
  <c r="W2127" i="2" a="1"/>
  <c r="W2127" i="2" s="1"/>
  <c r="AJ1" i="1" a="1"/>
  <c r="AJ1" i="1" s="1"/>
  <c r="AK1" i="1" a="1"/>
  <c r="AK1" i="1" s="1"/>
</calcChain>
</file>

<file path=xl/sharedStrings.xml><?xml version="1.0" encoding="utf-8"?>
<sst xmlns="http://schemas.openxmlformats.org/spreadsheetml/2006/main" count="8881" uniqueCount="2314">
  <si>
    <t>Type INS / REV</t>
  </si>
  <si>
    <t>Adresse</t>
  </si>
  <si>
    <t>Ville</t>
  </si>
  <si>
    <t>Modifié par</t>
  </si>
  <si>
    <t>Technicien</t>
  </si>
  <si>
    <t>Date réalisation</t>
  </si>
  <si>
    <t>Semaine réalisation</t>
  </si>
  <si>
    <t>Réalisation de l'acte</t>
  </si>
  <si>
    <t>Etiquette BRC</t>
  </si>
  <si>
    <t>Correctif</t>
  </si>
  <si>
    <t>Courses Vaines</t>
  </si>
  <si>
    <t>Nombre de photos</t>
  </si>
  <si>
    <t>Nettoyage leger du coffret 13°1</t>
  </si>
  <si>
    <t>PLAQUE complémentaire Repère 13,1</t>
  </si>
  <si>
    <t>Repérage GAZ/MAN</t>
  </si>
  <si>
    <t>PENETRATION OBTURE</t>
  </si>
  <si>
    <t>BOUCHONNAGES</t>
  </si>
  <si>
    <t>Récap</t>
  </si>
  <si>
    <t xml:space="preserve">CICM Inaccessible </t>
  </si>
  <si>
    <t xml:space="preserve">Refus Syndic </t>
  </si>
  <si>
    <t xml:space="preserve">Branchement Individuel </t>
  </si>
  <si>
    <t xml:space="preserve">Batiment Détruit </t>
  </si>
  <si>
    <t>Date 1er passage</t>
  </si>
  <si>
    <t>Date 2ème passage</t>
  </si>
  <si>
    <t>Raison</t>
  </si>
  <si>
    <t>Complément d'information</t>
  </si>
  <si>
    <t>A remplir par GrDF : Informations générales</t>
  </si>
  <si>
    <t>A remplir par l'Entreprise : réalisation de l'acte</t>
  </si>
  <si>
    <t>Facturation</t>
  </si>
  <si>
    <t>Contrôle</t>
  </si>
  <si>
    <t>n° du lot</t>
  </si>
  <si>
    <t>n° de la semaine de passage</t>
  </si>
  <si>
    <t>Ordre</t>
  </si>
  <si>
    <t>Poste Technique</t>
  </si>
  <si>
    <t>Type de travail (INS ou REV)</t>
  </si>
  <si>
    <t>Rue</t>
  </si>
  <si>
    <t>Localité</t>
  </si>
  <si>
    <t>Réalisation de l'acte (OUI / NON)</t>
  </si>
  <si>
    <t>Raison de non-réalisation</t>
  </si>
  <si>
    <t>Nombre de niveaux</t>
  </si>
  <si>
    <t>Date de réalisation (jj/mm/aaaa)</t>
  </si>
  <si>
    <t>Agent</t>
  </si>
  <si>
    <t>Correctif immédiat ? (OUI / NON)</t>
  </si>
  <si>
    <t>40010661 : Visite de maintenance CICM BRC (par niveaux) INSPECTION</t>
  </si>
  <si>
    <t>40010661 : Visite de maintenance CICM BRC (par niveaux) REVISION</t>
  </si>
  <si>
    <t>40011270 : Course Vaine (sur justificatif uniquement !)</t>
  </si>
  <si>
    <t>40011401 : Correctifs immédiats réalisés lors de la visite de maintenance ne nécessitant pas d’accord (UO = par adresse)</t>
  </si>
  <si>
    <t>Adresse controlée à posteriori</t>
  </si>
  <si>
    <t>Technicien entreprise audité pendant le passage</t>
  </si>
  <si>
    <t>Nombre d'anomalies constatées</t>
  </si>
  <si>
    <t>Description anomalie(s)</t>
  </si>
  <si>
    <t>Payé</t>
  </si>
  <si>
    <t xml:space="preserve">Ne pas toucher </t>
  </si>
  <si>
    <t>a ces colonnes</t>
  </si>
  <si>
    <t>Repérage 13.1</t>
  </si>
  <si>
    <t>Appel CAD</t>
  </si>
  <si>
    <t>En appartement</t>
  </si>
  <si>
    <t>Secteur</t>
  </si>
  <si>
    <t>Commentaires</t>
  </si>
  <si>
    <t>Nettoyage important du coffret 13°1</t>
  </si>
  <si>
    <t>Pose de clé F</t>
  </si>
  <si>
    <t>Pose de boitier  clé C</t>
  </si>
  <si>
    <t>Pose de plaque de consigne</t>
  </si>
  <si>
    <t>MAJ plaque de consigne</t>
  </si>
  <si>
    <t>MAJ clé C</t>
  </si>
  <si>
    <t>Sécurité</t>
  </si>
  <si>
    <t>Nombre de Niveaux à facturer</t>
  </si>
  <si>
    <t>Lot</t>
  </si>
  <si>
    <t>Date de resaisie</t>
  </si>
  <si>
    <t>D10003-BRC00009</t>
  </si>
  <si>
    <t>INS</t>
  </si>
  <si>
    <t>AIX EN OTHE</t>
  </si>
  <si>
    <t>SAINTE SAVINE</t>
  </si>
  <si>
    <t>D57012-BRC70330</t>
  </si>
  <si>
    <t>ALGRANGE</t>
  </si>
  <si>
    <t>THIONVILLE</t>
  </si>
  <si>
    <t>D57012-BRC70352</t>
  </si>
  <si>
    <t>D68004-BRC12594</t>
  </si>
  <si>
    <t>ALTKIRCH</t>
  </si>
  <si>
    <t>KINGERSHEIM</t>
  </si>
  <si>
    <t>D68224-BRC71066</t>
  </si>
  <si>
    <t>D68004-BRC12593</t>
  </si>
  <si>
    <t>D57019-BRC70162</t>
  </si>
  <si>
    <t>AMNEVILLE</t>
  </si>
  <si>
    <t>MONTIGNY LES METZ</t>
  </si>
  <si>
    <t>D57019-BRC70137</t>
  </si>
  <si>
    <t>D57019-BRC70136</t>
  </si>
  <si>
    <t>D57019-BRC70186</t>
  </si>
  <si>
    <t>D57028-BRC11467</t>
  </si>
  <si>
    <t>ARGANCY</t>
  </si>
  <si>
    <t>D57028-BRC11468</t>
  </si>
  <si>
    <t>D68021-BRC70018</t>
  </si>
  <si>
    <t>BARTENHEIM</t>
  </si>
  <si>
    <t>D68021-BRC70019</t>
  </si>
  <si>
    <t>D68021-BRC70026</t>
  </si>
  <si>
    <t>D57058-BRC70075</t>
  </si>
  <si>
    <t>BEHREN LES FORBACH</t>
  </si>
  <si>
    <t>FORBACH</t>
  </si>
  <si>
    <t>D57058-BRC70074</t>
  </si>
  <si>
    <t>D57058-BRC70073</t>
  </si>
  <si>
    <t>D57058-BRC70072</t>
  </si>
  <si>
    <t>D57058-BRC70071</t>
  </si>
  <si>
    <t>D57058-BRC70070</t>
  </si>
  <si>
    <t>D57058-BRC70069</t>
  </si>
  <si>
    <t>D57058-BRC70090</t>
  </si>
  <si>
    <t>D57058-BRC70089</t>
  </si>
  <si>
    <t>D57058-BRC70083</t>
  </si>
  <si>
    <t>D57058-BRC70082</t>
  </si>
  <si>
    <t>D57058-BRC70088</t>
  </si>
  <si>
    <t>D57058-BRC70087</t>
  </si>
  <si>
    <t>D57058-BRC70086</t>
  </si>
  <si>
    <t>D57058-BRC70085</t>
  </si>
  <si>
    <t>D57058-BRC70034</t>
  </si>
  <si>
    <t>D57058-BRC70026</t>
  </si>
  <si>
    <t>D57058-BRC70065</t>
  </si>
  <si>
    <t>D57058-BRC70004</t>
  </si>
  <si>
    <t>D57058-BRC70041</t>
  </si>
  <si>
    <t>D57058-BRC70053</t>
  </si>
  <si>
    <t>D57058-BRC70054</t>
  </si>
  <si>
    <t>D57058-BRC70048</t>
  </si>
  <si>
    <t>D57058-BRC70033</t>
  </si>
  <si>
    <t>D57058-BRC70002</t>
  </si>
  <si>
    <t>D57058-BRC70039</t>
  </si>
  <si>
    <t>D57058-BRC70003</t>
  </si>
  <si>
    <t>D57058-BRC70008</t>
  </si>
  <si>
    <t>D57058-BRC70031</t>
  </si>
  <si>
    <t>D57058-BRC70009</t>
  </si>
  <si>
    <t>D90010-BRC70833</t>
  </si>
  <si>
    <t>BELFORT</t>
  </si>
  <si>
    <t>D90010-BRC71604</t>
  </si>
  <si>
    <t>D90010-BRC71772</t>
  </si>
  <si>
    <t>D90010-BRC71791</t>
  </si>
  <si>
    <t>D90010-BRC71750</t>
  </si>
  <si>
    <t>D90010-BRC70364</t>
  </si>
  <si>
    <t>D90010-BRC71753</t>
  </si>
  <si>
    <t>D90010-BRC71771</t>
  </si>
  <si>
    <t>D90010-BRC71757</t>
  </si>
  <si>
    <t>D90010-BRC71748</t>
  </si>
  <si>
    <t>D90010-BRC70389</t>
  </si>
  <si>
    <t>D90010-BRC71744</t>
  </si>
  <si>
    <t>D90010-BRC70905</t>
  </si>
  <si>
    <t>D90010-BRC72184</t>
  </si>
  <si>
    <t>D90010-BRC70145</t>
  </si>
  <si>
    <t>D90010-BRC71617</t>
  </si>
  <si>
    <t>D90010-BRC71768</t>
  </si>
  <si>
    <t>D90010-BRC71401</t>
  </si>
  <si>
    <t>D90010-BRC71104</t>
  </si>
  <si>
    <t>D90010-BRC70137</t>
  </si>
  <si>
    <t>D90010-BRC70020</t>
  </si>
  <si>
    <t>D90010-BRC70845</t>
  </si>
  <si>
    <t>D90010-BRC71760</t>
  </si>
  <si>
    <t>D90010-BRC71761</t>
  </si>
  <si>
    <t>D90010-BRC71132</t>
  </si>
  <si>
    <t>D90010-BRC70024</t>
  </si>
  <si>
    <t>D90010-BRC71362</t>
  </si>
  <si>
    <t>D90010-BRC71613</t>
  </si>
  <si>
    <t>D90010-BRC71160</t>
  </si>
  <si>
    <t>D90010-BRC71011</t>
  </si>
  <si>
    <t>D90010-BRC72285</t>
  </si>
  <si>
    <t>D90010-BRC70954</t>
  </si>
  <si>
    <t>D90010-BRC71669</t>
  </si>
  <si>
    <t>D90010-BRC71783</t>
  </si>
  <si>
    <t>D90010-BRC71616</t>
  </si>
  <si>
    <t>D90010-BRC70260</t>
  </si>
  <si>
    <t>D90010-BRC71890</t>
  </si>
  <si>
    <t>D90010-BRC70891</t>
  </si>
  <si>
    <t>D90010-BRC70639</t>
  </si>
  <si>
    <t>D90010-BRC70031</t>
  </si>
  <si>
    <t>D90010-BRC71871</t>
  </si>
  <si>
    <t>D90010-BRC71370</t>
  </si>
  <si>
    <t>D90010-BRC70156</t>
  </si>
  <si>
    <t>D90010-BRC71009</t>
  </si>
  <si>
    <t>D90010-BRC70171</t>
  </si>
  <si>
    <t>D90010-BRC70061</t>
  </si>
  <si>
    <t>D90010-BRC71498</t>
  </si>
  <si>
    <t>D90010-BRC70189</t>
  </si>
  <si>
    <t>D90010-BRC71157</t>
  </si>
  <si>
    <t>D90010-BRC70164</t>
  </si>
  <si>
    <t>D90010-BRC71159</t>
  </si>
  <si>
    <t>D90010-BRC70295</t>
  </si>
  <si>
    <t>D90010-BRC70426</t>
  </si>
  <si>
    <t>D90010-BRC70871</t>
  </si>
  <si>
    <t>D90010-BRC70197</t>
  </si>
  <si>
    <t>D90010-BRC71029</t>
  </si>
  <si>
    <t>D90010-BRC71749</t>
  </si>
  <si>
    <t>D90010-BRC71572</t>
  </si>
  <si>
    <t>D90010-BRC71648</t>
  </si>
  <si>
    <t>D90010-BRC70998</t>
  </si>
  <si>
    <t>D90010-BRC70909</t>
  </si>
  <si>
    <t>D90010-BRC70910</t>
  </si>
  <si>
    <t>D90010-BRC70911</t>
  </si>
  <si>
    <t>D90010-BRC71331</t>
  </si>
  <si>
    <t>D90010-BRC71330</t>
  </si>
  <si>
    <t>D90010-BRC71245</t>
  </si>
  <si>
    <t>D90010-BRC71134</t>
  </si>
  <si>
    <t>D90010-BRC72267</t>
  </si>
  <si>
    <t>D90010-BRC71258</t>
  </si>
  <si>
    <t>D90010-BRC70928</t>
  </si>
  <si>
    <t>D90010-BRC70525</t>
  </si>
  <si>
    <t>D90010-BRC71280</t>
  </si>
  <si>
    <t>D90010-BRC70638</t>
  </si>
  <si>
    <t>D90010-BRC70846</t>
  </si>
  <si>
    <t>D90010-BRC70978</t>
  </si>
  <si>
    <t>D90010-BRC72442</t>
  </si>
  <si>
    <t>D90010-BRC71236</t>
  </si>
  <si>
    <t>D90010-BRC71030</t>
  </si>
  <si>
    <t>D90010-BRC71295</t>
  </si>
  <si>
    <t>D90010-BRC71193</t>
  </si>
  <si>
    <t>D90010-BRC71073</t>
  </si>
  <si>
    <t>D90010-BRC70904</t>
  </si>
  <si>
    <t>D90010-BRC71095</t>
  </si>
  <si>
    <t>D90010-BRC70906</t>
  </si>
  <si>
    <t>D90010-BRC71417</t>
  </si>
  <si>
    <t>D90010-BRC71036</t>
  </si>
  <si>
    <t>D90010-BRC71035</t>
  </si>
  <si>
    <t>D90010-BRC71416</t>
  </si>
  <si>
    <t>D90010-BRC71034</t>
  </si>
  <si>
    <t>D90010-BRC71216</t>
  </si>
  <si>
    <t>D90010-BRC71414</t>
  </si>
  <si>
    <t>D90010-BRC71031</t>
  </si>
  <si>
    <t>D90010-BRC71181</t>
  </si>
  <si>
    <t>D90010-BRC70808</t>
  </si>
  <si>
    <t>D90010-BRC71074</t>
  </si>
  <si>
    <t>D90010-BRC71075</t>
  </si>
  <si>
    <t>D90010-BRC70908</t>
  </si>
  <si>
    <t>D90010-BRC70907</t>
  </si>
  <si>
    <t>D90010-BRC71283</t>
  </si>
  <si>
    <t>D90010-BRC71284</t>
  </si>
  <si>
    <t>D90010-BRC71103</t>
  </si>
  <si>
    <t>D90010-BRC71065</t>
  </si>
  <si>
    <t>D90010-BRC71064</t>
  </si>
  <si>
    <t>D90010-BRC71408</t>
  </si>
  <si>
    <t>D90010-BRC71072</t>
  </si>
  <si>
    <t>D90010-BRC70938</t>
  </si>
  <si>
    <t>D90010-BRC71194</t>
  </si>
  <si>
    <t>D90010-BRC71114</t>
  </si>
  <si>
    <t>D90010-BRC71019</t>
  </si>
  <si>
    <t>D90010-BRC71235</t>
  </si>
  <si>
    <t>D90010-BRC71041</t>
  </si>
  <si>
    <t>D25056-BRC72127</t>
  </si>
  <si>
    <t>BESANCON</t>
  </si>
  <si>
    <t>D25056-BRC72213</t>
  </si>
  <si>
    <t>D25056-BRC71982</t>
  </si>
  <si>
    <t>D25056-BRC71987</t>
  </si>
  <si>
    <t>D25056-BRC73442</t>
  </si>
  <si>
    <t>D25056-BRC73443</t>
  </si>
  <si>
    <t>D25056-BRC71866</t>
  </si>
  <si>
    <t>D25056-BRC72010</t>
  </si>
  <si>
    <t>D25056-BRC73158</t>
  </si>
  <si>
    <t>D25056-BRC72084</t>
  </si>
  <si>
    <t>D25056-BRC72846</t>
  </si>
  <si>
    <t>D25056-BRC73147</t>
  </si>
  <si>
    <t>D25056-BRC72039</t>
  </si>
  <si>
    <t>D25056-BRC71731</t>
  </si>
  <si>
    <t>D25056-BRC72012</t>
  </si>
  <si>
    <t>D25056-BRC72023</t>
  </si>
  <si>
    <t>D25056-BRC71939</t>
  </si>
  <si>
    <t>D25056-BRC71748</t>
  </si>
  <si>
    <t>D25056-BRC72272</t>
  </si>
  <si>
    <t>D25056-BRC71463</t>
  </si>
  <si>
    <t>D25056-BRC71808</t>
  </si>
  <si>
    <t>D25056-BRC72026</t>
  </si>
  <si>
    <t>D25056-BRC71806</t>
  </si>
  <si>
    <t>D25056-BRC71747</t>
  </si>
  <si>
    <t>D25056-BRC71526</t>
  </si>
  <si>
    <t>D25056-BRC71754</t>
  </si>
  <si>
    <t>D25056-BRC71598</t>
  </si>
  <si>
    <t>D25056-BRC71476</t>
  </si>
  <si>
    <t>D25056-BRC71478</t>
  </si>
  <si>
    <t>D25056-BRC73199</t>
  </si>
  <si>
    <t>D25056-BRC73177</t>
  </si>
  <si>
    <t>D25056-BRC72281</t>
  </si>
  <si>
    <t>D25056-BRC71938</t>
  </si>
  <si>
    <t>D25056-BRC71740</t>
  </si>
  <si>
    <t>D25056-BRC71473</t>
  </si>
  <si>
    <t>D25056-BRC72153</t>
  </si>
  <si>
    <t>D25056-BRC72021</t>
  </si>
  <si>
    <t>D25056-BRC73448</t>
  </si>
  <si>
    <t>D25056-BRC71448</t>
  </si>
  <si>
    <t>D25056-BRC71588</t>
  </si>
  <si>
    <t>D25056-BRC71552</t>
  </si>
  <si>
    <t>D25056-BRC72255</t>
  </si>
  <si>
    <t>D25056-BRC71445</t>
  </si>
  <si>
    <t>D25056-BRC71838</t>
  </si>
  <si>
    <t>D25056-BRC72253</t>
  </si>
  <si>
    <t>D25056-BRC72265</t>
  </si>
  <si>
    <t>D25056-BRC72006</t>
  </si>
  <si>
    <t>D25056-BRC71969</t>
  </si>
  <si>
    <t>D25056-BRC72118</t>
  </si>
  <si>
    <t>D25056-BRC70515</t>
  </si>
  <si>
    <t>D25056-BRC71845</t>
  </si>
  <si>
    <t>D25056-BRC71873</t>
  </si>
  <si>
    <t>D25056-BRC71441</t>
  </si>
  <si>
    <t>D25056-BRC72250</t>
  </si>
  <si>
    <t>D25056-BRC72119</t>
  </si>
  <si>
    <t>D25056-BRC72161</t>
  </si>
  <si>
    <t>D25056-BRC72007</t>
  </si>
  <si>
    <t>D25056-BRC71869</t>
  </si>
  <si>
    <t>D25056-BRC72246</t>
  </si>
  <si>
    <t>D25056-BRC72245</t>
  </si>
  <si>
    <t>D25056-BRC71997</t>
  </si>
  <si>
    <t>D25056-BRC72138</t>
  </si>
  <si>
    <t>D25056-BRC72144</t>
  </si>
  <si>
    <t>D25056-BRC71998</t>
  </si>
  <si>
    <t>D25056-BRC71578</t>
  </si>
  <si>
    <t>D25056-BRC71429</t>
  </si>
  <si>
    <t>D25056-BRC70762</t>
  </si>
  <si>
    <t>D25056-BRC71572</t>
  </si>
  <si>
    <t>D25056-BRC71435</t>
  </si>
  <si>
    <t>D25056-BRC72135</t>
  </si>
  <si>
    <t>D25056-BRC71434</t>
  </si>
  <si>
    <t>D25056-BRC71714</t>
  </si>
  <si>
    <t>D25056-BRC72128</t>
  </si>
  <si>
    <t>D25056-BRC72521</t>
  </si>
  <si>
    <t>D25056-BRC72239</t>
  </si>
  <si>
    <t>D25056-BRC71709</t>
  </si>
  <si>
    <t>D25056-BRC71946</t>
  </si>
  <si>
    <t>D25056-BRC72238</t>
  </si>
  <si>
    <t>D25056-BRC72031</t>
  </si>
  <si>
    <t>D25056-BRC71576</t>
  </si>
  <si>
    <t>D25056-BRC72123</t>
  </si>
  <si>
    <t>D25056-BRC71562</t>
  </si>
  <si>
    <t>D51055-BRC00041</t>
  </si>
  <si>
    <t>BETHENY</t>
  </si>
  <si>
    <t>REIMS / BEZANNES</t>
  </si>
  <si>
    <t>D51055-BRC70026</t>
  </si>
  <si>
    <t>D57102-BRC10550</t>
  </si>
  <si>
    <t>BOUSSE</t>
  </si>
  <si>
    <t>D70096-BRC70000</t>
  </si>
  <si>
    <t>BREVILLIERS</t>
  </si>
  <si>
    <t>D57111-BRC00001</t>
  </si>
  <si>
    <t>BRONVAUX</t>
  </si>
  <si>
    <t>D54115-BRC00247</t>
  </si>
  <si>
    <t>CHAMPIGNEULLES</t>
  </si>
  <si>
    <t>NANCY</t>
  </si>
  <si>
    <t>D54115-BRC00245</t>
  </si>
  <si>
    <t>D54115-BRC00244</t>
  </si>
  <si>
    <t>D54115-BRC00240</t>
  </si>
  <si>
    <t>D54115-BRC00239</t>
  </si>
  <si>
    <t>D54115-BRC00238</t>
  </si>
  <si>
    <t>D54115-BRC00237</t>
  </si>
  <si>
    <t>D54115-BRC00108</t>
  </si>
  <si>
    <t>D54115-BRC00107</t>
  </si>
  <si>
    <t>D54115-BRC00024</t>
  </si>
  <si>
    <t>D54115-BRC00016</t>
  </si>
  <si>
    <t>D54115-BRC00015</t>
  </si>
  <si>
    <t>D54115-BRC00014</t>
  </si>
  <si>
    <t>D54115-BRC00013</t>
  </si>
  <si>
    <t>D57146-BRC00002</t>
  </si>
  <si>
    <t>COIN LES CUVRY</t>
  </si>
  <si>
    <t>D51172-BRC70025</t>
  </si>
  <si>
    <t>CORMONTREUIL</t>
  </si>
  <si>
    <t>D51172-BRC70026</t>
  </si>
  <si>
    <t>D57153-BRC00775</t>
  </si>
  <si>
    <t>CORNY SUR MOSELLE</t>
  </si>
  <si>
    <t>D57156-BRC00015</t>
  </si>
  <si>
    <t>COURCELLES SUR NIED</t>
  </si>
  <si>
    <t>D57156-BRC00001</t>
  </si>
  <si>
    <t>D57160-BRC70074</t>
  </si>
  <si>
    <t>CREUTZWALD</t>
  </si>
  <si>
    <t>D57160-BRC01132</t>
  </si>
  <si>
    <t>D57160-BRC70075</t>
  </si>
  <si>
    <t>D57160-BRC70058</t>
  </si>
  <si>
    <t>D57160-BRC70091</t>
  </si>
  <si>
    <t>D57160-BRC70127</t>
  </si>
  <si>
    <t>D57160-BRC70130</t>
  </si>
  <si>
    <t>D57160-BRC70146</t>
  </si>
  <si>
    <t>D57160-BRC70100</t>
  </si>
  <si>
    <t>D57160-BRC70129</t>
  </si>
  <si>
    <t>D57160-BRC01120</t>
  </si>
  <si>
    <t>D57160-BRC70031</t>
  </si>
  <si>
    <t>D57160-BRC70018</t>
  </si>
  <si>
    <t>D57160-BRC70026</t>
  </si>
  <si>
    <t>D57160-BRC70030</t>
  </si>
  <si>
    <t>D57160-BRC70024</t>
  </si>
  <si>
    <t>D57160-BRC70034</t>
  </si>
  <si>
    <t>D57160-BRC70002</t>
  </si>
  <si>
    <t>D57160-BRC70013</t>
  </si>
  <si>
    <t>D57160-BRC70012</t>
  </si>
  <si>
    <t>D57160-BRC70001</t>
  </si>
  <si>
    <t>D57160-BRC70019</t>
  </si>
  <si>
    <t>D57160-BRC70016</t>
  </si>
  <si>
    <t>D57160-BRC01088</t>
  </si>
  <si>
    <t>D54150-BRC00045</t>
  </si>
  <si>
    <t>CUSTINES</t>
  </si>
  <si>
    <t>D54150-BRC00040</t>
  </si>
  <si>
    <t>D54171-BRC70000</t>
  </si>
  <si>
    <t>DONCOURT LES CONFLANS</t>
  </si>
  <si>
    <t>D54171-BRC70002</t>
  </si>
  <si>
    <t>D90037-BRC00001</t>
  </si>
  <si>
    <t>ELOIE</t>
  </si>
  <si>
    <t>D57194-BRC70004</t>
  </si>
  <si>
    <t>ENTRANGE</t>
  </si>
  <si>
    <t>D57194-BRC70002</t>
  </si>
  <si>
    <t>D57194-BRC70001</t>
  </si>
  <si>
    <t>D57194-BRC70003</t>
  </si>
  <si>
    <t>D57199-BRC70002</t>
  </si>
  <si>
    <t>ESCHERANGE</t>
  </si>
  <si>
    <t>D57199-BRC70001</t>
  </si>
  <si>
    <t>D54184-BRC00275</t>
  </si>
  <si>
    <t>ESSEY LES NANCY</t>
  </si>
  <si>
    <t>D54184-BRC00271</t>
  </si>
  <si>
    <t>D54184-BRC00284</t>
  </si>
  <si>
    <t>D54184-BRC00283</t>
  </si>
  <si>
    <t>D54184-BRC00282</t>
  </si>
  <si>
    <t>D54184-BRC00281</t>
  </si>
  <si>
    <t>D54184-BRC00276</t>
  </si>
  <si>
    <t>D54184-BRC00272</t>
  </si>
  <si>
    <t>D54184-BRC00266</t>
  </si>
  <si>
    <t>D54184-BRC00265</t>
  </si>
  <si>
    <t>D54184-BRC00264</t>
  </si>
  <si>
    <t>D54184-BRC00263</t>
  </si>
  <si>
    <t>D54184-BRC00262</t>
  </si>
  <si>
    <t>D54186-BRC00008</t>
  </si>
  <si>
    <t>EULMONT</t>
  </si>
  <si>
    <t>D57206-BRC70278</t>
  </si>
  <si>
    <t>FAMECK</t>
  </si>
  <si>
    <t>D57206-BRC70276</t>
  </si>
  <si>
    <t>D57206-BRC70283</t>
  </si>
  <si>
    <t>D57206-BRC70284</t>
  </si>
  <si>
    <t>D57206-BRC70285</t>
  </si>
  <si>
    <t>D57206-BRC70286</t>
  </si>
  <si>
    <t>D57206-BRC70287</t>
  </si>
  <si>
    <t>D57206-BRC70292</t>
  </si>
  <si>
    <t>D57206-BRC70294</t>
  </si>
  <si>
    <t>D57206-BRC70295</t>
  </si>
  <si>
    <t>D57206-BRC70299</t>
  </si>
  <si>
    <t>D57206-BRC70303</t>
  </si>
  <si>
    <t>D57206-BRC70288</t>
  </si>
  <si>
    <t>D57209-BRC70011</t>
  </si>
  <si>
    <t>FAULQUEMONT</t>
  </si>
  <si>
    <t>D57209-BRC70010</t>
  </si>
  <si>
    <t>D57209-BRC70009</t>
  </si>
  <si>
    <t>D57209-BRC70012</t>
  </si>
  <si>
    <t>D57209-BRC70014</t>
  </si>
  <si>
    <t>D57209-BRC70013</t>
  </si>
  <si>
    <t>D57209-BRC70023</t>
  </si>
  <si>
    <t>D57209-BRC70018</t>
  </si>
  <si>
    <t>D57209-BRC70015</t>
  </si>
  <si>
    <t>D57209-BRC70016</t>
  </si>
  <si>
    <t>D57209-BRC70017</t>
  </si>
  <si>
    <t>D57209-BRC70019</t>
  </si>
  <si>
    <t>D57209-BRC70020</t>
  </si>
  <si>
    <t>D57209-BRC70021</t>
  </si>
  <si>
    <t>D57209-BRC70001</t>
  </si>
  <si>
    <t>D57209-BRC01429</t>
  </si>
  <si>
    <t>D57209-BRC01439</t>
  </si>
  <si>
    <t>D57209-BRC01440</t>
  </si>
  <si>
    <t>D57209-BRC01441</t>
  </si>
  <si>
    <t>D57209-BRC01442</t>
  </si>
  <si>
    <t>D57209-BRC01450</t>
  </si>
  <si>
    <t>D57209-BRC01452</t>
  </si>
  <si>
    <t>D57209-BRC01455</t>
  </si>
  <si>
    <t>D57209-BRC01457</t>
  </si>
  <si>
    <t>D57209-BRC01458</t>
  </si>
  <si>
    <t>D57212-BRC00002</t>
  </si>
  <si>
    <t>FEY</t>
  </si>
  <si>
    <t>D51250-BRC70024</t>
  </si>
  <si>
    <t>FISMES</t>
  </si>
  <si>
    <t>D51250-BRC00019</t>
  </si>
  <si>
    <t>D51250-BRC00005</t>
  </si>
  <si>
    <t>D51250-BRC00020</t>
  </si>
  <si>
    <t>D51250-BRC00008</t>
  </si>
  <si>
    <t>D51250-BRC70029</t>
  </si>
  <si>
    <t>D51250-BRC70030</t>
  </si>
  <si>
    <t>D51250-BRC70018</t>
  </si>
  <si>
    <t>D51250-BRC70016</t>
  </si>
  <si>
    <t>D51250-BRC70026</t>
  </si>
  <si>
    <t>D51250-BRC70021</t>
  </si>
  <si>
    <t>D51250-BRC70027</t>
  </si>
  <si>
    <t>D51250-BRC70025</t>
  </si>
  <si>
    <t>D51250-BRC70011</t>
  </si>
  <si>
    <t>D51250-BRC70023</t>
  </si>
  <si>
    <t>D51250-BRC70019</t>
  </si>
  <si>
    <t>D51250-BRC70015</t>
  </si>
  <si>
    <t>D51250-BRC70003</t>
  </si>
  <si>
    <t>D51250-BRC70012</t>
  </si>
  <si>
    <t>D51250-BRC70004</t>
  </si>
  <si>
    <t>D51250-BRC70005</t>
  </si>
  <si>
    <t>D51250-BRC70017</t>
  </si>
  <si>
    <t>D51250-BRC70013</t>
  </si>
  <si>
    <t>D51250-BRC70014</t>
  </si>
  <si>
    <t>D51250-BRC70000</t>
  </si>
  <si>
    <t>D51250-BRC70009</t>
  </si>
  <si>
    <t>D51250-BRC70008</t>
  </si>
  <si>
    <t>D57240-BRC70040</t>
  </si>
  <si>
    <t>FREYMING MERLEBACH</t>
  </si>
  <si>
    <t>D57240-BRC70039</t>
  </si>
  <si>
    <t>D57240-BRC70038</t>
  </si>
  <si>
    <t>D57240-BRC70036</t>
  </si>
  <si>
    <t>D57240-BRC70034</t>
  </si>
  <si>
    <t>D57240-BRC70033</t>
  </si>
  <si>
    <t>D57240-BRC70007</t>
  </si>
  <si>
    <t>D57240-BRC70016</t>
  </si>
  <si>
    <t>D57240-BRC01619</t>
  </si>
  <si>
    <t>D54215-BRC00315</t>
  </si>
  <si>
    <t>FROUARD</t>
  </si>
  <si>
    <t>D54215-BRC00103</t>
  </si>
  <si>
    <t>D54215-BRC00085</t>
  </si>
  <si>
    <t>D54215-BRC00106</t>
  </si>
  <si>
    <t>D54215-BRC00093</t>
  </si>
  <si>
    <t>D54215-BRC00084</t>
  </si>
  <si>
    <t>D54215-BRC00081</t>
  </si>
  <si>
    <t>D54215-BRC00059</t>
  </si>
  <si>
    <t>D54215-BRC00050</t>
  </si>
  <si>
    <t>D54215-BRC00049</t>
  </si>
  <si>
    <t>D54215-BRC00046</t>
  </si>
  <si>
    <t>D54215-BRC00045</t>
  </si>
  <si>
    <t>D54215-BRC00041</t>
  </si>
  <si>
    <t>D54215-BRC00026</t>
  </si>
  <si>
    <t>D54215-BRC00024</t>
  </si>
  <si>
    <t>D54215-BRC00025</t>
  </si>
  <si>
    <t>D54215-BRC00008</t>
  </si>
  <si>
    <t>D57242-BRC70029</t>
  </si>
  <si>
    <t>GANDRANGE</t>
  </si>
  <si>
    <t>D57242-BRC70046</t>
  </si>
  <si>
    <t>D57242-BRC70055</t>
  </si>
  <si>
    <t>D57242-BRC70041</t>
  </si>
  <si>
    <t>D57242-BRC70048</t>
  </si>
  <si>
    <t>D57242-BRC70038</t>
  </si>
  <si>
    <t>D57242-BRC70047</t>
  </si>
  <si>
    <t>D57242-BRC70062</t>
  </si>
  <si>
    <t>D57242-BRC70037</t>
  </si>
  <si>
    <t>D57242-BRC70051</t>
  </si>
  <si>
    <t>D57242-BRC70043</t>
  </si>
  <si>
    <t>D57242-BRC70061</t>
  </si>
  <si>
    <t>D57242-BRC70058</t>
  </si>
  <si>
    <t>D57242-BRC70065</t>
  </si>
  <si>
    <t>D57242-BRC70033</t>
  </si>
  <si>
    <t>D57242-BRC70032</t>
  </si>
  <si>
    <t>D57242-BRC70031</t>
  </si>
  <si>
    <t>D57242-BRC70054</t>
  </si>
  <si>
    <t>D57242-BRC70045</t>
  </si>
  <si>
    <t>D57242-BRC70028</t>
  </si>
  <si>
    <t>D57242-BRC70044</t>
  </si>
  <si>
    <t>D57242-BRC70060</t>
  </si>
  <si>
    <t>D57242-BRC70064</t>
  </si>
  <si>
    <t>D57242-BRC70027</t>
  </si>
  <si>
    <t>D57242-BRC70059</t>
  </si>
  <si>
    <t>D57242-BRC70042</t>
  </si>
  <si>
    <t>D57242-BRC70050</t>
  </si>
  <si>
    <t>D57242-BRC70053</t>
  </si>
  <si>
    <t>D57242-BRC70030</t>
  </si>
  <si>
    <t>D57242-BRC70040</t>
  </si>
  <si>
    <t>D57242-BRC70034</t>
  </si>
  <si>
    <t>D57242-BRC70052</t>
  </si>
  <si>
    <t>D57242-BRC70057</t>
  </si>
  <si>
    <t>D57242-BRC70039</t>
  </si>
  <si>
    <t>D57242-BRC70010</t>
  </si>
  <si>
    <t>D57242-BRC70009</t>
  </si>
  <si>
    <t>D57242-BRC70026</t>
  </si>
  <si>
    <t>D57242-BRC70025</t>
  </si>
  <si>
    <t>D57242-BRC70024</t>
  </si>
  <si>
    <t>D57242-BRC70019</t>
  </si>
  <si>
    <t>D57242-BRC70018</t>
  </si>
  <si>
    <t>D57242-BRC70011</t>
  </si>
  <si>
    <t>D57242-BRC70017</t>
  </si>
  <si>
    <t>D57242-BRC70066</t>
  </si>
  <si>
    <t>D57242-BRC70056</t>
  </si>
  <si>
    <t>D57242-BRC70006</t>
  </si>
  <si>
    <t>D57242-BRC70014</t>
  </si>
  <si>
    <t>D57242-BRC70004</t>
  </si>
  <si>
    <t>D90052-BRC70024</t>
  </si>
  <si>
    <t>GIROMAGNY</t>
  </si>
  <si>
    <t>D90053-BRC70004</t>
  </si>
  <si>
    <t>GRANDVILLARS</t>
  </si>
  <si>
    <t>MONTBELIARD</t>
  </si>
  <si>
    <t>D90053-BRC70005</t>
  </si>
  <si>
    <t>D57269-BRC70070</t>
  </si>
  <si>
    <t>GUENANGE</t>
  </si>
  <si>
    <t>D57269-BRC70067</t>
  </si>
  <si>
    <t>D57303-BRC10691</t>
  </si>
  <si>
    <t>HAUCONCOURT</t>
  </si>
  <si>
    <t>D25304-BRC70000</t>
  </si>
  <si>
    <t>HERIMONCOURT</t>
  </si>
  <si>
    <t>D25304-BRC70001</t>
  </si>
  <si>
    <t>D25304-BRC70002</t>
  </si>
  <si>
    <t>D25304-BRC70003</t>
  </si>
  <si>
    <t>D57323-BRC70122</t>
  </si>
  <si>
    <t>HETTANGE GRANDE</t>
  </si>
  <si>
    <t>D57323-BRC70119</t>
  </si>
  <si>
    <t>D57323-BRC70121</t>
  </si>
  <si>
    <t>D57323-BRC70144</t>
  </si>
  <si>
    <t>D57323-BRC70132</t>
  </si>
  <si>
    <t>D57323-BRC70133</t>
  </si>
  <si>
    <t>D57323-BRC70118</t>
  </si>
  <si>
    <t>D54263-BRC70083</t>
  </si>
  <si>
    <t>HOMECOURT</t>
  </si>
  <si>
    <t>D54273-BRC70114</t>
  </si>
  <si>
    <t>JARNY</t>
  </si>
  <si>
    <t>D54280-BRC70201</t>
  </si>
  <si>
    <t>JOEUF</t>
  </si>
  <si>
    <t>D54280-BRC70163</t>
  </si>
  <si>
    <t>D54280-BRC70156</t>
  </si>
  <si>
    <t>D54280-BRC70144</t>
  </si>
  <si>
    <t>D54280-BRC70148</t>
  </si>
  <si>
    <t>D54280-BRC70154</t>
  </si>
  <si>
    <t>D57350-BRC10709</t>
  </si>
  <si>
    <t>JOUY AUX ARCHES</t>
  </si>
  <si>
    <t>D57356-BRC70000</t>
  </si>
  <si>
    <t>KANFEN</t>
  </si>
  <si>
    <t>D68166-BRC70025</t>
  </si>
  <si>
    <t>D68166-BRC70015</t>
  </si>
  <si>
    <t>D68166-BRC70026</t>
  </si>
  <si>
    <t>D57368-BRC70210</t>
  </si>
  <si>
    <t>KNUTANGE</t>
  </si>
  <si>
    <t>D57368-BRC70157</t>
  </si>
  <si>
    <t>D57368-BRC70150</t>
  </si>
  <si>
    <t>D57368-BRC70154</t>
  </si>
  <si>
    <t>D57368-BRC70131</t>
  </si>
  <si>
    <t>D57368-BRC70063</t>
  </si>
  <si>
    <t>D57368-BRC70098</t>
  </si>
  <si>
    <t>D57368-BRC70173</t>
  </si>
  <si>
    <t>D57368-BRC70047</t>
  </si>
  <si>
    <t>D57368-BRC70088</t>
  </si>
  <si>
    <t>D57368-BRC70128</t>
  </si>
  <si>
    <t>D57368-BRC70062</t>
  </si>
  <si>
    <t>D57368-BRC70117</t>
  </si>
  <si>
    <t>D57368-BRC70118</t>
  </si>
  <si>
    <t>D57368-BRC70127</t>
  </si>
  <si>
    <t>D57368-BRC70046</t>
  </si>
  <si>
    <t>D57368-BRC70115</t>
  </si>
  <si>
    <t>D57368-BRC70027</t>
  </si>
  <si>
    <t>D57368-BRC70028</t>
  </si>
  <si>
    <t>D57368-BRC70011</t>
  </si>
  <si>
    <t>D57368-BRC70019</t>
  </si>
  <si>
    <t>D57368-BRC70016</t>
  </si>
  <si>
    <t>D57368-BRC70007</t>
  </si>
  <si>
    <t>D54300-BRC00121</t>
  </si>
  <si>
    <t>LANEUVEVILLE DEVANT NANCY</t>
  </si>
  <si>
    <t>D54300-BRC00078</t>
  </si>
  <si>
    <t>D54300-BRC00076</t>
  </si>
  <si>
    <t>D54300-BRC00036</t>
  </si>
  <si>
    <t>D54300-BRC00115</t>
  </si>
  <si>
    <t>D54300-BRC00114</t>
  </si>
  <si>
    <t>D54300-BRC00103</t>
  </si>
  <si>
    <t>D54300-BRC00081</t>
  </si>
  <si>
    <t>D54300-BRC00062</t>
  </si>
  <si>
    <t>D54300-BRC00061</t>
  </si>
  <si>
    <t>D54300-BRC00055</t>
  </si>
  <si>
    <t>D54300-BRC00053</t>
  </si>
  <si>
    <t>D54300-BRC00052</t>
  </si>
  <si>
    <t>D54300-BRC00040</t>
  </si>
  <si>
    <t>D54300-BRC00027</t>
  </si>
  <si>
    <t>D90065-BRC70004</t>
  </si>
  <si>
    <t>LEPUIX</t>
  </si>
  <si>
    <t>D10265-BRC70064</t>
  </si>
  <si>
    <t>LES NOES PRES TROYES</t>
  </si>
  <si>
    <t>D57441-BRC70051</t>
  </si>
  <si>
    <t>MANOM</t>
  </si>
  <si>
    <t>D57441-BRC70017</t>
  </si>
  <si>
    <t>D57441-BRC70047</t>
  </si>
  <si>
    <t>D57441-BRC70045</t>
  </si>
  <si>
    <t>D57441-BRC70025</t>
  </si>
  <si>
    <t>D57441-BRC70026</t>
  </si>
  <si>
    <t>D57441-BRC70012</t>
  </si>
  <si>
    <t>D57441-BRC70004</t>
  </si>
  <si>
    <t>D57441-BRC70037</t>
  </si>
  <si>
    <t>D57441-BRC70027</t>
  </si>
  <si>
    <t>D57441-BRC70053</t>
  </si>
  <si>
    <t>D57441-BRC70019</t>
  </si>
  <si>
    <t>D57441-BRC70005</t>
  </si>
  <si>
    <t>D57441-BRC70031</t>
  </si>
  <si>
    <t>D57441-BRC70046</t>
  </si>
  <si>
    <t>D57441-BRC70049</t>
  </si>
  <si>
    <t>D57441-BRC70028</t>
  </si>
  <si>
    <t>D57441-BRC70040</t>
  </si>
  <si>
    <t>D57441-BRC70055</t>
  </si>
  <si>
    <t>D57441-BRC70010</t>
  </si>
  <si>
    <t>D57441-BRC70014</t>
  </si>
  <si>
    <t>D57441-BRC70001</t>
  </si>
  <si>
    <t>D57441-BRC70015</t>
  </si>
  <si>
    <t>D57441-BRC70020</t>
  </si>
  <si>
    <t>D57441-BRC70042</t>
  </si>
  <si>
    <t>D57441-BRC70056</t>
  </si>
  <si>
    <t>D57441-BRC70002</t>
  </si>
  <si>
    <t>D57441-BRC70022</t>
  </si>
  <si>
    <t>D57441-BRC70043</t>
  </si>
  <si>
    <t>D57441-BRC70044</t>
  </si>
  <si>
    <t>D57441-BRC70016</t>
  </si>
  <si>
    <t>D57441-BRC70036</t>
  </si>
  <si>
    <t>D57441-BRC70057</t>
  </si>
  <si>
    <t>D57441-BRC70009</t>
  </si>
  <si>
    <t>D57441-BRC70050</t>
  </si>
  <si>
    <t>D57441-BRC70059</t>
  </si>
  <si>
    <t>D57441-BRC70060</t>
  </si>
  <si>
    <t>D57441-BRC70029</t>
  </si>
  <si>
    <t>D57463-BRC74140</t>
  </si>
  <si>
    <t>METZ</t>
  </si>
  <si>
    <t>D57463-BRC74139</t>
  </si>
  <si>
    <t>D57463-BRC16480</t>
  </si>
  <si>
    <t>D57463-BRC73044</t>
  </si>
  <si>
    <t>D57463-BRC72533</t>
  </si>
  <si>
    <t>D57463-BRC72010</t>
  </si>
  <si>
    <t>D57463-BRC70748</t>
  </si>
  <si>
    <t>D57463-BRC72532</t>
  </si>
  <si>
    <t>D57463-BRC70471</t>
  </si>
  <si>
    <t>D57463-BRC72782</t>
  </si>
  <si>
    <t>D57463-BRC70470</t>
  </si>
  <si>
    <t>D57463-BRC71738</t>
  </si>
  <si>
    <t>D57463-BRC71737</t>
  </si>
  <si>
    <t>D57463-BRC71735</t>
  </si>
  <si>
    <t>D57463-BRC71725</t>
  </si>
  <si>
    <t>D57463-BRC74039</t>
  </si>
  <si>
    <t>D57463-BRC70723</t>
  </si>
  <si>
    <t>D57463-BRC72867</t>
  </si>
  <si>
    <t>D57463-BRC71561</t>
  </si>
  <si>
    <t>D57463-BRC72875</t>
  </si>
  <si>
    <t>D57463-BRC71696</t>
  </si>
  <si>
    <t>D57463-BRC72743</t>
  </si>
  <si>
    <t>D57463-BRC70425</t>
  </si>
  <si>
    <t>D57463-BRC70424</t>
  </si>
  <si>
    <t>D57463-BRC70695</t>
  </si>
  <si>
    <t>D57463-BRC72481</t>
  </si>
  <si>
    <t>D57463-BRC72998</t>
  </si>
  <si>
    <t>D57463-BRC71173</t>
  </si>
  <si>
    <t>D57463-BRC72991</t>
  </si>
  <si>
    <t>D57463-BRC72198</t>
  </si>
  <si>
    <t>D57463-BRC72988</t>
  </si>
  <si>
    <t>D57463-BRC70684</t>
  </si>
  <si>
    <t>D57463-BRC72197</t>
  </si>
  <si>
    <t>D57463-BRC71665</t>
  </si>
  <si>
    <t>D57463-BRC72987</t>
  </si>
  <si>
    <t>D57463-BRC71938</t>
  </si>
  <si>
    <t>D57463-BRC71663</t>
  </si>
  <si>
    <t>D57463-BRC72710</t>
  </si>
  <si>
    <t>D57463-BRC70810</t>
  </si>
  <si>
    <t>D57463-BRC72600</t>
  </si>
  <si>
    <t>D57463-BRC71806</t>
  </si>
  <si>
    <t>D57463-BRC72599</t>
  </si>
  <si>
    <t>D57463-BRC72086</t>
  </si>
  <si>
    <t>D57463-BRC71426</t>
  </si>
  <si>
    <t>D57463-BRC71425</t>
  </si>
  <si>
    <t>D57463-BRC72886</t>
  </si>
  <si>
    <t>D57463-BRC72885</t>
  </si>
  <si>
    <t>D57463-BRC71165</t>
  </si>
  <si>
    <t>D57463-BRC71937</t>
  </si>
  <si>
    <t>D57463-BRC72467</t>
  </si>
  <si>
    <t>D57463-BRC73718</t>
  </si>
  <si>
    <t>D57463-BRC71415</t>
  </si>
  <si>
    <t>D57463-BRC73716</t>
  </si>
  <si>
    <t>D57463-BRC71923</t>
  </si>
  <si>
    <t>D57463-BRC70128</t>
  </si>
  <si>
    <t>D57463-BRC72049</t>
  </si>
  <si>
    <t>D57463-BRC71118</t>
  </si>
  <si>
    <t>D57463-BRC71872</t>
  </si>
  <si>
    <t>D57463-BRC72928</t>
  </si>
  <si>
    <t>D57463-BRC72390</t>
  </si>
  <si>
    <t>D57463-BRC70087</t>
  </si>
  <si>
    <t>D57463-BRC72924</t>
  </si>
  <si>
    <t>D57463-BRC71601</t>
  </si>
  <si>
    <t>D57463-BRC72918</t>
  </si>
  <si>
    <t>D57463-BRC71856</t>
  </si>
  <si>
    <t>D57463-BRC72641</t>
  </si>
  <si>
    <t>D57463-BRC72916</t>
  </si>
  <si>
    <t>D57463-BRC72912</t>
  </si>
  <si>
    <t>D57463-BRC71339</t>
  </si>
  <si>
    <t>D57463-BRC70848</t>
  </si>
  <si>
    <t>D57463-BRC72898</t>
  </si>
  <si>
    <t>D57463-BRC72359</t>
  </si>
  <si>
    <t>D57463-BRC71584</t>
  </si>
  <si>
    <t>D57463-BRC70567</t>
  </si>
  <si>
    <t>D57463-BRC73377</t>
  </si>
  <si>
    <t>D57463-BRC71581</t>
  </si>
  <si>
    <t>D57463-BRC71788</t>
  </si>
  <si>
    <t>D57463-BRC72836</t>
  </si>
  <si>
    <t>D57463-BRC70256</t>
  </si>
  <si>
    <t>D57463-BRC70792</t>
  </si>
  <si>
    <t>D57463-BRC72063</t>
  </si>
  <si>
    <t>D57463-BRC72105</t>
  </si>
  <si>
    <t>D57463-BRC71329</t>
  </si>
  <si>
    <t>D57463-BRC73388</t>
  </si>
  <si>
    <t>D57463-BRC72901</t>
  </si>
  <si>
    <t>D57463-BRC71865</t>
  </si>
  <si>
    <t>D57463-BRC71604</t>
  </si>
  <si>
    <t>D57463-BRC72393</t>
  </si>
  <si>
    <t>D57463-BRC72137</t>
  </si>
  <si>
    <t>D57463-BRC71361</t>
  </si>
  <si>
    <t>D57463-BRC71105</t>
  </si>
  <si>
    <t>D57463-BRC71609</t>
  </si>
  <si>
    <t>D57463-BRC71877</t>
  </si>
  <si>
    <t>D57463-BRC71111</t>
  </si>
  <si>
    <t>D57463-BRC71372</t>
  </si>
  <si>
    <t>D57463-BRC72351</t>
  </si>
  <si>
    <t>D57463-BRC72413</t>
  </si>
  <si>
    <t>D57463-BRC71885</t>
  </si>
  <si>
    <t>D57463-BRC71886</t>
  </si>
  <si>
    <t>D57463-BRC72149</t>
  </si>
  <si>
    <t>D57463-BRC71614</t>
  </si>
  <si>
    <t>D57463-BRC71887</t>
  </si>
  <si>
    <t>D57463-BRC71113</t>
  </si>
  <si>
    <t>D57463-BRC71114</t>
  </si>
  <si>
    <t>D57463-BRC71374</t>
  </si>
  <si>
    <t>D57463-BRC71888</t>
  </si>
  <si>
    <t>D57463-BRC71889</t>
  </si>
  <si>
    <t>D57463-BRC71375</t>
  </si>
  <si>
    <t>D57463-BRC72417</t>
  </si>
  <si>
    <t>D57463-BRC72419</t>
  </si>
  <si>
    <t>D57463-BRC71893</t>
  </si>
  <si>
    <t>D57463-BRC72420</t>
  </si>
  <si>
    <t>D57463-BRC71376</t>
  </si>
  <si>
    <t>D57463-BRC72423</t>
  </si>
  <si>
    <t>D57463-BRC71120</t>
  </si>
  <si>
    <t>D57463-BRC72150</t>
  </si>
  <si>
    <t>D57463-BRC71896</t>
  </si>
  <si>
    <t>D57463-BRC72425</t>
  </si>
  <si>
    <t>D57463-BRC72151</t>
  </si>
  <si>
    <t>D57463-BRC71122</t>
  </si>
  <si>
    <t>D57463-BRC72426</t>
  </si>
  <si>
    <t>D57463-BRC71378</t>
  </si>
  <si>
    <t>D57463-BRC71383</t>
  </si>
  <si>
    <t>D57463-BRC71903</t>
  </si>
  <si>
    <t>D57463-BRC72431</t>
  </si>
  <si>
    <t>D57463-BRC71904</t>
  </si>
  <si>
    <t>D57463-BRC71628</t>
  </si>
  <si>
    <t>D57463-BRC71629</t>
  </si>
  <si>
    <t>D57463-BRC72435</t>
  </si>
  <si>
    <t>D57463-BRC72157</t>
  </si>
  <si>
    <t>D57463-BRC71632</t>
  </si>
  <si>
    <t>D57463-BRC72159</t>
  </si>
  <si>
    <t>D57463-BRC71908</t>
  </si>
  <si>
    <t>D57463-BRC71134</t>
  </si>
  <si>
    <t>D57463-BRC71396</t>
  </si>
  <si>
    <t>D57463-BRC71911</t>
  </si>
  <si>
    <t>D57463-BRC71140</t>
  </si>
  <si>
    <t>D57463-BRC72166</t>
  </si>
  <si>
    <t>D57463-BRC71399</t>
  </si>
  <si>
    <t>D57463-BRC71400</t>
  </si>
  <si>
    <t>D57463-BRC71142</t>
  </si>
  <si>
    <t>D57463-BRC71064</t>
  </si>
  <si>
    <t>D57463-BRC71401</t>
  </si>
  <si>
    <t>D57463-BRC71321</t>
  </si>
  <si>
    <t>D57463-BRC72171</t>
  </si>
  <si>
    <t>D57463-BRC71919</t>
  </si>
  <si>
    <t>D57463-BRC71920</t>
  </si>
  <si>
    <t>D57463-BRC72169</t>
  </si>
  <si>
    <t>D57463-BRC71644</t>
  </si>
  <si>
    <t>D57463-BRC71407</t>
  </si>
  <si>
    <t>D57463-BRC73595</t>
  </si>
  <si>
    <t>D57463-BRC72313</t>
  </si>
  <si>
    <t>D57463-BRC72080</t>
  </si>
  <si>
    <t>D57463-BRC72315</t>
  </si>
  <si>
    <t>D57463-BRC72317</t>
  </si>
  <si>
    <t>D57463-BRC71547</t>
  </si>
  <si>
    <t>D57463-BRC71289</t>
  </si>
  <si>
    <t>D57463-BRC71292</t>
  </si>
  <si>
    <t>D57463-BRC71548</t>
  </si>
  <si>
    <t>D57463-BRC72318</t>
  </si>
  <si>
    <t>D57463-BRC72081</t>
  </si>
  <si>
    <t>D57463-BRC71799</t>
  </si>
  <si>
    <t>D57463-BRC71803</t>
  </si>
  <si>
    <t>D57463-BRC72323</t>
  </si>
  <si>
    <t>D57463-BRC71552</t>
  </si>
  <si>
    <t>D57463-BRC71553</t>
  </si>
  <si>
    <t>D57463-BRC71646</t>
  </si>
  <si>
    <t>D57463-BRC71146</t>
  </si>
  <si>
    <t>D57463-BRC72176</t>
  </si>
  <si>
    <t>D57463-BRC71147</t>
  </si>
  <si>
    <t>D57463-BRC72180</t>
  </si>
  <si>
    <t>D57463-BRC71924</t>
  </si>
  <si>
    <t>D57463-BRC71928</t>
  </si>
  <si>
    <t>D57463-BRC71417</t>
  </si>
  <si>
    <t>D57463-BRC71931</t>
  </si>
  <si>
    <t>D57463-BRC71652</t>
  </si>
  <si>
    <t>D57463-BRC71932</t>
  </si>
  <si>
    <t>D57463-BRC71933</t>
  </si>
  <si>
    <t>D57463-BRC72190</t>
  </si>
  <si>
    <t>D57463-BRC72191</t>
  </si>
  <si>
    <t>D57463-BRC73465</t>
  </si>
  <si>
    <t>D57463-BRC71419</t>
  </si>
  <si>
    <t>D57463-BRC71420</t>
  </si>
  <si>
    <t>D57463-BRC71161</t>
  </si>
  <si>
    <t>D57463-BRC71163</t>
  </si>
  <si>
    <t>D57463-BRC71936</t>
  </si>
  <si>
    <t>D57463-BRC72196</t>
  </si>
  <si>
    <t>D57463-BRC71041</t>
  </si>
  <si>
    <t>D57463-BRC71431</t>
  </si>
  <si>
    <t>D57463-BRC71174</t>
  </si>
  <si>
    <t>D57463-BRC71176</t>
  </si>
  <si>
    <t>D57463-BRC71948</t>
  </si>
  <si>
    <t>D57463-BRC71673</t>
  </si>
  <si>
    <t>D57463-BRC72209</t>
  </si>
  <si>
    <t>D57463-BRC73002</t>
  </si>
  <si>
    <t>D57463-BRC71956</t>
  </si>
  <si>
    <t>D57463-BRC71299</t>
  </si>
  <si>
    <t>D57463-BRC71558</t>
  </si>
  <si>
    <t>D57463-BRC70715</t>
  </si>
  <si>
    <t>D57463-BRC72225</t>
  </si>
  <si>
    <t>D57463-BRC73354</t>
  </si>
  <si>
    <t>D57463-BRC71572</t>
  </si>
  <si>
    <t>D57463-BRC71700</t>
  </si>
  <si>
    <t>D57463-BRC73775</t>
  </si>
  <si>
    <t>D57463-BRC74033</t>
  </si>
  <si>
    <t>D57463-BRC71710</t>
  </si>
  <si>
    <t>D57463-BRC72241</t>
  </si>
  <si>
    <t>D57463-BRC71716</t>
  </si>
  <si>
    <t>D57463-BRC71468</t>
  </si>
  <si>
    <t>D57463-BRC71472</t>
  </si>
  <si>
    <t>D57463-BRC74043</t>
  </si>
  <si>
    <t>D57463-BRC73788</t>
  </si>
  <si>
    <t>D57463-BRC73532</t>
  </si>
  <si>
    <t>D57463-BRC73131</t>
  </si>
  <si>
    <t>D57463-BRC71534</t>
  </si>
  <si>
    <t>D57463-BRC70737</t>
  </si>
  <si>
    <t>D57463-BRC71733</t>
  </si>
  <si>
    <t>D57463-BRC71742</t>
  </si>
  <si>
    <t>D57463-BRC71745</t>
  </si>
  <si>
    <t>D57463-BRC72006</t>
  </si>
  <si>
    <t>D57463-BRC72259</t>
  </si>
  <si>
    <t>D57463-BRC70749</t>
  </si>
  <si>
    <t>D57463-BRC72545</t>
  </si>
  <si>
    <t>D57463-BRC72029</t>
  </si>
  <si>
    <t>D57463-BRC71251</t>
  </si>
  <si>
    <t>D57463-BRC71254</t>
  </si>
  <si>
    <t>D57463-BRC72290</t>
  </si>
  <si>
    <t>D57463-BRC16386</t>
  </si>
  <si>
    <t>D57463-BRC72184</t>
  </si>
  <si>
    <t>D57463-BRC72397</t>
  </si>
  <si>
    <t>D57465-BRC00001</t>
  </si>
  <si>
    <t>METZERVISSE</t>
  </si>
  <si>
    <t>D25388-BRC70241</t>
  </si>
  <si>
    <t>D25388-BRC70135</t>
  </si>
  <si>
    <t>D25388-BRC70572</t>
  </si>
  <si>
    <t>D25388-BRC70161</t>
  </si>
  <si>
    <t>D25388-BRC70619</t>
  </si>
  <si>
    <t>D25388-BRC70480</t>
  </si>
  <si>
    <t>D25388-BRC70192</t>
  </si>
  <si>
    <t>D25388-BRC70017</t>
  </si>
  <si>
    <t>D25388-BRC70153</t>
  </si>
  <si>
    <t>D25388-BRC70436</t>
  </si>
  <si>
    <t>D25388-BRC70231</t>
  </si>
  <si>
    <t>D25388-BRC70077</t>
  </si>
  <si>
    <t>D25388-BRC70006</t>
  </si>
  <si>
    <t>D25388-BRC70187</t>
  </si>
  <si>
    <t>D25388-BRC70225</t>
  </si>
  <si>
    <t>D25388-BRC70107</t>
  </si>
  <si>
    <t>D25388-BRC70313</t>
  </si>
  <si>
    <t>D25388-BRC70031</t>
  </si>
  <si>
    <t>D25388-BRC70193</t>
  </si>
  <si>
    <t>D25388-BRC70188</t>
  </si>
  <si>
    <t>D25388-BRC70263</t>
  </si>
  <si>
    <t>D25388-BRC70233</t>
  </si>
  <si>
    <t>D25388-BRC70623</t>
  </si>
  <si>
    <t>D25388-BRC70118</t>
  </si>
  <si>
    <t>D25388-BRC70120</t>
  </si>
  <si>
    <t>D25388-BRC70072</t>
  </si>
  <si>
    <t>D25388-BRC70150</t>
  </si>
  <si>
    <t>D25388-BRC70068</t>
  </si>
  <si>
    <t>D25388-BRC70151</t>
  </si>
  <si>
    <t>D25388-BRC70069</t>
  </si>
  <si>
    <t>D25388-BRC70067</t>
  </si>
  <si>
    <t>D25388-BRC70271</t>
  </si>
  <si>
    <t>D25388-BRC70264</t>
  </si>
  <si>
    <t>D25388-BRC70062</t>
  </si>
  <si>
    <t>D25388-BRC70007</t>
  </si>
  <si>
    <t>D25388-BRC70348</t>
  </si>
  <si>
    <t>D25388-BRC70011</t>
  </si>
  <si>
    <t>D25388-BRC70110</t>
  </si>
  <si>
    <t>D25388-BRC70009</t>
  </si>
  <si>
    <t>D25388-BRC70073</t>
  </si>
  <si>
    <t>D25388-BRC70227</t>
  </si>
  <si>
    <t>D25388-BRC70024</t>
  </si>
  <si>
    <t>D25388-BRC70014</t>
  </si>
  <si>
    <t>D25388-BRC70018</t>
  </si>
  <si>
    <t>D25388-BRC70155</t>
  </si>
  <si>
    <t>D25388-BRC70230</t>
  </si>
  <si>
    <t>D25388-BRC70148</t>
  </si>
  <si>
    <t>D25388-BRC70270</t>
  </si>
  <si>
    <t>D25388-BRC70013</t>
  </si>
  <si>
    <t>D25388-BRC70121</t>
  </si>
  <si>
    <t>D25388-BRC70195</t>
  </si>
  <si>
    <t>D25388-BRC70775</t>
  </si>
  <si>
    <t>D25388-BRC70774</t>
  </si>
  <si>
    <t>D25388-BRC70197</t>
  </si>
  <si>
    <t>D25388-BRC70160</t>
  </si>
  <si>
    <t>D25388-BRC70170</t>
  </si>
  <si>
    <t>D25388-BRC70111</t>
  </si>
  <si>
    <t>D25388-BRC70063</t>
  </si>
  <si>
    <t>D25388-BRC70025</t>
  </si>
  <si>
    <t>D25388-BRC70149</t>
  </si>
  <si>
    <t>D25388-BRC70220</t>
  </si>
  <si>
    <t>D25388-BRC70066</t>
  </si>
  <si>
    <t>D25388-BRC70113</t>
  </si>
  <si>
    <t>D25388-BRC70065</t>
  </si>
  <si>
    <t>D25388-BRC70109</t>
  </si>
  <si>
    <t>D25388-BRC70074</t>
  </si>
  <si>
    <t>D25388-BRC70016</t>
  </si>
  <si>
    <t>D25388-BRC70015</t>
  </si>
  <si>
    <t>D25388-BRC70435</t>
  </si>
  <si>
    <t>D25388-BRC70395</t>
  </si>
  <si>
    <t>D25388-BRC70274</t>
  </si>
  <si>
    <t>D25388-BRC70196</t>
  </si>
  <si>
    <t>D25388-BRC70283</t>
  </si>
  <si>
    <t>D25388-BRC70124</t>
  </si>
  <si>
    <t>D25388-BRC70076</t>
  </si>
  <si>
    <t>D25388-BRC70075</t>
  </si>
  <si>
    <t>D57481-BRC12074</t>
  </si>
  <si>
    <t>MONTOIS LA MONTAGNE</t>
  </si>
  <si>
    <t>D57484-BRC70001</t>
  </si>
  <si>
    <t>MORSBACH</t>
  </si>
  <si>
    <t>D57484-BRC07864</t>
  </si>
  <si>
    <t>D57484-BRC07863</t>
  </si>
  <si>
    <t>D57484-BRC07862</t>
  </si>
  <si>
    <t>D57484-BRC07861</t>
  </si>
  <si>
    <t>D57484-BRC07860</t>
  </si>
  <si>
    <t>D57484-BRC07859</t>
  </si>
  <si>
    <t>D57487-BRC70148</t>
  </si>
  <si>
    <t>MOULINS LES METZ</t>
  </si>
  <si>
    <t>D57487-BRC70140</t>
  </si>
  <si>
    <t>D54391-BRC70017</t>
  </si>
  <si>
    <t>MOUTIERS</t>
  </si>
  <si>
    <t>D57491-BRC70221</t>
  </si>
  <si>
    <t>MOYEUVRE GRANDE</t>
  </si>
  <si>
    <t>D57491-BRC70227</t>
  </si>
  <si>
    <t>D57491-BRC70237</t>
  </si>
  <si>
    <t>D57491-BRC70231</t>
  </si>
  <si>
    <t>D57491-BRC70193</t>
  </si>
  <si>
    <t>D57491-BRC70228</t>
  </si>
  <si>
    <t>D57491-BRC70233</t>
  </si>
  <si>
    <t>D57491-BRC70205</t>
  </si>
  <si>
    <t>D57491-BRC70232</t>
  </si>
  <si>
    <t>D57491-BRC70198</t>
  </si>
  <si>
    <t>D57491-BRC70192</t>
  </si>
  <si>
    <t>D57491-BRC70239</t>
  </si>
  <si>
    <t>D57491-BRC70240</t>
  </si>
  <si>
    <t>D57491-BRC70113</t>
  </si>
  <si>
    <t>D57491-BRC70095</t>
  </si>
  <si>
    <t>D57491-BRC70137</t>
  </si>
  <si>
    <t>D57491-BRC70068</t>
  </si>
  <si>
    <t>D57491-BRC70103</t>
  </si>
  <si>
    <t>D57491-BRC70024</t>
  </si>
  <si>
    <t>D57491-BRC70111</t>
  </si>
  <si>
    <t>D57491-BRC70040</t>
  </si>
  <si>
    <t>D57491-BRC70055</t>
  </si>
  <si>
    <t>D57491-BRC70118</t>
  </si>
  <si>
    <t>D57491-BRC70091</t>
  </si>
  <si>
    <t>D57491-BRC70110</t>
  </si>
  <si>
    <t>D57491-BRC70053</t>
  </si>
  <si>
    <t>D57491-BRC70006</t>
  </si>
  <si>
    <t>D57491-BRC70186</t>
  </si>
  <si>
    <t>D57491-BRC70066</t>
  </si>
  <si>
    <t>D57491-BRC70051</t>
  </si>
  <si>
    <t>D57491-BRC70109</t>
  </si>
  <si>
    <t>D57491-BRC70065</t>
  </si>
  <si>
    <t>D57491-BRC70154</t>
  </si>
  <si>
    <t>D57491-BRC70130</t>
  </si>
  <si>
    <t>D57491-BRC70169</t>
  </si>
  <si>
    <t>D57491-BRC70037</t>
  </si>
  <si>
    <t>D57491-BRC70099</t>
  </si>
  <si>
    <t>D57491-BRC70168</t>
  </si>
  <si>
    <t>D57491-BRC70076</t>
  </si>
  <si>
    <t>D57491-BRC70050</t>
  </si>
  <si>
    <t>D57491-BRC70167</t>
  </si>
  <si>
    <t>D57491-BRC70005</t>
  </si>
  <si>
    <t>D57491-BRC70153</t>
  </si>
  <si>
    <t>D57491-BRC70020</t>
  </si>
  <si>
    <t>D57491-BRC70004</t>
  </si>
  <si>
    <t>D57491-BRC70152</t>
  </si>
  <si>
    <t>D57491-BRC70151</t>
  </si>
  <si>
    <t>D57491-BRC70086</t>
  </si>
  <si>
    <t>D57491-BRC70048</t>
  </si>
  <si>
    <t>D57491-BRC70075</t>
  </si>
  <si>
    <t>D57491-BRC70047</t>
  </si>
  <si>
    <t>D57491-BRC70074</t>
  </si>
  <si>
    <t>D57491-BRC70062</t>
  </si>
  <si>
    <t>D57491-BRC70129</t>
  </si>
  <si>
    <t>D57491-BRC70107</t>
  </si>
  <si>
    <t>D57491-BRC70034</t>
  </si>
  <si>
    <t>D57491-BRC70184</t>
  </si>
  <si>
    <t>D57491-BRC70183</t>
  </si>
  <si>
    <t>D57491-BRC70045</t>
  </si>
  <si>
    <t>D57491-BRC70116</t>
  </si>
  <si>
    <t>D57491-BRC70032</t>
  </si>
  <si>
    <t>D57491-BRC70165</t>
  </si>
  <si>
    <t>D57491-BRC70012</t>
  </si>
  <si>
    <t>D57491-BRC70163</t>
  </si>
  <si>
    <t>D57491-BRC70082</t>
  </si>
  <si>
    <t>D57491-BRC70147</t>
  </si>
  <si>
    <t>D57491-BRC70162</t>
  </si>
  <si>
    <t>D57491-BRC70081</t>
  </si>
  <si>
    <t>D57491-BRC70127</t>
  </si>
  <si>
    <t>D57491-BRC70146</t>
  </si>
  <si>
    <t>D57491-BRC70061</t>
  </si>
  <si>
    <t>D57491-BRC70072</t>
  </si>
  <si>
    <t>D57491-BRC70181</t>
  </si>
  <si>
    <t>D57491-BRC70001</t>
  </si>
  <si>
    <t>D57491-BRC70011</t>
  </si>
  <si>
    <t>D57491-BRC70180</t>
  </si>
  <si>
    <t>D57491-BRC70161</t>
  </si>
  <si>
    <t>D57491-BRC70143</t>
  </si>
  <si>
    <t>D57491-BRC70059</t>
  </si>
  <si>
    <t>D57491-BRC70176</t>
  </si>
  <si>
    <t>D57491-BRC70058</t>
  </si>
  <si>
    <t>D57491-BRC70017</t>
  </si>
  <si>
    <t>D57491-BRC70242</t>
  </si>
  <si>
    <t>D57491-BRC70049</t>
  </si>
  <si>
    <t>D57491-BRC70010</t>
  </si>
  <si>
    <t>D57491-BRC70211</t>
  </si>
  <si>
    <t>D57491-BRC70234</t>
  </si>
  <si>
    <t>D57491-BRC70244</t>
  </si>
  <si>
    <t>D57491-BRC70245</t>
  </si>
  <si>
    <t>D57491-BRC70249</t>
  </si>
  <si>
    <t>D57491-BRC70250</t>
  </si>
  <si>
    <t>D68224-BRC70453</t>
  </si>
  <si>
    <t>MULHOUSE</t>
  </si>
  <si>
    <t>D68224-BRC06437</t>
  </si>
  <si>
    <t>D68224-BRC70798</t>
  </si>
  <si>
    <t>D68224-BRC15995</t>
  </si>
  <si>
    <t>D68224-BRC16691</t>
  </si>
  <si>
    <t>D68224-BRC70979</t>
  </si>
  <si>
    <t>D68224-BRC70000</t>
  </si>
  <si>
    <t>D68224-BRC16661</t>
  </si>
  <si>
    <t>D68224-BRC70974</t>
  </si>
  <si>
    <t>D68224-BRC06519</t>
  </si>
  <si>
    <t>D68224-BRC15679</t>
  </si>
  <si>
    <t>D68224-BRC70599</t>
  </si>
  <si>
    <t>D68224-BRC09484</t>
  </si>
  <si>
    <t>D68224-BRC16090</t>
  </si>
  <si>
    <t>D68224-BRC70793</t>
  </si>
  <si>
    <t>D68224-BRC15757</t>
  </si>
  <si>
    <t>D68224-BRC70731</t>
  </si>
  <si>
    <t>D68224-BRC70733</t>
  </si>
  <si>
    <t>D68224-BRC15746</t>
  </si>
  <si>
    <t>D68224-BRC15736</t>
  </si>
  <si>
    <t>D68224-BRC15734</t>
  </si>
  <si>
    <t>D68224-BRC70772</t>
  </si>
  <si>
    <t>D68224-BRC15957</t>
  </si>
  <si>
    <t>D68224-BRC16750</t>
  </si>
  <si>
    <t>D68224-BRC16738</t>
  </si>
  <si>
    <t>D68224-BRC02448</t>
  </si>
  <si>
    <t>D68224-BRC70442</t>
  </si>
  <si>
    <t>D68224-BRC15851</t>
  </si>
  <si>
    <t>D68224-BRC15951</t>
  </si>
  <si>
    <t>D68224-BRC16558</t>
  </si>
  <si>
    <t>D68224-BRC02685</t>
  </si>
  <si>
    <t>D68224-BRC14378</t>
  </si>
  <si>
    <t>D68224-BRC15954</t>
  </si>
  <si>
    <t>D68224-BRC16046</t>
  </si>
  <si>
    <t>D68224-BRC16334</t>
  </si>
  <si>
    <t>D68224-BRC16131</t>
  </si>
  <si>
    <t>D68224-BRC70129</t>
  </si>
  <si>
    <t>D68224-BRC16481</t>
  </si>
  <si>
    <t>D68224-BRC16743</t>
  </si>
  <si>
    <t>D68224-BRC16744</t>
  </si>
  <si>
    <t>D68224-BRC70112</t>
  </si>
  <si>
    <t>D68224-BRC14373</t>
  </si>
  <si>
    <t>D68224-BRC14372</t>
  </si>
  <si>
    <t>D68224-BRC14371</t>
  </si>
  <si>
    <t>D68224-BRC70872</t>
  </si>
  <si>
    <t>D68224-BRC70385</t>
  </si>
  <si>
    <t>D68224-BRC70888</t>
  </si>
  <si>
    <t>D68224-BRC70168</t>
  </si>
  <si>
    <t>D68224-BRC16776</t>
  </si>
  <si>
    <t>D68224-BRC15820</t>
  </si>
  <si>
    <t>D68224-BRC16996</t>
  </si>
  <si>
    <t>D68224-BRC04498</t>
  </si>
  <si>
    <t>D68224-BRC16015</t>
  </si>
  <si>
    <t>D68224-BRC16243</t>
  </si>
  <si>
    <t>D68224-BRC70345</t>
  </si>
  <si>
    <t>D68224-BRC16329</t>
  </si>
  <si>
    <t>D68224-BRC70048</t>
  </si>
  <si>
    <t>D68224-BRC16250</t>
  </si>
  <si>
    <t>D68224-BRC16467</t>
  </si>
  <si>
    <t>D68224-BRC15999</t>
  </si>
  <si>
    <t>D68224-BRC05155</t>
  </si>
  <si>
    <t>D68224-BRC15961</t>
  </si>
  <si>
    <t>D68224-BRC15962</t>
  </si>
  <si>
    <t>D68224-BRC16330</t>
  </si>
  <si>
    <t>D68224-BRC70818</t>
  </si>
  <si>
    <t>D68224-BRC70678</t>
  </si>
  <si>
    <t>D68224-BRC70679</t>
  </si>
  <si>
    <t>D68224-BRC71081</t>
  </si>
  <si>
    <t>D68224-BRC70436</t>
  </si>
  <si>
    <t>D68224-BRC70781</t>
  </si>
  <si>
    <t>D68224-BRC70547</t>
  </si>
  <si>
    <t>D68224-BRC15675</t>
  </si>
  <si>
    <t>D68224-BRC70675</t>
  </si>
  <si>
    <t>D68224-BRC70878</t>
  </si>
  <si>
    <t>D68224-BRC16515</t>
  </si>
  <si>
    <t>D68224-BRC01684</t>
  </si>
  <si>
    <t>D68224-BRC16471</t>
  </si>
  <si>
    <t>D68224-BRC16727</t>
  </si>
  <si>
    <t>D68224-BRC16739</t>
  </si>
  <si>
    <t>D68224-BRC70305</t>
  </si>
  <si>
    <t>D68224-BRC03168</t>
  </si>
  <si>
    <t>D68224-BRC14282</t>
  </si>
  <si>
    <t>D68224-BRC70960</t>
  </si>
  <si>
    <t>D68224-BRC70956</t>
  </si>
  <si>
    <t>D68224-BRC70958</t>
  </si>
  <si>
    <t>D68224-BRC16990</t>
  </si>
  <si>
    <t>D68224-BRC71029</t>
  </si>
  <si>
    <t>D68224-BRC70866</t>
  </si>
  <si>
    <t>D68224-BRC16737</t>
  </si>
  <si>
    <t>D68224-BRC70796</t>
  </si>
  <si>
    <t>D68224-BRC70680</t>
  </si>
  <si>
    <t>D68224-BRC70797</t>
  </si>
  <si>
    <t>D68224-BRC70941</t>
  </si>
  <si>
    <t>D68224-BRC70951</t>
  </si>
  <si>
    <t>D68224-BRC70470</t>
  </si>
  <si>
    <t>D68224-BRC70969</t>
  </si>
  <si>
    <t>D68224-BRC70469</t>
  </si>
  <si>
    <t>D68224-BRC70409</t>
  </si>
  <si>
    <t>D68224-BRC16749</t>
  </si>
  <si>
    <t>D68224-BRC16748</t>
  </si>
  <si>
    <t>D68224-BRC70263</t>
  </si>
  <si>
    <t>D68224-BRC01828</t>
  </si>
  <si>
    <t>D68224-BRC70824</t>
  </si>
  <si>
    <t>D68224-BRC70130</t>
  </si>
  <si>
    <t>D68224-BRC70257</t>
  </si>
  <si>
    <t>D68224-BRC70230</t>
  </si>
  <si>
    <t>D68224-BRC70099</t>
  </si>
  <si>
    <t>D68224-BRC70567</t>
  </si>
  <si>
    <t>D68224-BRC70251</t>
  </si>
  <si>
    <t>D68224-BRC70243</t>
  </si>
  <si>
    <t>D68224-BRC16841</t>
  </si>
  <si>
    <t>D68224-BRC15792</t>
  </si>
  <si>
    <t>D68224-BRC16579</t>
  </si>
  <si>
    <t>D68224-BRC16731</t>
  </si>
  <si>
    <t>D68224-BRC70233</t>
  </si>
  <si>
    <t>D68224-BRC70600</t>
  </si>
  <si>
    <t>D68224-BRC70581</t>
  </si>
  <si>
    <t>D68224-BRC70614</t>
  </si>
  <si>
    <t>D68224-BRC70615</t>
  </si>
  <si>
    <t>D68224-BRC70584</t>
  </si>
  <si>
    <t>D68224-BRC71056</t>
  </si>
  <si>
    <t>D68224-BRC71145</t>
  </si>
  <si>
    <t>D68224-BRC70785</t>
  </si>
  <si>
    <t>D68224-BRC70788</t>
  </si>
  <si>
    <t>D68224-BRC16847</t>
  </si>
  <si>
    <t>D68224-BRC16817</t>
  </si>
  <si>
    <t>D68224-BRC71027</t>
  </si>
  <si>
    <t>D68224-BRC70232</t>
  </si>
  <si>
    <t>D68224-BRC03160</t>
  </si>
  <si>
    <t>D68224-BRC70877</t>
  </si>
  <si>
    <t>D68224-BRC70876</t>
  </si>
  <si>
    <t>D68224-BRC16242</t>
  </si>
  <si>
    <t>D68224-BRC14992</t>
  </si>
  <si>
    <t>D68224-BRC16725</t>
  </si>
  <si>
    <t>D68224-BRC70479</t>
  </si>
  <si>
    <t>D68224-BRC15730</t>
  </si>
  <si>
    <t>D68224-BRC15081</t>
  </si>
  <si>
    <t>D68224-BRC16230</t>
  </si>
  <si>
    <t>D68224-BRC16019</t>
  </si>
  <si>
    <t>D68224-BRC70425</t>
  </si>
  <si>
    <t>D68224-BRC01730</t>
  </si>
  <si>
    <t>D68224-BRC70625</t>
  </si>
  <si>
    <t>D68224-BRC15454</t>
  </si>
  <si>
    <t>D68224-BRC70831</t>
  </si>
  <si>
    <t>D68224-BRC70993</t>
  </si>
  <si>
    <t>D68224-BRC70466</t>
  </si>
  <si>
    <t>D68224-BRC70454</t>
  </si>
  <si>
    <t>D68224-BRC15946</t>
  </si>
  <si>
    <t>D68224-BRC70535</t>
  </si>
  <si>
    <t>D68224-BRC16038</t>
  </si>
  <si>
    <t>D68224-BRC70764</t>
  </si>
  <si>
    <t>D68224-BRC70214</t>
  </si>
  <si>
    <t>D68224-BRC70737</t>
  </si>
  <si>
    <t>D68224-BRC16185</t>
  </si>
  <si>
    <t>D68224-BRC15714</t>
  </si>
  <si>
    <t>D68224-BRC16741</t>
  </si>
  <si>
    <t>D68224-BRC70113</t>
  </si>
  <si>
    <t>D68224-BRC70104</t>
  </si>
  <si>
    <t>D68224-BRC16246</t>
  </si>
  <si>
    <t>D68224-BRC16472</t>
  </si>
  <si>
    <t>D68224-BRC71011</t>
  </si>
  <si>
    <t>D68224-BRC71012</t>
  </si>
  <si>
    <t>D68224-BRC71015</t>
  </si>
  <si>
    <t>D68224-BRC70007</t>
  </si>
  <si>
    <t>D68224-BRC70001</t>
  </si>
  <si>
    <t>D68224-BRC71090</t>
  </si>
  <si>
    <t>D68224-BRC16470</t>
  </si>
  <si>
    <t>D68224-BRC14766</t>
  </si>
  <si>
    <t>D68224-BRC14767</t>
  </si>
  <si>
    <t>D68224-BRC14768</t>
  </si>
  <si>
    <t>D68224-BRC14770</t>
  </si>
  <si>
    <t>D68224-BRC14771</t>
  </si>
  <si>
    <t>D68224-BRC15784</t>
  </si>
  <si>
    <t>D68224-BRC09552</t>
  </si>
  <si>
    <t>D68224-BRC15944</t>
  </si>
  <si>
    <t>D68224-BRC70107</t>
  </si>
  <si>
    <t>D68224-BRC15676</t>
  </si>
  <si>
    <t>D68224-BRC15673</t>
  </si>
  <si>
    <t>D68224-BRC70122</t>
  </si>
  <si>
    <t>D68224-BRC15403</t>
  </si>
  <si>
    <t>D68224-BRC15353</t>
  </si>
  <si>
    <t>D68224-BRC15352</t>
  </si>
  <si>
    <t>D68224-BRC16505</t>
  </si>
  <si>
    <t>D68224-BRC70501</t>
  </si>
  <si>
    <t>D68224-BRC04395</t>
  </si>
  <si>
    <t>D68224-BRC15418</t>
  </si>
  <si>
    <t>D68224-BRC15953</t>
  </si>
  <si>
    <t>D68224-BRC16842</t>
  </si>
  <si>
    <t>D68224-BRC09300</t>
  </si>
  <si>
    <t>D68224-BRC70792</t>
  </si>
  <si>
    <t>D68224-BRC16498</t>
  </si>
  <si>
    <t>D68224-BRC05121</t>
  </si>
  <si>
    <t>D68224-BRC70124</t>
  </si>
  <si>
    <t>D68224-BRC15203</t>
  </si>
  <si>
    <t>D68224-BRC15205</t>
  </si>
  <si>
    <t>D68224-BRC70910</t>
  </si>
  <si>
    <t>D68224-BRC70832</t>
  </si>
  <si>
    <t>D68224-BRC16872</t>
  </si>
  <si>
    <t>D68224-BRC04046</t>
  </si>
  <si>
    <t>D68224-BRC16574</t>
  </si>
  <si>
    <t>D68224-BRC70037</t>
  </si>
  <si>
    <t>D68224-BRC70014</t>
  </si>
  <si>
    <t>D68224-BRC70024</t>
  </si>
  <si>
    <t>D68224-BRC70050</t>
  </si>
  <si>
    <t>D68224-BRC70109</t>
  </si>
  <si>
    <t>D68224-BRC15153</t>
  </si>
  <si>
    <t>D68224-BRC15151</t>
  </si>
  <si>
    <t>D68224-BRC15152</t>
  </si>
  <si>
    <t>D68224-BRC15076</t>
  </si>
  <si>
    <t>D68224-BRC15120</t>
  </si>
  <si>
    <t>D68224-BRC04497</t>
  </si>
  <si>
    <t>D68224-BRC15021</t>
  </si>
  <si>
    <t>D68224-BRC15453</t>
  </si>
  <si>
    <t>D68224-BRC02910</t>
  </si>
  <si>
    <t>D68224-BRC02933</t>
  </si>
  <si>
    <t>D68224-BRC70167</t>
  </si>
  <si>
    <t>D68224-BRC15410</t>
  </si>
  <si>
    <t>D68224-BRC15085</t>
  </si>
  <si>
    <t>D68224-BRC70710</t>
  </si>
  <si>
    <t>D68224-BRC09553</t>
  </si>
  <si>
    <t>D68224-BRC70577</t>
  </si>
  <si>
    <t>D68224-BRC14854</t>
  </si>
  <si>
    <t>D68224-BRC14811</t>
  </si>
  <si>
    <t>D68224-BRC14810</t>
  </si>
  <si>
    <t>D68224-BRC14812</t>
  </si>
  <si>
    <t>D68224-BRC15082</t>
  </si>
  <si>
    <t>D68224-BRC16758</t>
  </si>
  <si>
    <t>D68224-BRC14850</t>
  </si>
  <si>
    <t>D68224-BRC14849</t>
  </si>
  <si>
    <t>D68224-BRC14848</t>
  </si>
  <si>
    <t>D68224-BRC14847</t>
  </si>
  <si>
    <t>D68224-BRC14846</t>
  </si>
  <si>
    <t>D68224-BRC14845</t>
  </si>
  <si>
    <t>D68224-BRC14844</t>
  </si>
  <si>
    <t>D68224-BRC14843</t>
  </si>
  <si>
    <t>D68224-BRC15272</t>
  </si>
  <si>
    <t>D68224-BRC01971</t>
  </si>
  <si>
    <t>D68224-BRC01972</t>
  </si>
  <si>
    <t>D68224-BRC01920</t>
  </si>
  <si>
    <t>D68224-BRC14795</t>
  </si>
  <si>
    <t>D68224-BRC16530</t>
  </si>
  <si>
    <t>D68224-BRC15721</t>
  </si>
  <si>
    <t>D68224-BRC16846</t>
  </si>
  <si>
    <t>D68224-BRC14809</t>
  </si>
  <si>
    <t>D68224-BRC02236</t>
  </si>
  <si>
    <t>D68224-BRC16084</t>
  </si>
  <si>
    <t>D68224-BRC70540</t>
  </si>
  <si>
    <t>D68224-BRC16366</t>
  </si>
  <si>
    <t>D68224-BRC01693</t>
  </si>
  <si>
    <t>D68224-BRC01695</t>
  </si>
  <si>
    <t>D68224-BRC70723</t>
  </si>
  <si>
    <t>D68224-BRC70884</t>
  </si>
  <si>
    <t>D68224-BRC15070</t>
  </si>
  <si>
    <t>D68224-BRC15072</t>
  </si>
  <si>
    <t>D68224-BRC15542</t>
  </si>
  <si>
    <t>D68224-BRC15071</t>
  </si>
  <si>
    <t>D68224-BRC15541</t>
  </si>
  <si>
    <t>D68224-BRC15098</t>
  </si>
  <si>
    <t>D68224-BRC70053</t>
  </si>
  <si>
    <t>D68224-BRC09453</t>
  </si>
  <si>
    <t>D68224-BRC09456</t>
  </si>
  <si>
    <t>D68224-BRC09457</t>
  </si>
  <si>
    <t>D68224-BRC09461</t>
  </si>
  <si>
    <t>D68224-BRC03494</t>
  </si>
  <si>
    <t>D68224-BRC09463</t>
  </si>
  <si>
    <t>D68224-BRC07806</t>
  </si>
  <si>
    <t>D68224-BRC03228</t>
  </si>
  <si>
    <t>D68224-BRC15264</t>
  </si>
  <si>
    <t>D68224-BRC15265</t>
  </si>
  <si>
    <t>D68224-BRC15317</t>
  </si>
  <si>
    <t>D68224-BRC15318</t>
  </si>
  <si>
    <t>D68224-BRC15154</t>
  </si>
  <si>
    <t>D68224-BRC15732</t>
  </si>
  <si>
    <t>D68224-BRC14191</t>
  </si>
  <si>
    <t>D68224-BRC14352</t>
  </si>
  <si>
    <t>D68224-BRC15437</t>
  </si>
  <si>
    <t>D68224-BRC70732</t>
  </si>
  <si>
    <t>D68224-BRC70734</t>
  </si>
  <si>
    <t>D68224-BRC15439</t>
  </si>
  <si>
    <t>D68224-BRC70730</t>
  </si>
  <si>
    <t>D68224-BRC15440</t>
  </si>
  <si>
    <t>D68224-BRC15442</t>
  </si>
  <si>
    <t>D68224-BRC16856</t>
  </si>
  <si>
    <t>D68224-BRC15444</t>
  </si>
  <si>
    <t>D68224-BRC70728</t>
  </si>
  <si>
    <t>D68224-BRC15309</t>
  </si>
  <si>
    <t>D68224-BRC15310</t>
  </si>
  <si>
    <t>D68224-BRC15445</t>
  </si>
  <si>
    <t>D68224-BRC16266</t>
  </si>
  <si>
    <t>D68224-BRC15747</t>
  </si>
  <si>
    <t>D68224-BRC16258</t>
  </si>
  <si>
    <t>D68224-BRC16308</t>
  </si>
  <si>
    <t>D68224-BRC16309</t>
  </si>
  <si>
    <t>D68224-BRC16245</t>
  </si>
  <si>
    <t>D68224-BRC16293</t>
  </si>
  <si>
    <t>D68224-BRC16294</t>
  </si>
  <si>
    <t>D68224-BRC16085</t>
  </si>
  <si>
    <t>D68224-BRC16178</t>
  </si>
  <si>
    <t>D68224-BRC15181</t>
  </si>
  <si>
    <t>D68224-BRC15182</t>
  </si>
  <si>
    <t>D68224-BRC15183</t>
  </si>
  <si>
    <t>D68224-BRC15184</t>
  </si>
  <si>
    <t>D68224-BRC15186</t>
  </si>
  <si>
    <t>D68224-BRC15964</t>
  </si>
  <si>
    <t>D68224-BRC15966</t>
  </si>
  <si>
    <t>D68224-BRC09488</t>
  </si>
  <si>
    <t>D68224-BRC09486</t>
  </si>
  <si>
    <t>D68224-BRC15680</t>
  </si>
  <si>
    <t>D68224-BRC16840</t>
  </si>
  <si>
    <t>D68224-BRC15743</t>
  </si>
  <si>
    <t>D68224-BRC16690</t>
  </si>
  <si>
    <t>D68224-BRC16665</t>
  </si>
  <si>
    <t>D68224-BRC16159</t>
  </si>
  <si>
    <t>D68224-BRC70301</t>
  </si>
  <si>
    <t>D68224-BRC15666</t>
  </si>
  <si>
    <t>D68224-BRC14775</t>
  </si>
  <si>
    <t>D68224-BRC03691</t>
  </si>
  <si>
    <t>D68224-BRC14735</t>
  </si>
  <si>
    <t>D68224-BRC14737</t>
  </si>
  <si>
    <t>D68224-BRC14916</t>
  </si>
  <si>
    <t>D68224-BRC14925</t>
  </si>
  <si>
    <t>D68224-BRC14923</t>
  </si>
  <si>
    <t>D68224-BRC14924</t>
  </si>
  <si>
    <t>D68224-BRC14907</t>
  </si>
  <si>
    <t>D68224-BRC14949</t>
  </si>
  <si>
    <t>D68224-BRC14908</t>
  </si>
  <si>
    <t>D68224-BRC03638</t>
  </si>
  <si>
    <t>D68224-BRC03636</t>
  </si>
  <si>
    <t>D68224-BRC08299</t>
  </si>
  <si>
    <t>D68224-BRC06440</t>
  </si>
  <si>
    <t>D68224-BRC06441</t>
  </si>
  <si>
    <t>D68224-BRC15261</t>
  </si>
  <si>
    <t>D54395-BRC20051</t>
  </si>
  <si>
    <t>D54395-BRC28777</t>
  </si>
  <si>
    <t>D54395-BRC28686</t>
  </si>
  <si>
    <t>D54395-BRC28683</t>
  </si>
  <si>
    <t>D54395-BRC19701</t>
  </si>
  <si>
    <t>D54395-BRC19779</t>
  </si>
  <si>
    <t>D54395-BRC05998</t>
  </si>
  <si>
    <t>D54395-BRC05997</t>
  </si>
  <si>
    <t>D54395-BRC05996</t>
  </si>
  <si>
    <t>D54395-BRC05990</t>
  </si>
  <si>
    <t>D54395-BRC05920</t>
  </si>
  <si>
    <t>D54395-BRC05917</t>
  </si>
  <si>
    <t>D54395-BRC05913</t>
  </si>
  <si>
    <t>D54395-BRC05911</t>
  </si>
  <si>
    <t>D54395-BRC05906</t>
  </si>
  <si>
    <t>D54395-BRC05874</t>
  </si>
  <si>
    <t>D54395-BRC05872</t>
  </si>
  <si>
    <t>D54395-BRC05868</t>
  </si>
  <si>
    <t>D54395-BRC05767</t>
  </si>
  <si>
    <t>D54395-BRC05761</t>
  </si>
  <si>
    <t>D54395-BRC05740</t>
  </si>
  <si>
    <t>D54395-BRC05736</t>
  </si>
  <si>
    <t>D54395-BRC05735</t>
  </si>
  <si>
    <t>D54395-BRC05716</t>
  </si>
  <si>
    <t>D54395-BRC05714</t>
  </si>
  <si>
    <t>D54395-BRC05704</t>
  </si>
  <si>
    <t>D54395-BRC05687</t>
  </si>
  <si>
    <t>D54395-BRC05678</t>
  </si>
  <si>
    <t>D54395-BRC05677</t>
  </si>
  <si>
    <t>D54395-BRC05645</t>
  </si>
  <si>
    <t>D54395-BRC05641</t>
  </si>
  <si>
    <t>D54395-BRC05626</t>
  </si>
  <si>
    <t>D54395-BRC05588</t>
  </si>
  <si>
    <t>D54395-BRC05552</t>
  </si>
  <si>
    <t>D54395-BRC05547</t>
  </si>
  <si>
    <t>D54395-BRC05543</t>
  </si>
  <si>
    <t>D54395-BRC05467</t>
  </si>
  <si>
    <t>D54395-BRC05448</t>
  </si>
  <si>
    <t>D54395-BRC05446</t>
  </si>
  <si>
    <t>D54395-BRC05423</t>
  </si>
  <si>
    <t>D54395-BRC05381</t>
  </si>
  <si>
    <t>D54395-BRC05372</t>
  </si>
  <si>
    <t>D54395-BRC05369</t>
  </si>
  <si>
    <t>D54395-BRC05321</t>
  </si>
  <si>
    <t>D54395-BRC05292</t>
  </si>
  <si>
    <t>D54395-BRC05195</t>
  </si>
  <si>
    <t>D54395-BRC05125</t>
  </si>
  <si>
    <t>D54395-BRC05119</t>
  </si>
  <si>
    <t>D54395-BRC05052</t>
  </si>
  <si>
    <t>D54395-BRC05049</t>
  </si>
  <si>
    <t>D54395-BRC04967</t>
  </si>
  <si>
    <t>D54395-BRC04966</t>
  </si>
  <si>
    <t>D54395-BRC04964</t>
  </si>
  <si>
    <t>D54395-BRC04736</t>
  </si>
  <si>
    <t>D54395-BRC04623</t>
  </si>
  <si>
    <t>D54395-BRC04621</t>
  </si>
  <si>
    <t>D54395-BRC04614</t>
  </si>
  <si>
    <t>D54395-BRC04611</t>
  </si>
  <si>
    <t>D54395-BRC04591</t>
  </si>
  <si>
    <t>D54395-BRC04582</t>
  </si>
  <si>
    <t>D54395-BRC04580</t>
  </si>
  <si>
    <t>D54395-BRC04293</t>
  </si>
  <si>
    <t>D54395-BRC03977</t>
  </si>
  <si>
    <t>D54395-BRC03939</t>
  </si>
  <si>
    <t>D54395-BRC03932</t>
  </si>
  <si>
    <t>D54395-BRC03657</t>
  </si>
  <si>
    <t>D54395-BRC03656</t>
  </si>
  <si>
    <t>D54395-BRC03622</t>
  </si>
  <si>
    <t>D54395-BRC03570</t>
  </si>
  <si>
    <t>D54395-BRC03337</t>
  </si>
  <si>
    <t>D54395-BRC03180</t>
  </si>
  <si>
    <t>D54395-BRC03086</t>
  </si>
  <si>
    <t>D54395-BRC03085</t>
  </si>
  <si>
    <t>D54395-BRC03027</t>
  </si>
  <si>
    <t>D54395-BRC03004</t>
  </si>
  <si>
    <t>D54395-BRC02935</t>
  </si>
  <si>
    <t>D54395-BRC02916</t>
  </si>
  <si>
    <t>D54395-BRC02625</t>
  </si>
  <si>
    <t>D54395-BRC02612</t>
  </si>
  <si>
    <t>D54395-BRC02481</t>
  </si>
  <si>
    <t>D54395-BRC02458</t>
  </si>
  <si>
    <t>D54395-BRC02256</t>
  </si>
  <si>
    <t>D54395-BRC02250</t>
  </si>
  <si>
    <t>D54395-BRC01975</t>
  </si>
  <si>
    <t>D54395-BRC01974</t>
  </si>
  <si>
    <t>D54395-BRC01973</t>
  </si>
  <si>
    <t>D54395-BRC01972</t>
  </si>
  <si>
    <t>D54395-BRC01969</t>
  </si>
  <si>
    <t>D54395-BRC01967</t>
  </si>
  <si>
    <t>D54395-BRC01963</t>
  </si>
  <si>
    <t>D54395-BRC01837</t>
  </si>
  <si>
    <t>D54395-BRC01778</t>
  </si>
  <si>
    <t>D54395-BRC01763</t>
  </si>
  <si>
    <t>D54395-BRC01479</t>
  </si>
  <si>
    <t>D54395-BRC01428</t>
  </si>
  <si>
    <t>D54395-BRC01424</t>
  </si>
  <si>
    <t>D54395-BRC01423</t>
  </si>
  <si>
    <t>D54395-BRC01403</t>
  </si>
  <si>
    <t>D54395-BRC05880</t>
  </si>
  <si>
    <t>D54395-BRC20052</t>
  </si>
  <si>
    <t>D54395-BRC19820</t>
  </si>
  <si>
    <t>D54395-BRC06544</t>
  </si>
  <si>
    <t>D54395-BRC06344</t>
  </si>
  <si>
    <t>D54395-BRC06264</t>
  </si>
  <si>
    <t>D54395-BRC06215</t>
  </si>
  <si>
    <t>D54395-BRC06179</t>
  </si>
  <si>
    <t>D54395-BRC06157</t>
  </si>
  <si>
    <t>D54395-BRC06011</t>
  </si>
  <si>
    <t>D54395-BRC05983</t>
  </si>
  <si>
    <t>D54395-BRC05979</t>
  </si>
  <si>
    <t>D54395-BRC05967</t>
  </si>
  <si>
    <t>D54395-BRC05857</t>
  </si>
  <si>
    <t>D54395-BRC05766</t>
  </si>
  <si>
    <t>D54395-BRC05593</t>
  </si>
  <si>
    <t>D54395-BRC05544</t>
  </si>
  <si>
    <t>D54395-BRC05542</t>
  </si>
  <si>
    <t>D54395-BRC05468</t>
  </si>
  <si>
    <t>D54395-BRC05466</t>
  </si>
  <si>
    <t>D54395-BRC05465</t>
  </si>
  <si>
    <t>D54395-BRC05464</t>
  </si>
  <si>
    <t>D54395-BRC05463</t>
  </si>
  <si>
    <t>D54395-BRC05459</t>
  </si>
  <si>
    <t>D54395-BRC05458</t>
  </si>
  <si>
    <t>D54395-BRC05456</t>
  </si>
  <si>
    <t>D54395-BRC05454</t>
  </si>
  <si>
    <t>D54395-BRC05450</t>
  </si>
  <si>
    <t>D54395-BRC05449</t>
  </si>
  <si>
    <t>D54395-BRC05447</t>
  </si>
  <si>
    <t>D54395-BRC05443</t>
  </si>
  <si>
    <t>D54395-BRC05438</t>
  </si>
  <si>
    <t>D54395-BRC05437</t>
  </si>
  <si>
    <t>D54395-BRC05436</t>
  </si>
  <si>
    <t>D54395-BRC05434</t>
  </si>
  <si>
    <t>D54395-BRC05428</t>
  </si>
  <si>
    <t>D54395-BRC05424</t>
  </si>
  <si>
    <t>D54395-BRC05406</t>
  </si>
  <si>
    <t>D54395-BRC05405</t>
  </si>
  <si>
    <t>D54395-BRC05396</t>
  </si>
  <si>
    <t>D54395-BRC05395</t>
  </si>
  <si>
    <t>D54395-BRC05385</t>
  </si>
  <si>
    <t>D54395-BRC05383</t>
  </si>
  <si>
    <t>D54395-BRC05380</t>
  </si>
  <si>
    <t>D54395-BRC05379</t>
  </si>
  <si>
    <t>D54395-BRC05375</t>
  </si>
  <si>
    <t>D54395-BRC05367</t>
  </si>
  <si>
    <t>D54395-BRC05363</t>
  </si>
  <si>
    <t>D54395-BRC05362</t>
  </si>
  <si>
    <t>D54395-BRC05339</t>
  </si>
  <si>
    <t>D54395-BRC05338</t>
  </si>
  <si>
    <t>D54395-BRC05318</t>
  </si>
  <si>
    <t>D54395-BRC05313</t>
  </si>
  <si>
    <t>D54395-BRC05265</t>
  </si>
  <si>
    <t>D54395-BRC05264</t>
  </si>
  <si>
    <t>D54395-BRC05207</t>
  </si>
  <si>
    <t>D54395-BRC05205</t>
  </si>
  <si>
    <t>D54395-BRC05200</t>
  </si>
  <si>
    <t>D54395-BRC05196</t>
  </si>
  <si>
    <t>D54395-BRC05194</t>
  </si>
  <si>
    <t>D54395-BRC05193</t>
  </si>
  <si>
    <t>D54395-BRC05192</t>
  </si>
  <si>
    <t>D54395-BRC05191</t>
  </si>
  <si>
    <t>D54395-BRC05190</t>
  </si>
  <si>
    <t>D54395-BRC05182</t>
  </si>
  <si>
    <t>D54395-BRC05179</t>
  </si>
  <si>
    <t>D54395-BRC05177</t>
  </si>
  <si>
    <t>D54395-BRC05176</t>
  </si>
  <si>
    <t>D54395-BRC05174</t>
  </si>
  <si>
    <t>D54395-BRC05173</t>
  </si>
  <si>
    <t>D54395-BRC05172</t>
  </si>
  <si>
    <t>D54395-BRC05167</t>
  </si>
  <si>
    <t>D54395-BRC05165</t>
  </si>
  <si>
    <t>D54395-BRC05164</t>
  </si>
  <si>
    <t>D54395-BRC05163</t>
  </si>
  <si>
    <t>D54395-BRC05162</t>
  </si>
  <si>
    <t>D54395-BRC05161</t>
  </si>
  <si>
    <t>D54395-BRC05160</t>
  </si>
  <si>
    <t>D54395-BRC05158</t>
  </si>
  <si>
    <t>D54395-BRC05156</t>
  </si>
  <si>
    <t>D54395-BRC05154</t>
  </si>
  <si>
    <t>D54395-BRC05151</t>
  </si>
  <si>
    <t>D54395-BRC04995</t>
  </si>
  <si>
    <t>D54395-BRC04992</t>
  </si>
  <si>
    <t>D54395-BRC04988</t>
  </si>
  <si>
    <t>D54395-BRC04986</t>
  </si>
  <si>
    <t>D54395-BRC04983</t>
  </si>
  <si>
    <t>D54395-BRC04969</t>
  </si>
  <si>
    <t>D54395-BRC04916</t>
  </si>
  <si>
    <t>D54395-BRC04912</t>
  </si>
  <si>
    <t>D54395-BRC04910</t>
  </si>
  <si>
    <t>D54395-BRC04908</t>
  </si>
  <si>
    <t>D54395-BRC04906</t>
  </si>
  <si>
    <t>D54395-BRC04905</t>
  </si>
  <si>
    <t>D54395-BRC04904</t>
  </si>
  <si>
    <t>D54395-BRC04902</t>
  </si>
  <si>
    <t>D54395-BRC04827</t>
  </si>
  <si>
    <t>D54395-BRC04826</t>
  </si>
  <si>
    <t>D54395-BRC04825</t>
  </si>
  <si>
    <t>D54395-BRC04824</t>
  </si>
  <si>
    <t>D54395-BRC04822</t>
  </si>
  <si>
    <t>D54395-BRC04821</t>
  </si>
  <si>
    <t>D54395-BRC04819</t>
  </si>
  <si>
    <t>D54395-BRC04703</t>
  </si>
  <si>
    <t>D54395-BRC04698</t>
  </si>
  <si>
    <t>D54395-BRC04619</t>
  </si>
  <si>
    <t>D54395-BRC04618</t>
  </si>
  <si>
    <t>D54395-BRC04612</t>
  </si>
  <si>
    <t>D54395-BRC04610</t>
  </si>
  <si>
    <t>D54395-BRC04606</t>
  </si>
  <si>
    <t>D54395-BRC04605</t>
  </si>
  <si>
    <t>D54395-BRC04602</t>
  </si>
  <si>
    <t>D54395-BRC04601</t>
  </si>
  <si>
    <t>D54395-BRC04552</t>
  </si>
  <si>
    <t>D54395-BRC01966</t>
  </si>
  <si>
    <t>D54395-BRC01959</t>
  </si>
  <si>
    <t>D54395-BRC04594</t>
  </si>
  <si>
    <t>D54395-BRC00288</t>
  </si>
  <si>
    <t>D54395-BRC00276</t>
  </si>
  <si>
    <t>D54395-BRC00273</t>
  </si>
  <si>
    <t>D54395-BRC00272</t>
  </si>
  <si>
    <t>D54395-BRC00271</t>
  </si>
  <si>
    <t>D54395-BRC00265</t>
  </si>
  <si>
    <t>D54395-BRC00263</t>
  </si>
  <si>
    <t>D54395-BRC00262</t>
  </si>
  <si>
    <t>D54395-BRC00261</t>
  </si>
  <si>
    <t>D54395-BRC00260</t>
  </si>
  <si>
    <t>D54395-BRC00255</t>
  </si>
  <si>
    <t>D54395-BRC00254</t>
  </si>
  <si>
    <t>D54395-BRC00251</t>
  </si>
  <si>
    <t>D54395-BRC00249</t>
  </si>
  <si>
    <t>D54395-BRC00248</t>
  </si>
  <si>
    <t>D54395-BRC00215</t>
  </si>
  <si>
    <t>D54395-BRC00214</t>
  </si>
  <si>
    <t>D54395-BRC00213</t>
  </si>
  <si>
    <t>D54395-BRC00212</t>
  </si>
  <si>
    <t>D54395-BRC00211</t>
  </si>
  <si>
    <t>D54395-BRC00209</t>
  </si>
  <si>
    <t>D54395-BRC00208</t>
  </si>
  <si>
    <t>D54395-BRC00206</t>
  </si>
  <si>
    <t>D54395-BRC00204</t>
  </si>
  <si>
    <t>D54395-BRC00202</t>
  </si>
  <si>
    <t>D54395-BRC00196</t>
  </si>
  <si>
    <t>D54395-BRC00195</t>
  </si>
  <si>
    <t>D54395-BRC00143</t>
  </si>
  <si>
    <t>D54395-BRC00141</t>
  </si>
  <si>
    <t>D54395-BRC00133</t>
  </si>
  <si>
    <t>D54395-BRC05433</t>
  </si>
  <si>
    <t>D57508-BRC70040</t>
  </si>
  <si>
    <t>NILVANGE</t>
  </si>
  <si>
    <t>D57508-BRC70203</t>
  </si>
  <si>
    <t>D57508-BRC70215</t>
  </si>
  <si>
    <t>D57508-BRC70207</t>
  </si>
  <si>
    <t>D57508-BRC70202</t>
  </si>
  <si>
    <t>D57508-BRC70102</t>
  </si>
  <si>
    <t>D57508-BRC70030</t>
  </si>
  <si>
    <t>D57508-BRC70043</t>
  </si>
  <si>
    <t>D57508-BRC70152</t>
  </si>
  <si>
    <t>D57508-BRC70141</t>
  </si>
  <si>
    <t>D57508-BRC70156</t>
  </si>
  <si>
    <t>D57508-BRC70019</t>
  </si>
  <si>
    <t>D57508-BRC70010</t>
  </si>
  <si>
    <t>D57508-BRC70060</t>
  </si>
  <si>
    <t>D57508-BRC70036</t>
  </si>
  <si>
    <t>D57508-BRC70051</t>
  </si>
  <si>
    <t>D57508-BRC70071</t>
  </si>
  <si>
    <t>D57508-BRC70024</t>
  </si>
  <si>
    <t>D57537-BRC70031</t>
  </si>
  <si>
    <t>PETITE ROSSELLE</t>
  </si>
  <si>
    <t>D68256-BRC07618</t>
  </si>
  <si>
    <t>PFASTATT</t>
  </si>
  <si>
    <t>D68256-BRC12477</t>
  </si>
  <si>
    <t>D68256-BRC12563</t>
  </si>
  <si>
    <t>D68256-BRC12625</t>
  </si>
  <si>
    <t>D68256-BRC70043</t>
  </si>
  <si>
    <t>D68256-BRC07627</t>
  </si>
  <si>
    <t>D68256-BRC07596</t>
  </si>
  <si>
    <t>D68256-BRC70025</t>
  </si>
  <si>
    <t>D68256-BRC12664</t>
  </si>
  <si>
    <t>D68256-BRC07471</t>
  </si>
  <si>
    <t>D68256-BRC70002</t>
  </si>
  <si>
    <t>D68256-BRC12474</t>
  </si>
  <si>
    <t>D68256-BRC70031</t>
  </si>
  <si>
    <t>D68256-BRC70026</t>
  </si>
  <si>
    <t>D68256-BRC12615</t>
  </si>
  <si>
    <t>D68256-BRC70022</t>
  </si>
  <si>
    <t>D68256-BRC70019</t>
  </si>
  <si>
    <t>D68256-BRC12528</t>
  </si>
  <si>
    <t>D68256-BRC12527</t>
  </si>
  <si>
    <t>D68256-BRC12530</t>
  </si>
  <si>
    <t>D68256-BRC12533</t>
  </si>
  <si>
    <t>D68256-BRC70020</t>
  </si>
  <si>
    <t>D68256-BRC70021</t>
  </si>
  <si>
    <t>D54430-BRC00287</t>
  </si>
  <si>
    <t>POMPEY</t>
  </si>
  <si>
    <t>D54431-BRC00129</t>
  </si>
  <si>
    <t>PONT A MOUSSON</t>
  </si>
  <si>
    <t>D54431-BRC00288</t>
  </si>
  <si>
    <t>D54431-BRC00408</t>
  </si>
  <si>
    <t>D54431-BRC01259</t>
  </si>
  <si>
    <t>D54431-BRC00528</t>
  </si>
  <si>
    <t>D54431-BRC01199</t>
  </si>
  <si>
    <t>D54431-BRC01209</t>
  </si>
  <si>
    <t>D54431-BRC01247</t>
  </si>
  <si>
    <t>D54431-BRC01240</t>
  </si>
  <si>
    <t>D54431-BRC01239</t>
  </si>
  <si>
    <t>D54431-BRC01219</t>
  </si>
  <si>
    <t>D54431-BRC01218</t>
  </si>
  <si>
    <t>D54431-BRC01210</t>
  </si>
  <si>
    <t>D54431-BRC01208</t>
  </si>
  <si>
    <t>D54431-BRC01207</t>
  </si>
  <si>
    <t>D54431-BRC01206</t>
  </si>
  <si>
    <t>D54431-BRC01205</t>
  </si>
  <si>
    <t>D54431-BRC01204</t>
  </si>
  <si>
    <t>D54431-BRC01203</t>
  </si>
  <si>
    <t>D54431-BRC01202</t>
  </si>
  <si>
    <t>D54431-BRC01198</t>
  </si>
  <si>
    <t>D54431-BRC01196</t>
  </si>
  <si>
    <t>D54431-BRC01194</t>
  </si>
  <si>
    <t>D54431-BRC01192</t>
  </si>
  <si>
    <t>D54431-BRC01190</t>
  </si>
  <si>
    <t>D54431-BRC01187</t>
  </si>
  <si>
    <t>D54431-BRC01171</t>
  </si>
  <si>
    <t>D54431-BRC01145</t>
  </si>
  <si>
    <t>D54431-BRC01016</t>
  </si>
  <si>
    <t>D54431-BRC00931</t>
  </si>
  <si>
    <t>D54431-BRC00872</t>
  </si>
  <si>
    <t>D54431-BRC00647</t>
  </si>
  <si>
    <t>D54431-BRC00600</t>
  </si>
  <si>
    <t>D54431-BRC00518</t>
  </si>
  <si>
    <t>D54431-BRC00512</t>
  </si>
  <si>
    <t>D54431-BRC00476</t>
  </si>
  <si>
    <t>D54431-BRC00475</t>
  </si>
  <si>
    <t>D54431-BRC00474</t>
  </si>
  <si>
    <t>D54431-BRC00472</t>
  </si>
  <si>
    <t>D54431-BRC00471</t>
  </si>
  <si>
    <t>D54431-BRC00470</t>
  </si>
  <si>
    <t>D54431-BRC00456</t>
  </si>
  <si>
    <t>D54431-BRC00455</t>
  </si>
  <si>
    <t>D54431-BRC00453</t>
  </si>
  <si>
    <t>D54431-BRC00452</t>
  </si>
  <si>
    <t>D54431-BRC01257</t>
  </si>
  <si>
    <t>D54431-BRC01250</t>
  </si>
  <si>
    <t>D54431-BRC00411</t>
  </si>
  <si>
    <t>D54431-BRC00401</t>
  </si>
  <si>
    <t>D54431-BRC00400</t>
  </si>
  <si>
    <t>D54431-BRC00397</t>
  </si>
  <si>
    <t>D54431-BRC00374</t>
  </si>
  <si>
    <t>D54431-BRC00370</t>
  </si>
  <si>
    <t>D54431-BRC00342</t>
  </si>
  <si>
    <t>D54431-BRC00325</t>
  </si>
  <si>
    <t>D54431-BRC00320</t>
  </si>
  <si>
    <t>D54431-BRC00314</t>
  </si>
  <si>
    <t>D54431-BRC00298</t>
  </si>
  <si>
    <t>D54431-BRC00296</t>
  </si>
  <si>
    <t>D54431-BRC00289</t>
  </si>
  <si>
    <t>D54431-BRC00287</t>
  </si>
  <si>
    <t>D54431-BRC00286</t>
  </si>
  <si>
    <t>D54431-BRC00283</t>
  </si>
  <si>
    <t>D54431-BRC00275</t>
  </si>
  <si>
    <t>D54431-BRC00274</t>
  </si>
  <si>
    <t>D54431-BRC00269</t>
  </si>
  <si>
    <t>D54431-BRC00263</t>
  </si>
  <si>
    <t>D54431-BRC00259</t>
  </si>
  <si>
    <t>D54431-BRC00232</t>
  </si>
  <si>
    <t>D54431-BRC00229</t>
  </si>
  <si>
    <t>D54431-BRC00213</t>
  </si>
  <si>
    <t>D54431-BRC00212</t>
  </si>
  <si>
    <t>D54431-BRC00205</t>
  </si>
  <si>
    <t>D54431-BRC00195</t>
  </si>
  <si>
    <t>D54431-BRC00181</t>
  </si>
  <si>
    <t>D54431-BRC00154</t>
  </si>
  <si>
    <t>D54431-BRC00134</t>
  </si>
  <si>
    <t>D54431-BRC00133</t>
  </si>
  <si>
    <t>D54431-BRC00132</t>
  </si>
  <si>
    <t>D54431-BRC00130</t>
  </si>
  <si>
    <t>D54431-BRC00127</t>
  </si>
  <si>
    <t>D54431-BRC00117</t>
  </si>
  <si>
    <t>D54431-BRC00114</t>
  </si>
  <si>
    <t>D54431-BRC00112</t>
  </si>
  <si>
    <t>D54431-BRC00106</t>
  </si>
  <si>
    <t>D54431-BRC00101</t>
  </si>
  <si>
    <t>D54431-BRC00100</t>
  </si>
  <si>
    <t>D54431-BRC00098</t>
  </si>
  <si>
    <t>D54431-BRC00097</t>
  </si>
  <si>
    <t>D54431-BRC00096</t>
  </si>
  <si>
    <t>D54431-BRC00092</t>
  </si>
  <si>
    <t>D54431-BRC00091</t>
  </si>
  <si>
    <t>D54431-BRC00086</t>
  </si>
  <si>
    <t>D54431-BRC00064</t>
  </si>
  <si>
    <t>D54431-BRC01225</t>
  </si>
  <si>
    <t>D54431-BRC00305</t>
  </si>
  <si>
    <t>D54431-BRC01261</t>
  </si>
  <si>
    <t>D54431-BRC01256</t>
  </si>
  <si>
    <t>D57554-BRC00001</t>
  </si>
  <si>
    <t>POURNOY LA GRASSE</t>
  </si>
  <si>
    <t>D54439-BRC00049</t>
  </si>
  <si>
    <t>PULNOY</t>
  </si>
  <si>
    <t>D51454-BRC71140</t>
  </si>
  <si>
    <t>REIMS</t>
  </si>
  <si>
    <t>D51454-BRC71026</t>
  </si>
  <si>
    <t>D51454-BRC71033</t>
  </si>
  <si>
    <t>D51454-BRC71108</t>
  </si>
  <si>
    <t>D51454-BRC71223</t>
  </si>
  <si>
    <t>D51454-BRC71022</t>
  </si>
  <si>
    <t>D51454-BRC71094</t>
  </si>
  <si>
    <t>D51454-BRC70935</t>
  </si>
  <si>
    <t>D51454-BRC71216</t>
  </si>
  <si>
    <t>D51454-BRC71007</t>
  </si>
  <si>
    <t>D51454-BRC71220</t>
  </si>
  <si>
    <t>D51454-BRC71219</t>
  </si>
  <si>
    <t>D51454-BRC71218</t>
  </si>
  <si>
    <t>D51454-BRC71006</t>
  </si>
  <si>
    <t>D51454-BRC71115</t>
  </si>
  <si>
    <t>D51454-BRC71114</t>
  </si>
  <si>
    <t>D51454-BRC71113</t>
  </si>
  <si>
    <t>D51454-BRC71112</t>
  </si>
  <si>
    <t>D51454-BRC71117</t>
  </si>
  <si>
    <t>D51454-BRC71116</t>
  </si>
  <si>
    <t>D51454-BRC71158</t>
  </si>
  <si>
    <t>D51454-BRC71011</t>
  </si>
  <si>
    <t>D51454-BRC71025</t>
  </si>
  <si>
    <t>D51454-BRC02788</t>
  </si>
  <si>
    <t>D51454-BRC01639</t>
  </si>
  <si>
    <t>D51454-BRC01839</t>
  </si>
  <si>
    <t>D51454-BRC01984</t>
  </si>
  <si>
    <t>D51454-BRC01985</t>
  </si>
  <si>
    <t>D51454-BRC01702</t>
  </si>
  <si>
    <t>D51454-BRC01730</t>
  </si>
  <si>
    <t>D51454-BRC01489</t>
  </si>
  <si>
    <t>D51454-BRC02518</t>
  </si>
  <si>
    <t>D51454-BRC71270</t>
  </si>
  <si>
    <t>D51454-BRC71295</t>
  </si>
  <si>
    <t>D51454-BRC71294</t>
  </si>
  <si>
    <t>D51454-BRC71296</t>
  </si>
  <si>
    <t>D51454-BRC71327</t>
  </si>
  <si>
    <t>D51454-BRC01189</t>
  </si>
  <si>
    <t>D51454-BRC02704</t>
  </si>
  <si>
    <t>D51454-BRC01539</t>
  </si>
  <si>
    <t>D51454-BRC02316</t>
  </si>
  <si>
    <t>D51454-BRC01197</t>
  </si>
  <si>
    <t>D51454-BRC01497</t>
  </si>
  <si>
    <t>D51454-BRC02746</t>
  </si>
  <si>
    <t>D51454-BRC01485</t>
  </si>
  <si>
    <t>D51454-BRC02790</t>
  </si>
  <si>
    <t>D51454-BRC02257</t>
  </si>
  <si>
    <t>D51454-BRC01731</t>
  </si>
  <si>
    <t>D51454-BRC02792</t>
  </si>
  <si>
    <t>D51454-BRC02085</t>
  </si>
  <si>
    <t>D51454-BRC01537</t>
  </si>
  <si>
    <t>D51454-BRC02579</t>
  </si>
  <si>
    <t>D51454-BRC01863</t>
  </si>
  <si>
    <t>D51454-BRC02122</t>
  </si>
  <si>
    <t>D51454-BRC02658</t>
  </si>
  <si>
    <t>D51454-BRC00693</t>
  </si>
  <si>
    <t>D51454-BRC02863</t>
  </si>
  <si>
    <t>D51454-BRC02327</t>
  </si>
  <si>
    <t>D51454-BRC01246</t>
  </si>
  <si>
    <t>D51454-BRC02166</t>
  </si>
  <si>
    <t>D51454-BRC02656</t>
  </si>
  <si>
    <t>D51454-BRC02921</t>
  </si>
  <si>
    <t>D51454-BRC02925</t>
  </si>
  <si>
    <t>D51454-BRC02864</t>
  </si>
  <si>
    <t>D51454-BRC00207</t>
  </si>
  <si>
    <t>D51454-BRC01572</t>
  </si>
  <si>
    <t>D51454-BRC02770</t>
  </si>
  <si>
    <t>D51454-BRC02874</t>
  </si>
  <si>
    <t>D51454-BRC02880</t>
  </si>
  <si>
    <t>D51454-BRC02871</t>
  </si>
  <si>
    <t>D51454-BRC02798</t>
  </si>
  <si>
    <t>D51454-BRC02849</t>
  </si>
  <si>
    <t>D51454-BRC01312</t>
  </si>
  <si>
    <t>D51454-BRC01040</t>
  </si>
  <si>
    <t>D51454-BRC01787</t>
  </si>
  <si>
    <t>D51454-BRC01784</t>
  </si>
  <si>
    <t>D51454-BRC02206</t>
  </si>
  <si>
    <t>D51454-BRC02207</t>
  </si>
  <si>
    <t>D51454-BRC01921</t>
  </si>
  <si>
    <t>D51454-BRC01970</t>
  </si>
  <si>
    <t>D51454-BRC01971</t>
  </si>
  <si>
    <t>D51454-BRC00942</t>
  </si>
  <si>
    <t>D51454-BRC02786</t>
  </si>
  <si>
    <t>D51454-BRC02256</t>
  </si>
  <si>
    <t>D51454-BRC01867</t>
  </si>
  <si>
    <t>D51454-BRC02782</t>
  </si>
  <si>
    <t>D51454-BRC02703</t>
  </si>
  <si>
    <t>D51454-BRC02916</t>
  </si>
  <si>
    <t>D51454-BRC02487</t>
  </si>
  <si>
    <t>D51454-BRC02602</t>
  </si>
  <si>
    <t>D51454-BRC02569</t>
  </si>
  <si>
    <t>D51454-BRC00976</t>
  </si>
  <si>
    <t>D51454-BRC02259</t>
  </si>
  <si>
    <t>D51454-BRC02606</t>
  </si>
  <si>
    <t>D51454-BRC02605</t>
  </si>
  <si>
    <t>D51454-BRC00691</t>
  </si>
  <si>
    <t>D51454-BRC02747</t>
  </si>
  <si>
    <t>D51454-BRC70799</t>
  </si>
  <si>
    <t>D51454-BRC70795</t>
  </si>
  <si>
    <t>D51454-BRC70794</t>
  </si>
  <si>
    <t>D51454-BRC70793</t>
  </si>
  <si>
    <t>D51454-BRC70792</t>
  </si>
  <si>
    <t>D51454-BRC02834</t>
  </si>
  <si>
    <t>D51454-BRC01286</t>
  </si>
  <si>
    <t>D51454-BRC03289</t>
  </si>
  <si>
    <t>D51454-BRC02787</t>
  </si>
  <si>
    <t>D51454-BRC02645</t>
  </si>
  <si>
    <t>D51454-BRC02260</t>
  </si>
  <si>
    <t>D51454-BRC01187</t>
  </si>
  <si>
    <t>D51454-BRC70779</t>
  </si>
  <si>
    <t>D51454-BRC70780</t>
  </si>
  <si>
    <t>D51454-BRC70782</t>
  </si>
  <si>
    <t>D51454-BRC02766</t>
  </si>
  <si>
    <t>D51454-BRC01574</t>
  </si>
  <si>
    <t>D51454-BRC02893</t>
  </si>
  <si>
    <t>D51454-BRC02514</t>
  </si>
  <si>
    <t>D51454-BRC01483</t>
  </si>
  <si>
    <t>D51454-BRC01976</t>
  </si>
  <si>
    <t>D51454-BRC02603</t>
  </si>
  <si>
    <t>D51454-BRC02696</t>
  </si>
  <si>
    <t>D51454-BRC01238</t>
  </si>
  <si>
    <t>D51454-BRC02856</t>
  </si>
  <si>
    <t>D51454-BRC02586</t>
  </si>
  <si>
    <t>D51454-BRC01623</t>
  </si>
  <si>
    <t>D51454-BRC01908</t>
  </si>
  <si>
    <t>D51454-BRC01248</t>
  </si>
  <si>
    <t>D51454-BRC02568</t>
  </si>
  <si>
    <t>D51454-BRC02705</t>
  </si>
  <si>
    <t>D51454-BRC01498</t>
  </si>
  <si>
    <t>D51454-BRC02578</t>
  </si>
  <si>
    <t>D51454-BRC01123</t>
  </si>
  <si>
    <t>D51454-BRC00029</t>
  </si>
  <si>
    <t>D51454-BRC00030</t>
  </si>
  <si>
    <t>D51454-BRC03367</t>
  </si>
  <si>
    <t>D51454-BRC02035</t>
  </si>
  <si>
    <t>D51454-BRC70856</t>
  </si>
  <si>
    <t>D51454-BRC70854</t>
  </si>
  <si>
    <t>D51454-BRC70767</t>
  </si>
  <si>
    <t>D51454-BRC70766</t>
  </si>
  <si>
    <t>D51454-BRC70781</t>
  </si>
  <si>
    <t>D68278-BRC06896</t>
  </si>
  <si>
    <t>RIXHEIM</t>
  </si>
  <si>
    <t>D68278-BRC12522</t>
  </si>
  <si>
    <t>D68278-BRC12521</t>
  </si>
  <si>
    <t>D68278-BRC12524</t>
  </si>
  <si>
    <t>D68278-BRC12523</t>
  </si>
  <si>
    <t>D68278-BRC12538</t>
  </si>
  <si>
    <t>D68278-BRC12520</t>
  </si>
  <si>
    <t>D54465-BRC00001</t>
  </si>
  <si>
    <t>ROVILLE DEVANT BAYON</t>
  </si>
  <si>
    <t>D57638-BRC00035</t>
  </si>
  <si>
    <t>SCHOENECK</t>
  </si>
  <si>
    <t>D57638-BRC00037</t>
  </si>
  <si>
    <t>D57638-BRC00034</t>
  </si>
  <si>
    <t>D25539-BRC70007</t>
  </si>
  <si>
    <t>SELONCOURT</t>
  </si>
  <si>
    <t>D25539-BRC70014</t>
  </si>
  <si>
    <t>D57647-BRC70089</t>
  </si>
  <si>
    <t>SEREMANGE ERZANGE</t>
  </si>
  <si>
    <t>D57647-BRC70099</t>
  </si>
  <si>
    <t>D57647-BRC70093</t>
  </si>
  <si>
    <t>D57647-BRC70077</t>
  </si>
  <si>
    <t>D57647-BRC70080</t>
  </si>
  <si>
    <t>D57647-BRC70100</t>
  </si>
  <si>
    <t>D57647-BRC70020</t>
  </si>
  <si>
    <t>D57647-BRC70073</t>
  </si>
  <si>
    <t>D57647-BRC70039</t>
  </si>
  <si>
    <t>D57647-BRC70051</t>
  </si>
  <si>
    <t>D57647-BRC70031</t>
  </si>
  <si>
    <t>D57647-BRC70045</t>
  </si>
  <si>
    <t>D57647-BRC70042</t>
  </si>
  <si>
    <t>D57647-BRC70025</t>
  </si>
  <si>
    <t>D90093-BRC70000</t>
  </si>
  <si>
    <t>SERMAMAGNY</t>
  </si>
  <si>
    <t>D68309-BRC70004</t>
  </si>
  <si>
    <t>SIERENTZ</t>
  </si>
  <si>
    <t>D68309-BRC70003</t>
  </si>
  <si>
    <t>D68309-BRC70005</t>
  </si>
  <si>
    <t>D25547-BRC70098</t>
  </si>
  <si>
    <t>SOCHAUX</t>
  </si>
  <si>
    <t>D57659-BRC70004</t>
  </si>
  <si>
    <t>SPICHEREN</t>
  </si>
  <si>
    <t>D68292-BRC11969</t>
  </si>
  <si>
    <t>ST AMARIN</t>
  </si>
  <si>
    <t>D68292-BRC11978</t>
  </si>
  <si>
    <t>D68292-BRC11979</t>
  </si>
  <si>
    <t>D68292-BRC11981</t>
  </si>
  <si>
    <t>D10333-BRC70197</t>
  </si>
  <si>
    <t>ST ANDRE LES VERGERS</t>
  </si>
  <si>
    <t>D51474-BRC70013</t>
  </si>
  <si>
    <t>ST BRICE COURCELLES</t>
  </si>
  <si>
    <t>D51474-BRC00017</t>
  </si>
  <si>
    <t>D57616-BRC70027</t>
  </si>
  <si>
    <t>ST JULIEN LES METZ</t>
  </si>
  <si>
    <t>D10343-BRC70066</t>
  </si>
  <si>
    <t>ST JULIEN LES VILLAS</t>
  </si>
  <si>
    <t>D54482-BRC00589</t>
  </si>
  <si>
    <t>ST MAX</t>
  </si>
  <si>
    <t>D54482-BRC00588</t>
  </si>
  <si>
    <t>D55463-BRC00007</t>
  </si>
  <si>
    <t>ST MIHIEL</t>
  </si>
  <si>
    <t>D57622-BRC11725</t>
  </si>
  <si>
    <t>ST PRIVAT LA MONTAGNE</t>
  </si>
  <si>
    <t>D68321-BRC12473</t>
  </si>
  <si>
    <t>STAFFELFELDEN</t>
  </si>
  <si>
    <t>D68321-BRC12472</t>
  </si>
  <si>
    <t>D68321-BRC12476</t>
  </si>
  <si>
    <t>D68321-BRC12475</t>
  </si>
  <si>
    <t>D68321-BRC12474</t>
  </si>
  <si>
    <t>D57620-BRC11761</t>
  </si>
  <si>
    <t>STE MARIE AUX CHENES</t>
  </si>
  <si>
    <t>D10362-BRC70267</t>
  </si>
  <si>
    <t>STE SAVINE</t>
  </si>
  <si>
    <t>D10362-BRC70327</t>
  </si>
  <si>
    <t>D10362-BRC70333</t>
  </si>
  <si>
    <t>D10362-BRC70337</t>
  </si>
  <si>
    <t>D10362-BRC70312</t>
  </si>
  <si>
    <t>D10362-BRC70336</t>
  </si>
  <si>
    <t>D10362-BRC70358</t>
  </si>
  <si>
    <t>D10362-BRC70119</t>
  </si>
  <si>
    <t>D10362-BRC70085</t>
  </si>
  <si>
    <t>D10362-BRC70189</t>
  </si>
  <si>
    <t>D10362-BRC70060</t>
  </si>
  <si>
    <t>D10362-BRC70090</t>
  </si>
  <si>
    <t>D10362-BRC70077</t>
  </si>
  <si>
    <t>D10362-BRC70182</t>
  </si>
  <si>
    <t>D10362-BRC70202</t>
  </si>
  <si>
    <t>D10362-BRC70054</t>
  </si>
  <si>
    <t>D10362-BRC70052</t>
  </si>
  <si>
    <t>D10362-BRC70136</t>
  </si>
  <si>
    <t>D10362-BRC70006</t>
  </si>
  <si>
    <t>D10362-BRC70001</t>
  </si>
  <si>
    <t>D10362-BRC70147</t>
  </si>
  <si>
    <t>D10362-BRC70203</t>
  </si>
  <si>
    <t>D10362-BRC70188</t>
  </si>
  <si>
    <t>D10362-BRC70206</t>
  </si>
  <si>
    <t>D10362-BRC70143</t>
  </si>
  <si>
    <t>D10362-BRC70196</t>
  </si>
  <si>
    <t>D10362-BRC70204</t>
  </si>
  <si>
    <t>D10362-BRC70218</t>
  </si>
  <si>
    <t>D10362-BRC70043</t>
  </si>
  <si>
    <t>D10362-BRC70161</t>
  </si>
  <si>
    <t>D10362-BRC70213</t>
  </si>
  <si>
    <t>D10362-BRC70264</t>
  </si>
  <si>
    <t>D10362-BRC70297</t>
  </si>
  <si>
    <t>D10362-BRC70265</t>
  </si>
  <si>
    <t>D10362-BRC70084</t>
  </si>
  <si>
    <t>D10362-BRC70164</t>
  </si>
  <si>
    <t>D10362-BRC70173</t>
  </si>
  <si>
    <t>D10362-BRC70181</t>
  </si>
  <si>
    <t>D10362-BRC70035</t>
  </si>
  <si>
    <t>D10362-BRC70063</t>
  </si>
  <si>
    <t>D10362-BRC70148</t>
  </si>
  <si>
    <t>D10362-BRC70005</t>
  </si>
  <si>
    <t>D10362-BRC70193</t>
  </si>
  <si>
    <t>D10362-BRC70087</t>
  </si>
  <si>
    <t>D10362-BRC70048</t>
  </si>
  <si>
    <t>D10362-BRC70200</t>
  </si>
  <si>
    <t>D57660-BRC70085</t>
  </si>
  <si>
    <t>STIRING WENDEL</t>
  </si>
  <si>
    <t>D57660-BRC70088</t>
  </si>
  <si>
    <t>D57660-BRC70028</t>
  </si>
  <si>
    <t>D57663-BRC70026</t>
  </si>
  <si>
    <t>TALANGE</t>
  </si>
  <si>
    <t>D57663-BRC70025</t>
  </si>
  <si>
    <t>D57663-BRC70049</t>
  </si>
  <si>
    <t>D57667-BRC00006</t>
  </si>
  <si>
    <t>TETERCHEN</t>
  </si>
  <si>
    <t>D57667-BRC00007</t>
  </si>
  <si>
    <t>D10387-BRC72142</t>
  </si>
  <si>
    <t>TROYES</t>
  </si>
  <si>
    <t>D10387-BRC72058</t>
  </si>
  <si>
    <t>D10387-BRC72002</t>
  </si>
  <si>
    <t>D10387-BRC72095</t>
  </si>
  <si>
    <t>D10387-BRC72073</t>
  </si>
  <si>
    <t>D10387-BRC72135</t>
  </si>
  <si>
    <t>D10387-BRC72088</t>
  </si>
  <si>
    <t>D10387-BRC71998</t>
  </si>
  <si>
    <t>D10387-BRC72089</t>
  </si>
  <si>
    <t>D10387-BRC72148</t>
  </si>
  <si>
    <t>D10387-BRC72200</t>
  </si>
  <si>
    <t>D10387-BRC72179</t>
  </si>
  <si>
    <t>D10387-BRC71747</t>
  </si>
  <si>
    <t>D10387-BRC71809</t>
  </si>
  <si>
    <t>D10387-BRC71805</t>
  </si>
  <si>
    <t>D10387-BRC71796</t>
  </si>
  <si>
    <t>D10387-BRC71795</t>
  </si>
  <si>
    <t>D10387-BRC71794</t>
  </si>
  <si>
    <t>D10387-BRC71793</t>
  </si>
  <si>
    <t>D10387-BRC71792</t>
  </si>
  <si>
    <t>D10387-BRC71791</t>
  </si>
  <si>
    <t>D10387-BRC71790</t>
  </si>
  <si>
    <t>D10387-BRC70301</t>
  </si>
  <si>
    <t>D10387-BRC71758</t>
  </si>
  <si>
    <t>D10387-BRC70525</t>
  </si>
  <si>
    <t>D10387-BRC71766</t>
  </si>
  <si>
    <t>D10387-BRC70419</t>
  </si>
  <si>
    <t>D10387-BRC71757</t>
  </si>
  <si>
    <t>D10387-BRC70004</t>
  </si>
  <si>
    <t>D10387-BRC70332</t>
  </si>
  <si>
    <t>D10387-BRC70320</t>
  </si>
  <si>
    <t>D10387-BRC70430</t>
  </si>
  <si>
    <t>D10387-BRC70632</t>
  </si>
  <si>
    <t>D10387-BRC70637</t>
  </si>
  <si>
    <t>D10387-BRC70315</t>
  </si>
  <si>
    <t>D10387-BRC70386</t>
  </si>
  <si>
    <t>D10387-BRC70520</t>
  </si>
  <si>
    <t>D10387-BRC70404</t>
  </si>
  <si>
    <t>D10387-BRC70437</t>
  </si>
  <si>
    <t>D10387-BRC70291</t>
  </si>
  <si>
    <t>D10387-BRC70277</t>
  </si>
  <si>
    <t>D10387-BRC70249</t>
  </si>
  <si>
    <t>D10387-BRC70416</t>
  </si>
  <si>
    <t>D10387-BRC70515</t>
  </si>
  <si>
    <t>D10387-BRC70292</t>
  </si>
  <si>
    <t>D10387-BRC71749</t>
  </si>
  <si>
    <t>D10387-BRC71756</t>
  </si>
  <si>
    <t>D10387-BRC70295</t>
  </si>
  <si>
    <t>D10387-BRC70323</t>
  </si>
  <si>
    <t>D10387-BRC70286</t>
  </si>
  <si>
    <t>D10387-BRC70287</t>
  </si>
  <si>
    <t>D10387-BRC70414</t>
  </si>
  <si>
    <t>D10387-BRC70479</t>
  </si>
  <si>
    <t>D10387-BRC70527</t>
  </si>
  <si>
    <t>D10387-BRC70532</t>
  </si>
  <si>
    <t>D10387-BRC70317</t>
  </si>
  <si>
    <t>D10387-BRC70446</t>
  </si>
  <si>
    <t>D10387-BRC70245</t>
  </si>
  <si>
    <t>D10387-BRC70636</t>
  </si>
  <si>
    <t>D10387-BRC70283</t>
  </si>
  <si>
    <t>D10387-BRC70547</t>
  </si>
  <si>
    <t>D10387-BRC70504</t>
  </si>
  <si>
    <t>D10387-BRC70265</t>
  </si>
  <si>
    <t>D10387-BRC70350</t>
  </si>
  <si>
    <t>D10387-BRC70378</t>
  </si>
  <si>
    <t>D10387-BRC70267</t>
  </si>
  <si>
    <t>D10387-BRC70260</t>
  </si>
  <si>
    <t>D10387-BRC70541</t>
  </si>
  <si>
    <t>D10387-BRC70269</t>
  </si>
  <si>
    <t>D10387-BRC70361</t>
  </si>
  <si>
    <t>D10387-BRC70309</t>
  </si>
  <si>
    <t>D10387-BRC70353</t>
  </si>
  <si>
    <t>D10387-BRC71764</t>
  </si>
  <si>
    <t>D10387-BRC70630</t>
  </si>
  <si>
    <t>D10387-BRC71671</t>
  </si>
  <si>
    <t>D10387-BRC70268</t>
  </si>
  <si>
    <t>D10387-BRC71753</t>
  </si>
  <si>
    <t>D10387-BRC70499</t>
  </si>
  <si>
    <t>D10387-BRC70053</t>
  </si>
  <si>
    <t>D10387-BRC71379</t>
  </si>
  <si>
    <t>D10387-BRC70034</t>
  </si>
  <si>
    <t>D10387-BRC70348</t>
  </si>
  <si>
    <t>D10387-BRC70573</t>
  </si>
  <si>
    <t>D10387-BRC70043</t>
  </si>
  <si>
    <t>D10387-BRC70458</t>
  </si>
  <si>
    <t>D10387-BRC70585</t>
  </si>
  <si>
    <t>D10387-BRC70431</t>
  </si>
  <si>
    <t>D10387-BRC71953</t>
  </si>
  <si>
    <t>D10387-BRC71911</t>
  </si>
  <si>
    <t>D10387-BRC71915</t>
  </si>
  <si>
    <t>D10387-BRC71924</t>
  </si>
  <si>
    <t>D10387-BRC70274</t>
  </si>
  <si>
    <t>D90099-BRC70183</t>
  </si>
  <si>
    <t>VALDOIE</t>
  </si>
  <si>
    <t>D90099-BRC70184</t>
  </si>
  <si>
    <t>D90099-BRC70185</t>
  </si>
  <si>
    <t>D90099-BRC70186</t>
  </si>
  <si>
    <t>D90099-BRC70187</t>
  </si>
  <si>
    <t>D90099-BRC70188</t>
  </si>
  <si>
    <t>D90099-BRC70189</t>
  </si>
  <si>
    <t>D90099-BRC70190</t>
  </si>
  <si>
    <t>D90099-BRC70191</t>
  </si>
  <si>
    <t>D90099-BRC70192</t>
  </si>
  <si>
    <t>D90099-BRC70044</t>
  </si>
  <si>
    <t>D90099-BRC70152</t>
  </si>
  <si>
    <t>D90099-BRC70175</t>
  </si>
  <si>
    <t>D90099-BRC70046</t>
  </si>
  <si>
    <t>D90099-BRC70070</t>
  </si>
  <si>
    <t>D90099-BRC70016</t>
  </si>
  <si>
    <t>D90099-BRC70062</t>
  </si>
  <si>
    <t>D90099-BRC70085</t>
  </si>
  <si>
    <t>D90099-BRC70017</t>
  </si>
  <si>
    <t>D90099-BRC70128</t>
  </si>
  <si>
    <t>D90099-BRC70103</t>
  </si>
  <si>
    <t>D57690-BRC09719</t>
  </si>
  <si>
    <t>VALMONT</t>
  </si>
  <si>
    <t>D57690-BRC09717</t>
  </si>
  <si>
    <t>D57690-BRC09708</t>
  </si>
  <si>
    <t>D57690-BRC09704</t>
  </si>
  <si>
    <t>D57690-BRC09695</t>
  </si>
  <si>
    <t>D57690-BRC09691</t>
  </si>
  <si>
    <t>D57690-BRC09688</t>
  </si>
  <si>
    <t>D57690-BRC09684</t>
  </si>
  <si>
    <t>D57690-BRC09715</t>
  </si>
  <si>
    <t>D54546-BRC00018</t>
  </si>
  <si>
    <t>VANDIERES</t>
  </si>
  <si>
    <t>D54546-BRC00016</t>
  </si>
  <si>
    <t>D54546-BRC00014</t>
  </si>
  <si>
    <t>D54546-BRC00012</t>
  </si>
  <si>
    <t>D54546-BRC00011</t>
  </si>
  <si>
    <t>D54546-BRC00007</t>
  </si>
  <si>
    <t>D54546-BRC00003</t>
  </si>
  <si>
    <t>D54431-BRC01216</t>
  </si>
  <si>
    <t>VANDOEUVRE LES NANCY</t>
  </si>
  <si>
    <t>D54547-BRC00883</t>
  </si>
  <si>
    <t>D54547-BRC00877</t>
  </si>
  <si>
    <t>D54547-BRC00876</t>
  </si>
  <si>
    <t>D54547-BRC00875</t>
  </si>
  <si>
    <t>D54547-BRC00874</t>
  </si>
  <si>
    <t>D54547-BRC00873</t>
  </si>
  <si>
    <t>D54547-BRC00871</t>
  </si>
  <si>
    <t>D54547-BRC00879</t>
  </si>
  <si>
    <t>D54547-BRC00868</t>
  </si>
  <si>
    <t>D54547-BRC00867</t>
  </si>
  <si>
    <t>D54547-BRC00866</t>
  </si>
  <si>
    <t>D54547-BRC00860</t>
  </si>
  <si>
    <t>D54547-BRC00859</t>
  </si>
  <si>
    <t>D54547-BRC00857</t>
  </si>
  <si>
    <t>D54547-BRC00845</t>
  </si>
  <si>
    <t>D54547-BRC00844</t>
  </si>
  <si>
    <t>D54547-BRC00843</t>
  </si>
  <si>
    <t>D54547-BRC00842</t>
  </si>
  <si>
    <t>D54547-BRC00839</t>
  </si>
  <si>
    <t>D54547-BRC00829</t>
  </si>
  <si>
    <t>D54547-BRC00776</t>
  </si>
  <si>
    <t>D54547-BRC00755</t>
  </si>
  <si>
    <t>D54547-BRC00752</t>
  </si>
  <si>
    <t>D54547-BRC00751</t>
  </si>
  <si>
    <t>D54547-BRC00750</t>
  </si>
  <si>
    <t>D54547-BRC00731</t>
  </si>
  <si>
    <t>D54547-BRC00729</t>
  </si>
  <si>
    <t>D54547-BRC00707</t>
  </si>
  <si>
    <t>D54547-BRC00706</t>
  </si>
  <si>
    <t>D54547-BRC00657</t>
  </si>
  <si>
    <t>D54547-BRC00655</t>
  </si>
  <si>
    <t>D54547-BRC00654</t>
  </si>
  <si>
    <t>D54547-BRC00593</t>
  </si>
  <si>
    <t>D54547-BRC00533</t>
  </si>
  <si>
    <t>D54547-BRC00532</t>
  </si>
  <si>
    <t>D54547-BRC00530</t>
  </si>
  <si>
    <t>D54547-BRC00483</t>
  </si>
  <si>
    <t>D54547-BRC00455</t>
  </si>
  <si>
    <t>D54547-BRC00341</t>
  </si>
  <si>
    <t>D54547-BRC00340</t>
  </si>
  <si>
    <t>D54547-BRC00222</t>
  </si>
  <si>
    <t>D54547-BRC00221</t>
  </si>
  <si>
    <t>D54547-BRC00219</t>
  </si>
  <si>
    <t>D54547-BRC00217</t>
  </si>
  <si>
    <t>D54547-BRC00172</t>
  </si>
  <si>
    <t>D54547-BRC00171</t>
  </si>
  <si>
    <t>D54547-BRC00160</t>
  </si>
  <si>
    <t>D54547-BRC00140</t>
  </si>
  <si>
    <t>D54547-BRC00134</t>
  </si>
  <si>
    <t>D54547-BRC00062</t>
  </si>
  <si>
    <t>D54547-BRC00881</t>
  </si>
  <si>
    <t>D54547-BRC00858</t>
  </si>
  <si>
    <t>D54547-BRC00728</t>
  </si>
  <si>
    <t>D54547-BRC00223</t>
  </si>
  <si>
    <t>D25614-BRC70000</t>
  </si>
  <si>
    <t>VIEUX CHARMONT</t>
  </si>
  <si>
    <t>D51662-BRC00029</t>
  </si>
  <si>
    <t>WITRY LES REIMS</t>
  </si>
  <si>
    <t>D57751-BRC70130</t>
  </si>
  <si>
    <t>WOIPPY</t>
  </si>
  <si>
    <t>D57751-BRC70129</t>
  </si>
  <si>
    <t>D57751-BRC70128</t>
  </si>
  <si>
    <t>D57751-BRC70059</t>
  </si>
  <si>
    <t>D57751-BRC70063</t>
  </si>
  <si>
    <t>D57751-BRC70052</t>
  </si>
  <si>
    <t>D57751-BRC70077</t>
  </si>
  <si>
    <t>D57751-BRC70079</t>
  </si>
  <si>
    <t>D57751-BRC70100</t>
  </si>
  <si>
    <t>D57751-BRC70108</t>
  </si>
  <si>
    <t>D57751-BRC70039</t>
  </si>
  <si>
    <t>D57751-BRC70068</t>
  </si>
  <si>
    <t>D57751-BRC70092</t>
  </si>
  <si>
    <t>D57751-BRC70046</t>
  </si>
  <si>
    <t>D57751-BRC70109</t>
  </si>
  <si>
    <t>D57751-BRC70061</t>
  </si>
  <si>
    <t>D57751-BRC70055</t>
  </si>
  <si>
    <t>D57751-BRC70161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</si>
</sst>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000000"/>
      <name val="Calibri"/>
      <family val="2"/>
    </font>
    <font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28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39994506668294322"/>
        <bgColor indexed="64"/>
      </patternFill>
    </fill>
    <fill>
      <patternFill patternType="solid">
        <fgColor theme="7" tint="0.3999450666829432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gray0625">
        <bgColor theme="4" tint="0.39994506668294322"/>
      </patternFill>
    </fill>
    <fill>
      <patternFill patternType="gray0625">
        <bgColor theme="7" tint="0.39994506668294322"/>
      </patternFill>
    </fill>
    <fill>
      <patternFill patternType="gray0625">
        <bgColor theme="7" tint="0.39997558519241921"/>
      </patternFill>
    </fill>
    <fill>
      <patternFill patternType="solid">
        <fgColor rgb="FFCCC0DA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CCC0DA"/>
        <bgColor rgb="FFB2A1C7"/>
      </patternFill>
    </fill>
    <fill>
      <patternFill patternType="gray125">
        <fgColor auto="1"/>
        <bgColor theme="0" tint="-0.24994659260841701"/>
      </patternFill>
    </fill>
    <fill>
      <patternFill patternType="solid">
        <fgColor rgb="FFFF0000"/>
        <bgColor indexed="64"/>
      </patternFill>
    </fill>
    <fill>
      <patternFill patternType="gray0625">
        <bgColor rgb="FFFFFF99"/>
      </patternFill>
    </fill>
    <fill>
      <patternFill patternType="gray125">
        <bgColor theme="0" tint="-0.14996795556505021"/>
      </patternFill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gray125">
        <bgColor theme="0" tint="-0.14999847407452621"/>
      </patternFill>
    </fill>
    <fill>
      <patternFill patternType="gray0625">
        <bgColor theme="0" tint="-0.14999847407452621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7030A0"/>
        <bgColor indexed="64"/>
      </patternFill>
    </fill>
  </fills>
  <borders count="67">
    <border>
      <left/>
      <right/>
      <top/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Dashed">
        <color indexed="64"/>
      </right>
      <top style="thin">
        <color indexed="64"/>
      </top>
      <bottom/>
      <diagonal/>
    </border>
    <border>
      <left style="mediumDashed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Dashed">
        <color indexed="64"/>
      </right>
      <top style="thin">
        <color indexed="64"/>
      </top>
      <bottom style="thin">
        <color indexed="64"/>
      </bottom>
      <diagonal/>
    </border>
    <border>
      <left style="mediumDash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Dashed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Dash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Dashed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Dash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auto="1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Dashed">
        <color indexed="64"/>
      </left>
      <right/>
      <top style="thin">
        <color indexed="64"/>
      </top>
      <bottom/>
      <diagonal/>
    </border>
    <border>
      <left style="dashed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dashed">
        <color indexed="64"/>
      </left>
      <right style="medium">
        <color indexed="64"/>
      </right>
      <top style="thin">
        <color indexed="64"/>
      </top>
      <bottom/>
      <diagonal/>
    </border>
    <border>
      <left style="dash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Dashed">
        <color indexed="64"/>
      </right>
      <top style="thin">
        <color indexed="64"/>
      </top>
      <bottom/>
      <diagonal/>
    </border>
    <border>
      <left style="dashed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/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mediumDashed">
        <color indexed="64"/>
      </left>
      <right style="thick">
        <color indexed="64"/>
      </right>
      <top style="thin">
        <color indexed="64"/>
      </top>
      <bottom/>
      <diagonal/>
    </border>
    <border>
      <left style="mediumDashed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auto="1"/>
      </left>
      <right style="dashed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dashed">
        <color auto="1"/>
      </right>
      <top style="thin">
        <color auto="1"/>
      </top>
      <bottom style="thick">
        <color auto="1"/>
      </bottom>
      <diagonal/>
    </border>
    <border>
      <left style="dashed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dashed">
        <color auto="1"/>
      </right>
      <top/>
      <bottom style="thin">
        <color auto="1"/>
      </bottom>
      <diagonal/>
    </border>
    <border>
      <left style="dashed">
        <color auto="1"/>
      </left>
      <right style="thick">
        <color auto="1"/>
      </right>
      <top/>
      <bottom style="thin">
        <color auto="1"/>
      </bottom>
      <diagonal/>
    </border>
    <border>
      <left style="thick">
        <color auto="1"/>
      </left>
      <right style="dashed">
        <color auto="1"/>
      </right>
      <top style="thick">
        <color auto="1"/>
      </top>
      <bottom style="medium">
        <color auto="1"/>
      </bottom>
      <diagonal/>
    </border>
    <border>
      <left style="dashed">
        <color auto="1"/>
      </left>
      <right style="thick">
        <color auto="1"/>
      </right>
      <top style="thick">
        <color auto="1"/>
      </top>
      <bottom style="medium">
        <color auto="1"/>
      </bottom>
      <diagonal/>
    </border>
    <border>
      <left/>
      <right/>
      <top style="medium">
        <color indexed="64"/>
      </top>
      <bottom/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Dashed">
        <color indexed="64"/>
      </left>
      <right style="thick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dashed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38">
    <xf numFmtId="0" fontId="0" fillId="0" borderId="0" xfId="0"/>
    <xf numFmtId="49" fontId="0" fillId="0" borderId="0" xfId="0" applyNumberFormat="1" applyAlignment="1" applyProtection="1">
      <alignment horizontal="center" vertical="center"/>
    </xf>
    <xf numFmtId="0" fontId="5" fillId="0" borderId="0" xfId="0" applyFont="1" applyAlignment="1" applyProtection="1">
      <alignment horizontal="center" vertical="center"/>
    </xf>
    <xf numFmtId="0" fontId="0" fillId="2" borderId="2" xfId="0" applyFont="1" applyFill="1" applyBorder="1" applyAlignment="1" applyProtection="1">
      <alignment horizontal="center" vertical="center"/>
    </xf>
    <xf numFmtId="14" fontId="0" fillId="2" borderId="2" xfId="0" applyNumberFormat="1" applyFont="1" applyFill="1" applyBorder="1" applyAlignment="1" applyProtection="1">
      <alignment horizontal="center" vertical="center"/>
    </xf>
    <xf numFmtId="0" fontId="0" fillId="11" borderId="9" xfId="0" applyFont="1" applyFill="1" applyBorder="1" applyAlignment="1" applyProtection="1">
      <alignment horizontal="center" vertical="center"/>
    </xf>
    <xf numFmtId="0" fontId="0" fillId="7" borderId="2" xfId="0" applyFont="1" applyFill="1" applyBorder="1" applyAlignment="1" applyProtection="1">
      <alignment horizontal="center" vertical="center"/>
    </xf>
    <xf numFmtId="0" fontId="7" fillId="18" borderId="0" xfId="0" applyNumberFormat="1" applyFont="1" applyFill="1" applyBorder="1" applyAlignment="1" applyProtection="1">
      <alignment horizontal="center" vertical="center"/>
    </xf>
    <xf numFmtId="49" fontId="2" fillId="2" borderId="2" xfId="0" applyNumberFormat="1" applyFont="1" applyFill="1" applyBorder="1" applyAlignment="1" applyProtection="1">
      <alignment horizontal="center" vertical="center"/>
    </xf>
    <xf numFmtId="14" fontId="2" fillId="2" borderId="2" xfId="0" applyNumberFormat="1" applyFont="1" applyFill="1" applyBorder="1" applyAlignment="1" applyProtection="1">
      <alignment horizontal="center" vertical="center"/>
    </xf>
    <xf numFmtId="49" fontId="8" fillId="4" borderId="2" xfId="0" applyNumberFormat="1" applyFont="1" applyFill="1" applyBorder="1" applyAlignment="1" applyProtection="1">
      <alignment horizontal="center" vertical="center"/>
    </xf>
    <xf numFmtId="2" fontId="2" fillId="21" borderId="14" xfId="0" applyNumberFormat="1" applyFont="1" applyFill="1" applyBorder="1" applyAlignment="1" applyProtection="1">
      <alignment horizontal="center" vertical="center"/>
    </xf>
    <xf numFmtId="0" fontId="6" fillId="11" borderId="9" xfId="0" applyNumberFormat="1" applyFont="1" applyFill="1" applyBorder="1" applyAlignment="1" applyProtection="1">
      <alignment horizontal="center" vertical="center"/>
    </xf>
    <xf numFmtId="49" fontId="6" fillId="7" borderId="2" xfId="0" applyNumberFormat="1" applyFont="1" applyFill="1" applyBorder="1" applyAlignment="1" applyProtection="1">
      <alignment horizontal="center" vertical="center"/>
    </xf>
    <xf numFmtId="49" fontId="2" fillId="0" borderId="0" xfId="0" applyNumberFormat="1" applyFont="1" applyAlignment="1" applyProtection="1">
      <alignment horizontal="center" vertical="center"/>
    </xf>
    <xf numFmtId="49" fontId="0" fillId="2" borderId="2" xfId="0" applyNumberFormat="1" applyFill="1" applyBorder="1" applyAlignment="1" applyProtection="1">
      <alignment horizontal="center" vertical="center"/>
    </xf>
    <xf numFmtId="14" fontId="0" fillId="2" borderId="19" xfId="0" applyNumberFormat="1" applyFill="1" applyBorder="1" applyAlignment="1" applyProtection="1">
      <alignment horizontal="center" vertical="center"/>
    </xf>
    <xf numFmtId="49" fontId="0" fillId="4" borderId="2" xfId="0" applyNumberFormat="1" applyFont="1" applyFill="1" applyBorder="1" applyAlignment="1" applyProtection="1">
      <alignment horizontal="center" vertical="center"/>
    </xf>
    <xf numFmtId="49" fontId="0" fillId="7" borderId="2" xfId="0" applyNumberFormat="1" applyFill="1" applyBorder="1" applyAlignment="1" applyProtection="1">
      <alignment horizontal="center" vertical="center"/>
    </xf>
    <xf numFmtId="14" fontId="0" fillId="2" borderId="2" xfId="0" applyNumberFormat="1" applyFill="1" applyBorder="1" applyAlignment="1" applyProtection="1">
      <alignment horizontal="center" vertical="center"/>
    </xf>
    <xf numFmtId="49" fontId="2" fillId="2" borderId="6" xfId="0" applyNumberFormat="1" applyFont="1" applyFill="1" applyBorder="1" applyAlignment="1" applyProtection="1">
      <alignment horizontal="center" vertical="center"/>
    </xf>
    <xf numFmtId="14" fontId="2" fillId="2" borderId="6" xfId="0" applyNumberFormat="1" applyFont="1" applyFill="1" applyBorder="1" applyAlignment="1" applyProtection="1">
      <alignment horizontal="center" vertical="center"/>
    </xf>
    <xf numFmtId="49" fontId="8" fillId="4" borderId="6" xfId="0" applyNumberFormat="1" applyFont="1" applyFill="1" applyBorder="1" applyAlignment="1" applyProtection="1">
      <alignment horizontal="center" vertical="center"/>
    </xf>
    <xf numFmtId="2" fontId="2" fillId="21" borderId="8" xfId="0" applyNumberFormat="1" applyFont="1" applyFill="1" applyBorder="1" applyAlignment="1" applyProtection="1">
      <alignment horizontal="center" vertical="center"/>
    </xf>
    <xf numFmtId="0" fontId="6" fillId="11" borderId="5" xfId="0" applyNumberFormat="1" applyFont="1" applyFill="1" applyBorder="1" applyAlignment="1" applyProtection="1">
      <alignment horizontal="center" vertical="center"/>
    </xf>
    <xf numFmtId="49" fontId="6" fillId="7" borderId="6" xfId="0" applyNumberFormat="1" applyFont="1" applyFill="1" applyBorder="1" applyAlignment="1" applyProtection="1">
      <alignment horizontal="center" vertical="center"/>
    </xf>
    <xf numFmtId="49" fontId="8" fillId="4" borderId="28" xfId="0" applyNumberFormat="1" applyFont="1" applyFill="1" applyBorder="1" applyAlignment="1" applyProtection="1">
      <alignment horizontal="center" vertical="center"/>
    </xf>
    <xf numFmtId="2" fontId="2" fillId="11" borderId="6" xfId="0" applyNumberFormat="1" applyFont="1" applyFill="1" applyBorder="1" applyAlignment="1" applyProtection="1">
      <alignment horizontal="left" vertical="center"/>
    </xf>
    <xf numFmtId="0" fontId="0" fillId="12" borderId="2" xfId="0" applyFont="1" applyFill="1" applyBorder="1" applyAlignment="1" applyProtection="1">
      <alignment horizontal="center" vertical="center"/>
    </xf>
    <xf numFmtId="49" fontId="2" fillId="3" borderId="21" xfId="0" applyNumberFormat="1" applyFont="1" applyFill="1" applyBorder="1" applyAlignment="1" applyProtection="1">
      <alignment horizontal="center" vertical="center"/>
    </xf>
    <xf numFmtId="49" fontId="8" fillId="4" borderId="11" xfId="0" applyNumberFormat="1" applyFont="1" applyFill="1" applyBorder="1" applyAlignment="1" applyProtection="1">
      <alignment horizontal="center" vertical="center"/>
    </xf>
    <xf numFmtId="2" fontId="2" fillId="11" borderId="32" xfId="0" applyNumberFormat="1" applyFont="1" applyFill="1" applyBorder="1" applyAlignment="1" applyProtection="1">
      <alignment horizontal="left" vertical="center"/>
    </xf>
    <xf numFmtId="49" fontId="0" fillId="4" borderId="11" xfId="0" applyNumberFormat="1" applyFont="1" applyFill="1" applyBorder="1" applyAlignment="1" applyProtection="1">
      <alignment horizontal="center" vertical="center"/>
    </xf>
    <xf numFmtId="49" fontId="2" fillId="3" borderId="0" xfId="0" applyNumberFormat="1" applyFont="1" applyFill="1" applyBorder="1" applyAlignment="1" applyProtection="1">
      <alignment horizontal="center" vertical="center"/>
    </xf>
    <xf numFmtId="0" fontId="2" fillId="0" borderId="26" xfId="0" applyNumberFormat="1" applyFont="1" applyBorder="1" applyAlignment="1" applyProtection="1">
      <alignment horizontal="center" vertical="center" wrapText="1"/>
    </xf>
    <xf numFmtId="2" fontId="1" fillId="15" borderId="27" xfId="0" applyNumberFormat="1" applyFont="1" applyFill="1" applyBorder="1" applyAlignment="1" applyProtection="1">
      <alignment horizontal="center" vertical="center" wrapText="1"/>
    </xf>
    <xf numFmtId="0" fontId="1" fillId="15" borderId="6" xfId="0" applyNumberFormat="1" applyFont="1" applyFill="1" applyBorder="1" applyAlignment="1" applyProtection="1">
      <alignment horizontal="center" vertical="center" wrapText="1"/>
    </xf>
    <xf numFmtId="1" fontId="1" fillId="15" borderId="15" xfId="0" applyNumberFormat="1" applyFont="1" applyFill="1" applyBorder="1" applyAlignment="1" applyProtection="1">
      <alignment horizontal="center" vertical="center" wrapText="1"/>
    </xf>
    <xf numFmtId="14" fontId="1" fillId="15" borderId="15" xfId="0" applyNumberFormat="1" applyFont="1" applyFill="1" applyBorder="1" applyAlignment="1" applyProtection="1">
      <alignment horizontal="center" vertical="center" wrapText="1"/>
    </xf>
    <xf numFmtId="0" fontId="1" fillId="15" borderId="30" xfId="0" applyNumberFormat="1" applyFont="1" applyFill="1" applyBorder="1" applyAlignment="1" applyProtection="1">
      <alignment horizontal="center" vertical="center" wrapText="1"/>
    </xf>
    <xf numFmtId="0" fontId="1" fillId="16" borderId="31" xfId="0" applyNumberFormat="1" applyFont="1" applyFill="1" applyBorder="1" applyAlignment="1" applyProtection="1">
      <alignment horizontal="center" vertical="center" wrapText="1"/>
    </xf>
    <xf numFmtId="0" fontId="1" fillId="16" borderId="32" xfId="0" applyNumberFormat="1" applyFont="1" applyFill="1" applyBorder="1" applyAlignment="1" applyProtection="1">
      <alignment horizontal="center" vertical="center" wrapText="1"/>
    </xf>
    <xf numFmtId="0" fontId="1" fillId="16" borderId="3" xfId="0" applyNumberFormat="1" applyFont="1" applyFill="1" applyBorder="1" applyAlignment="1" applyProtection="1">
      <alignment horizontal="center" vertical="center" wrapText="1"/>
    </xf>
    <xf numFmtId="0" fontId="1" fillId="16" borderId="9" xfId="0" applyNumberFormat="1" applyFont="1" applyFill="1" applyBorder="1" applyAlignment="1" applyProtection="1">
      <alignment horizontal="center" vertical="center" wrapText="1"/>
    </xf>
    <xf numFmtId="0" fontId="1" fillId="14" borderId="31" xfId="0" applyNumberFormat="1" applyFont="1" applyFill="1" applyBorder="1" applyAlignment="1" applyProtection="1">
      <alignment horizontal="center" vertical="center" wrapText="1"/>
    </xf>
    <xf numFmtId="0" fontId="1" fillId="14" borderId="13" xfId="0" applyNumberFormat="1" applyFont="1" applyFill="1" applyBorder="1" applyAlignment="1" applyProtection="1">
      <alignment horizontal="center" vertical="center" wrapText="1"/>
    </xf>
    <xf numFmtId="0" fontId="1" fillId="14" borderId="33" xfId="0" applyNumberFormat="1" applyFont="1" applyFill="1" applyBorder="1" applyAlignment="1" applyProtection="1">
      <alignment horizontal="center" vertical="center" wrapText="1"/>
    </xf>
    <xf numFmtId="0" fontId="1" fillId="7" borderId="34" xfId="0" applyNumberFormat="1" applyFont="1" applyFill="1" applyBorder="1" applyAlignment="1" applyProtection="1">
      <alignment horizontal="center" vertical="center" wrapText="1"/>
    </xf>
    <xf numFmtId="0" fontId="0" fillId="0" borderId="34" xfId="0" applyNumberFormat="1" applyBorder="1" applyAlignment="1" applyProtection="1">
      <alignment horizontal="center" vertical="center"/>
    </xf>
    <xf numFmtId="0" fontId="0" fillId="0" borderId="0" xfId="0" applyNumberFormat="1" applyBorder="1" applyAlignment="1" applyProtection="1">
      <alignment horizontal="center" vertical="center"/>
    </xf>
    <xf numFmtId="0" fontId="0" fillId="0" borderId="36" xfId="0" applyNumberFormat="1" applyBorder="1" applyAlignment="1" applyProtection="1">
      <alignment horizontal="center" vertical="center"/>
    </xf>
    <xf numFmtId="0" fontId="0" fillId="0" borderId="37" xfId="0" applyNumberFormat="1" applyBorder="1" applyAlignment="1" applyProtection="1">
      <alignment horizontal="center" vertical="center"/>
    </xf>
    <xf numFmtId="0" fontId="7" fillId="18" borderId="17" xfId="0" applyNumberFormat="1" applyFont="1" applyFill="1" applyBorder="1" applyAlignment="1" applyProtection="1">
      <alignment horizontal="center" vertical="center"/>
    </xf>
    <xf numFmtId="1" fontId="7" fillId="18" borderId="0" xfId="0" applyNumberFormat="1" applyFont="1" applyFill="1" applyBorder="1" applyAlignment="1" applyProtection="1">
      <alignment horizontal="center" vertical="center"/>
    </xf>
    <xf numFmtId="14" fontId="7" fillId="18" borderId="0" xfId="0" applyNumberFormat="1" applyFont="1" applyFill="1" applyBorder="1" applyAlignment="1" applyProtection="1">
      <alignment horizontal="center" vertical="center"/>
    </xf>
    <xf numFmtId="0" fontId="7" fillId="18" borderId="38" xfId="0" applyNumberFormat="1" applyFont="1" applyFill="1" applyBorder="1" applyAlignment="1" applyProtection="1">
      <alignment horizontal="center" vertical="center"/>
    </xf>
    <xf numFmtId="0" fontId="0" fillId="0" borderId="35" xfId="0" applyNumberFormat="1" applyBorder="1" applyAlignment="1" applyProtection="1">
      <alignment horizontal="center" vertical="center"/>
    </xf>
    <xf numFmtId="0" fontId="0" fillId="0" borderId="38" xfId="0" applyNumberFormat="1" applyBorder="1" applyAlignment="1" applyProtection="1">
      <alignment horizontal="center" vertical="center"/>
    </xf>
    <xf numFmtId="0" fontId="0" fillId="0" borderId="16" xfId="0" applyNumberFormat="1" applyBorder="1" applyAlignment="1" applyProtection="1">
      <alignment horizontal="center" vertical="center"/>
    </xf>
    <xf numFmtId="1" fontId="2" fillId="0" borderId="22" xfId="0" applyNumberFormat="1" applyFont="1" applyFill="1" applyBorder="1" applyAlignment="1" applyProtection="1">
      <alignment horizontal="center" vertical="center" wrapText="1"/>
    </xf>
    <xf numFmtId="1" fontId="1" fillId="13" borderId="27" xfId="0" applyNumberFormat="1" applyFont="1" applyFill="1" applyBorder="1" applyAlignment="1" applyProtection="1">
      <alignment horizontal="center" vertical="center" wrapText="1"/>
    </xf>
    <xf numFmtId="1" fontId="7" fillId="17" borderId="35" xfId="0" applyNumberFormat="1" applyFont="1" applyFill="1" applyBorder="1" applyAlignment="1" applyProtection="1">
      <alignment horizontal="center" vertical="center"/>
    </xf>
    <xf numFmtId="0" fontId="2" fillId="2" borderId="29" xfId="0" applyNumberFormat="1" applyFont="1" applyFill="1" applyBorder="1" applyAlignment="1" applyProtection="1">
      <alignment horizontal="center" vertical="center"/>
    </xf>
    <xf numFmtId="0" fontId="2" fillId="2" borderId="32" xfId="0" applyNumberFormat="1" applyFont="1" applyFill="1" applyBorder="1" applyAlignment="1" applyProtection="1">
      <alignment horizontal="center" vertical="center"/>
    </xf>
    <xf numFmtId="0" fontId="0" fillId="2" borderId="32" xfId="0" applyNumberFormat="1" applyFill="1" applyBorder="1" applyAlignment="1" applyProtection="1">
      <alignment horizontal="center" vertical="center"/>
    </xf>
    <xf numFmtId="0" fontId="0" fillId="2" borderId="32" xfId="0" applyNumberFormat="1" applyFont="1" applyFill="1" applyBorder="1" applyAlignment="1" applyProtection="1">
      <alignment horizontal="center" vertical="center"/>
    </xf>
    <xf numFmtId="49" fontId="0" fillId="2" borderId="2" xfId="0" applyNumberFormat="1" applyFont="1" applyFill="1" applyBorder="1" applyAlignment="1" applyProtection="1">
      <alignment horizontal="center" vertical="center"/>
    </xf>
    <xf numFmtId="0" fontId="2" fillId="11" borderId="40" xfId="0" applyNumberFormat="1" applyFont="1" applyFill="1" applyBorder="1" applyAlignment="1" applyProtection="1">
      <alignment horizontal="center" vertical="center"/>
    </xf>
    <xf numFmtId="0" fontId="0" fillId="11" borderId="12" xfId="0" applyNumberFormat="1" applyFont="1" applyFill="1" applyBorder="1" applyAlignment="1" applyProtection="1">
      <alignment horizontal="center" vertical="center"/>
    </xf>
    <xf numFmtId="2" fontId="0" fillId="10" borderId="14" xfId="0" applyNumberFormat="1" applyFont="1" applyFill="1" applyBorder="1" applyAlignment="1" applyProtection="1">
      <alignment horizontal="center" vertical="center"/>
    </xf>
    <xf numFmtId="49" fontId="0" fillId="4" borderId="39" xfId="0" applyNumberFormat="1" applyFont="1" applyFill="1" applyBorder="1" applyAlignment="1" applyProtection="1">
      <alignment horizontal="center" vertical="center"/>
    </xf>
    <xf numFmtId="49" fontId="0" fillId="2" borderId="1" xfId="0" applyNumberFormat="1" applyFont="1" applyFill="1" applyBorder="1" applyAlignment="1" applyProtection="1">
      <alignment horizontal="center" vertical="center"/>
    </xf>
    <xf numFmtId="0" fontId="0" fillId="22" borderId="0" xfId="0" applyFill="1" applyAlignment="1">
      <alignment horizontal="center" vertical="center"/>
    </xf>
    <xf numFmtId="0" fontId="2" fillId="2" borderId="6" xfId="0" applyNumberFormat="1" applyFont="1" applyFill="1" applyBorder="1" applyAlignment="1" applyProtection="1">
      <alignment horizontal="center" vertical="center"/>
    </xf>
    <xf numFmtId="0" fontId="2" fillId="2" borderId="2" xfId="0" applyNumberFormat="1" applyFont="1" applyFill="1" applyBorder="1" applyAlignment="1" applyProtection="1">
      <alignment horizontal="center" vertical="center"/>
    </xf>
    <xf numFmtId="0" fontId="0" fillId="2" borderId="2" xfId="0" applyNumberFormat="1" applyFill="1" applyBorder="1" applyAlignment="1" applyProtection="1">
      <alignment horizontal="center" vertical="center"/>
    </xf>
    <xf numFmtId="0" fontId="0" fillId="2" borderId="2" xfId="0" applyNumberFormat="1" applyFont="1" applyFill="1" applyBorder="1" applyAlignment="1" applyProtection="1">
      <alignment horizontal="center" vertical="center"/>
    </xf>
    <xf numFmtId="49" fontId="0" fillId="3" borderId="13" xfId="0" applyNumberFormat="1" applyFill="1" applyBorder="1" applyAlignment="1" applyProtection="1">
      <alignment horizontal="center" vertical="center"/>
    </xf>
    <xf numFmtId="0" fontId="0" fillId="3" borderId="13" xfId="0" applyFont="1" applyFill="1" applyBorder="1" applyAlignment="1" applyProtection="1">
      <alignment horizontal="center" vertical="center"/>
    </xf>
    <xf numFmtId="49" fontId="8" fillId="23" borderId="28" xfId="0" applyNumberFormat="1" applyFont="1" applyFill="1" applyBorder="1" applyAlignment="1" applyProtection="1">
      <alignment horizontal="center" vertical="center"/>
    </xf>
    <xf numFmtId="49" fontId="8" fillId="23" borderId="6" xfId="0" applyNumberFormat="1" applyFont="1" applyFill="1" applyBorder="1" applyAlignment="1" applyProtection="1">
      <alignment horizontal="center" vertical="center"/>
    </xf>
    <xf numFmtId="49" fontId="8" fillId="23" borderId="2" xfId="0" applyNumberFormat="1" applyFont="1" applyFill="1" applyBorder="1" applyAlignment="1" applyProtection="1">
      <alignment horizontal="center" vertical="center"/>
    </xf>
    <xf numFmtId="49" fontId="0" fillId="23" borderId="2" xfId="0" applyNumberFormat="1" applyFont="1" applyFill="1" applyBorder="1" applyAlignment="1" applyProtection="1">
      <alignment horizontal="center" vertical="center"/>
    </xf>
    <xf numFmtId="49" fontId="0" fillId="23" borderId="39" xfId="0" applyNumberFormat="1" applyFont="1" applyFill="1" applyBorder="1" applyAlignment="1" applyProtection="1">
      <alignment horizontal="center" vertical="center"/>
    </xf>
    <xf numFmtId="2" fontId="2" fillId="24" borderId="8" xfId="0" applyNumberFormat="1" applyFont="1" applyFill="1" applyBorder="1" applyAlignment="1" applyProtection="1">
      <alignment horizontal="center" vertical="center"/>
    </xf>
    <xf numFmtId="2" fontId="2" fillId="24" borderId="14" xfId="0" applyNumberFormat="1" applyFont="1" applyFill="1" applyBorder="1" applyAlignment="1" applyProtection="1">
      <alignment horizontal="center" vertical="center"/>
    </xf>
    <xf numFmtId="2" fontId="0" fillId="25" borderId="14" xfId="0" applyNumberFormat="1" applyFont="1" applyFill="1" applyBorder="1" applyAlignment="1" applyProtection="1">
      <alignment horizontal="center" vertical="center"/>
    </xf>
    <xf numFmtId="49" fontId="8" fillId="23" borderId="29" xfId="0" applyNumberFormat="1" applyFont="1" applyFill="1" applyBorder="1" applyAlignment="1" applyProtection="1">
      <alignment horizontal="center" vertical="center"/>
    </xf>
    <xf numFmtId="49" fontId="8" fillId="23" borderId="32" xfId="0" applyNumberFormat="1" applyFont="1" applyFill="1" applyBorder="1" applyAlignment="1" applyProtection="1">
      <alignment horizontal="center" vertical="center"/>
    </xf>
    <xf numFmtId="49" fontId="0" fillId="23" borderId="32" xfId="0" applyNumberFormat="1" applyFont="1" applyFill="1" applyBorder="1" applyAlignment="1" applyProtection="1">
      <alignment horizontal="center" vertical="center"/>
    </xf>
    <xf numFmtId="49" fontId="8" fillId="23" borderId="39" xfId="0" applyNumberFormat="1" applyFont="1" applyFill="1" applyBorder="1" applyAlignment="1" applyProtection="1">
      <alignment horizontal="center" vertical="center"/>
    </xf>
    <xf numFmtId="49" fontId="2" fillId="3" borderId="18" xfId="0" applyNumberFormat="1" applyFont="1" applyFill="1" applyBorder="1" applyAlignment="1" applyProtection="1">
      <alignment horizontal="center" vertical="center"/>
    </xf>
    <xf numFmtId="49" fontId="2" fillId="3" borderId="20" xfId="0" applyNumberFormat="1" applyFont="1" applyFill="1" applyBorder="1" applyAlignment="1" applyProtection="1">
      <alignment horizontal="center" vertical="center"/>
    </xf>
    <xf numFmtId="49" fontId="0" fillId="3" borderId="10" xfId="0" applyNumberFormat="1" applyFill="1" applyBorder="1" applyAlignment="1" applyProtection="1">
      <alignment horizontal="center" vertical="center"/>
    </xf>
    <xf numFmtId="0" fontId="0" fillId="3" borderId="10" xfId="0" applyFont="1" applyFill="1" applyBorder="1" applyAlignment="1" applyProtection="1">
      <alignment horizontal="center" vertical="center"/>
    </xf>
    <xf numFmtId="1" fontId="2" fillId="8" borderId="27" xfId="0" applyNumberFormat="1" applyFont="1" applyFill="1" applyBorder="1" applyAlignment="1" applyProtection="1">
      <alignment horizontal="center" vertical="center"/>
    </xf>
    <xf numFmtId="1" fontId="2" fillId="8" borderId="31" xfId="0" applyNumberFormat="1" applyFont="1" applyFill="1" applyBorder="1" applyAlignment="1" applyProtection="1">
      <alignment horizontal="center" vertical="center"/>
    </xf>
    <xf numFmtId="1" fontId="0" fillId="8" borderId="31" xfId="0" applyNumberFormat="1" applyFill="1" applyBorder="1" applyAlignment="1" applyProtection="1">
      <alignment horizontal="center" vertical="center"/>
    </xf>
    <xf numFmtId="1" fontId="0" fillId="8" borderId="31" xfId="0" applyNumberFormat="1" applyFont="1" applyFill="1" applyBorder="1" applyAlignment="1" applyProtection="1">
      <alignment horizontal="center" vertical="center"/>
    </xf>
    <xf numFmtId="1" fontId="2" fillId="9" borderId="42" xfId="0" applyNumberFormat="1" applyFont="1" applyFill="1" applyBorder="1" applyAlignment="1" applyProtection="1">
      <alignment horizontal="center" vertical="center"/>
    </xf>
    <xf numFmtId="1" fontId="2" fillId="9" borderId="43" xfId="0" applyNumberFormat="1" applyFont="1" applyFill="1" applyBorder="1" applyAlignment="1" applyProtection="1">
      <alignment horizontal="center" vertical="center"/>
    </xf>
    <xf numFmtId="0" fontId="0" fillId="9" borderId="43" xfId="0" applyNumberFormat="1" applyFill="1" applyBorder="1" applyAlignment="1" applyProtection="1">
      <alignment horizontal="center" vertical="center"/>
    </xf>
    <xf numFmtId="1" fontId="0" fillId="9" borderId="43" xfId="0" applyNumberFormat="1" applyFill="1" applyBorder="1" applyAlignment="1" applyProtection="1">
      <alignment horizontal="center" vertical="center"/>
    </xf>
    <xf numFmtId="1" fontId="0" fillId="9" borderId="43" xfId="0" applyNumberFormat="1" applyFont="1" applyFill="1" applyBorder="1" applyAlignment="1" applyProtection="1">
      <alignment horizontal="center" vertical="center"/>
    </xf>
    <xf numFmtId="49" fontId="2" fillId="26" borderId="4" xfId="0" applyNumberFormat="1" applyFont="1" applyFill="1" applyBorder="1" applyAlignment="1" applyProtection="1">
      <alignment horizontal="center" vertical="center"/>
    </xf>
    <xf numFmtId="2" fontId="2" fillId="26" borderId="4" xfId="0" applyNumberFormat="1" applyFont="1" applyFill="1" applyBorder="1" applyAlignment="1" applyProtection="1">
      <alignment horizontal="center" vertical="center"/>
    </xf>
    <xf numFmtId="2" fontId="5" fillId="26" borderId="4" xfId="0" applyNumberFormat="1" applyFont="1" applyFill="1" applyBorder="1" applyAlignment="1" applyProtection="1">
      <alignment horizontal="center" vertical="center"/>
    </xf>
    <xf numFmtId="49" fontId="9" fillId="2" borderId="6" xfId="0" applyNumberFormat="1" applyFont="1" applyFill="1" applyBorder="1" applyAlignment="1" applyProtection="1">
      <alignment horizontal="center" vertical="center"/>
    </xf>
    <xf numFmtId="49" fontId="9" fillId="2" borderId="6" xfId="0" applyNumberFormat="1" applyFont="1" applyFill="1" applyBorder="1" applyAlignment="1" applyProtection="1">
      <alignment horizontal="left" vertical="center"/>
    </xf>
    <xf numFmtId="2" fontId="9" fillId="11" borderId="30" xfId="0" applyNumberFormat="1" applyFont="1" applyFill="1" applyBorder="1" applyAlignment="1" applyProtection="1">
      <alignment horizontal="left" vertical="center"/>
    </xf>
    <xf numFmtId="49" fontId="9" fillId="2" borderId="2" xfId="0" applyNumberFormat="1" applyFont="1" applyFill="1" applyBorder="1" applyAlignment="1" applyProtection="1">
      <alignment horizontal="center" vertical="center"/>
    </xf>
    <xf numFmtId="49" fontId="9" fillId="2" borderId="2" xfId="0" applyNumberFormat="1" applyFont="1" applyFill="1" applyBorder="1" applyAlignment="1" applyProtection="1">
      <alignment horizontal="left" vertical="center"/>
    </xf>
    <xf numFmtId="2" fontId="9" fillId="11" borderId="3" xfId="0" applyNumberFormat="1" applyFont="1" applyFill="1" applyBorder="1" applyAlignment="1" applyProtection="1">
      <alignment horizontal="left" vertical="center"/>
    </xf>
    <xf numFmtId="49" fontId="9" fillId="2" borderId="36" xfId="0" applyNumberFormat="1" applyFont="1" applyFill="1" applyBorder="1" applyAlignment="1" applyProtection="1">
      <alignment horizontal="center" vertical="center"/>
    </xf>
    <xf numFmtId="0" fontId="9" fillId="12" borderId="3" xfId="0" applyFont="1" applyFill="1" applyBorder="1" applyAlignment="1" applyProtection="1">
      <alignment horizontal="center" vertical="center"/>
    </xf>
    <xf numFmtId="49" fontId="6" fillId="7" borderId="29" xfId="0" applyNumberFormat="1" applyFont="1" applyFill="1" applyBorder="1" applyAlignment="1" applyProtection="1">
      <alignment horizontal="center" vertical="center"/>
    </xf>
    <xf numFmtId="49" fontId="6" fillId="7" borderId="32" xfId="0" applyNumberFormat="1" applyFont="1" applyFill="1" applyBorder="1" applyAlignment="1" applyProtection="1">
      <alignment horizontal="center" vertical="center"/>
    </xf>
    <xf numFmtId="49" fontId="0" fillId="7" borderId="32" xfId="0" applyNumberFormat="1" applyFill="1" applyBorder="1" applyAlignment="1" applyProtection="1">
      <alignment horizontal="center" vertical="center"/>
    </xf>
    <xf numFmtId="0" fontId="0" fillId="7" borderId="32" xfId="0" applyFont="1" applyFill="1" applyBorder="1" applyAlignment="1" applyProtection="1">
      <alignment horizontal="center" vertical="center"/>
    </xf>
    <xf numFmtId="14" fontId="2" fillId="7" borderId="45" xfId="0" applyNumberFormat="1" applyFont="1" applyFill="1" applyBorder="1" applyAlignment="1" applyProtection="1">
      <alignment horizontal="center" vertical="center"/>
    </xf>
    <xf numFmtId="14" fontId="2" fillId="7" borderId="46" xfId="0" applyNumberFormat="1" applyFont="1" applyFill="1" applyBorder="1" applyAlignment="1" applyProtection="1">
      <alignment horizontal="center" vertical="center"/>
    </xf>
    <xf numFmtId="14" fontId="2" fillId="7" borderId="47" xfId="0" applyNumberFormat="1" applyFont="1" applyFill="1" applyBorder="1" applyAlignment="1" applyProtection="1">
      <alignment horizontal="center" vertical="center"/>
    </xf>
    <xf numFmtId="14" fontId="2" fillId="7" borderId="48" xfId="0" applyNumberFormat="1" applyFont="1" applyFill="1" applyBorder="1" applyAlignment="1" applyProtection="1">
      <alignment horizontal="center" vertical="center"/>
    </xf>
    <xf numFmtId="14" fontId="0" fillId="7" borderId="47" xfId="0" applyNumberFormat="1" applyFill="1" applyBorder="1" applyAlignment="1" applyProtection="1">
      <alignment horizontal="center" vertical="center"/>
    </xf>
    <xf numFmtId="14" fontId="0" fillId="7" borderId="48" xfId="0" applyNumberFormat="1" applyFill="1" applyBorder="1" applyAlignment="1" applyProtection="1">
      <alignment horizontal="center" vertical="center"/>
    </xf>
    <xf numFmtId="14" fontId="0" fillId="7" borderId="47" xfId="0" applyNumberFormat="1" applyFont="1" applyFill="1" applyBorder="1" applyAlignment="1" applyProtection="1">
      <alignment horizontal="center" vertical="center"/>
    </xf>
    <xf numFmtId="14" fontId="0" fillId="7" borderId="48" xfId="0" applyNumberFormat="1" applyFont="1" applyFill="1" applyBorder="1" applyAlignment="1" applyProtection="1">
      <alignment horizontal="center" vertical="center"/>
    </xf>
    <xf numFmtId="2" fontId="9" fillId="7" borderId="15" xfId="0" applyNumberFormat="1" applyFont="1" applyFill="1" applyBorder="1" applyAlignment="1" applyProtection="1">
      <alignment horizontal="left" vertical="center"/>
    </xf>
    <xf numFmtId="2" fontId="9" fillId="7" borderId="13" xfId="0" applyNumberFormat="1" applyFont="1" applyFill="1" applyBorder="1" applyAlignment="1" applyProtection="1">
      <alignment horizontal="left" vertical="center"/>
    </xf>
    <xf numFmtId="2" fontId="9" fillId="7" borderId="21" xfId="0" applyNumberFormat="1" applyFont="1" applyFill="1" applyBorder="1" applyAlignment="1" applyProtection="1">
      <alignment horizontal="left" vertical="center"/>
    </xf>
    <xf numFmtId="0" fontId="9" fillId="7" borderId="13" xfId="0" applyFont="1" applyFill="1" applyBorder="1" applyAlignment="1" applyProtection="1">
      <alignment horizontal="left" vertical="center"/>
    </xf>
    <xf numFmtId="0" fontId="2" fillId="20" borderId="49" xfId="0" applyNumberFormat="1" applyFont="1" applyFill="1" applyBorder="1" applyAlignment="1" applyProtection="1">
      <alignment horizontal="center" vertical="center"/>
    </xf>
    <xf numFmtId="0" fontId="0" fillId="2" borderId="50" xfId="0" applyFont="1" applyFill="1" applyBorder="1" applyAlignment="1" applyProtection="1">
      <alignment horizontal="center" vertical="center"/>
    </xf>
    <xf numFmtId="49" fontId="0" fillId="12" borderId="6" xfId="0" applyNumberFormat="1" applyFont="1" applyFill="1" applyBorder="1" applyAlignment="1" applyProtection="1">
      <alignment horizontal="center" vertical="center" wrapText="1"/>
    </xf>
    <xf numFmtId="49" fontId="4" fillId="7" borderId="2" xfId="0" applyNumberFormat="1" applyFont="1" applyFill="1" applyBorder="1" applyAlignment="1" applyProtection="1">
      <alignment horizontal="center" vertical="center" textRotation="90" wrapText="1"/>
    </xf>
    <xf numFmtId="49" fontId="4" fillId="7" borderId="32" xfId="0" applyNumberFormat="1" applyFont="1" applyFill="1" applyBorder="1" applyAlignment="1" applyProtection="1">
      <alignment horizontal="center" vertical="center" textRotation="90" wrapText="1"/>
    </xf>
    <xf numFmtId="14" fontId="0" fillId="7" borderId="47" xfId="0" applyNumberFormat="1" applyFill="1" applyBorder="1" applyAlignment="1" applyProtection="1">
      <alignment horizontal="center" vertical="center" wrapText="1"/>
    </xf>
    <xf numFmtId="14" fontId="0" fillId="7" borderId="48" xfId="0" applyNumberFormat="1" applyFill="1" applyBorder="1" applyAlignment="1" applyProtection="1">
      <alignment horizontal="center" vertical="center" wrapText="1"/>
    </xf>
    <xf numFmtId="49" fontId="2" fillId="7" borderId="44" xfId="0" applyNumberFormat="1" applyFont="1" applyFill="1" applyBorder="1" applyAlignment="1" applyProtection="1">
      <alignment horizontal="center" vertical="center"/>
    </xf>
    <xf numFmtId="0" fontId="0" fillId="11" borderId="12" xfId="0" applyNumberFormat="1" applyFont="1" applyFill="1" applyBorder="1" applyAlignment="1" applyProtection="1">
      <alignment horizontal="center" vertical="center" wrapText="1"/>
    </xf>
    <xf numFmtId="49" fontId="4" fillId="4" borderId="28" xfId="0" applyNumberFormat="1" applyFont="1" applyFill="1" applyBorder="1" applyAlignment="1" applyProtection="1">
      <alignment horizontal="center" vertical="center" textRotation="90" wrapText="1"/>
    </xf>
    <xf numFmtId="49" fontId="4" fillId="23" borderId="28" xfId="0" applyNumberFormat="1" applyFont="1" applyFill="1" applyBorder="1" applyAlignment="1" applyProtection="1">
      <alignment horizontal="center" vertical="center" textRotation="90" wrapText="1"/>
    </xf>
    <xf numFmtId="49" fontId="10" fillId="12" borderId="30" xfId="0" applyNumberFormat="1" applyFont="1" applyFill="1" applyBorder="1" applyAlignment="1" applyProtection="1">
      <alignment horizontal="center" vertical="center" wrapText="1"/>
    </xf>
    <xf numFmtId="2" fontId="0" fillId="25" borderId="8" xfId="0" applyNumberFormat="1" applyFill="1" applyBorder="1" applyAlignment="1" applyProtection="1">
      <alignment horizontal="center" vertical="center" wrapText="1"/>
    </xf>
    <xf numFmtId="49" fontId="4" fillId="11" borderId="9" xfId="0" applyNumberFormat="1" applyFont="1" applyFill="1" applyBorder="1" applyAlignment="1" applyProtection="1">
      <alignment horizontal="center" vertical="center" textRotation="90" wrapText="1"/>
    </xf>
    <xf numFmtId="49" fontId="4" fillId="4" borderId="6" xfId="0" applyNumberFormat="1" applyFont="1" applyFill="1" applyBorder="1" applyAlignment="1" applyProtection="1">
      <alignment horizontal="center" vertical="center" textRotation="90" wrapText="1"/>
    </xf>
    <xf numFmtId="49" fontId="4" fillId="4" borderId="7" xfId="0" applyNumberFormat="1" applyFont="1" applyFill="1" applyBorder="1" applyAlignment="1" applyProtection="1">
      <alignment horizontal="center" vertical="center" textRotation="90" wrapText="1"/>
    </xf>
    <xf numFmtId="49" fontId="4" fillId="23" borderId="6" xfId="0" applyNumberFormat="1" applyFont="1" applyFill="1" applyBorder="1" applyAlignment="1" applyProtection="1">
      <alignment horizontal="center" vertical="center" textRotation="90" wrapText="1"/>
    </xf>
    <xf numFmtId="49" fontId="4" fillId="23" borderId="6" xfId="0" applyNumberFormat="1" applyFont="1" applyFill="1" applyBorder="1" applyAlignment="1" applyProtection="1">
      <alignment horizontal="center" vertical="center" textRotation="90"/>
    </xf>
    <xf numFmtId="0" fontId="6" fillId="0" borderId="23" xfId="0" applyNumberFormat="1" applyFont="1" applyBorder="1" applyAlignment="1" applyProtection="1">
      <alignment horizontal="center" vertical="center" wrapText="1"/>
    </xf>
    <xf numFmtId="0" fontId="6" fillId="0" borderId="25" xfId="0" applyNumberFormat="1" applyFont="1" applyBorder="1" applyAlignment="1" applyProtection="1">
      <alignment horizontal="center" vertical="center" wrapText="1"/>
    </xf>
    <xf numFmtId="0" fontId="1" fillId="19" borderId="0" xfId="0" applyNumberFormat="1" applyFont="1" applyFill="1" applyAlignment="1" applyProtection="1">
      <alignment horizontal="center"/>
    </xf>
    <xf numFmtId="0" fontId="0" fillId="19" borderId="0" xfId="0" applyNumberFormat="1" applyFill="1" applyAlignment="1" applyProtection="1">
      <alignment horizontal="center"/>
    </xf>
    <xf numFmtId="0" fontId="6" fillId="0" borderId="51" xfId="0" applyNumberFormat="1" applyFont="1" applyBorder="1" applyAlignment="1" applyProtection="1">
      <alignment horizontal="center" vertical="center" wrapText="1"/>
    </xf>
    <xf numFmtId="0" fontId="0" fillId="0" borderId="0" xfId="0" applyNumberFormat="1" applyAlignment="1" applyProtection="1">
      <alignment horizontal="center"/>
    </xf>
    <xf numFmtId="0" fontId="1" fillId="19" borderId="0" xfId="0" applyNumberFormat="1" applyFont="1" applyFill="1" applyAlignment="1" applyProtection="1">
      <alignment horizontal="center" vertical="top"/>
    </xf>
    <xf numFmtId="0" fontId="0" fillId="8" borderId="0" xfId="0" applyNumberFormat="1" applyFill="1" applyAlignment="1" applyProtection="1">
      <alignment horizontal="center"/>
    </xf>
    <xf numFmtId="2" fontId="0" fillId="0" borderId="0" xfId="0" applyNumberFormat="1" applyAlignment="1" applyProtection="1">
      <alignment horizontal="center"/>
    </xf>
    <xf numFmtId="1" fontId="0" fillId="0" borderId="0" xfId="0" applyNumberFormat="1" applyAlignment="1" applyProtection="1">
      <alignment horizontal="center"/>
    </xf>
    <xf numFmtId="14" fontId="0" fillId="0" borderId="0" xfId="0" applyNumberFormat="1" applyAlignment="1" applyProtection="1">
      <alignment horizontal="center"/>
    </xf>
    <xf numFmtId="0" fontId="0" fillId="0" borderId="36" xfId="0" applyNumberFormat="1" applyBorder="1" applyAlignment="1" applyProtection="1">
      <alignment horizontal="center"/>
    </xf>
    <xf numFmtId="0" fontId="0" fillId="22" borderId="52" xfId="0" applyFill="1" applyBorder="1" applyAlignment="1">
      <alignment horizontal="center"/>
    </xf>
    <xf numFmtId="0" fontId="0" fillId="22" borderId="41" xfId="0" applyFill="1" applyBorder="1" applyAlignment="1">
      <alignment horizontal="center"/>
    </xf>
    <xf numFmtId="0" fontId="0" fillId="22" borderId="53" xfId="0" applyFill="1" applyBorder="1" applyAlignment="1">
      <alignment horizontal="center"/>
    </xf>
    <xf numFmtId="0" fontId="0" fillId="22" borderId="54" xfId="0" applyFill="1" applyBorder="1" applyAlignment="1">
      <alignment horizontal="center"/>
    </xf>
    <xf numFmtId="0" fontId="0" fillId="22" borderId="55" xfId="0" applyFill="1" applyBorder="1" applyAlignment="1">
      <alignment horizontal="center"/>
    </xf>
    <xf numFmtId="0" fontId="0" fillId="22" borderId="56" xfId="0" applyFill="1" applyBorder="1" applyAlignment="1">
      <alignment horizontal="center"/>
    </xf>
    <xf numFmtId="0" fontId="0" fillId="22" borderId="57" xfId="0" applyFill="1" applyBorder="1" applyAlignment="1">
      <alignment horizontal="center" vertical="center"/>
    </xf>
    <xf numFmtId="0" fontId="0" fillId="22" borderId="58" xfId="0" applyFill="1" applyBorder="1" applyAlignment="1">
      <alignment horizontal="center" vertical="center"/>
    </xf>
    <xf numFmtId="2" fontId="7" fillId="18" borderId="16" xfId="0" applyNumberFormat="1" applyFont="1" applyFill="1" applyBorder="1" applyAlignment="1" applyProtection="1">
      <alignment horizontal="center" vertical="center"/>
    </xf>
    <xf numFmtId="2" fontId="7" fillId="18" borderId="17" xfId="0" applyNumberFormat="1" applyFont="1" applyFill="1" applyBorder="1" applyAlignment="1" applyProtection="1">
      <alignment horizontal="center" vertical="center"/>
    </xf>
    <xf numFmtId="0" fontId="2" fillId="0" borderId="59" xfId="0" applyNumberFormat="1" applyFont="1" applyFill="1" applyBorder="1" applyAlignment="1" applyProtection="1">
      <alignment horizontal="center" vertical="center" wrapText="1"/>
    </xf>
    <xf numFmtId="0" fontId="1" fillId="13" borderId="15" xfId="0" applyNumberFormat="1" applyFont="1" applyFill="1" applyBorder="1" applyAlignment="1" applyProtection="1">
      <alignment horizontal="center" vertical="center" wrapText="1"/>
    </xf>
    <xf numFmtId="0" fontId="0" fillId="0" borderId="35" xfId="0" applyNumberFormat="1" applyBorder="1" applyAlignment="1" applyProtection="1">
      <alignment horizontal="center"/>
    </xf>
    <xf numFmtId="0" fontId="1" fillId="14" borderId="27" xfId="0" applyNumberFormat="1" applyFont="1" applyFill="1" applyBorder="1" applyAlignment="1" applyProtection="1">
      <alignment horizontal="center" vertical="center" wrapText="1"/>
    </xf>
    <xf numFmtId="0" fontId="1" fillId="14" borderId="6" xfId="0" applyNumberFormat="1" applyFont="1" applyFill="1" applyBorder="1" applyAlignment="1" applyProtection="1">
      <alignment horizontal="center" vertical="center" wrapText="1"/>
    </xf>
    <xf numFmtId="0" fontId="1" fillId="14" borderId="30" xfId="0" applyNumberFormat="1" applyFont="1" applyFill="1" applyBorder="1" applyAlignment="1" applyProtection="1">
      <alignment horizontal="center" vertical="center" wrapText="1"/>
    </xf>
    <xf numFmtId="14" fontId="2" fillId="27" borderId="4" xfId="0" applyNumberFormat="1" applyFont="1" applyFill="1" applyBorder="1" applyAlignment="1" applyProtection="1">
      <alignment horizontal="center" vertical="center"/>
    </xf>
    <xf numFmtId="14" fontId="5" fillId="27" borderId="4" xfId="0" applyNumberFormat="1" applyFont="1" applyFill="1" applyBorder="1" applyAlignment="1" applyProtection="1">
      <alignment horizontal="center" vertical="center"/>
    </xf>
    <xf numFmtId="0" fontId="9" fillId="2" borderId="6" xfId="0" applyNumberFormat="1" applyFont="1" applyFill="1" applyBorder="1" applyAlignment="1" applyProtection="1">
      <alignment horizontal="center" vertical="center"/>
    </xf>
    <xf numFmtId="0" fontId="9" fillId="2" borderId="2" xfId="0" applyNumberFormat="1" applyFont="1" applyFill="1" applyBorder="1" applyAlignment="1" applyProtection="1">
      <alignment horizontal="center" vertical="center"/>
    </xf>
    <xf numFmtId="49" fontId="2" fillId="23" borderId="21" xfId="0" applyNumberFormat="1" applyFont="1" applyFill="1" applyBorder="1" applyAlignment="1" applyProtection="1">
      <alignment horizontal="center" vertical="center" wrapText="1"/>
    </xf>
    <xf numFmtId="49" fontId="2" fillId="23" borderId="21" xfId="0" applyNumberFormat="1" applyFont="1" applyFill="1" applyBorder="1" applyAlignment="1" applyProtection="1">
      <alignment horizontal="center" vertical="center"/>
    </xf>
    <xf numFmtId="2" fontId="3" fillId="23" borderId="63" xfId="0" applyNumberFormat="1" applyFont="1" applyFill="1" applyBorder="1" applyAlignment="1" applyProtection="1">
      <alignment horizontal="center" vertical="center" wrapText="1"/>
    </xf>
    <xf numFmtId="49" fontId="2" fillId="4" borderId="21" xfId="0" applyNumberFormat="1" applyFont="1" applyFill="1" applyBorder="1" applyAlignment="1" applyProtection="1">
      <alignment horizontal="center" vertical="center" wrapText="1"/>
    </xf>
    <xf numFmtId="49" fontId="2" fillId="4" borderId="21" xfId="0" applyNumberFormat="1" applyFont="1" applyFill="1" applyBorder="1" applyAlignment="1" applyProtection="1">
      <alignment horizontal="center" vertical="center"/>
    </xf>
    <xf numFmtId="2" fontId="3" fillId="5" borderId="63" xfId="0" applyNumberFormat="1" applyFont="1" applyFill="1" applyBorder="1" applyAlignment="1" applyProtection="1">
      <alignment horizontal="center" vertical="center" wrapText="1"/>
    </xf>
    <xf numFmtId="49" fontId="3" fillId="6" borderId="64" xfId="0" applyNumberFormat="1" applyFont="1" applyFill="1" applyBorder="1" applyAlignment="1" applyProtection="1">
      <alignment horizontal="center" vertical="center" wrapText="1"/>
    </xf>
    <xf numFmtId="49" fontId="3" fillId="7" borderId="21" xfId="0" applyNumberFormat="1" applyFont="1" applyFill="1" applyBorder="1" applyAlignment="1" applyProtection="1">
      <alignment horizontal="center" vertical="center" wrapText="1"/>
    </xf>
    <xf numFmtId="14" fontId="3" fillId="7" borderId="21" xfId="0" applyNumberFormat="1" applyFont="1" applyFill="1" applyBorder="1" applyAlignment="1" applyProtection="1">
      <alignment horizontal="center" vertical="center"/>
    </xf>
    <xf numFmtId="14" fontId="3" fillId="7" borderId="21" xfId="0" applyNumberFormat="1" applyFont="1" applyFill="1" applyBorder="1" applyAlignment="1" applyProtection="1">
      <alignment horizontal="center" vertical="center" wrapText="1"/>
    </xf>
    <xf numFmtId="49" fontId="10" fillId="7" borderId="21" xfId="0" applyNumberFormat="1" applyFont="1" applyFill="1" applyBorder="1" applyAlignment="1" applyProtection="1">
      <alignment horizontal="left" vertical="center" wrapText="1"/>
    </xf>
    <xf numFmtId="0" fontId="3" fillId="6" borderId="21" xfId="0" applyNumberFormat="1" applyFont="1" applyFill="1" applyBorder="1" applyAlignment="1" applyProtection="1">
      <alignment horizontal="center" vertical="center" wrapText="1"/>
    </xf>
    <xf numFmtId="49" fontId="10" fillId="7" borderId="63" xfId="0" applyNumberFormat="1" applyFont="1" applyFill="1" applyBorder="1" applyAlignment="1" applyProtection="1">
      <alignment horizontal="center" vertical="center" wrapText="1"/>
    </xf>
    <xf numFmtId="0" fontId="2" fillId="20" borderId="50" xfId="0" applyNumberFormat="1" applyFont="1" applyFill="1" applyBorder="1" applyAlignment="1" applyProtection="1">
      <alignment horizontal="center" vertical="center"/>
    </xf>
    <xf numFmtId="49" fontId="2" fillId="3" borderId="13" xfId="0" applyNumberFormat="1" applyFont="1" applyFill="1" applyBorder="1" applyAlignment="1" applyProtection="1">
      <alignment horizontal="center" vertical="center"/>
    </xf>
    <xf numFmtId="49" fontId="2" fillId="3" borderId="10" xfId="0" applyNumberFormat="1" applyFont="1" applyFill="1" applyBorder="1" applyAlignment="1" applyProtection="1">
      <alignment horizontal="center" vertical="center"/>
    </xf>
    <xf numFmtId="49" fontId="8" fillId="4" borderId="39" xfId="0" applyNumberFormat="1" applyFont="1" applyFill="1" applyBorder="1" applyAlignment="1" applyProtection="1">
      <alignment horizontal="center" vertical="center"/>
    </xf>
    <xf numFmtId="0" fontId="2" fillId="25" borderId="12" xfId="0" applyNumberFormat="1" applyFont="1" applyFill="1" applyBorder="1" applyAlignment="1" applyProtection="1">
      <alignment horizontal="center" vertical="center"/>
    </xf>
    <xf numFmtId="2" fontId="2" fillId="11" borderId="2" xfId="0" applyNumberFormat="1" applyFont="1" applyFill="1" applyBorder="1" applyAlignment="1" applyProtection="1">
      <alignment horizontal="left" vertical="center"/>
    </xf>
    <xf numFmtId="0" fontId="6" fillId="0" borderId="23" xfId="0" applyNumberFormat="1" applyFont="1" applyBorder="1" applyAlignment="1" applyProtection="1">
      <alignment horizontal="center" vertical="center" wrapText="1"/>
    </xf>
    <xf numFmtId="0" fontId="6" fillId="0" borderId="24" xfId="0" applyNumberFormat="1" applyFont="1" applyBorder="1" applyAlignment="1" applyProtection="1">
      <alignment horizontal="center" vertical="center" wrapText="1"/>
    </xf>
    <xf numFmtId="0" fontId="0" fillId="22" borderId="38" xfId="0" applyNumberFormat="1" applyFill="1" applyBorder="1" applyAlignment="1">
      <alignment horizontal="center"/>
    </xf>
    <xf numFmtId="1" fontId="0" fillId="22" borderId="35" xfId="0" applyNumberFormat="1" applyFill="1" applyBorder="1" applyAlignment="1">
      <alignment horizontal="center"/>
    </xf>
    <xf numFmtId="49" fontId="0" fillId="22" borderId="17" xfId="0" applyNumberFormat="1" applyFill="1" applyBorder="1" applyAlignment="1">
      <alignment horizontal="center"/>
    </xf>
    <xf numFmtId="49" fontId="8" fillId="4" borderId="32" xfId="0" applyNumberFormat="1" applyFont="1" applyFill="1" applyBorder="1" applyAlignment="1" applyProtection="1">
      <alignment horizontal="center" vertical="center"/>
    </xf>
    <xf numFmtId="49" fontId="4" fillId="4" borderId="29" xfId="0" applyNumberFormat="1" applyFont="1" applyFill="1" applyBorder="1" applyAlignment="1" applyProtection="1">
      <alignment horizontal="center" vertical="center" textRotation="90" wrapText="1"/>
    </xf>
    <xf numFmtId="49" fontId="8" fillId="4" borderId="29" xfId="0" applyNumberFormat="1" applyFont="1" applyFill="1" applyBorder="1" applyAlignment="1" applyProtection="1">
      <alignment horizontal="center" vertical="center"/>
    </xf>
    <xf numFmtId="49" fontId="0" fillId="4" borderId="32" xfId="0" applyNumberFormat="1" applyFont="1" applyFill="1" applyBorder="1" applyAlignment="1" applyProtection="1">
      <alignment horizontal="center" vertical="center"/>
    </xf>
    <xf numFmtId="49" fontId="2" fillId="4" borderId="61" xfId="0" applyNumberFormat="1" applyFont="1" applyFill="1" applyBorder="1" applyAlignment="1" applyProtection="1">
      <alignment horizontal="center" vertical="center" wrapText="1"/>
    </xf>
    <xf numFmtId="49" fontId="0" fillId="4" borderId="29" xfId="0" applyNumberFormat="1" applyFont="1" applyFill="1" applyBorder="1" applyAlignment="1" applyProtection="1">
      <alignment horizontal="center" vertical="center"/>
    </xf>
    <xf numFmtId="14" fontId="0" fillId="27" borderId="34" xfId="0" applyNumberFormat="1" applyFill="1" applyBorder="1" applyAlignment="1" applyProtection="1">
      <alignment horizontal="center" vertical="center" wrapText="1"/>
    </xf>
    <xf numFmtId="49" fontId="0" fillId="3" borderId="18" xfId="0" applyNumberFormat="1" applyFill="1" applyBorder="1" applyAlignment="1" applyProtection="1">
      <alignment horizontal="center" vertical="center" textRotation="90" wrapText="1"/>
    </xf>
    <xf numFmtId="1" fontId="2" fillId="2" borderId="17" xfId="0" applyNumberFormat="1" applyFont="1" applyFill="1" applyBorder="1" applyAlignment="1" applyProtection="1">
      <alignment horizontal="center" vertical="center"/>
    </xf>
    <xf numFmtId="49" fontId="1" fillId="26" borderId="66" xfId="0" applyNumberFormat="1" applyFont="1" applyFill="1" applyBorder="1" applyAlignment="1" applyProtection="1">
      <alignment horizontal="center" vertical="center" textRotation="90" wrapText="1"/>
    </xf>
    <xf numFmtId="49" fontId="1" fillId="26" borderId="4" xfId="0" applyNumberFormat="1" applyFont="1" applyFill="1" applyBorder="1" applyAlignment="1" applyProtection="1">
      <alignment horizontal="center" vertical="center" textRotation="90" wrapText="1"/>
    </xf>
    <xf numFmtId="49" fontId="0" fillId="2" borderId="19" xfId="0" applyNumberFormat="1" applyFill="1" applyBorder="1" applyAlignment="1" applyProtection="1">
      <alignment horizontal="center" vertical="center" wrapText="1"/>
    </xf>
    <xf numFmtId="49" fontId="0" fillId="2" borderId="2" xfId="0" applyNumberFormat="1" applyFill="1" applyBorder="1" applyAlignment="1" applyProtection="1">
      <alignment horizontal="center" vertical="center" wrapText="1"/>
    </xf>
    <xf numFmtId="14" fontId="0" fillId="2" borderId="19" xfId="0" applyNumberFormat="1" applyFill="1" applyBorder="1" applyAlignment="1" applyProtection="1">
      <alignment horizontal="center" vertical="center" wrapText="1"/>
    </xf>
    <xf numFmtId="14" fontId="0" fillId="2" borderId="2" xfId="0" applyNumberFormat="1" applyFill="1" applyBorder="1" applyAlignment="1" applyProtection="1">
      <alignment horizontal="center" vertical="center" wrapText="1"/>
    </xf>
    <xf numFmtId="0" fontId="0" fillId="2" borderId="61" xfId="0" applyNumberFormat="1" applyFill="1" applyBorder="1" applyAlignment="1" applyProtection="1">
      <alignment horizontal="center" vertical="center" textRotation="90" wrapText="1"/>
    </xf>
    <xf numFmtId="0" fontId="0" fillId="2" borderId="32" xfId="0" applyNumberFormat="1" applyFill="1" applyBorder="1" applyAlignment="1" applyProtection="1">
      <alignment horizontal="center" vertical="center" textRotation="90" wrapText="1"/>
    </xf>
    <xf numFmtId="49" fontId="0" fillId="2" borderId="62" xfId="0" applyNumberFormat="1" applyFill="1" applyBorder="1" applyAlignment="1" applyProtection="1">
      <alignment horizontal="center" vertical="center" textRotation="90" wrapText="1"/>
    </xf>
    <xf numFmtId="49" fontId="0" fillId="2" borderId="50" xfId="0" applyNumberFormat="1" applyFill="1" applyBorder="1" applyAlignment="1" applyProtection="1">
      <alignment horizontal="center" vertical="center" textRotation="90" wrapText="1"/>
    </xf>
    <xf numFmtId="49" fontId="0" fillId="3" borderId="21" xfId="0" applyNumberFormat="1" applyFill="1" applyBorder="1" applyAlignment="1" applyProtection="1">
      <alignment horizontal="center" vertical="center" textRotation="90" wrapText="1"/>
    </xf>
    <xf numFmtId="49" fontId="0" fillId="3" borderId="13" xfId="0" applyNumberFormat="1" applyFill="1" applyBorder="1" applyAlignment="1" applyProtection="1">
      <alignment horizontal="center" vertical="center" textRotation="90" wrapText="1"/>
    </xf>
    <xf numFmtId="1" fontId="1" fillId="9" borderId="65" xfId="0" applyNumberFormat="1" applyFont="1" applyFill="1" applyBorder="1" applyAlignment="1" applyProtection="1">
      <alignment horizontal="center" vertical="center" textRotation="90" wrapText="1"/>
    </xf>
    <xf numFmtId="1" fontId="1" fillId="9" borderId="43" xfId="0" applyNumberFormat="1" applyFont="1" applyFill="1" applyBorder="1" applyAlignment="1" applyProtection="1">
      <alignment horizontal="center" vertical="center" textRotation="90" wrapText="1"/>
    </xf>
    <xf numFmtId="1" fontId="1" fillId="8" borderId="64" xfId="0" applyNumberFormat="1" applyFont="1" applyFill="1" applyBorder="1" applyAlignment="1" applyProtection="1">
      <alignment horizontal="center" vertical="center" textRotation="90" wrapText="1"/>
    </xf>
    <xf numFmtId="1" fontId="1" fillId="8" borderId="31" xfId="0" applyNumberFormat="1" applyFont="1" applyFill="1" applyBorder="1" applyAlignment="1" applyProtection="1">
      <alignment horizontal="center" vertical="center" textRotation="90" wrapText="1"/>
    </xf>
    <xf numFmtId="49" fontId="0" fillId="2" borderId="60" xfId="0" applyNumberFormat="1" applyFill="1" applyBorder="1" applyAlignment="1" applyProtection="1">
      <alignment horizontal="center" vertical="center" wrapText="1"/>
    </xf>
    <xf numFmtId="49" fontId="0" fillId="2" borderId="1" xfId="0" applyNumberFormat="1" applyFill="1" applyBorder="1" applyAlignment="1" applyProtection="1">
      <alignment horizontal="center" vertical="center" wrapText="1"/>
    </xf>
    <xf numFmtId="49" fontId="2" fillId="2" borderId="19" xfId="0" applyNumberFormat="1" applyFont="1" applyFill="1" applyBorder="1" applyAlignment="1" applyProtection="1">
      <alignment horizontal="center" vertical="center" wrapText="1"/>
    </xf>
    <xf numFmtId="49" fontId="2" fillId="2" borderId="2" xfId="0" applyNumberFormat="1" applyFont="1" applyFill="1" applyBorder="1" applyAlignment="1" applyProtection="1">
      <alignment horizontal="center" vertical="center" wrapText="1"/>
    </xf>
    <xf numFmtId="0" fontId="2" fillId="2" borderId="17" xfId="0" applyNumberFormat="1" applyFont="1" applyFill="1" applyBorder="1" applyAlignment="1" applyProtection="1">
      <alignment horizontal="center" vertical="center" wrapText="1"/>
    </xf>
    <xf numFmtId="0" fontId="6" fillId="0" borderId="23" xfId="0" applyNumberFormat="1" applyFont="1" applyBorder="1" applyAlignment="1" applyProtection="1">
      <alignment horizontal="center" vertical="center" wrapText="1"/>
    </xf>
    <xf numFmtId="0" fontId="6" fillId="0" borderId="24" xfId="0" applyNumberFormat="1" applyFont="1" applyBorder="1" applyAlignment="1" applyProtection="1">
      <alignment horizontal="center" vertical="center" wrapText="1"/>
    </xf>
    <xf numFmtId="0" fontId="6" fillId="0" borderId="25" xfId="0" applyNumberFormat="1" applyFont="1" applyBorder="1" applyAlignment="1" applyProtection="1">
      <alignment horizontal="center" vertical="center" wrapText="1"/>
    </xf>
  </cellXfs>
  <cellStyles count="1">
    <cellStyle name="Normal" xfId="0" builtinId="0"/>
  </cellStyles>
  <dxfs count="22"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00B050"/>
  </sheetPr>
  <dimension ref="A1:AO408"/>
  <sheetViews>
    <sheetView showGridLines="0" topLeftCell="J1" zoomScale="65" zoomScaleNormal="65" workbookViewId="0">
      <selection activeCell="Z4" sqref="Z4"/>
    </sheetView>
  </sheetViews>
  <sheetFormatPr baseColWidth="10" defaultRowHeight="15" customHeight="1" x14ac:dyDescent="0.25"/>
  <cols>
    <col min="1" max="1" width="19.7109375" style="71" customWidth="1"/>
    <col min="2" max="2" width="6.7109375" style="76" customWidth="1"/>
    <col min="3" max="3" width="6.7109375" style="66" customWidth="1"/>
    <col min="4" max="4" width="32.7109375" style="111" customWidth="1"/>
    <col min="5" max="5" width="17.5703125" style="110" customWidth="1"/>
    <col min="6" max="6" width="17.5703125" style="180" customWidth="1"/>
    <col min="7" max="7" width="10.7109375" style="3" customWidth="1"/>
    <col min="8" max="8" width="13.5703125" style="66" bestFit="1" customWidth="1"/>
    <col min="9" max="9" width="12.7109375" style="4" customWidth="1"/>
    <col min="10" max="10" width="6.7109375" style="65" customWidth="1"/>
    <col min="11" max="11" width="8.7109375" style="132" customWidth="1"/>
    <col min="12" max="12" width="4.7109375" style="78" customWidth="1"/>
    <col min="13" max="13" width="4.7109375" style="94" customWidth="1"/>
    <col min="14" max="14" width="4.7109375" style="83" customWidth="1"/>
    <col min="15" max="18" width="4.7109375" style="82" customWidth="1"/>
    <col min="19" max="19" width="4.7109375" style="89" customWidth="1"/>
    <col min="20" max="20" width="8.7109375" style="86" customWidth="1"/>
    <col min="21" max="21" width="4.7109375" style="70" customWidth="1"/>
    <col min="22" max="24" width="4.7109375" style="17" customWidth="1"/>
    <col min="25" max="26" width="4.7109375" style="208" customWidth="1"/>
    <col min="27" max="27" width="8.7109375" style="69" customWidth="1"/>
    <col min="28" max="28" width="4.7109375" style="5" customWidth="1"/>
    <col min="29" max="30" width="4.7109375" style="6" customWidth="1"/>
    <col min="31" max="31" width="4.7109375" style="118" customWidth="1"/>
    <col min="32" max="32" width="12.7109375" style="125" customWidth="1"/>
    <col min="33" max="33" width="12.7109375" style="126" customWidth="1"/>
    <col min="34" max="34" width="30.7109375" style="130" customWidth="1"/>
    <col min="35" max="35" width="8.7109375" style="68" customWidth="1"/>
    <col min="36" max="36" width="16.7109375" style="28" customWidth="1"/>
    <col min="37" max="37" width="48.7109375" style="114" customWidth="1"/>
    <col min="38" max="38" width="6.7109375" style="98" customWidth="1"/>
    <col min="39" max="39" width="6.7109375" style="103" customWidth="1"/>
    <col min="40" max="40" width="4.7109375" style="106" customWidth="1"/>
    <col min="41" max="41" width="12.7109375" style="178" customWidth="1"/>
    <col min="42" max="16384" width="11.42578125" style="2"/>
  </cols>
  <sheetData>
    <row r="1" spans="1:41" s="14" customFormat="1" ht="15" customHeight="1" x14ac:dyDescent="0.25">
      <c r="A1" s="8"/>
      <c r="B1" s="74" t="str">
        <f t="array" ref="B1">IF(A1="","",ROUNDUP((COUNTIF(A1:$A$4,"1000*")/150),0))</f>
        <v/>
      </c>
      <c r="C1" s="8"/>
      <c r="D1" s="111"/>
      <c r="E1" s="110"/>
      <c r="F1" s="180"/>
      <c r="G1" s="8"/>
      <c r="H1" s="8"/>
      <c r="I1" s="9"/>
      <c r="J1" s="63"/>
      <c r="K1" s="194" t="str">
        <f t="array" ref="K1">IF(AL1&gt;=1,"OUI",IF(AND(AI1="OUI",AL1=""),"NON",""))</f>
        <v/>
      </c>
      <c r="L1" s="195"/>
      <c r="M1" s="196"/>
      <c r="N1" s="90"/>
      <c r="O1" s="81"/>
      <c r="P1" s="81"/>
      <c r="Q1" s="81"/>
      <c r="R1" s="81"/>
      <c r="S1" s="88"/>
      <c r="T1" s="85" t="str">
        <f t="array" ref="T1">IF(OR(N1="X",O1="X",P1="X",Q1="X",R1="X",S1="X"),"OUI","")</f>
        <v/>
      </c>
      <c r="U1" s="197"/>
      <c r="V1" s="10"/>
      <c r="W1" s="10"/>
      <c r="X1" s="10"/>
      <c r="Y1" s="205"/>
      <c r="Z1" s="205"/>
      <c r="AA1" s="11" t="str">
        <f t="array" ref="AA1">IF(OR(U1="X",V1="X",W1="X",X1="X",Y1="X",Z1="X"),"OUI","")</f>
        <v/>
      </c>
      <c r="AB1" s="12" t="str">
        <f>IF(COUNTBLANK($AF1:$AG1)=0,"X","")</f>
        <v/>
      </c>
      <c r="AC1" s="13"/>
      <c r="AD1" s="13"/>
      <c r="AE1" s="116"/>
      <c r="AF1" s="121"/>
      <c r="AG1" s="122"/>
      <c r="AH1" s="128"/>
      <c r="AI1" s="198" t="str">
        <f t="array" ref="AI1">IF(OR(AD1="X",AE1="X"),"OUI",IF(OR(AB1="X",AC1="X"),"NON",""))</f>
        <v/>
      </c>
      <c r="AJ1" s="199" t="str">
        <f t="array" ref="AJ1">IF(AB1="X","CICM inaccessible",IF(AC1="X","Refus syndic",IF(AD1="X","Branchement Individuel",IF(AE1="X","Bâtiment détruit",""))))</f>
        <v/>
      </c>
      <c r="AK1" s="112" t="str">
        <f t="array" ref="AK1">IF(AND(AH1="",AB1=""),"",IF(AB1="",TEXT(AH1,"jj/mm/aaaa"),"1er passage"&amp;" "&amp;TEXT(RT!AF1,"jj/mm/aaaa")&amp;" - "&amp;"2eme passage"&amp;" "&amp;RT!AG1&amp;" _ "&amp;RT!AH1))</f>
        <v/>
      </c>
      <c r="AL1" s="96"/>
      <c r="AM1" s="100"/>
      <c r="AN1" s="104"/>
      <c r="AO1" s="177"/>
    </row>
    <row r="2" spans="1:41" s="1" customFormat="1" ht="20.100000000000001" customHeight="1" x14ac:dyDescent="0.25">
      <c r="A2" s="230" t="s">
        <v>32</v>
      </c>
      <c r="B2" s="213" t="s">
        <v>67</v>
      </c>
      <c r="C2" s="216" t="s">
        <v>0</v>
      </c>
      <c r="D2" s="232" t="s">
        <v>1</v>
      </c>
      <c r="E2" s="232" t="s">
        <v>2</v>
      </c>
      <c r="F2" s="234" t="s">
        <v>57</v>
      </c>
      <c r="G2" s="216" t="s">
        <v>3</v>
      </c>
      <c r="H2" s="216" t="s">
        <v>4</v>
      </c>
      <c r="I2" s="218" t="s">
        <v>5</v>
      </c>
      <c r="J2" s="220" t="s">
        <v>6</v>
      </c>
      <c r="K2" s="222" t="s">
        <v>7</v>
      </c>
      <c r="L2" s="224" t="s">
        <v>8</v>
      </c>
      <c r="M2" s="212" t="s">
        <v>55</v>
      </c>
      <c r="N2" s="181"/>
      <c r="O2" s="181"/>
      <c r="P2" s="181"/>
      <c r="Q2" s="182" t="s">
        <v>65</v>
      </c>
      <c r="R2" s="181"/>
      <c r="S2" s="181"/>
      <c r="T2" s="183"/>
      <c r="U2" s="184"/>
      <c r="V2" s="184"/>
      <c r="W2" s="185" t="s">
        <v>9</v>
      </c>
      <c r="X2" s="184"/>
      <c r="Y2" s="184"/>
      <c r="Z2" s="209"/>
      <c r="AA2" s="186"/>
      <c r="AB2" s="187"/>
      <c r="AC2" s="188"/>
      <c r="AD2" s="188"/>
      <c r="AE2" s="188"/>
      <c r="AF2" s="189" t="s">
        <v>10</v>
      </c>
      <c r="AG2" s="190"/>
      <c r="AH2" s="191"/>
      <c r="AI2" s="192"/>
      <c r="AJ2" s="188"/>
      <c r="AK2" s="193"/>
      <c r="AL2" s="228" t="s">
        <v>66</v>
      </c>
      <c r="AM2" s="226" t="s">
        <v>11</v>
      </c>
      <c r="AN2" s="214" t="s">
        <v>56</v>
      </c>
      <c r="AO2" s="211" t="s">
        <v>68</v>
      </c>
    </row>
    <row r="3" spans="1:41" s="1" customFormat="1" ht="99.95" customHeight="1" x14ac:dyDescent="0.25">
      <c r="A3" s="231"/>
      <c r="B3" s="213"/>
      <c r="C3" s="217"/>
      <c r="D3" s="233"/>
      <c r="E3" s="233"/>
      <c r="F3" s="234"/>
      <c r="G3" s="217"/>
      <c r="H3" s="217"/>
      <c r="I3" s="219"/>
      <c r="J3" s="221"/>
      <c r="K3" s="223"/>
      <c r="L3" s="225"/>
      <c r="M3" s="212"/>
      <c r="N3" s="141" t="s">
        <v>12</v>
      </c>
      <c r="O3" s="147" t="s">
        <v>61</v>
      </c>
      <c r="P3" s="147" t="s">
        <v>62</v>
      </c>
      <c r="Q3" s="147" t="s">
        <v>63</v>
      </c>
      <c r="R3" s="148" t="s">
        <v>64</v>
      </c>
      <c r="S3" s="147" t="s">
        <v>14</v>
      </c>
      <c r="T3" s="143" t="s">
        <v>17</v>
      </c>
      <c r="U3" s="140" t="s">
        <v>59</v>
      </c>
      <c r="V3" s="145" t="s">
        <v>13</v>
      </c>
      <c r="W3" s="145" t="s">
        <v>54</v>
      </c>
      <c r="X3" s="145" t="s">
        <v>15</v>
      </c>
      <c r="Y3" s="206" t="s">
        <v>60</v>
      </c>
      <c r="Z3" s="146" t="s">
        <v>16</v>
      </c>
      <c r="AA3" s="143" t="s">
        <v>17</v>
      </c>
      <c r="AB3" s="144" t="s">
        <v>18</v>
      </c>
      <c r="AC3" s="134" t="s">
        <v>19</v>
      </c>
      <c r="AD3" s="134" t="s">
        <v>20</v>
      </c>
      <c r="AE3" s="135" t="s">
        <v>21</v>
      </c>
      <c r="AF3" s="136" t="s">
        <v>22</v>
      </c>
      <c r="AG3" s="137" t="s">
        <v>23</v>
      </c>
      <c r="AH3" s="138" t="s">
        <v>58</v>
      </c>
      <c r="AI3" s="139" t="s">
        <v>17</v>
      </c>
      <c r="AJ3" s="133" t="s">
        <v>24</v>
      </c>
      <c r="AK3" s="142" t="s">
        <v>25</v>
      </c>
      <c r="AL3" s="229"/>
      <c r="AM3" s="227"/>
      <c r="AN3" s="215"/>
      <c r="AO3" s="211"/>
    </row>
    <row r="4" spans="1:41" s="14" customFormat="1" ht="15" customHeight="1" x14ac:dyDescent="0.25">
      <c r="A4" s="20"/>
      <c r="B4" s="73"/>
      <c r="C4" s="20"/>
      <c r="D4" s="108"/>
      <c r="E4" s="107"/>
      <c r="F4" s="179"/>
      <c r="G4" s="20"/>
      <c r="H4" s="20"/>
      <c r="I4" s="21"/>
      <c r="J4" s="62"/>
      <c r="K4" s="131"/>
      <c r="L4" s="33"/>
      <c r="M4" s="91"/>
      <c r="N4" s="79"/>
      <c r="O4" s="80"/>
      <c r="P4" s="80"/>
      <c r="Q4" s="80"/>
      <c r="R4" s="80"/>
      <c r="S4" s="87"/>
      <c r="T4" s="84"/>
      <c r="U4" s="26"/>
      <c r="V4" s="22"/>
      <c r="W4" s="22"/>
      <c r="X4" s="22"/>
      <c r="Y4" s="207"/>
      <c r="Z4" s="207"/>
      <c r="AA4" s="23"/>
      <c r="AB4" s="24"/>
      <c r="AC4" s="25"/>
      <c r="AD4" s="25"/>
      <c r="AE4" s="115"/>
      <c r="AF4" s="119"/>
      <c r="AG4" s="120"/>
      <c r="AH4" s="127"/>
      <c r="AI4" s="67"/>
      <c r="AJ4" s="27"/>
      <c r="AK4" s="109"/>
      <c r="AL4" s="95"/>
      <c r="AM4" s="99"/>
      <c r="AN4" s="104"/>
      <c r="AO4" s="177">
        <v>43010</v>
      </c>
    </row>
    <row r="5" spans="1:41" s="14" customFormat="1" ht="15" customHeight="1" x14ac:dyDescent="0.25">
      <c r="A5" s="20"/>
      <c r="B5" s="73"/>
      <c r="C5" s="20"/>
      <c r="D5" s="108"/>
      <c r="E5" s="107"/>
      <c r="F5" s="179"/>
      <c r="G5" s="20"/>
      <c r="H5" s="20"/>
      <c r="I5" s="21"/>
      <c r="J5" s="62"/>
      <c r="K5" s="131"/>
      <c r="L5" s="33"/>
      <c r="M5" s="91"/>
      <c r="N5" s="79"/>
      <c r="O5" s="80"/>
      <c r="P5" s="80"/>
      <c r="Q5" s="80"/>
      <c r="R5" s="80"/>
      <c r="S5" s="87"/>
      <c r="T5" s="84"/>
      <c r="U5" s="26"/>
      <c r="V5" s="22"/>
      <c r="W5" s="22"/>
      <c r="X5" s="22"/>
      <c r="Y5" s="207"/>
      <c r="Z5" s="207"/>
      <c r="AA5" s="23"/>
      <c r="AB5" s="24"/>
      <c r="AC5" s="25"/>
      <c r="AD5" s="25"/>
      <c r="AE5" s="115"/>
      <c r="AF5" s="119"/>
      <c r="AG5" s="120"/>
      <c r="AH5" s="127"/>
      <c r="AI5" s="67"/>
      <c r="AJ5" s="27"/>
      <c r="AK5" s="109"/>
      <c r="AL5" s="95"/>
      <c r="AM5" s="99"/>
      <c r="AN5" s="104"/>
      <c r="AO5" s="177">
        <v>43010</v>
      </c>
    </row>
    <row r="6" spans="1:41" s="14" customFormat="1" ht="15" customHeight="1" x14ac:dyDescent="0.25">
      <c r="A6" s="20"/>
      <c r="B6" s="73"/>
      <c r="C6" s="20"/>
      <c r="D6" s="108"/>
      <c r="E6" s="107"/>
      <c r="F6" s="179"/>
      <c r="G6" s="20"/>
      <c r="H6" s="20"/>
      <c r="I6" s="21"/>
      <c r="J6" s="62"/>
      <c r="K6" s="131"/>
      <c r="L6" s="33"/>
      <c r="M6" s="91"/>
      <c r="N6" s="79"/>
      <c r="O6" s="80"/>
      <c r="P6" s="80"/>
      <c r="Q6" s="80"/>
      <c r="R6" s="80"/>
      <c r="S6" s="87"/>
      <c r="T6" s="84"/>
      <c r="U6" s="26"/>
      <c r="V6" s="22"/>
      <c r="W6" s="22"/>
      <c r="X6" s="22"/>
      <c r="Y6" s="207"/>
      <c r="Z6" s="207"/>
      <c r="AA6" s="23"/>
      <c r="AB6" s="24"/>
      <c r="AC6" s="25"/>
      <c r="AD6" s="25"/>
      <c r="AE6" s="115"/>
      <c r="AF6" s="119"/>
      <c r="AG6" s="120"/>
      <c r="AH6" s="127"/>
      <c r="AI6" s="67"/>
      <c r="AJ6" s="27"/>
      <c r="AK6" s="109"/>
      <c r="AL6" s="95"/>
      <c r="AM6" s="99"/>
      <c r="AN6" s="104"/>
      <c r="AO6" s="177">
        <v>43010</v>
      </c>
    </row>
    <row r="7" spans="1:41" s="14" customFormat="1" ht="15" customHeight="1" x14ac:dyDescent="0.25">
      <c r="A7" s="20"/>
      <c r="B7" s="73"/>
      <c r="C7" s="20"/>
      <c r="D7" s="108"/>
      <c r="E7" s="107"/>
      <c r="F7" s="179"/>
      <c r="G7" s="20"/>
      <c r="H7" s="20"/>
      <c r="I7" s="21"/>
      <c r="J7" s="62"/>
      <c r="K7" s="131"/>
      <c r="L7" s="33"/>
      <c r="M7" s="91"/>
      <c r="N7" s="79"/>
      <c r="O7" s="80"/>
      <c r="P7" s="80"/>
      <c r="Q7" s="80"/>
      <c r="R7" s="80"/>
      <c r="S7" s="87"/>
      <c r="T7" s="84"/>
      <c r="U7" s="26"/>
      <c r="V7" s="22"/>
      <c r="W7" s="22"/>
      <c r="X7" s="22"/>
      <c r="Y7" s="207"/>
      <c r="Z7" s="207"/>
      <c r="AA7" s="23"/>
      <c r="AB7" s="24"/>
      <c r="AC7" s="25"/>
      <c r="AD7" s="25"/>
      <c r="AE7" s="115"/>
      <c r="AF7" s="119"/>
      <c r="AG7" s="120"/>
      <c r="AH7" s="127"/>
      <c r="AI7" s="67"/>
      <c r="AJ7" s="27"/>
      <c r="AK7" s="109"/>
      <c r="AL7" s="95"/>
      <c r="AM7" s="99"/>
      <c r="AN7" s="104"/>
      <c r="AO7" s="177">
        <v>43010</v>
      </c>
    </row>
    <row r="8" spans="1:41" s="14" customFormat="1" ht="15" customHeight="1" x14ac:dyDescent="0.25">
      <c r="A8" s="20"/>
      <c r="B8" s="73"/>
      <c r="C8" s="20"/>
      <c r="D8" s="108"/>
      <c r="E8" s="107"/>
      <c r="F8" s="179"/>
      <c r="G8" s="20"/>
      <c r="H8" s="20"/>
      <c r="I8" s="21"/>
      <c r="J8" s="62"/>
      <c r="K8" s="131"/>
      <c r="L8" s="33"/>
      <c r="M8" s="91"/>
      <c r="N8" s="79"/>
      <c r="O8" s="80"/>
      <c r="P8" s="80"/>
      <c r="Q8" s="80"/>
      <c r="R8" s="80"/>
      <c r="S8" s="87"/>
      <c r="T8" s="84"/>
      <c r="U8" s="26"/>
      <c r="V8" s="22"/>
      <c r="W8" s="22"/>
      <c r="X8" s="22"/>
      <c r="Y8" s="207"/>
      <c r="Z8" s="207"/>
      <c r="AA8" s="23"/>
      <c r="AB8" s="24"/>
      <c r="AC8" s="25"/>
      <c r="AD8" s="25"/>
      <c r="AE8" s="115"/>
      <c r="AF8" s="119"/>
      <c r="AG8" s="120"/>
      <c r="AH8" s="127"/>
      <c r="AI8" s="67"/>
      <c r="AJ8" s="27"/>
      <c r="AK8" s="109"/>
      <c r="AL8" s="95"/>
      <c r="AM8" s="99"/>
      <c r="AN8" s="104"/>
      <c r="AO8" s="177">
        <v>43010</v>
      </c>
    </row>
    <row r="9" spans="1:41" s="14" customFormat="1" ht="15" customHeight="1" x14ac:dyDescent="0.25">
      <c r="A9" s="20"/>
      <c r="B9" s="73"/>
      <c r="C9" s="20"/>
      <c r="D9" s="108"/>
      <c r="E9" s="107"/>
      <c r="F9" s="179"/>
      <c r="G9" s="20"/>
      <c r="H9" s="20"/>
      <c r="I9" s="21"/>
      <c r="J9" s="62"/>
      <c r="K9" s="131"/>
      <c r="L9" s="33"/>
      <c r="M9" s="91"/>
      <c r="N9" s="79"/>
      <c r="O9" s="80"/>
      <c r="P9" s="80"/>
      <c r="Q9" s="80"/>
      <c r="R9" s="80"/>
      <c r="S9" s="87"/>
      <c r="T9" s="84"/>
      <c r="U9" s="26"/>
      <c r="V9" s="22"/>
      <c r="W9" s="22"/>
      <c r="X9" s="22"/>
      <c r="Y9" s="207"/>
      <c r="Z9" s="207"/>
      <c r="AA9" s="23"/>
      <c r="AB9" s="24"/>
      <c r="AC9" s="25"/>
      <c r="AD9" s="25"/>
      <c r="AE9" s="115"/>
      <c r="AF9" s="119"/>
      <c r="AG9" s="120"/>
      <c r="AH9" s="127"/>
      <c r="AI9" s="67"/>
      <c r="AJ9" s="27"/>
      <c r="AK9" s="109"/>
      <c r="AL9" s="95"/>
      <c r="AM9" s="99"/>
      <c r="AN9" s="105"/>
      <c r="AO9" s="177">
        <v>43010</v>
      </c>
    </row>
    <row r="10" spans="1:41" s="14" customFormat="1" ht="15" customHeight="1" x14ac:dyDescent="0.25">
      <c r="A10" s="20"/>
      <c r="B10" s="73"/>
      <c r="C10" s="20"/>
      <c r="D10" s="108"/>
      <c r="E10" s="107"/>
      <c r="F10" s="179"/>
      <c r="G10" s="20"/>
      <c r="H10" s="20"/>
      <c r="I10" s="21"/>
      <c r="J10" s="62"/>
      <c r="K10" s="131"/>
      <c r="L10" s="33"/>
      <c r="M10" s="91"/>
      <c r="N10" s="79"/>
      <c r="O10" s="80"/>
      <c r="P10" s="80"/>
      <c r="Q10" s="80"/>
      <c r="R10" s="80"/>
      <c r="S10" s="87"/>
      <c r="T10" s="84"/>
      <c r="U10" s="26"/>
      <c r="V10" s="22"/>
      <c r="W10" s="22"/>
      <c r="X10" s="22"/>
      <c r="Y10" s="207"/>
      <c r="Z10" s="207"/>
      <c r="AA10" s="23"/>
      <c r="AB10" s="24"/>
      <c r="AC10" s="25"/>
      <c r="AD10" s="25"/>
      <c r="AE10" s="115"/>
      <c r="AF10" s="119"/>
      <c r="AG10" s="120"/>
      <c r="AH10" s="127"/>
      <c r="AI10" s="67"/>
      <c r="AJ10" s="27"/>
      <c r="AK10" s="109"/>
      <c r="AL10" s="95"/>
      <c r="AM10" s="99"/>
      <c r="AN10" s="105"/>
      <c r="AO10" s="177">
        <v>43013</v>
      </c>
    </row>
    <row r="11" spans="1:41" s="14" customFormat="1" ht="15" customHeight="1" x14ac:dyDescent="0.25">
      <c r="A11" s="20"/>
      <c r="B11" s="73"/>
      <c r="C11" s="20"/>
      <c r="D11" s="108"/>
      <c r="E11" s="107"/>
      <c r="F11" s="179"/>
      <c r="G11" s="20"/>
      <c r="H11" s="20"/>
      <c r="I11" s="21"/>
      <c r="J11" s="62"/>
      <c r="K11" s="131"/>
      <c r="L11" s="33"/>
      <c r="M11" s="91"/>
      <c r="N11" s="79"/>
      <c r="O11" s="80"/>
      <c r="P11" s="80"/>
      <c r="Q11" s="80"/>
      <c r="R11" s="80"/>
      <c r="S11" s="87"/>
      <c r="T11" s="84"/>
      <c r="U11" s="26"/>
      <c r="V11" s="22"/>
      <c r="W11" s="22"/>
      <c r="X11" s="22"/>
      <c r="Y11" s="207"/>
      <c r="Z11" s="207"/>
      <c r="AA11" s="23"/>
      <c r="AB11" s="24"/>
      <c r="AC11" s="25"/>
      <c r="AD11" s="25"/>
      <c r="AE11" s="115"/>
      <c r="AF11" s="119"/>
      <c r="AG11" s="120"/>
      <c r="AH11" s="127"/>
      <c r="AI11" s="67"/>
      <c r="AJ11" s="27"/>
      <c r="AK11" s="109"/>
      <c r="AL11" s="95"/>
      <c r="AM11" s="99"/>
      <c r="AN11" s="105"/>
      <c r="AO11" s="177">
        <v>43013</v>
      </c>
    </row>
    <row r="12" spans="1:41" s="14" customFormat="1" ht="15" customHeight="1" x14ac:dyDescent="0.25">
      <c r="A12" s="20"/>
      <c r="B12" s="73"/>
      <c r="C12" s="20"/>
      <c r="D12" s="108"/>
      <c r="E12" s="107"/>
      <c r="F12" s="179"/>
      <c r="G12" s="20"/>
      <c r="H12" s="20"/>
      <c r="I12" s="21"/>
      <c r="J12" s="62"/>
      <c r="K12" s="131"/>
      <c r="L12" s="33"/>
      <c r="M12" s="91"/>
      <c r="N12" s="79"/>
      <c r="O12" s="80"/>
      <c r="P12" s="80"/>
      <c r="Q12" s="80"/>
      <c r="R12" s="80"/>
      <c r="S12" s="87"/>
      <c r="T12" s="84"/>
      <c r="U12" s="26"/>
      <c r="V12" s="22"/>
      <c r="W12" s="22"/>
      <c r="X12" s="22"/>
      <c r="Y12" s="207"/>
      <c r="Z12" s="207"/>
      <c r="AA12" s="23"/>
      <c r="AB12" s="24"/>
      <c r="AC12" s="25"/>
      <c r="AD12" s="25"/>
      <c r="AE12" s="115"/>
      <c r="AF12" s="119"/>
      <c r="AG12" s="120"/>
      <c r="AH12" s="127"/>
      <c r="AI12" s="67"/>
      <c r="AJ12" s="27"/>
      <c r="AK12" s="109"/>
      <c r="AL12" s="95"/>
      <c r="AM12" s="99"/>
      <c r="AN12" s="105"/>
      <c r="AO12" s="177">
        <v>43013</v>
      </c>
    </row>
    <row r="13" spans="1:41" s="14" customFormat="1" ht="15" customHeight="1" x14ac:dyDescent="0.25">
      <c r="A13" s="20"/>
      <c r="B13" s="73"/>
      <c r="C13" s="20"/>
      <c r="D13" s="108"/>
      <c r="E13" s="107"/>
      <c r="F13" s="179"/>
      <c r="G13" s="20"/>
      <c r="H13" s="20"/>
      <c r="I13" s="21"/>
      <c r="J13" s="62"/>
      <c r="K13" s="131"/>
      <c r="L13" s="33"/>
      <c r="M13" s="91"/>
      <c r="N13" s="79"/>
      <c r="O13" s="80"/>
      <c r="P13" s="80"/>
      <c r="Q13" s="80"/>
      <c r="R13" s="80"/>
      <c r="S13" s="87"/>
      <c r="T13" s="84"/>
      <c r="U13" s="26"/>
      <c r="V13" s="22"/>
      <c r="W13" s="22"/>
      <c r="X13" s="22"/>
      <c r="Y13" s="207"/>
      <c r="Z13" s="207"/>
      <c r="AA13" s="23"/>
      <c r="AB13" s="24"/>
      <c r="AC13" s="25"/>
      <c r="AD13" s="25"/>
      <c r="AE13" s="115"/>
      <c r="AF13" s="119"/>
      <c r="AG13" s="120"/>
      <c r="AH13" s="127"/>
      <c r="AI13" s="67"/>
      <c r="AJ13" s="27"/>
      <c r="AK13" s="109"/>
      <c r="AL13" s="95"/>
      <c r="AM13" s="99"/>
      <c r="AN13" s="105"/>
      <c r="AO13" s="177">
        <v>43013</v>
      </c>
    </row>
    <row r="14" spans="1:41" s="14" customFormat="1" ht="15" customHeight="1" x14ac:dyDescent="0.25">
      <c r="A14" s="20"/>
      <c r="B14" s="73"/>
      <c r="C14" s="20"/>
      <c r="D14" s="108"/>
      <c r="E14" s="107"/>
      <c r="F14" s="179"/>
      <c r="G14" s="20"/>
      <c r="H14" s="20"/>
      <c r="I14" s="21"/>
      <c r="J14" s="62"/>
      <c r="K14" s="131"/>
      <c r="L14" s="33"/>
      <c r="M14" s="91"/>
      <c r="N14" s="79"/>
      <c r="O14" s="80"/>
      <c r="P14" s="80"/>
      <c r="Q14" s="80"/>
      <c r="R14" s="80"/>
      <c r="S14" s="87"/>
      <c r="T14" s="84"/>
      <c r="U14" s="26"/>
      <c r="V14" s="22"/>
      <c r="W14" s="22"/>
      <c r="X14" s="22"/>
      <c r="Y14" s="207"/>
      <c r="Z14" s="207"/>
      <c r="AA14" s="23"/>
      <c r="AB14" s="24"/>
      <c r="AC14" s="25"/>
      <c r="AD14" s="25"/>
      <c r="AE14" s="115"/>
      <c r="AF14" s="119"/>
      <c r="AG14" s="120"/>
      <c r="AH14" s="127"/>
      <c r="AI14" s="67"/>
      <c r="AJ14" s="27"/>
      <c r="AK14" s="109"/>
      <c r="AL14" s="95"/>
      <c r="AM14" s="99"/>
      <c r="AN14" s="105"/>
      <c r="AO14" s="177">
        <v>43013</v>
      </c>
    </row>
    <row r="15" spans="1:41" s="14" customFormat="1" ht="15" customHeight="1" x14ac:dyDescent="0.25">
      <c r="A15" s="20"/>
      <c r="B15" s="73"/>
      <c r="C15" s="20"/>
      <c r="D15" s="108"/>
      <c r="E15" s="107"/>
      <c r="F15" s="179"/>
      <c r="G15" s="20"/>
      <c r="H15" s="20"/>
      <c r="I15" s="21"/>
      <c r="J15" s="62"/>
      <c r="K15" s="131"/>
      <c r="L15" s="33"/>
      <c r="M15" s="91"/>
      <c r="N15" s="79"/>
      <c r="O15" s="80"/>
      <c r="P15" s="80"/>
      <c r="Q15" s="80"/>
      <c r="R15" s="80"/>
      <c r="S15" s="87"/>
      <c r="T15" s="84"/>
      <c r="U15" s="26"/>
      <c r="V15" s="22"/>
      <c r="W15" s="22"/>
      <c r="X15" s="22"/>
      <c r="Y15" s="207"/>
      <c r="Z15" s="207"/>
      <c r="AA15" s="23"/>
      <c r="AB15" s="24"/>
      <c r="AC15" s="25"/>
      <c r="AD15" s="25"/>
      <c r="AE15" s="115"/>
      <c r="AF15" s="119"/>
      <c r="AG15" s="120"/>
      <c r="AH15" s="127"/>
      <c r="AI15" s="67"/>
      <c r="AJ15" s="27"/>
      <c r="AK15" s="109"/>
      <c r="AL15" s="95"/>
      <c r="AM15" s="99"/>
      <c r="AN15" s="105"/>
      <c r="AO15" s="177">
        <v>43013</v>
      </c>
    </row>
    <row r="16" spans="1:41" s="14" customFormat="1" ht="15" customHeight="1" x14ac:dyDescent="0.25">
      <c r="A16" s="20"/>
      <c r="B16" s="73"/>
      <c r="C16" s="20"/>
      <c r="D16" s="108"/>
      <c r="E16" s="107"/>
      <c r="F16" s="179"/>
      <c r="G16" s="20"/>
      <c r="H16" s="20"/>
      <c r="I16" s="21"/>
      <c r="J16" s="62"/>
      <c r="K16" s="131"/>
      <c r="L16" s="33"/>
      <c r="M16" s="91"/>
      <c r="N16" s="79"/>
      <c r="O16" s="80"/>
      <c r="P16" s="80"/>
      <c r="Q16" s="80"/>
      <c r="R16" s="80"/>
      <c r="S16" s="87"/>
      <c r="T16" s="84"/>
      <c r="U16" s="26"/>
      <c r="V16" s="22"/>
      <c r="W16" s="22"/>
      <c r="X16" s="22"/>
      <c r="Y16" s="207"/>
      <c r="Z16" s="207"/>
      <c r="AA16" s="23"/>
      <c r="AB16" s="24"/>
      <c r="AC16" s="25"/>
      <c r="AD16" s="25"/>
      <c r="AE16" s="115"/>
      <c r="AF16" s="119"/>
      <c r="AG16" s="120"/>
      <c r="AH16" s="127"/>
      <c r="AI16" s="67"/>
      <c r="AJ16" s="27"/>
      <c r="AK16" s="109"/>
      <c r="AL16" s="95"/>
      <c r="AM16" s="99"/>
      <c r="AN16" s="105"/>
      <c r="AO16" s="177">
        <v>43013</v>
      </c>
    </row>
    <row r="17" spans="1:41" s="14" customFormat="1" ht="15" customHeight="1" x14ac:dyDescent="0.25">
      <c r="A17" s="20"/>
      <c r="B17" s="73"/>
      <c r="C17" s="20"/>
      <c r="D17" s="108"/>
      <c r="E17" s="107"/>
      <c r="F17" s="179"/>
      <c r="G17" s="20"/>
      <c r="H17" s="20"/>
      <c r="I17" s="21"/>
      <c r="J17" s="62"/>
      <c r="K17" s="131"/>
      <c r="L17" s="33"/>
      <c r="M17" s="91"/>
      <c r="N17" s="79"/>
      <c r="O17" s="80"/>
      <c r="P17" s="80"/>
      <c r="Q17" s="80"/>
      <c r="R17" s="80"/>
      <c r="S17" s="87"/>
      <c r="T17" s="84"/>
      <c r="U17" s="26"/>
      <c r="V17" s="22"/>
      <c r="W17" s="22"/>
      <c r="X17" s="22"/>
      <c r="Y17" s="207"/>
      <c r="Z17" s="207"/>
      <c r="AA17" s="23"/>
      <c r="AB17" s="24"/>
      <c r="AC17" s="25"/>
      <c r="AD17" s="25"/>
      <c r="AE17" s="115"/>
      <c r="AF17" s="119"/>
      <c r="AG17" s="120"/>
      <c r="AH17" s="127"/>
      <c r="AI17" s="67"/>
      <c r="AJ17" s="27"/>
      <c r="AK17" s="109"/>
      <c r="AL17" s="95"/>
      <c r="AM17" s="99"/>
      <c r="AN17" s="105"/>
      <c r="AO17" s="177">
        <v>43013</v>
      </c>
    </row>
    <row r="18" spans="1:41" s="14" customFormat="1" ht="15" customHeight="1" x14ac:dyDescent="0.25">
      <c r="A18" s="20"/>
      <c r="B18" s="73"/>
      <c r="C18" s="20"/>
      <c r="D18" s="108"/>
      <c r="E18" s="107"/>
      <c r="F18" s="179"/>
      <c r="G18" s="20"/>
      <c r="H18" s="20"/>
      <c r="I18" s="21"/>
      <c r="J18" s="62"/>
      <c r="K18" s="131"/>
      <c r="L18" s="33"/>
      <c r="M18" s="91"/>
      <c r="N18" s="79"/>
      <c r="O18" s="80"/>
      <c r="P18" s="80"/>
      <c r="Q18" s="80"/>
      <c r="R18" s="80"/>
      <c r="S18" s="87"/>
      <c r="T18" s="84"/>
      <c r="U18" s="26"/>
      <c r="V18" s="22"/>
      <c r="W18" s="22"/>
      <c r="X18" s="22"/>
      <c r="Y18" s="207"/>
      <c r="Z18" s="207"/>
      <c r="AA18" s="23"/>
      <c r="AB18" s="24"/>
      <c r="AC18" s="25"/>
      <c r="AD18" s="25"/>
      <c r="AE18" s="115"/>
      <c r="AF18" s="119"/>
      <c r="AG18" s="120"/>
      <c r="AH18" s="127"/>
      <c r="AI18" s="67"/>
      <c r="AJ18" s="27"/>
      <c r="AK18" s="109"/>
      <c r="AL18" s="95"/>
      <c r="AM18" s="99"/>
      <c r="AN18" s="105"/>
      <c r="AO18" s="177">
        <v>43010</v>
      </c>
    </row>
    <row r="19" spans="1:41" s="14" customFormat="1" ht="15" customHeight="1" x14ac:dyDescent="0.25">
      <c r="A19" s="20"/>
      <c r="B19" s="73"/>
      <c r="C19" s="20"/>
      <c r="D19" s="108"/>
      <c r="E19" s="107"/>
      <c r="F19" s="179"/>
      <c r="G19" s="20"/>
      <c r="H19" s="20"/>
      <c r="I19" s="21"/>
      <c r="J19" s="62"/>
      <c r="K19" s="131"/>
      <c r="L19" s="33"/>
      <c r="M19" s="91"/>
      <c r="N19" s="79"/>
      <c r="O19" s="80"/>
      <c r="P19" s="80"/>
      <c r="Q19" s="80"/>
      <c r="R19" s="80"/>
      <c r="S19" s="87"/>
      <c r="T19" s="84"/>
      <c r="U19" s="26"/>
      <c r="V19" s="22"/>
      <c r="W19" s="22"/>
      <c r="X19" s="22"/>
      <c r="Y19" s="207"/>
      <c r="Z19" s="207"/>
      <c r="AA19" s="23"/>
      <c r="AB19" s="24"/>
      <c r="AC19" s="25"/>
      <c r="AD19" s="25"/>
      <c r="AE19" s="115"/>
      <c r="AF19" s="119"/>
      <c r="AG19" s="120"/>
      <c r="AH19" s="127"/>
      <c r="AI19" s="67"/>
      <c r="AJ19" s="27"/>
      <c r="AK19" s="109"/>
      <c r="AL19" s="95"/>
      <c r="AM19" s="99"/>
      <c r="AN19" s="105"/>
      <c r="AO19" s="177">
        <v>43013</v>
      </c>
    </row>
    <row r="20" spans="1:41" s="14" customFormat="1" ht="15" customHeight="1" x14ac:dyDescent="0.25">
      <c r="A20" s="20"/>
      <c r="B20" s="73"/>
      <c r="C20" s="20"/>
      <c r="D20" s="108"/>
      <c r="E20" s="107"/>
      <c r="F20" s="179"/>
      <c r="G20" s="20"/>
      <c r="H20" s="20"/>
      <c r="I20" s="21"/>
      <c r="J20" s="62"/>
      <c r="K20" s="131"/>
      <c r="L20" s="33"/>
      <c r="M20" s="91"/>
      <c r="N20" s="79"/>
      <c r="O20" s="80"/>
      <c r="P20" s="80"/>
      <c r="Q20" s="80"/>
      <c r="R20" s="80"/>
      <c r="S20" s="87"/>
      <c r="T20" s="84"/>
      <c r="U20" s="26"/>
      <c r="V20" s="22"/>
      <c r="W20" s="22"/>
      <c r="X20" s="22"/>
      <c r="Y20" s="207"/>
      <c r="Z20" s="207"/>
      <c r="AA20" s="23"/>
      <c r="AB20" s="24"/>
      <c r="AC20" s="25"/>
      <c r="AD20" s="25"/>
      <c r="AE20" s="115"/>
      <c r="AF20" s="119"/>
      <c r="AG20" s="120"/>
      <c r="AH20" s="127"/>
      <c r="AI20" s="67"/>
      <c r="AJ20" s="27"/>
      <c r="AK20" s="109"/>
      <c r="AL20" s="95"/>
      <c r="AM20" s="99"/>
      <c r="AN20" s="105"/>
      <c r="AO20" s="177">
        <v>43013</v>
      </c>
    </row>
    <row r="21" spans="1:41" s="14" customFormat="1" ht="15" customHeight="1" x14ac:dyDescent="0.25">
      <c r="A21" s="20"/>
      <c r="B21" s="73"/>
      <c r="C21" s="20"/>
      <c r="D21" s="108"/>
      <c r="E21" s="107"/>
      <c r="F21" s="179"/>
      <c r="G21" s="20"/>
      <c r="H21" s="20"/>
      <c r="I21" s="21"/>
      <c r="J21" s="62"/>
      <c r="K21" s="131"/>
      <c r="L21" s="33"/>
      <c r="M21" s="91"/>
      <c r="N21" s="79"/>
      <c r="O21" s="80"/>
      <c r="P21" s="80"/>
      <c r="Q21" s="80"/>
      <c r="R21" s="80"/>
      <c r="S21" s="87"/>
      <c r="T21" s="84"/>
      <c r="U21" s="26"/>
      <c r="V21" s="22"/>
      <c r="W21" s="22"/>
      <c r="X21" s="22"/>
      <c r="Y21" s="207"/>
      <c r="Z21" s="207"/>
      <c r="AA21" s="23"/>
      <c r="AB21" s="24"/>
      <c r="AC21" s="25"/>
      <c r="AD21" s="25"/>
      <c r="AE21" s="115"/>
      <c r="AF21" s="119"/>
      <c r="AG21" s="120"/>
      <c r="AH21" s="127"/>
      <c r="AI21" s="67"/>
      <c r="AJ21" s="27"/>
      <c r="AK21" s="109"/>
      <c r="AL21" s="95"/>
      <c r="AM21" s="99"/>
      <c r="AN21" s="105"/>
      <c r="AO21" s="177">
        <v>43013</v>
      </c>
    </row>
    <row r="22" spans="1:41" s="14" customFormat="1" ht="15" customHeight="1" x14ac:dyDescent="0.25">
      <c r="A22" s="20"/>
      <c r="B22" s="73"/>
      <c r="C22" s="20"/>
      <c r="D22" s="108"/>
      <c r="E22" s="107"/>
      <c r="F22" s="179"/>
      <c r="G22" s="20"/>
      <c r="H22" s="20"/>
      <c r="I22" s="21"/>
      <c r="J22" s="62"/>
      <c r="K22" s="131"/>
      <c r="L22" s="33"/>
      <c r="M22" s="91"/>
      <c r="N22" s="79"/>
      <c r="O22" s="80"/>
      <c r="P22" s="80"/>
      <c r="Q22" s="80"/>
      <c r="R22" s="80"/>
      <c r="S22" s="87"/>
      <c r="T22" s="84"/>
      <c r="U22" s="26"/>
      <c r="V22" s="22"/>
      <c r="W22" s="22"/>
      <c r="X22" s="22"/>
      <c r="Y22" s="207"/>
      <c r="Z22" s="207"/>
      <c r="AA22" s="23"/>
      <c r="AB22" s="24"/>
      <c r="AC22" s="25"/>
      <c r="AD22" s="25"/>
      <c r="AE22" s="115"/>
      <c r="AF22" s="119"/>
      <c r="AG22" s="120"/>
      <c r="AH22" s="127"/>
      <c r="AI22" s="67"/>
      <c r="AJ22" s="27"/>
      <c r="AK22" s="109"/>
      <c r="AL22" s="95"/>
      <c r="AM22" s="99"/>
      <c r="AN22" s="105"/>
      <c r="AO22" s="177">
        <v>43010</v>
      </c>
    </row>
    <row r="23" spans="1:41" s="14" customFormat="1" ht="15" customHeight="1" x14ac:dyDescent="0.25">
      <c r="A23" s="20"/>
      <c r="B23" s="73"/>
      <c r="C23" s="20"/>
      <c r="D23" s="108"/>
      <c r="E23" s="107"/>
      <c r="F23" s="179"/>
      <c r="G23" s="20"/>
      <c r="H23" s="20"/>
      <c r="I23" s="21"/>
      <c r="J23" s="62"/>
      <c r="K23" s="131"/>
      <c r="L23" s="33"/>
      <c r="M23" s="91"/>
      <c r="N23" s="79"/>
      <c r="O23" s="80"/>
      <c r="P23" s="80"/>
      <c r="Q23" s="80"/>
      <c r="R23" s="80"/>
      <c r="S23" s="87"/>
      <c r="T23" s="84"/>
      <c r="U23" s="26"/>
      <c r="V23" s="22"/>
      <c r="W23" s="22"/>
      <c r="X23" s="22"/>
      <c r="Y23" s="207"/>
      <c r="Z23" s="207"/>
      <c r="AA23" s="23"/>
      <c r="AB23" s="24"/>
      <c r="AC23" s="25"/>
      <c r="AD23" s="25"/>
      <c r="AE23" s="115"/>
      <c r="AF23" s="119"/>
      <c r="AG23" s="120"/>
      <c r="AH23" s="127"/>
      <c r="AI23" s="67"/>
      <c r="AJ23" s="27"/>
      <c r="AK23" s="109"/>
      <c r="AL23" s="95"/>
      <c r="AM23" s="99"/>
      <c r="AN23" s="105"/>
      <c r="AO23" s="177">
        <v>43010</v>
      </c>
    </row>
    <row r="24" spans="1:41" s="14" customFormat="1" ht="15" customHeight="1" x14ac:dyDescent="0.25">
      <c r="A24" s="20"/>
      <c r="B24" s="73"/>
      <c r="C24" s="20"/>
      <c r="D24" s="108"/>
      <c r="E24" s="107"/>
      <c r="F24" s="179"/>
      <c r="G24" s="20"/>
      <c r="H24" s="20"/>
      <c r="I24" s="21"/>
      <c r="J24" s="62"/>
      <c r="K24" s="131"/>
      <c r="L24" s="33"/>
      <c r="M24" s="91"/>
      <c r="N24" s="79"/>
      <c r="O24" s="80"/>
      <c r="P24" s="80"/>
      <c r="Q24" s="80"/>
      <c r="R24" s="80"/>
      <c r="S24" s="87"/>
      <c r="T24" s="84"/>
      <c r="U24" s="26"/>
      <c r="V24" s="22"/>
      <c r="W24" s="22"/>
      <c r="X24" s="22"/>
      <c r="Y24" s="207"/>
      <c r="Z24" s="207"/>
      <c r="AA24" s="23"/>
      <c r="AB24" s="24"/>
      <c r="AC24" s="25"/>
      <c r="AD24" s="25"/>
      <c r="AE24" s="115"/>
      <c r="AF24" s="119"/>
      <c r="AG24" s="120"/>
      <c r="AH24" s="127"/>
      <c r="AI24" s="67"/>
      <c r="AJ24" s="27"/>
      <c r="AK24" s="109"/>
      <c r="AL24" s="95"/>
      <c r="AM24" s="99"/>
      <c r="AN24" s="105"/>
      <c r="AO24" s="177">
        <v>43010</v>
      </c>
    </row>
    <row r="25" spans="1:41" s="14" customFormat="1" ht="15" customHeight="1" x14ac:dyDescent="0.25">
      <c r="A25" s="20"/>
      <c r="B25" s="73"/>
      <c r="C25" s="20"/>
      <c r="D25" s="108"/>
      <c r="E25" s="107"/>
      <c r="F25" s="179"/>
      <c r="G25" s="20"/>
      <c r="H25" s="20"/>
      <c r="I25" s="21"/>
      <c r="J25" s="62"/>
      <c r="K25" s="131"/>
      <c r="L25" s="33"/>
      <c r="M25" s="91"/>
      <c r="N25" s="79"/>
      <c r="O25" s="80"/>
      <c r="P25" s="80"/>
      <c r="Q25" s="80"/>
      <c r="R25" s="80"/>
      <c r="S25" s="87"/>
      <c r="T25" s="84"/>
      <c r="U25" s="26"/>
      <c r="V25" s="22"/>
      <c r="W25" s="22"/>
      <c r="X25" s="22"/>
      <c r="Y25" s="207"/>
      <c r="Z25" s="207"/>
      <c r="AA25" s="23"/>
      <c r="AB25" s="24"/>
      <c r="AC25" s="25"/>
      <c r="AD25" s="25"/>
      <c r="AE25" s="115"/>
      <c r="AF25" s="119"/>
      <c r="AG25" s="120"/>
      <c r="AH25" s="127"/>
      <c r="AI25" s="67"/>
      <c r="AJ25" s="27"/>
      <c r="AK25" s="109"/>
      <c r="AL25" s="95"/>
      <c r="AM25" s="99"/>
      <c r="AN25" s="105"/>
      <c r="AO25" s="177">
        <v>43010</v>
      </c>
    </row>
    <row r="26" spans="1:41" s="14" customFormat="1" ht="15" customHeight="1" x14ac:dyDescent="0.25">
      <c r="A26" s="20"/>
      <c r="B26" s="73"/>
      <c r="C26" s="20"/>
      <c r="D26" s="108"/>
      <c r="E26" s="107"/>
      <c r="F26" s="179"/>
      <c r="G26" s="20"/>
      <c r="H26" s="20"/>
      <c r="I26" s="21"/>
      <c r="J26" s="62"/>
      <c r="K26" s="131"/>
      <c r="L26" s="33"/>
      <c r="M26" s="91"/>
      <c r="N26" s="79"/>
      <c r="O26" s="80"/>
      <c r="P26" s="80"/>
      <c r="Q26" s="80"/>
      <c r="R26" s="80"/>
      <c r="S26" s="87"/>
      <c r="T26" s="84"/>
      <c r="U26" s="26"/>
      <c r="V26" s="22"/>
      <c r="W26" s="22"/>
      <c r="X26" s="22"/>
      <c r="Y26" s="207"/>
      <c r="Z26" s="207"/>
      <c r="AA26" s="23"/>
      <c r="AB26" s="24"/>
      <c r="AC26" s="25"/>
      <c r="AD26" s="25"/>
      <c r="AE26" s="115"/>
      <c r="AF26" s="119"/>
      <c r="AG26" s="120"/>
      <c r="AH26" s="127"/>
      <c r="AI26" s="67"/>
      <c r="AJ26" s="27"/>
      <c r="AK26" s="109"/>
      <c r="AL26" s="95"/>
      <c r="AM26" s="99"/>
      <c r="AN26" s="105"/>
      <c r="AO26" s="177">
        <v>43010</v>
      </c>
    </row>
    <row r="27" spans="1:41" s="14" customFormat="1" ht="15" customHeight="1" x14ac:dyDescent="0.25">
      <c r="A27" s="20"/>
      <c r="B27" s="73"/>
      <c r="C27" s="20"/>
      <c r="D27" s="108"/>
      <c r="E27" s="107"/>
      <c r="F27" s="179"/>
      <c r="G27" s="20"/>
      <c r="H27" s="20"/>
      <c r="I27" s="21"/>
      <c r="J27" s="62"/>
      <c r="K27" s="131"/>
      <c r="L27" s="33"/>
      <c r="M27" s="91"/>
      <c r="N27" s="79"/>
      <c r="O27" s="80"/>
      <c r="P27" s="80"/>
      <c r="Q27" s="80"/>
      <c r="R27" s="80"/>
      <c r="S27" s="87"/>
      <c r="T27" s="84"/>
      <c r="U27" s="26"/>
      <c r="V27" s="22"/>
      <c r="W27" s="22"/>
      <c r="X27" s="22"/>
      <c r="Y27" s="207"/>
      <c r="Z27" s="207"/>
      <c r="AA27" s="23"/>
      <c r="AB27" s="24"/>
      <c r="AC27" s="25"/>
      <c r="AD27" s="25"/>
      <c r="AE27" s="115"/>
      <c r="AF27" s="119"/>
      <c r="AG27" s="120"/>
      <c r="AH27" s="127"/>
      <c r="AI27" s="67"/>
      <c r="AJ27" s="27"/>
      <c r="AK27" s="109"/>
      <c r="AL27" s="95"/>
      <c r="AM27" s="99"/>
      <c r="AN27" s="105"/>
      <c r="AO27" s="177"/>
    </row>
    <row r="28" spans="1:41" s="14" customFormat="1" ht="15" customHeight="1" x14ac:dyDescent="0.25">
      <c r="A28" s="20"/>
      <c r="B28" s="73"/>
      <c r="C28" s="20"/>
      <c r="D28" s="108"/>
      <c r="E28" s="107"/>
      <c r="F28" s="179"/>
      <c r="G28" s="20"/>
      <c r="H28" s="20"/>
      <c r="I28" s="21"/>
      <c r="J28" s="62"/>
      <c r="K28" s="131"/>
      <c r="L28" s="33"/>
      <c r="M28" s="91"/>
      <c r="N28" s="79"/>
      <c r="O28" s="80"/>
      <c r="P28" s="80"/>
      <c r="Q28" s="80"/>
      <c r="R28" s="80"/>
      <c r="S28" s="87"/>
      <c r="T28" s="84"/>
      <c r="U28" s="26"/>
      <c r="V28" s="22"/>
      <c r="W28" s="22"/>
      <c r="X28" s="22"/>
      <c r="Y28" s="207"/>
      <c r="Z28" s="207"/>
      <c r="AA28" s="23"/>
      <c r="AB28" s="24"/>
      <c r="AC28" s="25"/>
      <c r="AD28" s="25"/>
      <c r="AE28" s="115"/>
      <c r="AF28" s="119"/>
      <c r="AG28" s="120"/>
      <c r="AH28" s="127"/>
      <c r="AI28" s="67"/>
      <c r="AJ28" s="27"/>
      <c r="AK28" s="109"/>
      <c r="AL28" s="95"/>
      <c r="AM28" s="99"/>
      <c r="AN28" s="105"/>
      <c r="AO28" s="177"/>
    </row>
    <row r="29" spans="1:41" s="14" customFormat="1" ht="15" customHeight="1" x14ac:dyDescent="0.25">
      <c r="A29" s="20"/>
      <c r="B29" s="73"/>
      <c r="C29" s="20"/>
      <c r="D29" s="108"/>
      <c r="E29" s="107"/>
      <c r="F29" s="179"/>
      <c r="G29" s="20"/>
      <c r="H29" s="20"/>
      <c r="I29" s="21"/>
      <c r="J29" s="62"/>
      <c r="K29" s="131"/>
      <c r="L29" s="33"/>
      <c r="M29" s="91"/>
      <c r="N29" s="79"/>
      <c r="O29" s="80"/>
      <c r="P29" s="80"/>
      <c r="Q29" s="80"/>
      <c r="R29" s="80"/>
      <c r="S29" s="87"/>
      <c r="T29" s="84"/>
      <c r="U29" s="26"/>
      <c r="V29" s="22"/>
      <c r="W29" s="22"/>
      <c r="X29" s="22"/>
      <c r="Y29" s="207"/>
      <c r="Z29" s="207"/>
      <c r="AA29" s="23"/>
      <c r="AB29" s="24"/>
      <c r="AC29" s="25"/>
      <c r="AD29" s="25"/>
      <c r="AE29" s="115"/>
      <c r="AF29" s="119"/>
      <c r="AG29" s="120"/>
      <c r="AH29" s="127"/>
      <c r="AI29" s="67"/>
      <c r="AJ29" s="27"/>
      <c r="AK29" s="109"/>
      <c r="AL29" s="95"/>
      <c r="AM29" s="99"/>
      <c r="AN29" s="105"/>
      <c r="AO29" s="177"/>
    </row>
    <row r="30" spans="1:41" s="14" customFormat="1" ht="15" customHeight="1" x14ac:dyDescent="0.25">
      <c r="A30" s="20"/>
      <c r="B30" s="73"/>
      <c r="C30" s="20"/>
      <c r="D30" s="108"/>
      <c r="E30" s="107"/>
      <c r="F30" s="179"/>
      <c r="G30" s="20"/>
      <c r="H30" s="20"/>
      <c r="I30" s="21"/>
      <c r="J30" s="62"/>
      <c r="K30" s="131"/>
      <c r="L30" s="33"/>
      <c r="M30" s="91"/>
      <c r="N30" s="79"/>
      <c r="O30" s="80"/>
      <c r="P30" s="80"/>
      <c r="Q30" s="80"/>
      <c r="R30" s="80"/>
      <c r="S30" s="87"/>
      <c r="T30" s="84"/>
      <c r="U30" s="26"/>
      <c r="V30" s="22"/>
      <c r="W30" s="22"/>
      <c r="X30" s="22"/>
      <c r="Y30" s="207"/>
      <c r="Z30" s="207"/>
      <c r="AA30" s="23"/>
      <c r="AB30" s="24"/>
      <c r="AC30" s="25"/>
      <c r="AD30" s="25"/>
      <c r="AE30" s="115"/>
      <c r="AF30" s="119"/>
      <c r="AG30" s="120"/>
      <c r="AH30" s="127"/>
      <c r="AI30" s="67"/>
      <c r="AJ30" s="27"/>
      <c r="AK30" s="109"/>
      <c r="AL30" s="95"/>
      <c r="AM30" s="99"/>
      <c r="AN30" s="105"/>
      <c r="AO30" s="177"/>
    </row>
    <row r="31" spans="1:41" s="14" customFormat="1" ht="15" customHeight="1" x14ac:dyDescent="0.25">
      <c r="A31" s="20"/>
      <c r="B31" s="73"/>
      <c r="C31" s="20"/>
      <c r="D31" s="108"/>
      <c r="E31" s="107"/>
      <c r="F31" s="179"/>
      <c r="G31" s="20"/>
      <c r="H31" s="20"/>
      <c r="I31" s="21"/>
      <c r="J31" s="62"/>
      <c r="K31" s="131"/>
      <c r="L31" s="33"/>
      <c r="M31" s="91"/>
      <c r="N31" s="79"/>
      <c r="O31" s="80"/>
      <c r="P31" s="80"/>
      <c r="Q31" s="80"/>
      <c r="R31" s="80"/>
      <c r="S31" s="87"/>
      <c r="T31" s="84"/>
      <c r="U31" s="26"/>
      <c r="V31" s="22"/>
      <c r="W31" s="22"/>
      <c r="X31" s="22"/>
      <c r="Y31" s="207"/>
      <c r="Z31" s="207"/>
      <c r="AA31" s="23"/>
      <c r="AB31" s="24"/>
      <c r="AC31" s="25"/>
      <c r="AD31" s="25"/>
      <c r="AE31" s="115"/>
      <c r="AF31" s="119"/>
      <c r="AG31" s="120"/>
      <c r="AH31" s="127"/>
      <c r="AI31" s="67"/>
      <c r="AJ31" s="27"/>
      <c r="AK31" s="109"/>
      <c r="AL31" s="95"/>
      <c r="AM31" s="99"/>
      <c r="AN31" s="105"/>
      <c r="AO31" s="177"/>
    </row>
    <row r="32" spans="1:41" s="14" customFormat="1" ht="15" customHeight="1" x14ac:dyDescent="0.25">
      <c r="A32" s="20"/>
      <c r="B32" s="73"/>
      <c r="C32" s="20"/>
      <c r="D32" s="108"/>
      <c r="E32" s="107"/>
      <c r="F32" s="179"/>
      <c r="G32" s="20"/>
      <c r="H32" s="20"/>
      <c r="I32" s="21"/>
      <c r="J32" s="62"/>
      <c r="K32" s="131"/>
      <c r="L32" s="33"/>
      <c r="M32" s="91"/>
      <c r="N32" s="79"/>
      <c r="O32" s="80"/>
      <c r="P32" s="80"/>
      <c r="Q32" s="80"/>
      <c r="R32" s="80"/>
      <c r="S32" s="87"/>
      <c r="T32" s="84"/>
      <c r="U32" s="26"/>
      <c r="V32" s="22"/>
      <c r="W32" s="22"/>
      <c r="X32" s="22"/>
      <c r="Y32" s="207"/>
      <c r="Z32" s="207"/>
      <c r="AA32" s="23"/>
      <c r="AB32" s="24"/>
      <c r="AC32" s="25"/>
      <c r="AD32" s="25"/>
      <c r="AE32" s="115"/>
      <c r="AF32" s="119"/>
      <c r="AG32" s="120"/>
      <c r="AH32" s="127"/>
      <c r="AI32" s="67"/>
      <c r="AJ32" s="27"/>
      <c r="AK32" s="109"/>
      <c r="AL32" s="95"/>
      <c r="AM32" s="99"/>
      <c r="AN32" s="105"/>
      <c r="AO32" s="177"/>
    </row>
    <row r="33" spans="1:41" s="14" customFormat="1" ht="15" customHeight="1" x14ac:dyDescent="0.25">
      <c r="A33" s="20"/>
      <c r="B33" s="73"/>
      <c r="C33" s="20"/>
      <c r="D33" s="108"/>
      <c r="E33" s="107"/>
      <c r="F33" s="179"/>
      <c r="G33" s="20"/>
      <c r="H33" s="20"/>
      <c r="I33" s="21"/>
      <c r="J33" s="62"/>
      <c r="K33" s="131"/>
      <c r="L33" s="33"/>
      <c r="M33" s="91"/>
      <c r="N33" s="79"/>
      <c r="O33" s="80"/>
      <c r="P33" s="80"/>
      <c r="Q33" s="80"/>
      <c r="R33" s="80"/>
      <c r="S33" s="87"/>
      <c r="T33" s="84"/>
      <c r="U33" s="26"/>
      <c r="V33" s="22"/>
      <c r="W33" s="22"/>
      <c r="X33" s="22"/>
      <c r="Y33" s="207"/>
      <c r="Z33" s="207"/>
      <c r="AA33" s="23"/>
      <c r="AB33" s="24"/>
      <c r="AC33" s="25"/>
      <c r="AD33" s="25"/>
      <c r="AE33" s="115"/>
      <c r="AF33" s="119"/>
      <c r="AG33" s="120"/>
      <c r="AH33" s="127"/>
      <c r="AI33" s="67"/>
      <c r="AJ33" s="27"/>
      <c r="AK33" s="109"/>
      <c r="AL33" s="95"/>
      <c r="AM33" s="99"/>
      <c r="AN33" s="105"/>
      <c r="AO33" s="177"/>
    </row>
    <row r="34" spans="1:41" s="14" customFormat="1" ht="15" customHeight="1" x14ac:dyDescent="0.25">
      <c r="A34" s="20"/>
      <c r="B34" s="73"/>
      <c r="C34" s="20"/>
      <c r="D34" s="108"/>
      <c r="E34" s="107"/>
      <c r="F34" s="179"/>
      <c r="G34" s="20"/>
      <c r="H34" s="20"/>
      <c r="I34" s="21"/>
      <c r="J34" s="62"/>
      <c r="K34" s="131"/>
      <c r="L34" s="33"/>
      <c r="M34" s="91"/>
      <c r="N34" s="79"/>
      <c r="O34" s="80"/>
      <c r="P34" s="80"/>
      <c r="Q34" s="80"/>
      <c r="R34" s="80"/>
      <c r="S34" s="87"/>
      <c r="T34" s="84"/>
      <c r="U34" s="26"/>
      <c r="V34" s="22"/>
      <c r="W34" s="22"/>
      <c r="X34" s="22"/>
      <c r="Y34" s="207"/>
      <c r="Z34" s="207"/>
      <c r="AA34" s="23"/>
      <c r="AB34" s="24"/>
      <c r="AC34" s="25"/>
      <c r="AD34" s="25"/>
      <c r="AE34" s="115"/>
      <c r="AF34" s="119"/>
      <c r="AG34" s="120"/>
      <c r="AH34" s="127"/>
      <c r="AI34" s="67"/>
      <c r="AJ34" s="27"/>
      <c r="AK34" s="109"/>
      <c r="AL34" s="95"/>
      <c r="AM34" s="99"/>
      <c r="AN34" s="105"/>
      <c r="AO34" s="177"/>
    </row>
    <row r="35" spans="1:41" s="14" customFormat="1" ht="15" customHeight="1" x14ac:dyDescent="0.25">
      <c r="A35" s="20"/>
      <c r="B35" s="73"/>
      <c r="C35" s="20"/>
      <c r="D35" s="108"/>
      <c r="E35" s="107"/>
      <c r="F35" s="179"/>
      <c r="G35" s="20"/>
      <c r="H35" s="20"/>
      <c r="I35" s="21"/>
      <c r="J35" s="62"/>
      <c r="K35" s="131"/>
      <c r="L35" s="33"/>
      <c r="M35" s="91"/>
      <c r="N35" s="79"/>
      <c r="O35" s="80"/>
      <c r="P35" s="80"/>
      <c r="Q35" s="80"/>
      <c r="R35" s="80"/>
      <c r="S35" s="87"/>
      <c r="T35" s="84"/>
      <c r="U35" s="26"/>
      <c r="V35" s="22"/>
      <c r="W35" s="22"/>
      <c r="X35" s="22"/>
      <c r="Y35" s="207"/>
      <c r="Z35" s="207"/>
      <c r="AA35" s="23"/>
      <c r="AB35" s="24"/>
      <c r="AC35" s="25"/>
      <c r="AD35" s="25"/>
      <c r="AE35" s="115"/>
      <c r="AF35" s="119"/>
      <c r="AG35" s="120"/>
      <c r="AH35" s="127"/>
      <c r="AI35" s="67"/>
      <c r="AJ35" s="27"/>
      <c r="AK35" s="109"/>
      <c r="AL35" s="95"/>
      <c r="AM35" s="99"/>
      <c r="AN35" s="105"/>
      <c r="AO35" s="177"/>
    </row>
    <row r="36" spans="1:41" s="14" customFormat="1" ht="15" customHeight="1" x14ac:dyDescent="0.25">
      <c r="A36" s="20"/>
      <c r="B36" s="73"/>
      <c r="C36" s="20"/>
      <c r="D36" s="108"/>
      <c r="E36" s="107"/>
      <c r="F36" s="179"/>
      <c r="G36" s="20"/>
      <c r="H36" s="20"/>
      <c r="I36" s="21"/>
      <c r="J36" s="62"/>
      <c r="K36" s="131"/>
      <c r="L36" s="33"/>
      <c r="M36" s="91"/>
      <c r="N36" s="79"/>
      <c r="O36" s="80"/>
      <c r="P36" s="80"/>
      <c r="Q36" s="80"/>
      <c r="R36" s="80"/>
      <c r="S36" s="87"/>
      <c r="T36" s="84"/>
      <c r="U36" s="26"/>
      <c r="V36" s="22"/>
      <c r="W36" s="22"/>
      <c r="X36" s="22"/>
      <c r="Y36" s="207"/>
      <c r="Z36" s="207"/>
      <c r="AA36" s="23"/>
      <c r="AB36" s="24"/>
      <c r="AC36" s="25"/>
      <c r="AD36" s="25"/>
      <c r="AE36" s="115"/>
      <c r="AF36" s="119"/>
      <c r="AG36" s="120"/>
      <c r="AH36" s="127"/>
      <c r="AI36" s="67"/>
      <c r="AJ36" s="27"/>
      <c r="AK36" s="109"/>
      <c r="AL36" s="95"/>
      <c r="AM36" s="99"/>
      <c r="AN36" s="105"/>
      <c r="AO36" s="177"/>
    </row>
    <row r="37" spans="1:41" s="14" customFormat="1" ht="15" customHeight="1" x14ac:dyDescent="0.25">
      <c r="A37" s="20"/>
      <c r="B37" s="73"/>
      <c r="C37" s="20"/>
      <c r="D37" s="108"/>
      <c r="E37" s="107"/>
      <c r="F37" s="179"/>
      <c r="G37" s="20"/>
      <c r="H37" s="20"/>
      <c r="I37" s="21"/>
      <c r="J37" s="62"/>
      <c r="K37" s="131"/>
      <c r="L37" s="33"/>
      <c r="M37" s="91"/>
      <c r="N37" s="79"/>
      <c r="O37" s="80"/>
      <c r="P37" s="80"/>
      <c r="Q37" s="80"/>
      <c r="R37" s="80"/>
      <c r="S37" s="87"/>
      <c r="T37" s="84"/>
      <c r="U37" s="26"/>
      <c r="V37" s="22"/>
      <c r="W37" s="22"/>
      <c r="X37" s="22"/>
      <c r="Y37" s="207"/>
      <c r="Z37" s="207"/>
      <c r="AA37" s="23"/>
      <c r="AB37" s="24"/>
      <c r="AC37" s="25"/>
      <c r="AD37" s="25"/>
      <c r="AE37" s="115"/>
      <c r="AF37" s="119"/>
      <c r="AG37" s="120"/>
      <c r="AH37" s="127"/>
      <c r="AI37" s="67"/>
      <c r="AJ37" s="27"/>
      <c r="AK37" s="109"/>
      <c r="AL37" s="95"/>
      <c r="AM37" s="99"/>
      <c r="AN37" s="105"/>
      <c r="AO37" s="177"/>
    </row>
    <row r="38" spans="1:41" s="14" customFormat="1" ht="15" customHeight="1" x14ac:dyDescent="0.25">
      <c r="A38" s="20"/>
      <c r="B38" s="73"/>
      <c r="C38" s="20"/>
      <c r="D38" s="108"/>
      <c r="E38" s="107"/>
      <c r="F38" s="179"/>
      <c r="G38" s="20"/>
      <c r="H38" s="20"/>
      <c r="I38" s="21"/>
      <c r="J38" s="62"/>
      <c r="K38" s="131"/>
      <c r="L38" s="33"/>
      <c r="M38" s="91"/>
      <c r="N38" s="79"/>
      <c r="O38" s="80"/>
      <c r="P38" s="80"/>
      <c r="Q38" s="80"/>
      <c r="R38" s="80"/>
      <c r="S38" s="87"/>
      <c r="T38" s="84"/>
      <c r="U38" s="26"/>
      <c r="V38" s="22"/>
      <c r="W38" s="22"/>
      <c r="X38" s="22"/>
      <c r="Y38" s="207"/>
      <c r="Z38" s="207"/>
      <c r="AA38" s="23"/>
      <c r="AB38" s="24"/>
      <c r="AC38" s="25"/>
      <c r="AD38" s="25"/>
      <c r="AE38" s="115"/>
      <c r="AF38" s="119"/>
      <c r="AG38" s="120"/>
      <c r="AH38" s="127"/>
      <c r="AI38" s="67"/>
      <c r="AJ38" s="27"/>
      <c r="AK38" s="109"/>
      <c r="AL38" s="95"/>
      <c r="AM38" s="99"/>
      <c r="AN38" s="105"/>
      <c r="AO38" s="177"/>
    </row>
    <row r="39" spans="1:41" s="14" customFormat="1" ht="15" customHeight="1" x14ac:dyDescent="0.25">
      <c r="A39" s="20"/>
      <c r="B39" s="73"/>
      <c r="C39" s="20"/>
      <c r="D39" s="108"/>
      <c r="E39" s="107"/>
      <c r="F39" s="179"/>
      <c r="G39" s="20"/>
      <c r="H39" s="20"/>
      <c r="I39" s="21"/>
      <c r="J39" s="62"/>
      <c r="K39" s="131"/>
      <c r="L39" s="33"/>
      <c r="M39" s="91"/>
      <c r="N39" s="79"/>
      <c r="O39" s="80"/>
      <c r="P39" s="80"/>
      <c r="Q39" s="80"/>
      <c r="R39" s="80"/>
      <c r="S39" s="87"/>
      <c r="T39" s="84"/>
      <c r="U39" s="26"/>
      <c r="V39" s="22"/>
      <c r="W39" s="22"/>
      <c r="X39" s="22"/>
      <c r="Y39" s="207"/>
      <c r="Z39" s="207"/>
      <c r="AA39" s="23"/>
      <c r="AB39" s="24"/>
      <c r="AC39" s="25"/>
      <c r="AD39" s="25"/>
      <c r="AE39" s="115"/>
      <c r="AF39" s="119"/>
      <c r="AG39" s="120"/>
      <c r="AH39" s="127"/>
      <c r="AI39" s="67"/>
      <c r="AJ39" s="27"/>
      <c r="AK39" s="109"/>
      <c r="AL39" s="95"/>
      <c r="AM39" s="99"/>
      <c r="AN39" s="105"/>
      <c r="AO39" s="177"/>
    </row>
    <row r="40" spans="1:41" s="14" customFormat="1" ht="15" customHeight="1" x14ac:dyDescent="0.25">
      <c r="A40" s="20"/>
      <c r="B40" s="73"/>
      <c r="C40" s="20"/>
      <c r="D40" s="108"/>
      <c r="E40" s="107"/>
      <c r="F40" s="179"/>
      <c r="G40" s="20"/>
      <c r="H40" s="20"/>
      <c r="I40" s="21"/>
      <c r="J40" s="62"/>
      <c r="K40" s="131"/>
      <c r="L40" s="33"/>
      <c r="M40" s="91"/>
      <c r="N40" s="79"/>
      <c r="O40" s="80"/>
      <c r="P40" s="80"/>
      <c r="Q40" s="80"/>
      <c r="R40" s="80"/>
      <c r="S40" s="87"/>
      <c r="T40" s="84"/>
      <c r="U40" s="26"/>
      <c r="V40" s="22"/>
      <c r="W40" s="22"/>
      <c r="X40" s="22"/>
      <c r="Y40" s="207"/>
      <c r="Z40" s="207"/>
      <c r="AA40" s="23"/>
      <c r="AB40" s="24"/>
      <c r="AC40" s="25"/>
      <c r="AD40" s="25"/>
      <c r="AE40" s="115"/>
      <c r="AF40" s="119"/>
      <c r="AG40" s="120"/>
      <c r="AH40" s="127"/>
      <c r="AI40" s="67"/>
      <c r="AJ40" s="27"/>
      <c r="AK40" s="109"/>
      <c r="AL40" s="95"/>
      <c r="AM40" s="99"/>
      <c r="AN40" s="105"/>
      <c r="AO40" s="177"/>
    </row>
    <row r="41" spans="1:41" s="14" customFormat="1" ht="15" customHeight="1" x14ac:dyDescent="0.25">
      <c r="A41" s="20"/>
      <c r="B41" s="73"/>
      <c r="C41" s="20"/>
      <c r="D41" s="108"/>
      <c r="E41" s="107"/>
      <c r="F41" s="179"/>
      <c r="G41" s="20"/>
      <c r="H41" s="20"/>
      <c r="I41" s="21"/>
      <c r="J41" s="62"/>
      <c r="K41" s="131"/>
      <c r="L41" s="33"/>
      <c r="M41" s="91"/>
      <c r="N41" s="79"/>
      <c r="O41" s="80"/>
      <c r="P41" s="80"/>
      <c r="Q41" s="80"/>
      <c r="R41" s="80"/>
      <c r="S41" s="87"/>
      <c r="T41" s="84"/>
      <c r="U41" s="26"/>
      <c r="V41" s="22"/>
      <c r="W41" s="22"/>
      <c r="X41" s="22"/>
      <c r="Y41" s="207"/>
      <c r="Z41" s="207"/>
      <c r="AA41" s="23"/>
      <c r="AB41" s="24"/>
      <c r="AC41" s="25"/>
      <c r="AD41" s="25"/>
      <c r="AE41" s="115"/>
      <c r="AF41" s="119"/>
      <c r="AG41" s="120"/>
      <c r="AH41" s="127"/>
      <c r="AI41" s="67"/>
      <c r="AJ41" s="27"/>
      <c r="AK41" s="109"/>
      <c r="AL41" s="95"/>
      <c r="AM41" s="99"/>
      <c r="AN41" s="105"/>
      <c r="AO41" s="177"/>
    </row>
    <row r="42" spans="1:41" s="14" customFormat="1" ht="15" customHeight="1" x14ac:dyDescent="0.25">
      <c r="A42" s="20"/>
      <c r="B42" s="73"/>
      <c r="C42" s="20"/>
      <c r="D42" s="108"/>
      <c r="E42" s="107"/>
      <c r="F42" s="179"/>
      <c r="G42" s="20"/>
      <c r="H42" s="20"/>
      <c r="I42" s="21"/>
      <c r="J42" s="62"/>
      <c r="K42" s="131"/>
      <c r="L42" s="33"/>
      <c r="M42" s="91"/>
      <c r="N42" s="79"/>
      <c r="O42" s="80"/>
      <c r="P42" s="80"/>
      <c r="Q42" s="80"/>
      <c r="R42" s="80"/>
      <c r="S42" s="87"/>
      <c r="T42" s="84"/>
      <c r="U42" s="26"/>
      <c r="V42" s="22"/>
      <c r="W42" s="22"/>
      <c r="X42" s="22"/>
      <c r="Y42" s="207"/>
      <c r="Z42" s="207"/>
      <c r="AA42" s="23"/>
      <c r="AB42" s="24"/>
      <c r="AC42" s="25"/>
      <c r="AD42" s="25"/>
      <c r="AE42" s="115"/>
      <c r="AF42" s="119"/>
      <c r="AG42" s="120"/>
      <c r="AH42" s="127"/>
      <c r="AI42" s="67"/>
      <c r="AJ42" s="27"/>
      <c r="AK42" s="109"/>
      <c r="AL42" s="95"/>
      <c r="AM42" s="99"/>
      <c r="AN42" s="105"/>
      <c r="AO42" s="177"/>
    </row>
    <row r="43" spans="1:41" s="14" customFormat="1" ht="15" customHeight="1" x14ac:dyDescent="0.25">
      <c r="A43" s="20"/>
      <c r="B43" s="73"/>
      <c r="C43" s="20"/>
      <c r="D43" s="108"/>
      <c r="E43" s="107"/>
      <c r="F43" s="179"/>
      <c r="G43" s="20"/>
      <c r="H43" s="20"/>
      <c r="I43" s="21"/>
      <c r="J43" s="62"/>
      <c r="K43" s="131"/>
      <c r="L43" s="33"/>
      <c r="M43" s="91"/>
      <c r="N43" s="79"/>
      <c r="O43" s="80"/>
      <c r="P43" s="80"/>
      <c r="Q43" s="80"/>
      <c r="R43" s="80"/>
      <c r="S43" s="87"/>
      <c r="T43" s="84"/>
      <c r="U43" s="26"/>
      <c r="V43" s="22"/>
      <c r="W43" s="22"/>
      <c r="X43" s="22"/>
      <c r="Y43" s="207"/>
      <c r="Z43" s="207"/>
      <c r="AA43" s="23"/>
      <c r="AB43" s="24"/>
      <c r="AC43" s="25"/>
      <c r="AD43" s="25"/>
      <c r="AE43" s="115"/>
      <c r="AF43" s="119"/>
      <c r="AG43" s="120"/>
      <c r="AH43" s="127"/>
      <c r="AI43" s="67"/>
      <c r="AJ43" s="27"/>
      <c r="AK43" s="109"/>
      <c r="AL43" s="95"/>
      <c r="AM43" s="99"/>
      <c r="AN43" s="105"/>
      <c r="AO43" s="177"/>
    </row>
    <row r="44" spans="1:41" s="14" customFormat="1" ht="15" customHeight="1" x14ac:dyDescent="0.25">
      <c r="A44" s="20"/>
      <c r="B44" s="73"/>
      <c r="C44" s="20"/>
      <c r="D44" s="108"/>
      <c r="E44" s="107"/>
      <c r="F44" s="179"/>
      <c r="G44" s="20"/>
      <c r="H44" s="20"/>
      <c r="I44" s="21"/>
      <c r="J44" s="62"/>
      <c r="K44" s="131"/>
      <c r="L44" s="33"/>
      <c r="M44" s="91"/>
      <c r="N44" s="79"/>
      <c r="O44" s="80"/>
      <c r="P44" s="80"/>
      <c r="Q44" s="80"/>
      <c r="R44" s="80"/>
      <c r="S44" s="87"/>
      <c r="T44" s="84"/>
      <c r="U44" s="26"/>
      <c r="V44" s="22"/>
      <c r="W44" s="22"/>
      <c r="X44" s="22"/>
      <c r="Y44" s="207"/>
      <c r="Z44" s="207"/>
      <c r="AA44" s="23"/>
      <c r="AB44" s="24"/>
      <c r="AC44" s="25"/>
      <c r="AD44" s="25"/>
      <c r="AE44" s="115"/>
      <c r="AF44" s="119"/>
      <c r="AG44" s="120"/>
      <c r="AH44" s="127"/>
      <c r="AI44" s="67"/>
      <c r="AJ44" s="27"/>
      <c r="AK44" s="109"/>
      <c r="AL44" s="95"/>
      <c r="AM44" s="99"/>
      <c r="AN44" s="105"/>
      <c r="AO44" s="177"/>
    </row>
    <row r="45" spans="1:41" s="14" customFormat="1" ht="15" customHeight="1" x14ac:dyDescent="0.25">
      <c r="A45" s="20"/>
      <c r="B45" s="73"/>
      <c r="C45" s="20"/>
      <c r="D45" s="108"/>
      <c r="E45" s="107"/>
      <c r="F45" s="179"/>
      <c r="G45" s="20"/>
      <c r="H45" s="20"/>
      <c r="I45" s="21"/>
      <c r="J45" s="62"/>
      <c r="K45" s="131"/>
      <c r="L45" s="33"/>
      <c r="M45" s="91"/>
      <c r="N45" s="79"/>
      <c r="O45" s="80"/>
      <c r="P45" s="80"/>
      <c r="Q45" s="80"/>
      <c r="R45" s="80"/>
      <c r="S45" s="87"/>
      <c r="T45" s="84"/>
      <c r="U45" s="26"/>
      <c r="V45" s="22"/>
      <c r="W45" s="22"/>
      <c r="X45" s="22"/>
      <c r="Y45" s="207"/>
      <c r="Z45" s="207"/>
      <c r="AA45" s="23"/>
      <c r="AB45" s="24"/>
      <c r="AC45" s="25"/>
      <c r="AD45" s="25"/>
      <c r="AE45" s="115"/>
      <c r="AF45" s="119"/>
      <c r="AG45" s="120"/>
      <c r="AH45" s="127"/>
      <c r="AI45" s="67"/>
      <c r="AJ45" s="27"/>
      <c r="AK45" s="109"/>
      <c r="AL45" s="95"/>
      <c r="AM45" s="99"/>
      <c r="AN45" s="105"/>
      <c r="AO45" s="177"/>
    </row>
    <row r="46" spans="1:41" s="14" customFormat="1" ht="15" customHeight="1" x14ac:dyDescent="0.25">
      <c r="A46" s="20"/>
      <c r="B46" s="73"/>
      <c r="C46" s="20"/>
      <c r="D46" s="108"/>
      <c r="E46" s="107"/>
      <c r="F46" s="179"/>
      <c r="G46" s="20"/>
      <c r="H46" s="20"/>
      <c r="I46" s="21"/>
      <c r="J46" s="62"/>
      <c r="K46" s="131"/>
      <c r="L46" s="33"/>
      <c r="M46" s="91"/>
      <c r="N46" s="79"/>
      <c r="O46" s="80"/>
      <c r="P46" s="80"/>
      <c r="Q46" s="80"/>
      <c r="R46" s="80"/>
      <c r="S46" s="87"/>
      <c r="T46" s="84"/>
      <c r="U46" s="26"/>
      <c r="V46" s="22"/>
      <c r="W46" s="22"/>
      <c r="X46" s="22"/>
      <c r="Y46" s="207"/>
      <c r="Z46" s="207"/>
      <c r="AA46" s="23"/>
      <c r="AB46" s="24"/>
      <c r="AC46" s="25"/>
      <c r="AD46" s="25"/>
      <c r="AE46" s="115"/>
      <c r="AF46" s="119"/>
      <c r="AG46" s="120"/>
      <c r="AH46" s="127"/>
      <c r="AI46" s="67"/>
      <c r="AJ46" s="27"/>
      <c r="AK46" s="109"/>
      <c r="AL46" s="95"/>
      <c r="AM46" s="99"/>
      <c r="AN46" s="105"/>
      <c r="AO46" s="177"/>
    </row>
    <row r="47" spans="1:41" s="14" customFormat="1" ht="15" customHeight="1" x14ac:dyDescent="0.25">
      <c r="A47" s="20"/>
      <c r="B47" s="73"/>
      <c r="C47" s="20"/>
      <c r="D47" s="108"/>
      <c r="E47" s="107"/>
      <c r="F47" s="179"/>
      <c r="G47" s="20"/>
      <c r="H47" s="20"/>
      <c r="I47" s="21"/>
      <c r="J47" s="62"/>
      <c r="K47" s="131"/>
      <c r="L47" s="33"/>
      <c r="M47" s="91"/>
      <c r="N47" s="79"/>
      <c r="O47" s="80"/>
      <c r="P47" s="80"/>
      <c r="Q47" s="80"/>
      <c r="R47" s="80"/>
      <c r="S47" s="87"/>
      <c r="T47" s="84"/>
      <c r="U47" s="26"/>
      <c r="V47" s="22"/>
      <c r="W47" s="22"/>
      <c r="X47" s="22"/>
      <c r="Y47" s="207"/>
      <c r="Z47" s="207"/>
      <c r="AA47" s="23"/>
      <c r="AB47" s="24"/>
      <c r="AC47" s="25"/>
      <c r="AD47" s="25"/>
      <c r="AE47" s="115"/>
      <c r="AF47" s="119"/>
      <c r="AG47" s="120"/>
      <c r="AH47" s="127"/>
      <c r="AI47" s="67"/>
      <c r="AJ47" s="27"/>
      <c r="AK47" s="109"/>
      <c r="AL47" s="95"/>
      <c r="AM47" s="99"/>
      <c r="AN47" s="105"/>
      <c r="AO47" s="177"/>
    </row>
    <row r="48" spans="1:41" s="14" customFormat="1" ht="15" customHeight="1" x14ac:dyDescent="0.25">
      <c r="A48" s="20"/>
      <c r="B48" s="73"/>
      <c r="C48" s="20"/>
      <c r="D48" s="108"/>
      <c r="E48" s="107"/>
      <c r="F48" s="179"/>
      <c r="G48" s="20"/>
      <c r="H48" s="20"/>
      <c r="I48" s="21"/>
      <c r="J48" s="62"/>
      <c r="K48" s="131"/>
      <c r="L48" s="33"/>
      <c r="M48" s="91"/>
      <c r="N48" s="79"/>
      <c r="O48" s="80"/>
      <c r="P48" s="80"/>
      <c r="Q48" s="80"/>
      <c r="R48" s="80"/>
      <c r="S48" s="87"/>
      <c r="T48" s="84"/>
      <c r="U48" s="26"/>
      <c r="V48" s="22"/>
      <c r="W48" s="22"/>
      <c r="X48" s="22"/>
      <c r="Y48" s="207"/>
      <c r="Z48" s="207"/>
      <c r="AA48" s="23"/>
      <c r="AB48" s="24"/>
      <c r="AC48" s="25"/>
      <c r="AD48" s="25"/>
      <c r="AE48" s="115"/>
      <c r="AF48" s="119"/>
      <c r="AG48" s="120"/>
      <c r="AH48" s="127"/>
      <c r="AI48" s="67"/>
      <c r="AJ48" s="27"/>
      <c r="AK48" s="109"/>
      <c r="AL48" s="95"/>
      <c r="AM48" s="99"/>
      <c r="AN48" s="105"/>
      <c r="AO48" s="177"/>
    </row>
    <row r="49" spans="1:41" s="14" customFormat="1" ht="15" customHeight="1" x14ac:dyDescent="0.25">
      <c r="A49" s="20"/>
      <c r="B49" s="73"/>
      <c r="C49" s="20"/>
      <c r="D49" s="108"/>
      <c r="E49" s="107"/>
      <c r="F49" s="179"/>
      <c r="G49" s="20"/>
      <c r="H49" s="20"/>
      <c r="I49" s="21"/>
      <c r="J49" s="62"/>
      <c r="K49" s="131"/>
      <c r="L49" s="33"/>
      <c r="M49" s="91"/>
      <c r="N49" s="79"/>
      <c r="O49" s="80"/>
      <c r="P49" s="80"/>
      <c r="Q49" s="80"/>
      <c r="R49" s="80"/>
      <c r="S49" s="87"/>
      <c r="T49" s="84"/>
      <c r="U49" s="26"/>
      <c r="V49" s="22"/>
      <c r="W49" s="22"/>
      <c r="X49" s="22"/>
      <c r="Y49" s="207"/>
      <c r="Z49" s="207"/>
      <c r="AA49" s="23"/>
      <c r="AB49" s="24"/>
      <c r="AC49" s="25"/>
      <c r="AD49" s="25"/>
      <c r="AE49" s="115"/>
      <c r="AF49" s="119"/>
      <c r="AG49" s="120"/>
      <c r="AH49" s="127"/>
      <c r="AI49" s="67"/>
      <c r="AJ49" s="27"/>
      <c r="AK49" s="109"/>
      <c r="AL49" s="95"/>
      <c r="AM49" s="99"/>
      <c r="AN49" s="105"/>
      <c r="AO49" s="177"/>
    </row>
    <row r="50" spans="1:41" s="14" customFormat="1" ht="15" customHeight="1" x14ac:dyDescent="0.25">
      <c r="A50" s="20"/>
      <c r="B50" s="73"/>
      <c r="C50" s="20"/>
      <c r="D50" s="108"/>
      <c r="E50" s="107"/>
      <c r="F50" s="179"/>
      <c r="G50" s="20"/>
      <c r="H50" s="20"/>
      <c r="I50" s="21"/>
      <c r="J50" s="62"/>
      <c r="K50" s="131"/>
      <c r="L50" s="33"/>
      <c r="M50" s="91"/>
      <c r="N50" s="79"/>
      <c r="O50" s="80"/>
      <c r="P50" s="80"/>
      <c r="Q50" s="80"/>
      <c r="R50" s="80"/>
      <c r="S50" s="87"/>
      <c r="T50" s="84"/>
      <c r="U50" s="26"/>
      <c r="V50" s="22"/>
      <c r="W50" s="22"/>
      <c r="X50" s="22"/>
      <c r="Y50" s="207"/>
      <c r="Z50" s="207"/>
      <c r="AA50" s="23"/>
      <c r="AB50" s="24"/>
      <c r="AC50" s="25"/>
      <c r="AD50" s="25"/>
      <c r="AE50" s="115"/>
      <c r="AF50" s="119"/>
      <c r="AG50" s="120"/>
      <c r="AH50" s="127"/>
      <c r="AI50" s="67"/>
      <c r="AJ50" s="27"/>
      <c r="AK50" s="109"/>
      <c r="AL50" s="95"/>
      <c r="AM50" s="99"/>
      <c r="AN50" s="105"/>
      <c r="AO50" s="177"/>
    </row>
    <row r="51" spans="1:41" s="14" customFormat="1" ht="15" customHeight="1" x14ac:dyDescent="0.25">
      <c r="A51" s="20"/>
      <c r="B51" s="73"/>
      <c r="C51" s="20"/>
      <c r="D51" s="108"/>
      <c r="E51" s="107"/>
      <c r="F51" s="179"/>
      <c r="G51" s="20"/>
      <c r="H51" s="20"/>
      <c r="I51" s="21"/>
      <c r="J51" s="62"/>
      <c r="K51" s="131"/>
      <c r="L51" s="33"/>
      <c r="M51" s="91"/>
      <c r="N51" s="79"/>
      <c r="O51" s="80"/>
      <c r="P51" s="80"/>
      <c r="Q51" s="80"/>
      <c r="R51" s="80"/>
      <c r="S51" s="87"/>
      <c r="T51" s="84"/>
      <c r="U51" s="26"/>
      <c r="V51" s="22"/>
      <c r="W51" s="22"/>
      <c r="X51" s="22"/>
      <c r="Y51" s="207"/>
      <c r="Z51" s="207"/>
      <c r="AA51" s="23"/>
      <c r="AB51" s="24"/>
      <c r="AC51" s="25"/>
      <c r="AD51" s="25"/>
      <c r="AE51" s="115"/>
      <c r="AF51" s="119"/>
      <c r="AG51" s="120"/>
      <c r="AH51" s="127"/>
      <c r="AI51" s="67"/>
      <c r="AJ51" s="27"/>
      <c r="AK51" s="109"/>
      <c r="AL51" s="95"/>
      <c r="AM51" s="99"/>
      <c r="AN51" s="105"/>
      <c r="AO51" s="177"/>
    </row>
    <row r="52" spans="1:41" s="14" customFormat="1" ht="15" customHeight="1" x14ac:dyDescent="0.25">
      <c r="A52" s="20"/>
      <c r="B52" s="73"/>
      <c r="C52" s="20"/>
      <c r="D52" s="108"/>
      <c r="E52" s="107"/>
      <c r="F52" s="179"/>
      <c r="G52" s="20"/>
      <c r="H52" s="20"/>
      <c r="I52" s="21"/>
      <c r="J52" s="62"/>
      <c r="K52" s="131"/>
      <c r="L52" s="33"/>
      <c r="M52" s="91"/>
      <c r="N52" s="79"/>
      <c r="O52" s="80"/>
      <c r="P52" s="80"/>
      <c r="Q52" s="80"/>
      <c r="R52" s="80"/>
      <c r="S52" s="87"/>
      <c r="T52" s="84"/>
      <c r="U52" s="26"/>
      <c r="V52" s="22"/>
      <c r="W52" s="22"/>
      <c r="X52" s="22"/>
      <c r="Y52" s="207"/>
      <c r="Z52" s="207"/>
      <c r="AA52" s="23"/>
      <c r="AB52" s="24"/>
      <c r="AC52" s="25"/>
      <c r="AD52" s="25"/>
      <c r="AE52" s="115"/>
      <c r="AF52" s="119"/>
      <c r="AG52" s="120"/>
      <c r="AH52" s="127"/>
      <c r="AI52" s="67"/>
      <c r="AJ52" s="27"/>
      <c r="AK52" s="109"/>
      <c r="AL52" s="95"/>
      <c r="AM52" s="99"/>
      <c r="AN52" s="105"/>
      <c r="AO52" s="177"/>
    </row>
    <row r="53" spans="1:41" s="14" customFormat="1" ht="15" customHeight="1" x14ac:dyDescent="0.25">
      <c r="A53" s="20"/>
      <c r="B53" s="73"/>
      <c r="C53" s="20"/>
      <c r="D53" s="108"/>
      <c r="E53" s="107"/>
      <c r="F53" s="179"/>
      <c r="G53" s="20"/>
      <c r="H53" s="20"/>
      <c r="I53" s="21"/>
      <c r="J53" s="62"/>
      <c r="K53" s="131"/>
      <c r="L53" s="33"/>
      <c r="M53" s="91"/>
      <c r="N53" s="79"/>
      <c r="O53" s="80"/>
      <c r="P53" s="80"/>
      <c r="Q53" s="80"/>
      <c r="R53" s="80"/>
      <c r="S53" s="87"/>
      <c r="T53" s="84"/>
      <c r="U53" s="26"/>
      <c r="V53" s="22"/>
      <c r="W53" s="22"/>
      <c r="X53" s="22"/>
      <c r="Y53" s="207"/>
      <c r="Z53" s="207"/>
      <c r="AA53" s="23"/>
      <c r="AB53" s="24"/>
      <c r="AC53" s="25"/>
      <c r="AD53" s="25"/>
      <c r="AE53" s="115"/>
      <c r="AF53" s="119"/>
      <c r="AG53" s="120"/>
      <c r="AH53" s="127"/>
      <c r="AI53" s="67"/>
      <c r="AJ53" s="27"/>
      <c r="AK53" s="109"/>
      <c r="AL53" s="95"/>
      <c r="AM53" s="99"/>
      <c r="AN53" s="105"/>
      <c r="AO53" s="177"/>
    </row>
    <row r="54" spans="1:41" s="14" customFormat="1" ht="15" customHeight="1" x14ac:dyDescent="0.25">
      <c r="A54" s="20"/>
      <c r="B54" s="73"/>
      <c r="C54" s="20"/>
      <c r="D54" s="108"/>
      <c r="E54" s="107"/>
      <c r="F54" s="179"/>
      <c r="G54" s="20"/>
      <c r="H54" s="20"/>
      <c r="I54" s="21"/>
      <c r="J54" s="62"/>
      <c r="K54" s="131"/>
      <c r="L54" s="33"/>
      <c r="M54" s="91"/>
      <c r="N54" s="79"/>
      <c r="O54" s="80"/>
      <c r="P54" s="80"/>
      <c r="Q54" s="80"/>
      <c r="R54" s="80"/>
      <c r="S54" s="87"/>
      <c r="T54" s="84"/>
      <c r="U54" s="26"/>
      <c r="V54" s="22"/>
      <c r="W54" s="22"/>
      <c r="X54" s="22"/>
      <c r="Y54" s="207"/>
      <c r="Z54" s="207"/>
      <c r="AA54" s="23"/>
      <c r="AB54" s="24"/>
      <c r="AC54" s="25"/>
      <c r="AD54" s="25"/>
      <c r="AE54" s="115"/>
      <c r="AF54" s="119"/>
      <c r="AG54" s="120"/>
      <c r="AH54" s="127"/>
      <c r="AI54" s="67"/>
      <c r="AJ54" s="27"/>
      <c r="AK54" s="109"/>
      <c r="AL54" s="95"/>
      <c r="AM54" s="99"/>
      <c r="AN54" s="105"/>
      <c r="AO54" s="177"/>
    </row>
    <row r="55" spans="1:41" s="14" customFormat="1" ht="15" customHeight="1" x14ac:dyDescent="0.25">
      <c r="A55" s="20"/>
      <c r="B55" s="73"/>
      <c r="C55" s="20"/>
      <c r="D55" s="108"/>
      <c r="E55" s="107"/>
      <c r="F55" s="179"/>
      <c r="G55" s="20"/>
      <c r="H55" s="20"/>
      <c r="I55" s="21"/>
      <c r="J55" s="62"/>
      <c r="K55" s="131"/>
      <c r="L55" s="33"/>
      <c r="M55" s="91"/>
      <c r="N55" s="79"/>
      <c r="O55" s="80"/>
      <c r="P55" s="80"/>
      <c r="Q55" s="80"/>
      <c r="R55" s="80"/>
      <c r="S55" s="87"/>
      <c r="T55" s="84"/>
      <c r="U55" s="26"/>
      <c r="V55" s="22"/>
      <c r="W55" s="22"/>
      <c r="X55" s="22"/>
      <c r="Y55" s="207"/>
      <c r="Z55" s="207"/>
      <c r="AA55" s="23"/>
      <c r="AB55" s="24"/>
      <c r="AC55" s="25"/>
      <c r="AD55" s="25"/>
      <c r="AE55" s="115"/>
      <c r="AF55" s="119"/>
      <c r="AG55" s="120"/>
      <c r="AH55" s="127"/>
      <c r="AI55" s="67"/>
      <c r="AJ55" s="27"/>
      <c r="AK55" s="109"/>
      <c r="AL55" s="95"/>
      <c r="AM55" s="99"/>
      <c r="AN55" s="105"/>
      <c r="AO55" s="177"/>
    </row>
    <row r="56" spans="1:41" s="14" customFormat="1" ht="15" customHeight="1" x14ac:dyDescent="0.25">
      <c r="A56" s="20"/>
      <c r="B56" s="73"/>
      <c r="C56" s="20"/>
      <c r="D56" s="108"/>
      <c r="E56" s="107"/>
      <c r="F56" s="179"/>
      <c r="G56" s="20"/>
      <c r="H56" s="20"/>
      <c r="I56" s="21"/>
      <c r="J56" s="62"/>
      <c r="K56" s="131"/>
      <c r="L56" s="33"/>
      <c r="M56" s="91"/>
      <c r="N56" s="79"/>
      <c r="O56" s="80"/>
      <c r="P56" s="80"/>
      <c r="Q56" s="80"/>
      <c r="R56" s="80"/>
      <c r="S56" s="87"/>
      <c r="T56" s="84"/>
      <c r="U56" s="26"/>
      <c r="V56" s="22"/>
      <c r="W56" s="22"/>
      <c r="X56" s="22"/>
      <c r="Y56" s="207"/>
      <c r="Z56" s="207"/>
      <c r="AA56" s="23"/>
      <c r="AB56" s="24"/>
      <c r="AC56" s="25"/>
      <c r="AD56" s="25"/>
      <c r="AE56" s="115"/>
      <c r="AF56" s="119"/>
      <c r="AG56" s="120"/>
      <c r="AH56" s="127"/>
      <c r="AI56" s="67"/>
      <c r="AJ56" s="27"/>
      <c r="AK56" s="109"/>
      <c r="AL56" s="95"/>
      <c r="AM56" s="99"/>
      <c r="AN56" s="105"/>
      <c r="AO56" s="177"/>
    </row>
    <row r="57" spans="1:41" s="14" customFormat="1" ht="15" customHeight="1" x14ac:dyDescent="0.25">
      <c r="A57" s="20"/>
      <c r="B57" s="73"/>
      <c r="C57" s="20"/>
      <c r="D57" s="108"/>
      <c r="E57" s="107"/>
      <c r="F57" s="179"/>
      <c r="G57" s="20"/>
      <c r="H57" s="20"/>
      <c r="I57" s="21"/>
      <c r="J57" s="62"/>
      <c r="K57" s="131"/>
      <c r="L57" s="33"/>
      <c r="M57" s="91"/>
      <c r="N57" s="79"/>
      <c r="O57" s="80"/>
      <c r="P57" s="80"/>
      <c r="Q57" s="80"/>
      <c r="R57" s="80"/>
      <c r="S57" s="87"/>
      <c r="T57" s="84"/>
      <c r="U57" s="26"/>
      <c r="V57" s="22"/>
      <c r="W57" s="22"/>
      <c r="X57" s="22"/>
      <c r="Y57" s="207"/>
      <c r="Z57" s="207"/>
      <c r="AA57" s="23"/>
      <c r="AB57" s="24"/>
      <c r="AC57" s="25"/>
      <c r="AD57" s="25"/>
      <c r="AE57" s="115"/>
      <c r="AF57" s="119"/>
      <c r="AG57" s="120"/>
      <c r="AH57" s="127"/>
      <c r="AI57" s="67"/>
      <c r="AJ57" s="27"/>
      <c r="AK57" s="109"/>
      <c r="AL57" s="95"/>
      <c r="AM57" s="99"/>
      <c r="AN57" s="105"/>
      <c r="AO57" s="177"/>
    </row>
    <row r="58" spans="1:41" s="14" customFormat="1" ht="15" customHeight="1" x14ac:dyDescent="0.25">
      <c r="A58" s="20"/>
      <c r="B58" s="73"/>
      <c r="C58" s="20"/>
      <c r="D58" s="108"/>
      <c r="E58" s="107"/>
      <c r="F58" s="179"/>
      <c r="G58" s="20"/>
      <c r="H58" s="20"/>
      <c r="I58" s="21"/>
      <c r="J58" s="62"/>
      <c r="K58" s="131"/>
      <c r="L58" s="33"/>
      <c r="M58" s="91"/>
      <c r="N58" s="79"/>
      <c r="O58" s="80"/>
      <c r="P58" s="80"/>
      <c r="Q58" s="80"/>
      <c r="R58" s="80"/>
      <c r="S58" s="87"/>
      <c r="T58" s="84"/>
      <c r="U58" s="26"/>
      <c r="V58" s="22"/>
      <c r="W58" s="22"/>
      <c r="X58" s="22"/>
      <c r="Y58" s="207"/>
      <c r="Z58" s="207"/>
      <c r="AA58" s="23"/>
      <c r="AB58" s="24"/>
      <c r="AC58" s="25"/>
      <c r="AD58" s="25"/>
      <c r="AE58" s="115"/>
      <c r="AF58" s="119"/>
      <c r="AG58" s="120"/>
      <c r="AH58" s="127"/>
      <c r="AI58" s="67"/>
      <c r="AJ58" s="27"/>
      <c r="AK58" s="109"/>
      <c r="AL58" s="95"/>
      <c r="AM58" s="99"/>
      <c r="AN58" s="105"/>
      <c r="AO58" s="177"/>
    </row>
    <row r="59" spans="1:41" s="14" customFormat="1" ht="15" customHeight="1" x14ac:dyDescent="0.25">
      <c r="A59" s="20"/>
      <c r="B59" s="73"/>
      <c r="C59" s="20"/>
      <c r="D59" s="108"/>
      <c r="E59" s="107"/>
      <c r="F59" s="179"/>
      <c r="G59" s="20"/>
      <c r="H59" s="20"/>
      <c r="I59" s="21"/>
      <c r="J59" s="62"/>
      <c r="K59" s="131"/>
      <c r="L59" s="33"/>
      <c r="M59" s="91"/>
      <c r="N59" s="79"/>
      <c r="O59" s="80"/>
      <c r="P59" s="80"/>
      <c r="Q59" s="80"/>
      <c r="R59" s="80"/>
      <c r="S59" s="87"/>
      <c r="T59" s="84"/>
      <c r="U59" s="26"/>
      <c r="V59" s="22"/>
      <c r="W59" s="22"/>
      <c r="X59" s="22"/>
      <c r="Y59" s="207"/>
      <c r="Z59" s="207"/>
      <c r="AA59" s="23"/>
      <c r="AB59" s="24"/>
      <c r="AC59" s="25"/>
      <c r="AD59" s="25"/>
      <c r="AE59" s="115"/>
      <c r="AF59" s="119"/>
      <c r="AG59" s="120"/>
      <c r="AH59" s="127"/>
      <c r="AI59" s="67"/>
      <c r="AJ59" s="27"/>
      <c r="AK59" s="109"/>
      <c r="AL59" s="95"/>
      <c r="AM59" s="99"/>
      <c r="AN59" s="105"/>
      <c r="AO59" s="177"/>
    </row>
    <row r="60" spans="1:41" s="14" customFormat="1" ht="15" customHeight="1" x14ac:dyDescent="0.25">
      <c r="A60" s="20"/>
      <c r="B60" s="73"/>
      <c r="C60" s="20"/>
      <c r="D60" s="108"/>
      <c r="E60" s="107"/>
      <c r="F60" s="179"/>
      <c r="G60" s="20"/>
      <c r="H60" s="20"/>
      <c r="I60" s="21"/>
      <c r="J60" s="62"/>
      <c r="K60" s="131"/>
      <c r="L60" s="33"/>
      <c r="M60" s="91"/>
      <c r="N60" s="79"/>
      <c r="O60" s="80"/>
      <c r="P60" s="80"/>
      <c r="Q60" s="80"/>
      <c r="R60" s="80"/>
      <c r="S60" s="87"/>
      <c r="T60" s="84"/>
      <c r="U60" s="26"/>
      <c r="V60" s="22"/>
      <c r="W60" s="22"/>
      <c r="X60" s="22"/>
      <c r="Y60" s="207"/>
      <c r="Z60" s="207"/>
      <c r="AA60" s="23"/>
      <c r="AB60" s="24"/>
      <c r="AC60" s="25"/>
      <c r="AD60" s="25"/>
      <c r="AE60" s="115"/>
      <c r="AF60" s="119"/>
      <c r="AG60" s="120"/>
      <c r="AH60" s="127"/>
      <c r="AI60" s="67"/>
      <c r="AJ60" s="27"/>
      <c r="AK60" s="109"/>
      <c r="AL60" s="95"/>
      <c r="AM60" s="99"/>
      <c r="AN60" s="105"/>
      <c r="AO60" s="177"/>
    </row>
    <row r="61" spans="1:41" s="14" customFormat="1" ht="15" customHeight="1" x14ac:dyDescent="0.25">
      <c r="A61" s="20"/>
      <c r="B61" s="73"/>
      <c r="C61" s="20"/>
      <c r="D61" s="108"/>
      <c r="E61" s="107"/>
      <c r="F61" s="179"/>
      <c r="G61" s="20"/>
      <c r="H61" s="20"/>
      <c r="I61" s="21"/>
      <c r="J61" s="62"/>
      <c r="K61" s="131"/>
      <c r="L61" s="33"/>
      <c r="M61" s="91"/>
      <c r="N61" s="79"/>
      <c r="O61" s="80"/>
      <c r="P61" s="80"/>
      <c r="Q61" s="80"/>
      <c r="R61" s="80"/>
      <c r="S61" s="87"/>
      <c r="T61" s="84"/>
      <c r="U61" s="26"/>
      <c r="V61" s="22"/>
      <c r="W61" s="22"/>
      <c r="X61" s="22"/>
      <c r="Y61" s="207"/>
      <c r="Z61" s="207"/>
      <c r="AA61" s="23"/>
      <c r="AB61" s="24"/>
      <c r="AC61" s="25"/>
      <c r="AD61" s="25"/>
      <c r="AE61" s="115"/>
      <c r="AF61" s="119"/>
      <c r="AG61" s="120"/>
      <c r="AH61" s="127"/>
      <c r="AI61" s="67"/>
      <c r="AJ61" s="27"/>
      <c r="AK61" s="109"/>
      <c r="AL61" s="95"/>
      <c r="AM61" s="99"/>
      <c r="AN61" s="105"/>
      <c r="AO61" s="177"/>
    </row>
    <row r="62" spans="1:41" s="14" customFormat="1" ht="15" customHeight="1" x14ac:dyDescent="0.25">
      <c r="A62" s="20"/>
      <c r="B62" s="73"/>
      <c r="C62" s="20"/>
      <c r="D62" s="108"/>
      <c r="E62" s="107"/>
      <c r="F62" s="179"/>
      <c r="G62" s="20"/>
      <c r="H62" s="20"/>
      <c r="I62" s="21"/>
      <c r="J62" s="62"/>
      <c r="K62" s="131"/>
      <c r="L62" s="33"/>
      <c r="M62" s="91"/>
      <c r="N62" s="79"/>
      <c r="O62" s="80"/>
      <c r="P62" s="80"/>
      <c r="Q62" s="80"/>
      <c r="R62" s="80"/>
      <c r="S62" s="87"/>
      <c r="T62" s="84"/>
      <c r="U62" s="26"/>
      <c r="V62" s="22"/>
      <c r="W62" s="22"/>
      <c r="X62" s="22"/>
      <c r="Y62" s="207"/>
      <c r="Z62" s="207"/>
      <c r="AA62" s="23"/>
      <c r="AB62" s="24"/>
      <c r="AC62" s="25"/>
      <c r="AD62" s="25"/>
      <c r="AE62" s="115"/>
      <c r="AF62" s="119"/>
      <c r="AG62" s="120"/>
      <c r="AH62" s="127"/>
      <c r="AI62" s="67"/>
      <c r="AJ62" s="27"/>
      <c r="AK62" s="109"/>
      <c r="AL62" s="95"/>
      <c r="AM62" s="99"/>
      <c r="AN62" s="105"/>
      <c r="AO62" s="177">
        <v>43081</v>
      </c>
    </row>
    <row r="63" spans="1:41" s="14" customFormat="1" ht="15" customHeight="1" x14ac:dyDescent="0.25">
      <c r="A63" s="20"/>
      <c r="B63" s="73"/>
      <c r="C63" s="20"/>
      <c r="D63" s="108"/>
      <c r="E63" s="107"/>
      <c r="F63" s="179"/>
      <c r="G63" s="20"/>
      <c r="H63" s="20"/>
      <c r="I63" s="21"/>
      <c r="J63" s="62"/>
      <c r="K63" s="131"/>
      <c r="L63" s="33"/>
      <c r="M63" s="91"/>
      <c r="N63" s="79"/>
      <c r="O63" s="80"/>
      <c r="P63" s="80"/>
      <c r="Q63" s="80"/>
      <c r="R63" s="80"/>
      <c r="S63" s="87"/>
      <c r="T63" s="84"/>
      <c r="U63" s="26"/>
      <c r="V63" s="22"/>
      <c r="W63" s="22"/>
      <c r="X63" s="22"/>
      <c r="Y63" s="207"/>
      <c r="Z63" s="207"/>
      <c r="AA63" s="23"/>
      <c r="AB63" s="24"/>
      <c r="AC63" s="25"/>
      <c r="AD63" s="25"/>
      <c r="AE63" s="115"/>
      <c r="AF63" s="119"/>
      <c r="AG63" s="120"/>
      <c r="AH63" s="127"/>
      <c r="AI63" s="67"/>
      <c r="AJ63" s="27"/>
      <c r="AK63" s="109"/>
      <c r="AL63" s="95"/>
      <c r="AM63" s="99"/>
      <c r="AN63" s="105"/>
      <c r="AO63" s="177"/>
    </row>
    <row r="64" spans="1:41" s="14" customFormat="1" ht="15" customHeight="1" x14ac:dyDescent="0.25">
      <c r="A64" s="20"/>
      <c r="B64" s="73"/>
      <c r="C64" s="20"/>
      <c r="D64" s="108"/>
      <c r="E64" s="107"/>
      <c r="F64" s="179"/>
      <c r="G64" s="20"/>
      <c r="H64" s="20"/>
      <c r="I64" s="21"/>
      <c r="J64" s="62"/>
      <c r="K64" s="131"/>
      <c r="L64" s="33"/>
      <c r="M64" s="91"/>
      <c r="N64" s="79"/>
      <c r="O64" s="80"/>
      <c r="P64" s="80"/>
      <c r="Q64" s="80"/>
      <c r="R64" s="80"/>
      <c r="S64" s="87"/>
      <c r="T64" s="84"/>
      <c r="U64" s="26"/>
      <c r="V64" s="22"/>
      <c r="W64" s="22"/>
      <c r="X64" s="22"/>
      <c r="Y64" s="207"/>
      <c r="Z64" s="207"/>
      <c r="AA64" s="23"/>
      <c r="AB64" s="24"/>
      <c r="AC64" s="25"/>
      <c r="AD64" s="25"/>
      <c r="AE64" s="115"/>
      <c r="AF64" s="119"/>
      <c r="AG64" s="120"/>
      <c r="AH64" s="127"/>
      <c r="AI64" s="67"/>
      <c r="AJ64" s="27"/>
      <c r="AK64" s="109"/>
      <c r="AL64" s="95"/>
      <c r="AM64" s="99"/>
      <c r="AN64" s="105"/>
      <c r="AO64" s="177"/>
    </row>
    <row r="65" spans="1:41" s="14" customFormat="1" ht="15" customHeight="1" x14ac:dyDescent="0.25">
      <c r="A65" s="20"/>
      <c r="B65" s="73"/>
      <c r="C65" s="20"/>
      <c r="D65" s="108"/>
      <c r="E65" s="107"/>
      <c r="F65" s="179"/>
      <c r="G65" s="20"/>
      <c r="H65" s="20"/>
      <c r="I65" s="21"/>
      <c r="J65" s="62"/>
      <c r="K65" s="131"/>
      <c r="L65" s="33"/>
      <c r="M65" s="91"/>
      <c r="N65" s="79"/>
      <c r="O65" s="80"/>
      <c r="P65" s="80"/>
      <c r="Q65" s="80"/>
      <c r="R65" s="80"/>
      <c r="S65" s="87"/>
      <c r="T65" s="84"/>
      <c r="U65" s="26"/>
      <c r="V65" s="22"/>
      <c r="W65" s="22"/>
      <c r="X65" s="22"/>
      <c r="Y65" s="207"/>
      <c r="Z65" s="207"/>
      <c r="AA65" s="23"/>
      <c r="AB65" s="24"/>
      <c r="AC65" s="25"/>
      <c r="AD65" s="25"/>
      <c r="AE65" s="115"/>
      <c r="AF65" s="119"/>
      <c r="AG65" s="120"/>
      <c r="AH65" s="127"/>
      <c r="AI65" s="67"/>
      <c r="AJ65" s="27"/>
      <c r="AK65" s="109"/>
      <c r="AL65" s="95"/>
      <c r="AM65" s="99"/>
      <c r="AN65" s="105"/>
      <c r="AO65" s="177"/>
    </row>
    <row r="66" spans="1:41" s="14" customFormat="1" ht="15" customHeight="1" x14ac:dyDescent="0.25">
      <c r="A66" s="20"/>
      <c r="B66" s="73"/>
      <c r="C66" s="20"/>
      <c r="D66" s="108"/>
      <c r="E66" s="107"/>
      <c r="F66" s="179"/>
      <c r="G66" s="20"/>
      <c r="H66" s="20"/>
      <c r="I66" s="21"/>
      <c r="J66" s="62"/>
      <c r="K66" s="131"/>
      <c r="L66" s="33"/>
      <c r="M66" s="91"/>
      <c r="N66" s="79"/>
      <c r="O66" s="80"/>
      <c r="P66" s="80"/>
      <c r="Q66" s="80"/>
      <c r="R66" s="80"/>
      <c r="S66" s="87"/>
      <c r="T66" s="84"/>
      <c r="U66" s="26"/>
      <c r="V66" s="22"/>
      <c r="W66" s="22"/>
      <c r="X66" s="22"/>
      <c r="Y66" s="207"/>
      <c r="Z66" s="207"/>
      <c r="AA66" s="23"/>
      <c r="AB66" s="24"/>
      <c r="AC66" s="25"/>
      <c r="AD66" s="25"/>
      <c r="AE66" s="115"/>
      <c r="AF66" s="119"/>
      <c r="AG66" s="120"/>
      <c r="AH66" s="127"/>
      <c r="AI66" s="67"/>
      <c r="AJ66" s="27"/>
      <c r="AK66" s="109"/>
      <c r="AL66" s="95"/>
      <c r="AM66" s="99"/>
      <c r="AN66" s="105"/>
      <c r="AO66" s="177"/>
    </row>
    <row r="67" spans="1:41" s="14" customFormat="1" ht="15" customHeight="1" x14ac:dyDescent="0.25">
      <c r="A67" s="20"/>
      <c r="B67" s="73"/>
      <c r="C67" s="20"/>
      <c r="D67" s="108"/>
      <c r="E67" s="107"/>
      <c r="F67" s="179"/>
      <c r="G67" s="20"/>
      <c r="H67" s="20"/>
      <c r="I67" s="21"/>
      <c r="J67" s="62"/>
      <c r="K67" s="131"/>
      <c r="L67" s="33"/>
      <c r="M67" s="91"/>
      <c r="N67" s="79"/>
      <c r="O67" s="80"/>
      <c r="P67" s="80"/>
      <c r="Q67" s="80"/>
      <c r="R67" s="80"/>
      <c r="S67" s="87"/>
      <c r="T67" s="84"/>
      <c r="U67" s="26"/>
      <c r="V67" s="22"/>
      <c r="W67" s="22"/>
      <c r="X67" s="22"/>
      <c r="Y67" s="207"/>
      <c r="Z67" s="207"/>
      <c r="AA67" s="23"/>
      <c r="AB67" s="24"/>
      <c r="AC67" s="25"/>
      <c r="AD67" s="25"/>
      <c r="AE67" s="115"/>
      <c r="AF67" s="119"/>
      <c r="AG67" s="120"/>
      <c r="AH67" s="127"/>
      <c r="AI67" s="67"/>
      <c r="AJ67" s="27"/>
      <c r="AK67" s="109"/>
      <c r="AL67" s="95"/>
      <c r="AM67" s="99"/>
      <c r="AN67" s="105"/>
      <c r="AO67" s="177"/>
    </row>
    <row r="68" spans="1:41" s="14" customFormat="1" ht="15" customHeight="1" x14ac:dyDescent="0.25">
      <c r="A68" s="20"/>
      <c r="B68" s="73"/>
      <c r="C68" s="20"/>
      <c r="D68" s="108"/>
      <c r="E68" s="107"/>
      <c r="F68" s="179"/>
      <c r="G68" s="20"/>
      <c r="H68" s="20"/>
      <c r="I68" s="21"/>
      <c r="J68" s="62"/>
      <c r="K68" s="131"/>
      <c r="L68" s="33"/>
      <c r="M68" s="91"/>
      <c r="N68" s="79"/>
      <c r="O68" s="80"/>
      <c r="P68" s="80"/>
      <c r="Q68" s="80"/>
      <c r="R68" s="80"/>
      <c r="S68" s="87"/>
      <c r="T68" s="84"/>
      <c r="U68" s="26"/>
      <c r="V68" s="22"/>
      <c r="W68" s="22"/>
      <c r="X68" s="22"/>
      <c r="Y68" s="207"/>
      <c r="Z68" s="207"/>
      <c r="AA68" s="23"/>
      <c r="AB68" s="24"/>
      <c r="AC68" s="25"/>
      <c r="AD68" s="25"/>
      <c r="AE68" s="115"/>
      <c r="AF68" s="119"/>
      <c r="AG68" s="120"/>
      <c r="AH68" s="127"/>
      <c r="AI68" s="67"/>
      <c r="AJ68" s="27"/>
      <c r="AK68" s="109"/>
      <c r="AL68" s="95"/>
      <c r="AM68" s="99"/>
      <c r="AN68" s="105"/>
      <c r="AO68" s="177"/>
    </row>
    <row r="69" spans="1:41" s="14" customFormat="1" ht="15" customHeight="1" x14ac:dyDescent="0.25">
      <c r="A69" s="20"/>
      <c r="B69" s="73"/>
      <c r="C69" s="20"/>
      <c r="D69" s="108"/>
      <c r="E69" s="107"/>
      <c r="F69" s="179"/>
      <c r="G69" s="20"/>
      <c r="H69" s="20"/>
      <c r="I69" s="21"/>
      <c r="J69" s="62"/>
      <c r="K69" s="131"/>
      <c r="L69" s="33"/>
      <c r="M69" s="91"/>
      <c r="N69" s="79"/>
      <c r="O69" s="80"/>
      <c r="P69" s="80"/>
      <c r="Q69" s="80"/>
      <c r="R69" s="80"/>
      <c r="S69" s="87"/>
      <c r="T69" s="84"/>
      <c r="U69" s="26"/>
      <c r="V69" s="22"/>
      <c r="W69" s="22"/>
      <c r="X69" s="22"/>
      <c r="Y69" s="207"/>
      <c r="Z69" s="207"/>
      <c r="AA69" s="23"/>
      <c r="AB69" s="24"/>
      <c r="AC69" s="25"/>
      <c r="AD69" s="25"/>
      <c r="AE69" s="115"/>
      <c r="AF69" s="119"/>
      <c r="AG69" s="120"/>
      <c r="AH69" s="127"/>
      <c r="AI69" s="67"/>
      <c r="AJ69" s="27"/>
      <c r="AK69" s="109"/>
      <c r="AL69" s="95"/>
      <c r="AM69" s="99"/>
      <c r="AN69" s="105"/>
      <c r="AO69" s="177"/>
    </row>
    <row r="70" spans="1:41" s="14" customFormat="1" ht="15" customHeight="1" x14ac:dyDescent="0.25">
      <c r="A70" s="20"/>
      <c r="B70" s="73"/>
      <c r="C70" s="20"/>
      <c r="D70" s="108"/>
      <c r="E70" s="107"/>
      <c r="F70" s="179"/>
      <c r="G70" s="20"/>
      <c r="H70" s="20"/>
      <c r="I70" s="21"/>
      <c r="J70" s="62"/>
      <c r="K70" s="131"/>
      <c r="L70" s="33"/>
      <c r="M70" s="91"/>
      <c r="N70" s="79"/>
      <c r="O70" s="80"/>
      <c r="P70" s="80"/>
      <c r="Q70" s="80"/>
      <c r="R70" s="80"/>
      <c r="S70" s="87"/>
      <c r="T70" s="84"/>
      <c r="U70" s="26"/>
      <c r="V70" s="22"/>
      <c r="W70" s="22"/>
      <c r="X70" s="22"/>
      <c r="Y70" s="207"/>
      <c r="Z70" s="207"/>
      <c r="AA70" s="23"/>
      <c r="AB70" s="24"/>
      <c r="AC70" s="25"/>
      <c r="AD70" s="25"/>
      <c r="AE70" s="115"/>
      <c r="AF70" s="119"/>
      <c r="AG70" s="120"/>
      <c r="AH70" s="127"/>
      <c r="AI70" s="67"/>
      <c r="AJ70" s="27"/>
      <c r="AK70" s="109"/>
      <c r="AL70" s="95"/>
      <c r="AM70" s="99"/>
      <c r="AN70" s="105"/>
      <c r="AO70" s="177"/>
    </row>
    <row r="71" spans="1:41" s="14" customFormat="1" ht="15" customHeight="1" x14ac:dyDescent="0.25">
      <c r="A71" s="20"/>
      <c r="B71" s="73"/>
      <c r="C71" s="20"/>
      <c r="D71" s="108"/>
      <c r="E71" s="107"/>
      <c r="F71" s="179"/>
      <c r="G71" s="20"/>
      <c r="H71" s="20"/>
      <c r="I71" s="21"/>
      <c r="J71" s="62"/>
      <c r="K71" s="131"/>
      <c r="L71" s="33"/>
      <c r="M71" s="91"/>
      <c r="N71" s="79"/>
      <c r="O71" s="80"/>
      <c r="P71" s="80"/>
      <c r="Q71" s="80"/>
      <c r="R71" s="80"/>
      <c r="S71" s="87"/>
      <c r="T71" s="84"/>
      <c r="U71" s="26"/>
      <c r="V71" s="22"/>
      <c r="W71" s="22"/>
      <c r="X71" s="22"/>
      <c r="Y71" s="207"/>
      <c r="Z71" s="207"/>
      <c r="AA71" s="23"/>
      <c r="AB71" s="24"/>
      <c r="AC71" s="25"/>
      <c r="AD71" s="25"/>
      <c r="AE71" s="115"/>
      <c r="AF71" s="119"/>
      <c r="AG71" s="120"/>
      <c r="AH71" s="127"/>
      <c r="AI71" s="67"/>
      <c r="AJ71" s="27"/>
      <c r="AK71" s="109"/>
      <c r="AL71" s="95"/>
      <c r="AM71" s="99"/>
      <c r="AN71" s="105"/>
      <c r="AO71" s="177"/>
    </row>
    <row r="72" spans="1:41" s="14" customFormat="1" ht="15" customHeight="1" x14ac:dyDescent="0.25">
      <c r="A72" s="20"/>
      <c r="B72" s="73"/>
      <c r="C72" s="20"/>
      <c r="D72" s="108"/>
      <c r="E72" s="107"/>
      <c r="F72" s="179"/>
      <c r="G72" s="20"/>
      <c r="H72" s="20"/>
      <c r="I72" s="21"/>
      <c r="J72" s="62"/>
      <c r="K72" s="131"/>
      <c r="L72" s="33"/>
      <c r="M72" s="91"/>
      <c r="N72" s="79"/>
      <c r="O72" s="80"/>
      <c r="P72" s="80"/>
      <c r="Q72" s="80"/>
      <c r="R72" s="80"/>
      <c r="S72" s="87"/>
      <c r="T72" s="84"/>
      <c r="U72" s="26"/>
      <c r="V72" s="22"/>
      <c r="W72" s="22"/>
      <c r="X72" s="22"/>
      <c r="Y72" s="207"/>
      <c r="Z72" s="207"/>
      <c r="AA72" s="23"/>
      <c r="AB72" s="24"/>
      <c r="AC72" s="25"/>
      <c r="AD72" s="25"/>
      <c r="AE72" s="115"/>
      <c r="AF72" s="119"/>
      <c r="AG72" s="120"/>
      <c r="AH72" s="127"/>
      <c r="AI72" s="67"/>
      <c r="AJ72" s="27"/>
      <c r="AK72" s="109"/>
      <c r="AL72" s="95"/>
      <c r="AM72" s="99"/>
      <c r="AN72" s="105"/>
      <c r="AO72" s="177"/>
    </row>
    <row r="73" spans="1:41" s="14" customFormat="1" ht="15" customHeight="1" x14ac:dyDescent="0.25">
      <c r="A73" s="20"/>
      <c r="B73" s="73"/>
      <c r="C73" s="20"/>
      <c r="D73" s="108"/>
      <c r="E73" s="107"/>
      <c r="F73" s="179"/>
      <c r="G73" s="20"/>
      <c r="H73" s="20"/>
      <c r="I73" s="21"/>
      <c r="J73" s="62"/>
      <c r="K73" s="131"/>
      <c r="L73" s="33"/>
      <c r="M73" s="91"/>
      <c r="N73" s="79"/>
      <c r="O73" s="80"/>
      <c r="P73" s="80"/>
      <c r="Q73" s="80"/>
      <c r="R73" s="80"/>
      <c r="S73" s="87"/>
      <c r="T73" s="84"/>
      <c r="U73" s="26"/>
      <c r="V73" s="22"/>
      <c r="W73" s="22"/>
      <c r="X73" s="22"/>
      <c r="Y73" s="207"/>
      <c r="Z73" s="207"/>
      <c r="AA73" s="23"/>
      <c r="AB73" s="24"/>
      <c r="AC73" s="25"/>
      <c r="AD73" s="25"/>
      <c r="AE73" s="115"/>
      <c r="AF73" s="119"/>
      <c r="AG73" s="120"/>
      <c r="AH73" s="127"/>
      <c r="AI73" s="67"/>
      <c r="AJ73" s="27"/>
      <c r="AK73" s="109"/>
      <c r="AL73" s="95"/>
      <c r="AM73" s="99"/>
      <c r="AN73" s="105"/>
      <c r="AO73" s="177"/>
    </row>
    <row r="74" spans="1:41" s="14" customFormat="1" ht="15" customHeight="1" x14ac:dyDescent="0.25">
      <c r="A74" s="20"/>
      <c r="B74" s="73"/>
      <c r="C74" s="20"/>
      <c r="D74" s="108"/>
      <c r="E74" s="107"/>
      <c r="F74" s="179"/>
      <c r="G74" s="20"/>
      <c r="H74" s="20"/>
      <c r="I74" s="21"/>
      <c r="J74" s="62"/>
      <c r="K74" s="131"/>
      <c r="L74" s="33"/>
      <c r="M74" s="91"/>
      <c r="N74" s="79"/>
      <c r="O74" s="80"/>
      <c r="P74" s="80"/>
      <c r="Q74" s="80"/>
      <c r="R74" s="80"/>
      <c r="S74" s="87"/>
      <c r="T74" s="84"/>
      <c r="U74" s="26"/>
      <c r="V74" s="22"/>
      <c r="W74" s="22"/>
      <c r="X74" s="22"/>
      <c r="Y74" s="207"/>
      <c r="Z74" s="207"/>
      <c r="AA74" s="23"/>
      <c r="AB74" s="24"/>
      <c r="AC74" s="25"/>
      <c r="AD74" s="25"/>
      <c r="AE74" s="115"/>
      <c r="AF74" s="119"/>
      <c r="AG74" s="120"/>
      <c r="AH74" s="127"/>
      <c r="AI74" s="67"/>
      <c r="AJ74" s="27"/>
      <c r="AK74" s="109"/>
      <c r="AL74" s="95"/>
      <c r="AM74" s="99"/>
      <c r="AN74" s="105"/>
      <c r="AO74" s="177"/>
    </row>
    <row r="75" spans="1:41" s="14" customFormat="1" ht="15" customHeight="1" x14ac:dyDescent="0.25">
      <c r="A75" s="20"/>
      <c r="B75" s="73"/>
      <c r="C75" s="20"/>
      <c r="D75" s="108"/>
      <c r="E75" s="107"/>
      <c r="F75" s="179"/>
      <c r="G75" s="20"/>
      <c r="H75" s="20"/>
      <c r="I75" s="21"/>
      <c r="J75" s="62"/>
      <c r="K75" s="131"/>
      <c r="L75" s="33"/>
      <c r="M75" s="91"/>
      <c r="N75" s="79"/>
      <c r="O75" s="80"/>
      <c r="P75" s="80"/>
      <c r="Q75" s="80"/>
      <c r="R75" s="80"/>
      <c r="S75" s="87"/>
      <c r="T75" s="84"/>
      <c r="U75" s="26"/>
      <c r="V75" s="22"/>
      <c r="W75" s="22"/>
      <c r="X75" s="22"/>
      <c r="Y75" s="207"/>
      <c r="Z75" s="207"/>
      <c r="AA75" s="23"/>
      <c r="AB75" s="24"/>
      <c r="AC75" s="25"/>
      <c r="AD75" s="25"/>
      <c r="AE75" s="115"/>
      <c r="AF75" s="119"/>
      <c r="AG75" s="120"/>
      <c r="AH75" s="127"/>
      <c r="AI75" s="67"/>
      <c r="AJ75" s="27"/>
      <c r="AK75" s="109"/>
      <c r="AL75" s="95"/>
      <c r="AM75" s="99"/>
      <c r="AN75" s="105"/>
      <c r="AO75" s="177"/>
    </row>
    <row r="76" spans="1:41" s="14" customFormat="1" ht="15" customHeight="1" x14ac:dyDescent="0.25">
      <c r="A76" s="20"/>
      <c r="B76" s="73"/>
      <c r="C76" s="20"/>
      <c r="D76" s="108"/>
      <c r="E76" s="107"/>
      <c r="F76" s="179"/>
      <c r="G76" s="20"/>
      <c r="H76" s="20"/>
      <c r="I76" s="21"/>
      <c r="J76" s="62"/>
      <c r="K76" s="131"/>
      <c r="L76" s="33"/>
      <c r="M76" s="91"/>
      <c r="N76" s="79"/>
      <c r="O76" s="80"/>
      <c r="P76" s="80"/>
      <c r="Q76" s="80"/>
      <c r="R76" s="80"/>
      <c r="S76" s="87"/>
      <c r="T76" s="84"/>
      <c r="U76" s="26"/>
      <c r="V76" s="22"/>
      <c r="W76" s="22"/>
      <c r="X76" s="22"/>
      <c r="Y76" s="207"/>
      <c r="Z76" s="207"/>
      <c r="AA76" s="23"/>
      <c r="AB76" s="24"/>
      <c r="AC76" s="25"/>
      <c r="AD76" s="25"/>
      <c r="AE76" s="115"/>
      <c r="AF76" s="119"/>
      <c r="AG76" s="120"/>
      <c r="AH76" s="127"/>
      <c r="AI76" s="67"/>
      <c r="AJ76" s="27"/>
      <c r="AK76" s="109"/>
      <c r="AL76" s="95"/>
      <c r="AM76" s="99"/>
      <c r="AN76" s="105"/>
      <c r="AO76" s="177"/>
    </row>
    <row r="77" spans="1:41" s="14" customFormat="1" ht="15" customHeight="1" x14ac:dyDescent="0.25">
      <c r="A77" s="20"/>
      <c r="B77" s="73"/>
      <c r="C77" s="20"/>
      <c r="D77" s="108"/>
      <c r="E77" s="107"/>
      <c r="F77" s="179"/>
      <c r="G77" s="20"/>
      <c r="H77" s="20"/>
      <c r="I77" s="21"/>
      <c r="J77" s="62"/>
      <c r="K77" s="131"/>
      <c r="L77" s="33"/>
      <c r="M77" s="91"/>
      <c r="N77" s="79"/>
      <c r="O77" s="80"/>
      <c r="P77" s="80"/>
      <c r="Q77" s="80"/>
      <c r="R77" s="80"/>
      <c r="S77" s="87"/>
      <c r="T77" s="84"/>
      <c r="U77" s="26"/>
      <c r="V77" s="22"/>
      <c r="W77" s="22"/>
      <c r="X77" s="22"/>
      <c r="Y77" s="207"/>
      <c r="Z77" s="207"/>
      <c r="AA77" s="23"/>
      <c r="AB77" s="24"/>
      <c r="AC77" s="25"/>
      <c r="AD77" s="25"/>
      <c r="AE77" s="115"/>
      <c r="AF77" s="119"/>
      <c r="AG77" s="120"/>
      <c r="AH77" s="127"/>
      <c r="AI77" s="67"/>
      <c r="AJ77" s="27"/>
      <c r="AK77" s="109"/>
      <c r="AL77" s="95"/>
      <c r="AM77" s="99"/>
      <c r="AN77" s="105"/>
      <c r="AO77" s="177"/>
    </row>
    <row r="78" spans="1:41" s="14" customFormat="1" ht="15" customHeight="1" x14ac:dyDescent="0.25">
      <c r="A78" s="20"/>
      <c r="B78" s="73"/>
      <c r="C78" s="20"/>
      <c r="D78" s="108"/>
      <c r="E78" s="107"/>
      <c r="F78" s="179"/>
      <c r="G78" s="20"/>
      <c r="H78" s="20"/>
      <c r="I78" s="21"/>
      <c r="J78" s="62"/>
      <c r="K78" s="131"/>
      <c r="L78" s="33"/>
      <c r="M78" s="91"/>
      <c r="N78" s="79"/>
      <c r="O78" s="80"/>
      <c r="P78" s="80"/>
      <c r="Q78" s="80"/>
      <c r="R78" s="80"/>
      <c r="S78" s="87"/>
      <c r="T78" s="84"/>
      <c r="U78" s="26"/>
      <c r="V78" s="22"/>
      <c r="W78" s="22"/>
      <c r="X78" s="22"/>
      <c r="Y78" s="207"/>
      <c r="Z78" s="207"/>
      <c r="AA78" s="23"/>
      <c r="AB78" s="24"/>
      <c r="AC78" s="25"/>
      <c r="AD78" s="25"/>
      <c r="AE78" s="115"/>
      <c r="AF78" s="119"/>
      <c r="AG78" s="120"/>
      <c r="AH78" s="127"/>
      <c r="AI78" s="67"/>
      <c r="AJ78" s="27"/>
      <c r="AK78" s="109"/>
      <c r="AL78" s="95"/>
      <c r="AM78" s="99"/>
      <c r="AN78" s="105"/>
      <c r="AO78" s="177"/>
    </row>
    <row r="79" spans="1:41" s="14" customFormat="1" ht="15" customHeight="1" x14ac:dyDescent="0.25">
      <c r="A79" s="20"/>
      <c r="B79" s="73"/>
      <c r="C79" s="20"/>
      <c r="D79" s="108"/>
      <c r="E79" s="107"/>
      <c r="F79" s="179"/>
      <c r="G79" s="20"/>
      <c r="H79" s="20"/>
      <c r="I79" s="21"/>
      <c r="J79" s="62"/>
      <c r="K79" s="131"/>
      <c r="L79" s="33"/>
      <c r="M79" s="91"/>
      <c r="N79" s="79"/>
      <c r="O79" s="80"/>
      <c r="P79" s="80"/>
      <c r="Q79" s="80"/>
      <c r="R79" s="80"/>
      <c r="S79" s="87"/>
      <c r="T79" s="84"/>
      <c r="U79" s="26"/>
      <c r="V79" s="22"/>
      <c r="W79" s="22"/>
      <c r="X79" s="22"/>
      <c r="Y79" s="207"/>
      <c r="Z79" s="207"/>
      <c r="AA79" s="23"/>
      <c r="AB79" s="24"/>
      <c r="AC79" s="25"/>
      <c r="AD79" s="25"/>
      <c r="AE79" s="115"/>
      <c r="AF79" s="119"/>
      <c r="AG79" s="120"/>
      <c r="AH79" s="127"/>
      <c r="AI79" s="67"/>
      <c r="AJ79" s="27"/>
      <c r="AK79" s="109"/>
      <c r="AL79" s="95"/>
      <c r="AM79" s="99"/>
      <c r="AN79" s="105"/>
      <c r="AO79" s="177"/>
    </row>
    <row r="80" spans="1:41" s="14" customFormat="1" ht="15" customHeight="1" x14ac:dyDescent="0.25">
      <c r="A80" s="20"/>
      <c r="B80" s="73"/>
      <c r="C80" s="20"/>
      <c r="D80" s="108"/>
      <c r="E80" s="107"/>
      <c r="F80" s="179"/>
      <c r="G80" s="20"/>
      <c r="H80" s="20"/>
      <c r="I80" s="21"/>
      <c r="J80" s="62"/>
      <c r="K80" s="131"/>
      <c r="L80" s="33"/>
      <c r="M80" s="91"/>
      <c r="N80" s="79"/>
      <c r="O80" s="80"/>
      <c r="P80" s="80"/>
      <c r="Q80" s="80"/>
      <c r="R80" s="80"/>
      <c r="S80" s="87"/>
      <c r="T80" s="84"/>
      <c r="U80" s="26"/>
      <c r="V80" s="22"/>
      <c r="W80" s="22"/>
      <c r="X80" s="22"/>
      <c r="Y80" s="207"/>
      <c r="Z80" s="207"/>
      <c r="AA80" s="23"/>
      <c r="AB80" s="24"/>
      <c r="AC80" s="25"/>
      <c r="AD80" s="25"/>
      <c r="AE80" s="115"/>
      <c r="AF80" s="119"/>
      <c r="AG80" s="120"/>
      <c r="AH80" s="127"/>
      <c r="AI80" s="67"/>
      <c r="AJ80" s="27"/>
      <c r="AK80" s="109"/>
      <c r="AL80" s="95"/>
      <c r="AM80" s="99"/>
      <c r="AN80" s="105"/>
      <c r="AO80" s="177"/>
    </row>
    <row r="81" spans="1:41" s="14" customFormat="1" ht="15" customHeight="1" x14ac:dyDescent="0.25">
      <c r="A81" s="20"/>
      <c r="B81" s="73"/>
      <c r="C81" s="20"/>
      <c r="D81" s="108"/>
      <c r="E81" s="107"/>
      <c r="F81" s="179"/>
      <c r="G81" s="20"/>
      <c r="H81" s="20"/>
      <c r="I81" s="21"/>
      <c r="J81" s="62"/>
      <c r="K81" s="131"/>
      <c r="L81" s="33"/>
      <c r="M81" s="91"/>
      <c r="N81" s="79"/>
      <c r="O81" s="80"/>
      <c r="P81" s="80"/>
      <c r="Q81" s="80"/>
      <c r="R81" s="80"/>
      <c r="S81" s="87"/>
      <c r="T81" s="84"/>
      <c r="U81" s="26"/>
      <c r="V81" s="22"/>
      <c r="W81" s="22"/>
      <c r="X81" s="22"/>
      <c r="Y81" s="207"/>
      <c r="Z81" s="207"/>
      <c r="AA81" s="23"/>
      <c r="AB81" s="24"/>
      <c r="AC81" s="25"/>
      <c r="AD81" s="25"/>
      <c r="AE81" s="115"/>
      <c r="AF81" s="119"/>
      <c r="AG81" s="120"/>
      <c r="AH81" s="127"/>
      <c r="AI81" s="67"/>
      <c r="AJ81" s="27"/>
      <c r="AK81" s="109"/>
      <c r="AL81" s="95"/>
      <c r="AM81" s="99"/>
      <c r="AN81" s="105"/>
      <c r="AO81" s="177"/>
    </row>
    <row r="82" spans="1:41" s="14" customFormat="1" ht="15" customHeight="1" x14ac:dyDescent="0.25">
      <c r="A82" s="20"/>
      <c r="B82" s="73"/>
      <c r="C82" s="20"/>
      <c r="D82" s="108"/>
      <c r="E82" s="107"/>
      <c r="F82" s="179"/>
      <c r="G82" s="20"/>
      <c r="H82" s="20"/>
      <c r="I82" s="21"/>
      <c r="J82" s="62"/>
      <c r="K82" s="131"/>
      <c r="L82" s="33"/>
      <c r="M82" s="91"/>
      <c r="N82" s="79"/>
      <c r="O82" s="80"/>
      <c r="P82" s="80"/>
      <c r="Q82" s="80"/>
      <c r="R82" s="80"/>
      <c r="S82" s="87"/>
      <c r="T82" s="84"/>
      <c r="U82" s="26"/>
      <c r="V82" s="22"/>
      <c r="W82" s="22"/>
      <c r="X82" s="22"/>
      <c r="Y82" s="207"/>
      <c r="Z82" s="207"/>
      <c r="AA82" s="23"/>
      <c r="AB82" s="24"/>
      <c r="AC82" s="25"/>
      <c r="AD82" s="25"/>
      <c r="AE82" s="115"/>
      <c r="AF82" s="119"/>
      <c r="AG82" s="120"/>
      <c r="AH82" s="127"/>
      <c r="AI82" s="67"/>
      <c r="AJ82" s="27"/>
      <c r="AK82" s="109"/>
      <c r="AL82" s="95"/>
      <c r="AM82" s="99"/>
      <c r="AN82" s="105"/>
      <c r="AO82" s="177"/>
    </row>
    <row r="83" spans="1:41" s="14" customFormat="1" ht="15" customHeight="1" x14ac:dyDescent="0.25">
      <c r="A83" s="20"/>
      <c r="B83" s="73"/>
      <c r="C83" s="20"/>
      <c r="D83" s="108"/>
      <c r="E83" s="107"/>
      <c r="F83" s="179"/>
      <c r="G83" s="20"/>
      <c r="H83" s="20"/>
      <c r="I83" s="21"/>
      <c r="J83" s="62"/>
      <c r="K83" s="131"/>
      <c r="L83" s="33"/>
      <c r="M83" s="91"/>
      <c r="N83" s="79"/>
      <c r="O83" s="80"/>
      <c r="P83" s="80"/>
      <c r="Q83" s="80"/>
      <c r="R83" s="80"/>
      <c r="S83" s="87"/>
      <c r="T83" s="84"/>
      <c r="U83" s="26"/>
      <c r="V83" s="22"/>
      <c r="W83" s="22"/>
      <c r="X83" s="22"/>
      <c r="Y83" s="207"/>
      <c r="Z83" s="207"/>
      <c r="AA83" s="23"/>
      <c r="AB83" s="24"/>
      <c r="AC83" s="25"/>
      <c r="AD83" s="25"/>
      <c r="AE83" s="115"/>
      <c r="AF83" s="119"/>
      <c r="AG83" s="120"/>
      <c r="AH83" s="127"/>
      <c r="AI83" s="67"/>
      <c r="AJ83" s="27"/>
      <c r="AK83" s="109"/>
      <c r="AL83" s="95"/>
      <c r="AM83" s="99"/>
      <c r="AN83" s="105"/>
      <c r="AO83" s="177"/>
    </row>
    <row r="84" spans="1:41" s="14" customFormat="1" ht="15" customHeight="1" x14ac:dyDescent="0.25">
      <c r="A84" s="20"/>
      <c r="B84" s="73"/>
      <c r="C84" s="20"/>
      <c r="D84" s="108"/>
      <c r="E84" s="107"/>
      <c r="F84" s="179"/>
      <c r="G84" s="20"/>
      <c r="H84" s="20"/>
      <c r="I84" s="21"/>
      <c r="J84" s="62"/>
      <c r="K84" s="131"/>
      <c r="L84" s="33"/>
      <c r="M84" s="91"/>
      <c r="N84" s="79"/>
      <c r="O84" s="80"/>
      <c r="P84" s="80"/>
      <c r="Q84" s="80"/>
      <c r="R84" s="80"/>
      <c r="S84" s="87"/>
      <c r="T84" s="84"/>
      <c r="U84" s="26"/>
      <c r="V84" s="22"/>
      <c r="W84" s="22"/>
      <c r="X84" s="22"/>
      <c r="Y84" s="207"/>
      <c r="Z84" s="207"/>
      <c r="AA84" s="23"/>
      <c r="AB84" s="24"/>
      <c r="AC84" s="25"/>
      <c r="AD84" s="25"/>
      <c r="AE84" s="115"/>
      <c r="AF84" s="119"/>
      <c r="AG84" s="120"/>
      <c r="AH84" s="127"/>
      <c r="AI84" s="67"/>
      <c r="AJ84" s="27"/>
      <c r="AK84" s="109"/>
      <c r="AL84" s="95"/>
      <c r="AM84" s="99"/>
      <c r="AN84" s="105"/>
      <c r="AO84" s="177"/>
    </row>
    <row r="85" spans="1:41" s="14" customFormat="1" ht="15" customHeight="1" x14ac:dyDescent="0.25">
      <c r="A85" s="20"/>
      <c r="B85" s="73"/>
      <c r="C85" s="20"/>
      <c r="D85" s="108"/>
      <c r="E85" s="107"/>
      <c r="F85" s="179"/>
      <c r="G85" s="20"/>
      <c r="H85" s="20"/>
      <c r="I85" s="21"/>
      <c r="J85" s="62"/>
      <c r="K85" s="131"/>
      <c r="L85" s="33"/>
      <c r="M85" s="91"/>
      <c r="N85" s="79"/>
      <c r="O85" s="80"/>
      <c r="P85" s="80"/>
      <c r="Q85" s="80"/>
      <c r="R85" s="80"/>
      <c r="S85" s="87"/>
      <c r="T85" s="84"/>
      <c r="U85" s="26"/>
      <c r="V85" s="22"/>
      <c r="W85" s="22"/>
      <c r="X85" s="22"/>
      <c r="Y85" s="207"/>
      <c r="Z85" s="207"/>
      <c r="AA85" s="23"/>
      <c r="AB85" s="24"/>
      <c r="AC85" s="25"/>
      <c r="AD85" s="25"/>
      <c r="AE85" s="115"/>
      <c r="AF85" s="119"/>
      <c r="AG85" s="120"/>
      <c r="AH85" s="127"/>
      <c r="AI85" s="67"/>
      <c r="AJ85" s="27"/>
      <c r="AK85" s="109"/>
      <c r="AL85" s="95"/>
      <c r="AM85" s="99"/>
      <c r="AN85" s="105"/>
      <c r="AO85" s="177"/>
    </row>
    <row r="86" spans="1:41" s="14" customFormat="1" ht="15" customHeight="1" x14ac:dyDescent="0.25">
      <c r="A86" s="20"/>
      <c r="B86" s="73"/>
      <c r="C86" s="20"/>
      <c r="D86" s="108"/>
      <c r="E86" s="107"/>
      <c r="F86" s="179"/>
      <c r="G86" s="20"/>
      <c r="H86" s="20"/>
      <c r="I86" s="21"/>
      <c r="J86" s="62"/>
      <c r="K86" s="131"/>
      <c r="L86" s="33"/>
      <c r="M86" s="91"/>
      <c r="N86" s="79"/>
      <c r="O86" s="80"/>
      <c r="P86" s="80"/>
      <c r="Q86" s="80"/>
      <c r="R86" s="80"/>
      <c r="S86" s="87"/>
      <c r="T86" s="84"/>
      <c r="U86" s="26"/>
      <c r="V86" s="22"/>
      <c r="W86" s="22"/>
      <c r="X86" s="22"/>
      <c r="Y86" s="207"/>
      <c r="Z86" s="207"/>
      <c r="AA86" s="23"/>
      <c r="AB86" s="24"/>
      <c r="AC86" s="25"/>
      <c r="AD86" s="25"/>
      <c r="AE86" s="115"/>
      <c r="AF86" s="119"/>
      <c r="AG86" s="120"/>
      <c r="AH86" s="127"/>
      <c r="AI86" s="67"/>
      <c r="AJ86" s="27"/>
      <c r="AK86" s="109"/>
      <c r="AL86" s="95"/>
      <c r="AM86" s="99"/>
      <c r="AN86" s="105"/>
      <c r="AO86" s="177"/>
    </row>
    <row r="87" spans="1:41" s="14" customFormat="1" ht="15" customHeight="1" x14ac:dyDescent="0.25">
      <c r="A87" s="20"/>
      <c r="B87" s="73"/>
      <c r="C87" s="20"/>
      <c r="D87" s="108"/>
      <c r="E87" s="107"/>
      <c r="F87" s="179"/>
      <c r="G87" s="20"/>
      <c r="H87" s="20"/>
      <c r="I87" s="21"/>
      <c r="J87" s="62"/>
      <c r="K87" s="131"/>
      <c r="L87" s="33"/>
      <c r="M87" s="91"/>
      <c r="N87" s="79"/>
      <c r="O87" s="80"/>
      <c r="P87" s="80"/>
      <c r="Q87" s="80"/>
      <c r="R87" s="80"/>
      <c r="S87" s="87"/>
      <c r="T87" s="84"/>
      <c r="U87" s="26"/>
      <c r="V87" s="22"/>
      <c r="W87" s="22"/>
      <c r="X87" s="22"/>
      <c r="Y87" s="207"/>
      <c r="Z87" s="207"/>
      <c r="AA87" s="23"/>
      <c r="AB87" s="24"/>
      <c r="AC87" s="25"/>
      <c r="AD87" s="25"/>
      <c r="AE87" s="115"/>
      <c r="AF87" s="119"/>
      <c r="AG87" s="120"/>
      <c r="AH87" s="127"/>
      <c r="AI87" s="67"/>
      <c r="AJ87" s="27"/>
      <c r="AK87" s="109"/>
      <c r="AL87" s="95"/>
      <c r="AM87" s="99"/>
      <c r="AN87" s="105"/>
      <c r="AO87" s="177"/>
    </row>
    <row r="88" spans="1:41" s="14" customFormat="1" ht="15" customHeight="1" x14ac:dyDescent="0.25">
      <c r="A88" s="20"/>
      <c r="B88" s="73"/>
      <c r="C88" s="20"/>
      <c r="D88" s="108"/>
      <c r="E88" s="107"/>
      <c r="F88" s="179"/>
      <c r="G88" s="20"/>
      <c r="H88" s="20"/>
      <c r="I88" s="21"/>
      <c r="J88" s="62"/>
      <c r="K88" s="131"/>
      <c r="L88" s="33"/>
      <c r="M88" s="91"/>
      <c r="N88" s="79"/>
      <c r="O88" s="80"/>
      <c r="P88" s="80"/>
      <c r="Q88" s="80"/>
      <c r="R88" s="80"/>
      <c r="S88" s="87"/>
      <c r="T88" s="84"/>
      <c r="U88" s="26"/>
      <c r="V88" s="22"/>
      <c r="W88" s="22"/>
      <c r="X88" s="22"/>
      <c r="Y88" s="207"/>
      <c r="Z88" s="207"/>
      <c r="AA88" s="23"/>
      <c r="AB88" s="24"/>
      <c r="AC88" s="25"/>
      <c r="AD88" s="25"/>
      <c r="AE88" s="115"/>
      <c r="AF88" s="119"/>
      <c r="AG88" s="120"/>
      <c r="AH88" s="127"/>
      <c r="AI88" s="67"/>
      <c r="AJ88" s="27"/>
      <c r="AK88" s="109"/>
      <c r="AL88" s="95"/>
      <c r="AM88" s="99"/>
      <c r="AN88" s="105"/>
      <c r="AO88" s="177"/>
    </row>
    <row r="89" spans="1:41" s="14" customFormat="1" ht="15" customHeight="1" x14ac:dyDescent="0.25">
      <c r="A89" s="20"/>
      <c r="B89" s="73"/>
      <c r="C89" s="20"/>
      <c r="D89" s="108"/>
      <c r="E89" s="107"/>
      <c r="F89" s="179"/>
      <c r="G89" s="20"/>
      <c r="H89" s="20"/>
      <c r="I89" s="21"/>
      <c r="J89" s="62"/>
      <c r="K89" s="131"/>
      <c r="L89" s="33"/>
      <c r="M89" s="91"/>
      <c r="N89" s="79"/>
      <c r="O89" s="80"/>
      <c r="P89" s="80"/>
      <c r="Q89" s="80"/>
      <c r="R89" s="80"/>
      <c r="S89" s="87"/>
      <c r="T89" s="84"/>
      <c r="U89" s="26"/>
      <c r="V89" s="22"/>
      <c r="W89" s="22"/>
      <c r="X89" s="22"/>
      <c r="Y89" s="207"/>
      <c r="Z89" s="207"/>
      <c r="AA89" s="23"/>
      <c r="AB89" s="24"/>
      <c r="AC89" s="25"/>
      <c r="AD89" s="25"/>
      <c r="AE89" s="115"/>
      <c r="AF89" s="119"/>
      <c r="AG89" s="120"/>
      <c r="AH89" s="127"/>
      <c r="AI89" s="67"/>
      <c r="AJ89" s="27"/>
      <c r="AK89" s="109"/>
      <c r="AL89" s="95"/>
      <c r="AM89" s="99"/>
      <c r="AN89" s="105"/>
      <c r="AO89" s="177"/>
    </row>
    <row r="90" spans="1:41" s="14" customFormat="1" ht="15" customHeight="1" x14ac:dyDescent="0.25">
      <c r="A90" s="20"/>
      <c r="B90" s="73"/>
      <c r="C90" s="20"/>
      <c r="D90" s="108"/>
      <c r="E90" s="107"/>
      <c r="F90" s="179"/>
      <c r="G90" s="20"/>
      <c r="H90" s="20"/>
      <c r="I90" s="21"/>
      <c r="J90" s="62"/>
      <c r="K90" s="131"/>
      <c r="L90" s="33"/>
      <c r="M90" s="91"/>
      <c r="N90" s="79"/>
      <c r="O90" s="80"/>
      <c r="P90" s="80"/>
      <c r="Q90" s="80"/>
      <c r="R90" s="80"/>
      <c r="S90" s="87"/>
      <c r="T90" s="84"/>
      <c r="U90" s="26"/>
      <c r="V90" s="22"/>
      <c r="W90" s="22"/>
      <c r="X90" s="22"/>
      <c r="Y90" s="207"/>
      <c r="Z90" s="207"/>
      <c r="AA90" s="23"/>
      <c r="AB90" s="24"/>
      <c r="AC90" s="25"/>
      <c r="AD90" s="25"/>
      <c r="AE90" s="115"/>
      <c r="AF90" s="119"/>
      <c r="AG90" s="120"/>
      <c r="AH90" s="127"/>
      <c r="AI90" s="67"/>
      <c r="AJ90" s="27"/>
      <c r="AK90" s="109"/>
      <c r="AL90" s="95"/>
      <c r="AM90" s="99"/>
      <c r="AN90" s="105"/>
      <c r="AO90" s="177"/>
    </row>
    <row r="91" spans="1:41" s="14" customFormat="1" ht="15" customHeight="1" x14ac:dyDescent="0.25">
      <c r="A91" s="20"/>
      <c r="B91" s="73"/>
      <c r="C91" s="20"/>
      <c r="D91" s="108"/>
      <c r="E91" s="107"/>
      <c r="F91" s="179"/>
      <c r="G91" s="20"/>
      <c r="H91" s="20"/>
      <c r="I91" s="21"/>
      <c r="J91" s="62"/>
      <c r="K91" s="131"/>
      <c r="L91" s="33"/>
      <c r="M91" s="91"/>
      <c r="N91" s="79"/>
      <c r="O91" s="80"/>
      <c r="P91" s="80"/>
      <c r="Q91" s="80"/>
      <c r="R91" s="80"/>
      <c r="S91" s="87"/>
      <c r="T91" s="84"/>
      <c r="U91" s="26"/>
      <c r="V91" s="22"/>
      <c r="W91" s="22"/>
      <c r="X91" s="22"/>
      <c r="Y91" s="207"/>
      <c r="Z91" s="207"/>
      <c r="AA91" s="23"/>
      <c r="AB91" s="24"/>
      <c r="AC91" s="25"/>
      <c r="AD91" s="25"/>
      <c r="AE91" s="115"/>
      <c r="AF91" s="119"/>
      <c r="AG91" s="120"/>
      <c r="AH91" s="127"/>
      <c r="AI91" s="67"/>
      <c r="AJ91" s="27"/>
      <c r="AK91" s="109"/>
      <c r="AL91" s="95"/>
      <c r="AM91" s="99"/>
      <c r="AN91" s="105"/>
      <c r="AO91" s="177"/>
    </row>
    <row r="92" spans="1:41" s="14" customFormat="1" ht="15" customHeight="1" x14ac:dyDescent="0.25">
      <c r="A92" s="20"/>
      <c r="B92" s="73"/>
      <c r="C92" s="20"/>
      <c r="D92" s="108"/>
      <c r="E92" s="107"/>
      <c r="F92" s="179"/>
      <c r="G92" s="20"/>
      <c r="H92" s="20"/>
      <c r="I92" s="21"/>
      <c r="J92" s="62"/>
      <c r="K92" s="131"/>
      <c r="L92" s="33"/>
      <c r="M92" s="91"/>
      <c r="N92" s="79"/>
      <c r="O92" s="80"/>
      <c r="P92" s="80"/>
      <c r="Q92" s="80"/>
      <c r="R92" s="80"/>
      <c r="S92" s="87"/>
      <c r="T92" s="84"/>
      <c r="U92" s="26"/>
      <c r="V92" s="22"/>
      <c r="W92" s="22"/>
      <c r="X92" s="22"/>
      <c r="Y92" s="207"/>
      <c r="Z92" s="207"/>
      <c r="AA92" s="23"/>
      <c r="AB92" s="24"/>
      <c r="AC92" s="25"/>
      <c r="AD92" s="25"/>
      <c r="AE92" s="115"/>
      <c r="AF92" s="119"/>
      <c r="AG92" s="120"/>
      <c r="AH92" s="127"/>
      <c r="AI92" s="67"/>
      <c r="AJ92" s="27"/>
      <c r="AK92" s="109"/>
      <c r="AL92" s="95"/>
      <c r="AM92" s="99"/>
      <c r="AN92" s="105"/>
      <c r="AO92" s="177"/>
    </row>
    <row r="93" spans="1:41" s="14" customFormat="1" ht="15" customHeight="1" x14ac:dyDescent="0.25">
      <c r="A93" s="20"/>
      <c r="B93" s="73"/>
      <c r="C93" s="20"/>
      <c r="D93" s="108"/>
      <c r="E93" s="107"/>
      <c r="F93" s="179"/>
      <c r="G93" s="20"/>
      <c r="H93" s="20"/>
      <c r="I93" s="21"/>
      <c r="J93" s="62"/>
      <c r="K93" s="131"/>
      <c r="L93" s="33"/>
      <c r="M93" s="91"/>
      <c r="N93" s="79"/>
      <c r="O93" s="80"/>
      <c r="P93" s="80"/>
      <c r="Q93" s="80"/>
      <c r="R93" s="80"/>
      <c r="S93" s="87"/>
      <c r="T93" s="84"/>
      <c r="U93" s="26"/>
      <c r="V93" s="22"/>
      <c r="W93" s="22"/>
      <c r="X93" s="22"/>
      <c r="Y93" s="207"/>
      <c r="Z93" s="207"/>
      <c r="AA93" s="23"/>
      <c r="AB93" s="24"/>
      <c r="AC93" s="25"/>
      <c r="AD93" s="25"/>
      <c r="AE93" s="115"/>
      <c r="AF93" s="119"/>
      <c r="AG93" s="120"/>
      <c r="AH93" s="127"/>
      <c r="AI93" s="67"/>
      <c r="AJ93" s="27"/>
      <c r="AK93" s="109"/>
      <c r="AL93" s="95"/>
      <c r="AM93" s="99"/>
      <c r="AN93" s="105"/>
      <c r="AO93" s="177"/>
    </row>
    <row r="94" spans="1:41" s="14" customFormat="1" ht="15" customHeight="1" x14ac:dyDescent="0.25">
      <c r="A94" s="20"/>
      <c r="B94" s="73"/>
      <c r="C94" s="20"/>
      <c r="D94" s="108"/>
      <c r="E94" s="107"/>
      <c r="F94" s="179"/>
      <c r="G94" s="20"/>
      <c r="H94" s="20"/>
      <c r="I94" s="21"/>
      <c r="J94" s="62"/>
      <c r="K94" s="131"/>
      <c r="L94" s="33"/>
      <c r="M94" s="91"/>
      <c r="N94" s="79"/>
      <c r="O94" s="80"/>
      <c r="P94" s="80"/>
      <c r="Q94" s="80"/>
      <c r="R94" s="80"/>
      <c r="S94" s="87"/>
      <c r="T94" s="84"/>
      <c r="U94" s="26"/>
      <c r="V94" s="22"/>
      <c r="W94" s="22"/>
      <c r="X94" s="22"/>
      <c r="Y94" s="207"/>
      <c r="Z94" s="207"/>
      <c r="AA94" s="23"/>
      <c r="AB94" s="24"/>
      <c r="AC94" s="25"/>
      <c r="AD94" s="25"/>
      <c r="AE94" s="115"/>
      <c r="AF94" s="119"/>
      <c r="AG94" s="120"/>
      <c r="AH94" s="127"/>
      <c r="AI94" s="67"/>
      <c r="AJ94" s="27"/>
      <c r="AK94" s="109"/>
      <c r="AL94" s="95"/>
      <c r="AM94" s="99"/>
      <c r="AN94" s="105"/>
      <c r="AO94" s="177"/>
    </row>
    <row r="95" spans="1:41" s="14" customFormat="1" ht="15" customHeight="1" x14ac:dyDescent="0.25">
      <c r="A95" s="20"/>
      <c r="B95" s="73"/>
      <c r="C95" s="20"/>
      <c r="D95" s="108"/>
      <c r="E95" s="107"/>
      <c r="F95" s="179"/>
      <c r="G95" s="20"/>
      <c r="H95" s="20"/>
      <c r="I95" s="21"/>
      <c r="J95" s="62"/>
      <c r="K95" s="131"/>
      <c r="L95" s="33"/>
      <c r="M95" s="91"/>
      <c r="N95" s="79"/>
      <c r="O95" s="80"/>
      <c r="P95" s="80"/>
      <c r="Q95" s="80"/>
      <c r="R95" s="80"/>
      <c r="S95" s="87"/>
      <c r="T95" s="84"/>
      <c r="U95" s="26"/>
      <c r="V95" s="22"/>
      <c r="W95" s="22"/>
      <c r="X95" s="22"/>
      <c r="Y95" s="207"/>
      <c r="Z95" s="207"/>
      <c r="AA95" s="23"/>
      <c r="AB95" s="24"/>
      <c r="AC95" s="25"/>
      <c r="AD95" s="25"/>
      <c r="AE95" s="115"/>
      <c r="AF95" s="119"/>
      <c r="AG95" s="120"/>
      <c r="AH95" s="127"/>
      <c r="AI95" s="67"/>
      <c r="AJ95" s="27"/>
      <c r="AK95" s="109"/>
      <c r="AL95" s="95"/>
      <c r="AM95" s="99"/>
      <c r="AN95" s="105"/>
      <c r="AO95" s="177"/>
    </row>
    <row r="96" spans="1:41" s="14" customFormat="1" ht="15" customHeight="1" x14ac:dyDescent="0.25">
      <c r="A96" s="20"/>
      <c r="B96" s="73"/>
      <c r="C96" s="20"/>
      <c r="D96" s="108"/>
      <c r="E96" s="107"/>
      <c r="F96" s="179"/>
      <c r="G96" s="20"/>
      <c r="H96" s="20"/>
      <c r="I96" s="21"/>
      <c r="J96" s="62"/>
      <c r="K96" s="131"/>
      <c r="L96" s="33"/>
      <c r="M96" s="91"/>
      <c r="N96" s="79"/>
      <c r="O96" s="80"/>
      <c r="P96" s="80"/>
      <c r="Q96" s="80"/>
      <c r="R96" s="80"/>
      <c r="S96" s="87"/>
      <c r="T96" s="84"/>
      <c r="U96" s="26"/>
      <c r="V96" s="22"/>
      <c r="W96" s="22"/>
      <c r="X96" s="22"/>
      <c r="Y96" s="207"/>
      <c r="Z96" s="207"/>
      <c r="AA96" s="23"/>
      <c r="AB96" s="24"/>
      <c r="AC96" s="25"/>
      <c r="AD96" s="25"/>
      <c r="AE96" s="115"/>
      <c r="AF96" s="119"/>
      <c r="AG96" s="120"/>
      <c r="AH96" s="127"/>
      <c r="AI96" s="67"/>
      <c r="AJ96" s="27"/>
      <c r="AK96" s="109"/>
      <c r="AL96" s="95"/>
      <c r="AM96" s="99"/>
      <c r="AN96" s="105"/>
      <c r="AO96" s="177"/>
    </row>
    <row r="97" spans="1:41" s="14" customFormat="1" ht="15" customHeight="1" x14ac:dyDescent="0.25">
      <c r="A97" s="20"/>
      <c r="B97" s="73"/>
      <c r="C97" s="20"/>
      <c r="D97" s="108"/>
      <c r="E97" s="107"/>
      <c r="F97" s="179"/>
      <c r="G97" s="20"/>
      <c r="H97" s="20"/>
      <c r="I97" s="21"/>
      <c r="J97" s="62"/>
      <c r="K97" s="131"/>
      <c r="L97" s="33"/>
      <c r="M97" s="91"/>
      <c r="N97" s="79"/>
      <c r="O97" s="80"/>
      <c r="P97" s="80"/>
      <c r="Q97" s="80"/>
      <c r="R97" s="80"/>
      <c r="S97" s="87"/>
      <c r="T97" s="84"/>
      <c r="U97" s="26"/>
      <c r="V97" s="22"/>
      <c r="W97" s="22"/>
      <c r="X97" s="22"/>
      <c r="Y97" s="207"/>
      <c r="Z97" s="207"/>
      <c r="AA97" s="23"/>
      <c r="AB97" s="24"/>
      <c r="AC97" s="25"/>
      <c r="AD97" s="25"/>
      <c r="AE97" s="115"/>
      <c r="AF97" s="119"/>
      <c r="AG97" s="120"/>
      <c r="AH97" s="127"/>
      <c r="AI97" s="67"/>
      <c r="AJ97" s="27"/>
      <c r="AK97" s="109"/>
      <c r="AL97" s="95"/>
      <c r="AM97" s="99"/>
      <c r="AN97" s="105"/>
      <c r="AO97" s="177"/>
    </row>
    <row r="98" spans="1:41" s="14" customFormat="1" ht="15" customHeight="1" x14ac:dyDescent="0.25">
      <c r="A98" s="20"/>
      <c r="B98" s="73"/>
      <c r="C98" s="20"/>
      <c r="D98" s="108"/>
      <c r="E98" s="107"/>
      <c r="F98" s="179"/>
      <c r="G98" s="20"/>
      <c r="H98" s="20"/>
      <c r="I98" s="21"/>
      <c r="J98" s="62"/>
      <c r="K98" s="131"/>
      <c r="L98" s="33"/>
      <c r="M98" s="91"/>
      <c r="N98" s="79"/>
      <c r="O98" s="80"/>
      <c r="P98" s="80"/>
      <c r="Q98" s="80"/>
      <c r="R98" s="80"/>
      <c r="S98" s="87"/>
      <c r="T98" s="84"/>
      <c r="U98" s="26"/>
      <c r="V98" s="22"/>
      <c r="W98" s="22"/>
      <c r="X98" s="22"/>
      <c r="Y98" s="207"/>
      <c r="Z98" s="207"/>
      <c r="AA98" s="23"/>
      <c r="AB98" s="24"/>
      <c r="AC98" s="25"/>
      <c r="AD98" s="25"/>
      <c r="AE98" s="115"/>
      <c r="AF98" s="119"/>
      <c r="AG98" s="120"/>
      <c r="AH98" s="127"/>
      <c r="AI98" s="67"/>
      <c r="AJ98" s="27"/>
      <c r="AK98" s="109"/>
      <c r="AL98" s="95"/>
      <c r="AM98" s="99"/>
      <c r="AN98" s="105"/>
      <c r="AO98" s="177"/>
    </row>
    <row r="99" spans="1:41" s="14" customFormat="1" ht="15" customHeight="1" x14ac:dyDescent="0.25">
      <c r="A99" s="20"/>
      <c r="B99" s="73"/>
      <c r="C99" s="20"/>
      <c r="D99" s="108"/>
      <c r="E99" s="107"/>
      <c r="F99" s="179"/>
      <c r="G99" s="20"/>
      <c r="H99" s="20"/>
      <c r="I99" s="21"/>
      <c r="J99" s="62"/>
      <c r="K99" s="131"/>
      <c r="L99" s="33"/>
      <c r="M99" s="91"/>
      <c r="N99" s="79"/>
      <c r="O99" s="80"/>
      <c r="P99" s="80"/>
      <c r="Q99" s="80"/>
      <c r="R99" s="80"/>
      <c r="S99" s="87"/>
      <c r="T99" s="84"/>
      <c r="U99" s="26"/>
      <c r="V99" s="22"/>
      <c r="W99" s="22"/>
      <c r="X99" s="22"/>
      <c r="Y99" s="207"/>
      <c r="Z99" s="207"/>
      <c r="AA99" s="23"/>
      <c r="AB99" s="24"/>
      <c r="AC99" s="25"/>
      <c r="AD99" s="25"/>
      <c r="AE99" s="115"/>
      <c r="AF99" s="119"/>
      <c r="AG99" s="120"/>
      <c r="AH99" s="127"/>
      <c r="AI99" s="67"/>
      <c r="AJ99" s="27"/>
      <c r="AK99" s="109"/>
      <c r="AL99" s="95"/>
      <c r="AM99" s="99"/>
      <c r="AN99" s="105"/>
      <c r="AO99" s="177"/>
    </row>
    <row r="100" spans="1:41" s="14" customFormat="1" ht="15" customHeight="1" x14ac:dyDescent="0.25">
      <c r="A100" s="20"/>
      <c r="B100" s="73"/>
      <c r="C100" s="20"/>
      <c r="D100" s="108"/>
      <c r="E100" s="107"/>
      <c r="F100" s="179"/>
      <c r="G100" s="20"/>
      <c r="H100" s="20"/>
      <c r="I100" s="21"/>
      <c r="J100" s="62"/>
      <c r="K100" s="131"/>
      <c r="L100" s="33"/>
      <c r="M100" s="91"/>
      <c r="N100" s="79"/>
      <c r="O100" s="80"/>
      <c r="P100" s="80"/>
      <c r="Q100" s="80"/>
      <c r="R100" s="80"/>
      <c r="S100" s="87"/>
      <c r="T100" s="84"/>
      <c r="U100" s="26"/>
      <c r="V100" s="22"/>
      <c r="W100" s="22"/>
      <c r="X100" s="22"/>
      <c r="Y100" s="207"/>
      <c r="Z100" s="207"/>
      <c r="AA100" s="23"/>
      <c r="AB100" s="24"/>
      <c r="AC100" s="25"/>
      <c r="AD100" s="25"/>
      <c r="AE100" s="115"/>
      <c r="AF100" s="119"/>
      <c r="AG100" s="120"/>
      <c r="AH100" s="127"/>
      <c r="AI100" s="67"/>
      <c r="AJ100" s="27"/>
      <c r="AK100" s="109"/>
      <c r="AL100" s="95"/>
      <c r="AM100" s="99"/>
      <c r="AN100" s="105"/>
      <c r="AO100" s="177"/>
    </row>
    <row r="101" spans="1:41" s="14" customFormat="1" ht="15" customHeight="1" x14ac:dyDescent="0.25">
      <c r="A101" s="20"/>
      <c r="B101" s="73"/>
      <c r="C101" s="20"/>
      <c r="D101" s="108"/>
      <c r="E101" s="107"/>
      <c r="F101" s="179"/>
      <c r="G101" s="20"/>
      <c r="H101" s="20"/>
      <c r="I101" s="21"/>
      <c r="J101" s="62"/>
      <c r="K101" s="131"/>
      <c r="L101" s="33"/>
      <c r="M101" s="91"/>
      <c r="N101" s="79"/>
      <c r="O101" s="80"/>
      <c r="P101" s="80"/>
      <c r="Q101" s="80"/>
      <c r="R101" s="80"/>
      <c r="S101" s="87"/>
      <c r="T101" s="84"/>
      <c r="U101" s="26"/>
      <c r="V101" s="22"/>
      <c r="W101" s="22"/>
      <c r="X101" s="22"/>
      <c r="Y101" s="207"/>
      <c r="Z101" s="207"/>
      <c r="AA101" s="23"/>
      <c r="AB101" s="24"/>
      <c r="AC101" s="25"/>
      <c r="AD101" s="25"/>
      <c r="AE101" s="115"/>
      <c r="AF101" s="119"/>
      <c r="AG101" s="120"/>
      <c r="AH101" s="127"/>
      <c r="AI101" s="67"/>
      <c r="AJ101" s="27"/>
      <c r="AK101" s="109"/>
      <c r="AL101" s="95"/>
      <c r="AM101" s="99"/>
      <c r="AN101" s="105"/>
      <c r="AO101" s="177"/>
    </row>
    <row r="102" spans="1:41" s="14" customFormat="1" ht="15" customHeight="1" x14ac:dyDescent="0.25">
      <c r="A102" s="20"/>
      <c r="B102" s="73"/>
      <c r="C102" s="20"/>
      <c r="D102" s="108"/>
      <c r="E102" s="107"/>
      <c r="F102" s="179"/>
      <c r="G102" s="20"/>
      <c r="H102" s="20"/>
      <c r="I102" s="21"/>
      <c r="J102" s="62"/>
      <c r="K102" s="131"/>
      <c r="L102" s="33"/>
      <c r="M102" s="91"/>
      <c r="N102" s="79"/>
      <c r="O102" s="80"/>
      <c r="P102" s="80"/>
      <c r="Q102" s="80"/>
      <c r="R102" s="80"/>
      <c r="S102" s="87"/>
      <c r="T102" s="84"/>
      <c r="U102" s="26"/>
      <c r="V102" s="22"/>
      <c r="W102" s="22"/>
      <c r="X102" s="22"/>
      <c r="Y102" s="207"/>
      <c r="Z102" s="207"/>
      <c r="AA102" s="23"/>
      <c r="AB102" s="24"/>
      <c r="AC102" s="25"/>
      <c r="AD102" s="25"/>
      <c r="AE102" s="115"/>
      <c r="AF102" s="119"/>
      <c r="AG102" s="120"/>
      <c r="AH102" s="127"/>
      <c r="AI102" s="67"/>
      <c r="AJ102" s="27"/>
      <c r="AK102" s="109"/>
      <c r="AL102" s="95"/>
      <c r="AM102" s="99"/>
      <c r="AN102" s="105"/>
      <c r="AO102" s="177"/>
    </row>
    <row r="103" spans="1:41" s="14" customFormat="1" ht="15" customHeight="1" x14ac:dyDescent="0.25">
      <c r="A103" s="20"/>
      <c r="B103" s="73"/>
      <c r="C103" s="20"/>
      <c r="D103" s="108"/>
      <c r="E103" s="107"/>
      <c r="F103" s="179"/>
      <c r="G103" s="20"/>
      <c r="H103" s="20"/>
      <c r="I103" s="21"/>
      <c r="J103" s="62"/>
      <c r="K103" s="131"/>
      <c r="L103" s="33"/>
      <c r="M103" s="91"/>
      <c r="N103" s="79"/>
      <c r="O103" s="80"/>
      <c r="P103" s="80"/>
      <c r="Q103" s="80"/>
      <c r="R103" s="80"/>
      <c r="S103" s="87"/>
      <c r="T103" s="84"/>
      <c r="U103" s="26"/>
      <c r="V103" s="22"/>
      <c r="W103" s="22"/>
      <c r="X103" s="22"/>
      <c r="Y103" s="207"/>
      <c r="Z103" s="207"/>
      <c r="AA103" s="23"/>
      <c r="AB103" s="24"/>
      <c r="AC103" s="25"/>
      <c r="AD103" s="25"/>
      <c r="AE103" s="115"/>
      <c r="AF103" s="119"/>
      <c r="AG103" s="120"/>
      <c r="AH103" s="127"/>
      <c r="AI103" s="67"/>
      <c r="AJ103" s="27"/>
      <c r="AK103" s="109"/>
      <c r="AL103" s="95"/>
      <c r="AM103" s="99"/>
      <c r="AN103" s="105"/>
      <c r="AO103" s="177"/>
    </row>
    <row r="104" spans="1:41" s="14" customFormat="1" ht="15" customHeight="1" x14ac:dyDescent="0.25">
      <c r="A104" s="20"/>
      <c r="B104" s="73"/>
      <c r="C104" s="20"/>
      <c r="D104" s="108"/>
      <c r="E104" s="107"/>
      <c r="F104" s="179"/>
      <c r="G104" s="20"/>
      <c r="H104" s="20"/>
      <c r="I104" s="21"/>
      <c r="J104" s="62"/>
      <c r="K104" s="131"/>
      <c r="L104" s="33"/>
      <c r="M104" s="91"/>
      <c r="N104" s="79"/>
      <c r="O104" s="80"/>
      <c r="P104" s="80"/>
      <c r="Q104" s="80"/>
      <c r="R104" s="80"/>
      <c r="S104" s="87"/>
      <c r="T104" s="84"/>
      <c r="U104" s="26"/>
      <c r="V104" s="22"/>
      <c r="W104" s="22"/>
      <c r="X104" s="22"/>
      <c r="Y104" s="207"/>
      <c r="Z104" s="207"/>
      <c r="AA104" s="23"/>
      <c r="AB104" s="24"/>
      <c r="AC104" s="25"/>
      <c r="AD104" s="25"/>
      <c r="AE104" s="115"/>
      <c r="AF104" s="119"/>
      <c r="AG104" s="120"/>
      <c r="AH104" s="127"/>
      <c r="AI104" s="67"/>
      <c r="AJ104" s="27"/>
      <c r="AK104" s="109"/>
      <c r="AL104" s="95"/>
      <c r="AM104" s="99"/>
      <c r="AN104" s="105"/>
      <c r="AO104" s="177"/>
    </row>
    <row r="105" spans="1:41" s="14" customFormat="1" ht="15" customHeight="1" x14ac:dyDescent="0.25">
      <c r="A105" s="20"/>
      <c r="B105" s="73"/>
      <c r="C105" s="20"/>
      <c r="D105" s="108"/>
      <c r="E105" s="107"/>
      <c r="F105" s="179"/>
      <c r="G105" s="20"/>
      <c r="H105" s="20"/>
      <c r="I105" s="21"/>
      <c r="J105" s="62"/>
      <c r="K105" s="131"/>
      <c r="L105" s="33"/>
      <c r="M105" s="91"/>
      <c r="N105" s="79"/>
      <c r="O105" s="80"/>
      <c r="P105" s="80"/>
      <c r="Q105" s="80"/>
      <c r="R105" s="80"/>
      <c r="S105" s="87"/>
      <c r="T105" s="84"/>
      <c r="U105" s="26"/>
      <c r="V105" s="22"/>
      <c r="W105" s="22"/>
      <c r="X105" s="22"/>
      <c r="Y105" s="207"/>
      <c r="Z105" s="207"/>
      <c r="AA105" s="23"/>
      <c r="AB105" s="24"/>
      <c r="AC105" s="25"/>
      <c r="AD105" s="25"/>
      <c r="AE105" s="115"/>
      <c r="AF105" s="119"/>
      <c r="AG105" s="120"/>
      <c r="AH105" s="127"/>
      <c r="AI105" s="67"/>
      <c r="AJ105" s="27"/>
      <c r="AK105" s="109"/>
      <c r="AL105" s="95"/>
      <c r="AM105" s="99"/>
      <c r="AN105" s="105"/>
      <c r="AO105" s="177"/>
    </row>
    <row r="106" spans="1:41" s="14" customFormat="1" ht="15" customHeight="1" x14ac:dyDescent="0.25">
      <c r="A106" s="20"/>
      <c r="B106" s="73"/>
      <c r="C106" s="20"/>
      <c r="D106" s="108"/>
      <c r="E106" s="107"/>
      <c r="F106" s="179"/>
      <c r="G106" s="20"/>
      <c r="H106" s="20"/>
      <c r="I106" s="21"/>
      <c r="J106" s="62"/>
      <c r="K106" s="131"/>
      <c r="L106" s="33"/>
      <c r="M106" s="91"/>
      <c r="N106" s="79"/>
      <c r="O106" s="80"/>
      <c r="P106" s="80"/>
      <c r="Q106" s="80"/>
      <c r="R106" s="80"/>
      <c r="S106" s="87"/>
      <c r="T106" s="84"/>
      <c r="U106" s="26"/>
      <c r="V106" s="22"/>
      <c r="W106" s="22"/>
      <c r="X106" s="22"/>
      <c r="Y106" s="207"/>
      <c r="Z106" s="207"/>
      <c r="AA106" s="23"/>
      <c r="AB106" s="24"/>
      <c r="AC106" s="25"/>
      <c r="AD106" s="25"/>
      <c r="AE106" s="115"/>
      <c r="AF106" s="119"/>
      <c r="AG106" s="120"/>
      <c r="AH106" s="127"/>
      <c r="AI106" s="67"/>
      <c r="AJ106" s="27"/>
      <c r="AK106" s="109"/>
      <c r="AL106" s="95"/>
      <c r="AM106" s="99"/>
      <c r="AN106" s="105"/>
      <c r="AO106" s="177"/>
    </row>
    <row r="107" spans="1:41" s="14" customFormat="1" ht="15" customHeight="1" x14ac:dyDescent="0.25">
      <c r="A107" s="20"/>
      <c r="B107" s="73"/>
      <c r="C107" s="20"/>
      <c r="D107" s="108"/>
      <c r="E107" s="107"/>
      <c r="F107" s="179"/>
      <c r="G107" s="20"/>
      <c r="H107" s="20"/>
      <c r="I107" s="21"/>
      <c r="J107" s="62"/>
      <c r="K107" s="131"/>
      <c r="L107" s="33"/>
      <c r="M107" s="91"/>
      <c r="N107" s="79"/>
      <c r="O107" s="80"/>
      <c r="P107" s="80"/>
      <c r="Q107" s="80"/>
      <c r="R107" s="80"/>
      <c r="S107" s="87"/>
      <c r="T107" s="84"/>
      <c r="U107" s="26"/>
      <c r="V107" s="22"/>
      <c r="W107" s="22"/>
      <c r="X107" s="22"/>
      <c r="Y107" s="207"/>
      <c r="Z107" s="207"/>
      <c r="AA107" s="23"/>
      <c r="AB107" s="24"/>
      <c r="AC107" s="25"/>
      <c r="AD107" s="25"/>
      <c r="AE107" s="115"/>
      <c r="AF107" s="119"/>
      <c r="AG107" s="120"/>
      <c r="AH107" s="127"/>
      <c r="AI107" s="67"/>
      <c r="AJ107" s="27"/>
      <c r="AK107" s="109"/>
      <c r="AL107" s="95"/>
      <c r="AM107" s="99"/>
      <c r="AN107" s="105"/>
      <c r="AO107" s="177"/>
    </row>
    <row r="108" spans="1:41" s="14" customFormat="1" ht="15" customHeight="1" x14ac:dyDescent="0.25">
      <c r="A108" s="20"/>
      <c r="B108" s="73"/>
      <c r="C108" s="20"/>
      <c r="D108" s="108"/>
      <c r="E108" s="107"/>
      <c r="F108" s="179"/>
      <c r="G108" s="20"/>
      <c r="H108" s="20"/>
      <c r="I108" s="21"/>
      <c r="J108" s="62"/>
      <c r="K108" s="131"/>
      <c r="L108" s="33"/>
      <c r="M108" s="91"/>
      <c r="N108" s="79"/>
      <c r="O108" s="80"/>
      <c r="P108" s="80"/>
      <c r="Q108" s="80"/>
      <c r="R108" s="80"/>
      <c r="S108" s="87"/>
      <c r="T108" s="84"/>
      <c r="U108" s="26"/>
      <c r="V108" s="22"/>
      <c r="W108" s="22"/>
      <c r="X108" s="22"/>
      <c r="Y108" s="207"/>
      <c r="Z108" s="207"/>
      <c r="AA108" s="23"/>
      <c r="AB108" s="24"/>
      <c r="AC108" s="25"/>
      <c r="AD108" s="25"/>
      <c r="AE108" s="115"/>
      <c r="AF108" s="119"/>
      <c r="AG108" s="120"/>
      <c r="AH108" s="127"/>
      <c r="AI108" s="67"/>
      <c r="AJ108" s="27"/>
      <c r="AK108" s="109"/>
      <c r="AL108" s="95"/>
      <c r="AM108" s="99"/>
      <c r="AN108" s="105"/>
      <c r="AO108" s="177"/>
    </row>
    <row r="109" spans="1:41" s="14" customFormat="1" ht="15" customHeight="1" x14ac:dyDescent="0.25">
      <c r="A109" s="20"/>
      <c r="B109" s="73"/>
      <c r="C109" s="20"/>
      <c r="D109" s="108"/>
      <c r="E109" s="107"/>
      <c r="F109" s="179"/>
      <c r="G109" s="20"/>
      <c r="H109" s="20"/>
      <c r="I109" s="21"/>
      <c r="J109" s="62"/>
      <c r="K109" s="131"/>
      <c r="L109" s="33"/>
      <c r="M109" s="91"/>
      <c r="N109" s="79"/>
      <c r="O109" s="80"/>
      <c r="P109" s="80"/>
      <c r="Q109" s="80"/>
      <c r="R109" s="80"/>
      <c r="S109" s="87"/>
      <c r="T109" s="84"/>
      <c r="U109" s="26"/>
      <c r="V109" s="22"/>
      <c r="W109" s="22"/>
      <c r="X109" s="22"/>
      <c r="Y109" s="207"/>
      <c r="Z109" s="207"/>
      <c r="AA109" s="23"/>
      <c r="AB109" s="24"/>
      <c r="AC109" s="25"/>
      <c r="AD109" s="25"/>
      <c r="AE109" s="115"/>
      <c r="AF109" s="119"/>
      <c r="AG109" s="120"/>
      <c r="AH109" s="127"/>
      <c r="AI109" s="67"/>
      <c r="AJ109" s="27"/>
      <c r="AK109" s="109"/>
      <c r="AL109" s="95"/>
      <c r="AM109" s="99"/>
      <c r="AN109" s="105"/>
      <c r="AO109" s="177"/>
    </row>
    <row r="110" spans="1:41" s="14" customFormat="1" ht="15" customHeight="1" x14ac:dyDescent="0.25">
      <c r="A110" s="20"/>
      <c r="B110" s="73"/>
      <c r="C110" s="20"/>
      <c r="D110" s="108"/>
      <c r="E110" s="107"/>
      <c r="F110" s="179"/>
      <c r="G110" s="20"/>
      <c r="H110" s="20"/>
      <c r="I110" s="21"/>
      <c r="J110" s="62"/>
      <c r="K110" s="131"/>
      <c r="L110" s="33"/>
      <c r="M110" s="91"/>
      <c r="N110" s="79"/>
      <c r="O110" s="80"/>
      <c r="P110" s="80"/>
      <c r="Q110" s="80"/>
      <c r="R110" s="80"/>
      <c r="S110" s="87"/>
      <c r="T110" s="84"/>
      <c r="U110" s="26"/>
      <c r="V110" s="22"/>
      <c r="W110" s="22"/>
      <c r="X110" s="22"/>
      <c r="Y110" s="207"/>
      <c r="Z110" s="207"/>
      <c r="AA110" s="23"/>
      <c r="AB110" s="24"/>
      <c r="AC110" s="25"/>
      <c r="AD110" s="25"/>
      <c r="AE110" s="115"/>
      <c r="AF110" s="119"/>
      <c r="AG110" s="120"/>
      <c r="AH110" s="127"/>
      <c r="AI110" s="67"/>
      <c r="AJ110" s="27"/>
      <c r="AK110" s="109"/>
      <c r="AL110" s="95"/>
      <c r="AM110" s="99"/>
      <c r="AN110" s="105"/>
      <c r="AO110" s="177"/>
    </row>
    <row r="111" spans="1:41" s="14" customFormat="1" ht="15" customHeight="1" x14ac:dyDescent="0.25">
      <c r="A111" s="20"/>
      <c r="B111" s="73"/>
      <c r="C111" s="20"/>
      <c r="D111" s="108"/>
      <c r="E111" s="107"/>
      <c r="F111" s="179"/>
      <c r="G111" s="20"/>
      <c r="H111" s="20"/>
      <c r="I111" s="21"/>
      <c r="J111" s="62"/>
      <c r="K111" s="131"/>
      <c r="L111" s="33"/>
      <c r="M111" s="91"/>
      <c r="N111" s="79"/>
      <c r="O111" s="80"/>
      <c r="P111" s="80"/>
      <c r="Q111" s="80"/>
      <c r="R111" s="80"/>
      <c r="S111" s="87"/>
      <c r="T111" s="84"/>
      <c r="U111" s="26"/>
      <c r="V111" s="22"/>
      <c r="W111" s="22"/>
      <c r="X111" s="22"/>
      <c r="Y111" s="207"/>
      <c r="Z111" s="207"/>
      <c r="AA111" s="23"/>
      <c r="AB111" s="24"/>
      <c r="AC111" s="25"/>
      <c r="AD111" s="25"/>
      <c r="AE111" s="115"/>
      <c r="AF111" s="119"/>
      <c r="AG111" s="120"/>
      <c r="AH111" s="127"/>
      <c r="AI111" s="67"/>
      <c r="AJ111" s="27"/>
      <c r="AK111" s="109"/>
      <c r="AL111" s="95"/>
      <c r="AM111" s="99"/>
      <c r="AN111" s="105"/>
      <c r="AO111" s="177"/>
    </row>
    <row r="112" spans="1:41" s="14" customFormat="1" ht="15" customHeight="1" x14ac:dyDescent="0.25">
      <c r="A112" s="20"/>
      <c r="B112" s="73"/>
      <c r="C112" s="20"/>
      <c r="D112" s="108"/>
      <c r="E112" s="107"/>
      <c r="F112" s="179"/>
      <c r="G112" s="20"/>
      <c r="H112" s="20"/>
      <c r="I112" s="21"/>
      <c r="J112" s="62"/>
      <c r="K112" s="131"/>
      <c r="L112" s="33"/>
      <c r="M112" s="91"/>
      <c r="N112" s="79"/>
      <c r="O112" s="80"/>
      <c r="P112" s="80"/>
      <c r="Q112" s="80"/>
      <c r="R112" s="80"/>
      <c r="S112" s="87"/>
      <c r="T112" s="84"/>
      <c r="U112" s="26"/>
      <c r="V112" s="22"/>
      <c r="W112" s="22"/>
      <c r="X112" s="22"/>
      <c r="Y112" s="207"/>
      <c r="Z112" s="207"/>
      <c r="AA112" s="23"/>
      <c r="AB112" s="24"/>
      <c r="AC112" s="25"/>
      <c r="AD112" s="25"/>
      <c r="AE112" s="115"/>
      <c r="AF112" s="119"/>
      <c r="AG112" s="120"/>
      <c r="AH112" s="127"/>
      <c r="AI112" s="67"/>
      <c r="AJ112" s="27"/>
      <c r="AK112" s="109"/>
      <c r="AL112" s="95"/>
      <c r="AM112" s="99"/>
      <c r="AN112" s="105"/>
      <c r="AO112" s="177"/>
    </row>
    <row r="113" spans="1:41" s="14" customFormat="1" ht="15" customHeight="1" x14ac:dyDescent="0.25">
      <c r="A113" s="20"/>
      <c r="B113" s="73"/>
      <c r="C113" s="20"/>
      <c r="D113" s="108"/>
      <c r="E113" s="107"/>
      <c r="F113" s="179"/>
      <c r="G113" s="20"/>
      <c r="H113" s="20"/>
      <c r="I113" s="21"/>
      <c r="J113" s="62"/>
      <c r="K113" s="131"/>
      <c r="L113" s="33"/>
      <c r="M113" s="91"/>
      <c r="N113" s="79"/>
      <c r="O113" s="80"/>
      <c r="P113" s="80"/>
      <c r="Q113" s="80"/>
      <c r="R113" s="80"/>
      <c r="S113" s="87"/>
      <c r="T113" s="84"/>
      <c r="U113" s="26"/>
      <c r="V113" s="22"/>
      <c r="W113" s="22"/>
      <c r="X113" s="22"/>
      <c r="Y113" s="207"/>
      <c r="Z113" s="207"/>
      <c r="AA113" s="23"/>
      <c r="AB113" s="24"/>
      <c r="AC113" s="25"/>
      <c r="AD113" s="25"/>
      <c r="AE113" s="115"/>
      <c r="AF113" s="119"/>
      <c r="AG113" s="120"/>
      <c r="AH113" s="127"/>
      <c r="AI113" s="67"/>
      <c r="AJ113" s="27"/>
      <c r="AK113" s="109"/>
      <c r="AL113" s="95"/>
      <c r="AM113" s="99"/>
      <c r="AN113" s="105"/>
      <c r="AO113" s="177"/>
    </row>
    <row r="114" spans="1:41" s="14" customFormat="1" ht="15" customHeight="1" x14ac:dyDescent="0.25">
      <c r="A114" s="20"/>
      <c r="B114" s="73"/>
      <c r="C114" s="20"/>
      <c r="D114" s="108"/>
      <c r="E114" s="107"/>
      <c r="F114" s="179"/>
      <c r="G114" s="20"/>
      <c r="H114" s="20"/>
      <c r="I114" s="21"/>
      <c r="J114" s="62"/>
      <c r="K114" s="131"/>
      <c r="L114" s="33"/>
      <c r="M114" s="91"/>
      <c r="N114" s="79"/>
      <c r="O114" s="80"/>
      <c r="P114" s="80"/>
      <c r="Q114" s="80"/>
      <c r="R114" s="80"/>
      <c r="S114" s="87"/>
      <c r="T114" s="84"/>
      <c r="U114" s="26"/>
      <c r="V114" s="22"/>
      <c r="W114" s="22"/>
      <c r="X114" s="22"/>
      <c r="Y114" s="207"/>
      <c r="Z114" s="207"/>
      <c r="AA114" s="23"/>
      <c r="AB114" s="24"/>
      <c r="AC114" s="25"/>
      <c r="AD114" s="25"/>
      <c r="AE114" s="115"/>
      <c r="AF114" s="119"/>
      <c r="AG114" s="120"/>
      <c r="AH114" s="127"/>
      <c r="AI114" s="67"/>
      <c r="AJ114" s="27"/>
      <c r="AK114" s="109"/>
      <c r="AL114" s="95"/>
      <c r="AM114" s="99"/>
      <c r="AN114" s="105"/>
      <c r="AO114" s="177"/>
    </row>
    <row r="115" spans="1:41" s="14" customFormat="1" ht="15" customHeight="1" x14ac:dyDescent="0.25">
      <c r="A115" s="20"/>
      <c r="B115" s="73"/>
      <c r="C115" s="20"/>
      <c r="D115" s="108"/>
      <c r="E115" s="107"/>
      <c r="F115" s="179"/>
      <c r="G115" s="20"/>
      <c r="H115" s="20"/>
      <c r="I115" s="21"/>
      <c r="J115" s="62"/>
      <c r="K115" s="131"/>
      <c r="L115" s="33"/>
      <c r="M115" s="91"/>
      <c r="N115" s="79"/>
      <c r="O115" s="80"/>
      <c r="P115" s="80"/>
      <c r="Q115" s="80"/>
      <c r="R115" s="80"/>
      <c r="S115" s="87"/>
      <c r="T115" s="84"/>
      <c r="U115" s="26"/>
      <c r="V115" s="22"/>
      <c r="W115" s="22"/>
      <c r="X115" s="22"/>
      <c r="Y115" s="207"/>
      <c r="Z115" s="207"/>
      <c r="AA115" s="23"/>
      <c r="AB115" s="24"/>
      <c r="AC115" s="25"/>
      <c r="AD115" s="25"/>
      <c r="AE115" s="115"/>
      <c r="AF115" s="119"/>
      <c r="AG115" s="120"/>
      <c r="AH115" s="127"/>
      <c r="AI115" s="67"/>
      <c r="AJ115" s="27"/>
      <c r="AK115" s="109"/>
      <c r="AL115" s="95"/>
      <c r="AM115" s="99"/>
      <c r="AN115" s="105"/>
      <c r="AO115" s="177"/>
    </row>
    <row r="116" spans="1:41" s="14" customFormat="1" ht="15" customHeight="1" x14ac:dyDescent="0.25">
      <c r="A116" s="20"/>
      <c r="B116" s="73"/>
      <c r="C116" s="20"/>
      <c r="D116" s="108"/>
      <c r="E116" s="107"/>
      <c r="F116" s="179"/>
      <c r="G116" s="20"/>
      <c r="H116" s="20"/>
      <c r="I116" s="21"/>
      <c r="J116" s="62"/>
      <c r="K116" s="131"/>
      <c r="L116" s="33"/>
      <c r="M116" s="91"/>
      <c r="N116" s="79"/>
      <c r="O116" s="80"/>
      <c r="P116" s="80"/>
      <c r="Q116" s="80"/>
      <c r="R116" s="80"/>
      <c r="S116" s="87"/>
      <c r="T116" s="84"/>
      <c r="U116" s="26"/>
      <c r="V116" s="22"/>
      <c r="W116" s="22"/>
      <c r="X116" s="22"/>
      <c r="Y116" s="207"/>
      <c r="Z116" s="207"/>
      <c r="AA116" s="23"/>
      <c r="AB116" s="24"/>
      <c r="AC116" s="25"/>
      <c r="AD116" s="25"/>
      <c r="AE116" s="115"/>
      <c r="AF116" s="119"/>
      <c r="AG116" s="120"/>
      <c r="AH116" s="127"/>
      <c r="AI116" s="67"/>
      <c r="AJ116" s="27"/>
      <c r="AK116" s="109"/>
      <c r="AL116" s="95"/>
      <c r="AM116" s="99"/>
      <c r="AN116" s="105"/>
      <c r="AO116" s="177"/>
    </row>
    <row r="117" spans="1:41" s="14" customFormat="1" ht="15" customHeight="1" x14ac:dyDescent="0.25">
      <c r="A117" s="20"/>
      <c r="B117" s="73"/>
      <c r="C117" s="20"/>
      <c r="D117" s="108"/>
      <c r="E117" s="107"/>
      <c r="F117" s="179"/>
      <c r="G117" s="20"/>
      <c r="H117" s="20"/>
      <c r="I117" s="21"/>
      <c r="J117" s="62"/>
      <c r="K117" s="131"/>
      <c r="L117" s="33"/>
      <c r="M117" s="91"/>
      <c r="N117" s="79"/>
      <c r="O117" s="80"/>
      <c r="P117" s="80"/>
      <c r="Q117" s="80"/>
      <c r="R117" s="80"/>
      <c r="S117" s="87"/>
      <c r="T117" s="84"/>
      <c r="U117" s="26"/>
      <c r="V117" s="22"/>
      <c r="W117" s="22"/>
      <c r="X117" s="22"/>
      <c r="Y117" s="207"/>
      <c r="Z117" s="207"/>
      <c r="AA117" s="23"/>
      <c r="AB117" s="24"/>
      <c r="AC117" s="25"/>
      <c r="AD117" s="25"/>
      <c r="AE117" s="115"/>
      <c r="AF117" s="119"/>
      <c r="AG117" s="120"/>
      <c r="AH117" s="127"/>
      <c r="AI117" s="67"/>
      <c r="AJ117" s="27"/>
      <c r="AK117" s="109"/>
      <c r="AL117" s="95"/>
      <c r="AM117" s="99"/>
      <c r="AN117" s="105"/>
      <c r="AO117" s="177"/>
    </row>
    <row r="118" spans="1:41" s="14" customFormat="1" ht="15" customHeight="1" x14ac:dyDescent="0.25">
      <c r="A118" s="20"/>
      <c r="B118" s="73"/>
      <c r="C118" s="20"/>
      <c r="D118" s="108"/>
      <c r="E118" s="107"/>
      <c r="F118" s="179"/>
      <c r="G118" s="20"/>
      <c r="H118" s="20"/>
      <c r="I118" s="21"/>
      <c r="J118" s="62"/>
      <c r="K118" s="131"/>
      <c r="L118" s="33"/>
      <c r="M118" s="91"/>
      <c r="N118" s="79"/>
      <c r="O118" s="80"/>
      <c r="P118" s="80"/>
      <c r="Q118" s="80"/>
      <c r="R118" s="80"/>
      <c r="S118" s="87"/>
      <c r="T118" s="84"/>
      <c r="U118" s="26"/>
      <c r="V118" s="22"/>
      <c r="W118" s="22"/>
      <c r="X118" s="22"/>
      <c r="Y118" s="207"/>
      <c r="Z118" s="207"/>
      <c r="AA118" s="23"/>
      <c r="AB118" s="24"/>
      <c r="AC118" s="25"/>
      <c r="AD118" s="25"/>
      <c r="AE118" s="115"/>
      <c r="AF118" s="119"/>
      <c r="AG118" s="120"/>
      <c r="AH118" s="127"/>
      <c r="AI118" s="67"/>
      <c r="AJ118" s="27"/>
      <c r="AK118" s="109"/>
      <c r="AL118" s="95"/>
      <c r="AM118" s="99"/>
      <c r="AN118" s="105"/>
      <c r="AO118" s="177"/>
    </row>
    <row r="119" spans="1:41" s="14" customFormat="1" ht="15" customHeight="1" x14ac:dyDescent="0.25">
      <c r="A119" s="20"/>
      <c r="B119" s="73"/>
      <c r="C119" s="20"/>
      <c r="D119" s="108"/>
      <c r="E119" s="107"/>
      <c r="F119" s="179"/>
      <c r="G119" s="20"/>
      <c r="H119" s="20"/>
      <c r="I119" s="21"/>
      <c r="J119" s="62"/>
      <c r="K119" s="131"/>
      <c r="L119" s="33"/>
      <c r="M119" s="91"/>
      <c r="N119" s="79"/>
      <c r="O119" s="80"/>
      <c r="P119" s="80"/>
      <c r="Q119" s="80"/>
      <c r="R119" s="80"/>
      <c r="S119" s="87"/>
      <c r="T119" s="84"/>
      <c r="U119" s="26"/>
      <c r="V119" s="22"/>
      <c r="W119" s="22"/>
      <c r="X119" s="22"/>
      <c r="Y119" s="207"/>
      <c r="Z119" s="207"/>
      <c r="AA119" s="23"/>
      <c r="AB119" s="24"/>
      <c r="AC119" s="25"/>
      <c r="AD119" s="25"/>
      <c r="AE119" s="115"/>
      <c r="AF119" s="119"/>
      <c r="AG119" s="120"/>
      <c r="AH119" s="127"/>
      <c r="AI119" s="67"/>
      <c r="AJ119" s="27"/>
      <c r="AK119" s="109"/>
      <c r="AL119" s="95"/>
      <c r="AM119" s="99"/>
      <c r="AN119" s="105"/>
      <c r="AO119" s="177"/>
    </row>
    <row r="120" spans="1:41" s="14" customFormat="1" ht="15" customHeight="1" x14ac:dyDescent="0.25">
      <c r="A120" s="20"/>
      <c r="B120" s="73"/>
      <c r="C120" s="20"/>
      <c r="D120" s="108"/>
      <c r="E120" s="107"/>
      <c r="F120" s="179"/>
      <c r="G120" s="20"/>
      <c r="H120" s="20"/>
      <c r="I120" s="21"/>
      <c r="J120" s="62"/>
      <c r="K120" s="131"/>
      <c r="L120" s="33"/>
      <c r="M120" s="91"/>
      <c r="N120" s="79"/>
      <c r="O120" s="80"/>
      <c r="P120" s="80"/>
      <c r="Q120" s="80"/>
      <c r="R120" s="80"/>
      <c r="S120" s="87"/>
      <c r="T120" s="84"/>
      <c r="U120" s="26"/>
      <c r="V120" s="22"/>
      <c r="W120" s="22"/>
      <c r="X120" s="22"/>
      <c r="Y120" s="207"/>
      <c r="Z120" s="207"/>
      <c r="AA120" s="23"/>
      <c r="AB120" s="24"/>
      <c r="AC120" s="25"/>
      <c r="AD120" s="25"/>
      <c r="AE120" s="115"/>
      <c r="AF120" s="119"/>
      <c r="AG120" s="120"/>
      <c r="AH120" s="127"/>
      <c r="AI120" s="67"/>
      <c r="AJ120" s="27"/>
      <c r="AK120" s="109"/>
      <c r="AL120" s="95"/>
      <c r="AM120" s="99"/>
      <c r="AN120" s="105"/>
      <c r="AO120" s="177"/>
    </row>
    <row r="121" spans="1:41" s="14" customFormat="1" ht="15" customHeight="1" x14ac:dyDescent="0.25">
      <c r="A121" s="20"/>
      <c r="B121" s="73"/>
      <c r="C121" s="20"/>
      <c r="D121" s="108"/>
      <c r="E121" s="107"/>
      <c r="F121" s="179"/>
      <c r="G121" s="20"/>
      <c r="H121" s="20"/>
      <c r="I121" s="21"/>
      <c r="J121" s="62"/>
      <c r="K121" s="131"/>
      <c r="L121" s="33"/>
      <c r="M121" s="91"/>
      <c r="N121" s="79"/>
      <c r="O121" s="80"/>
      <c r="P121" s="80"/>
      <c r="Q121" s="80"/>
      <c r="R121" s="80"/>
      <c r="S121" s="87"/>
      <c r="T121" s="84"/>
      <c r="U121" s="26"/>
      <c r="V121" s="22"/>
      <c r="W121" s="22"/>
      <c r="X121" s="22"/>
      <c r="Y121" s="207"/>
      <c r="Z121" s="207"/>
      <c r="AA121" s="23"/>
      <c r="AB121" s="24"/>
      <c r="AC121" s="25"/>
      <c r="AD121" s="25"/>
      <c r="AE121" s="115"/>
      <c r="AF121" s="119"/>
      <c r="AG121" s="120"/>
      <c r="AH121" s="127"/>
      <c r="AI121" s="67"/>
      <c r="AJ121" s="27"/>
      <c r="AK121" s="109"/>
      <c r="AL121" s="95"/>
      <c r="AM121" s="99"/>
      <c r="AN121" s="105"/>
      <c r="AO121" s="177"/>
    </row>
    <row r="122" spans="1:41" s="14" customFormat="1" ht="15" customHeight="1" x14ac:dyDescent="0.25">
      <c r="A122" s="20"/>
      <c r="B122" s="73"/>
      <c r="C122" s="20"/>
      <c r="D122" s="108"/>
      <c r="E122" s="107"/>
      <c r="F122" s="179"/>
      <c r="G122" s="20"/>
      <c r="H122" s="20"/>
      <c r="I122" s="21"/>
      <c r="J122" s="62"/>
      <c r="K122" s="131"/>
      <c r="L122" s="33"/>
      <c r="M122" s="91"/>
      <c r="N122" s="79"/>
      <c r="O122" s="80"/>
      <c r="P122" s="80"/>
      <c r="Q122" s="80"/>
      <c r="R122" s="80"/>
      <c r="S122" s="87"/>
      <c r="T122" s="84"/>
      <c r="U122" s="26"/>
      <c r="V122" s="22"/>
      <c r="W122" s="22"/>
      <c r="X122" s="22"/>
      <c r="Y122" s="207"/>
      <c r="Z122" s="207"/>
      <c r="AA122" s="23"/>
      <c r="AB122" s="24"/>
      <c r="AC122" s="25"/>
      <c r="AD122" s="25"/>
      <c r="AE122" s="115"/>
      <c r="AF122" s="119"/>
      <c r="AG122" s="120"/>
      <c r="AH122" s="127"/>
      <c r="AI122" s="67"/>
      <c r="AJ122" s="27"/>
      <c r="AK122" s="109"/>
      <c r="AL122" s="95"/>
      <c r="AM122" s="99"/>
      <c r="AN122" s="105"/>
      <c r="AO122" s="177"/>
    </row>
    <row r="123" spans="1:41" s="14" customFormat="1" ht="15" customHeight="1" x14ac:dyDescent="0.25">
      <c r="A123" s="20"/>
      <c r="B123" s="73"/>
      <c r="C123" s="20"/>
      <c r="D123" s="108"/>
      <c r="E123" s="107"/>
      <c r="F123" s="179"/>
      <c r="G123" s="20"/>
      <c r="H123" s="20"/>
      <c r="I123" s="21"/>
      <c r="J123" s="62"/>
      <c r="K123" s="131"/>
      <c r="L123" s="33"/>
      <c r="M123" s="91"/>
      <c r="N123" s="79"/>
      <c r="O123" s="80"/>
      <c r="P123" s="80"/>
      <c r="Q123" s="80"/>
      <c r="R123" s="80"/>
      <c r="S123" s="87"/>
      <c r="T123" s="84"/>
      <c r="U123" s="26"/>
      <c r="V123" s="22"/>
      <c r="W123" s="22"/>
      <c r="X123" s="22"/>
      <c r="Y123" s="207"/>
      <c r="Z123" s="207"/>
      <c r="AA123" s="23"/>
      <c r="AB123" s="24"/>
      <c r="AC123" s="25"/>
      <c r="AD123" s="25"/>
      <c r="AE123" s="115"/>
      <c r="AF123" s="119"/>
      <c r="AG123" s="120"/>
      <c r="AH123" s="127"/>
      <c r="AI123" s="67"/>
      <c r="AJ123" s="27"/>
      <c r="AK123" s="109"/>
      <c r="AL123" s="95"/>
      <c r="AM123" s="99"/>
      <c r="AN123" s="105"/>
      <c r="AO123" s="177"/>
    </row>
    <row r="124" spans="1:41" s="14" customFormat="1" ht="15" customHeight="1" x14ac:dyDescent="0.25">
      <c r="A124" s="20"/>
      <c r="B124" s="73"/>
      <c r="C124" s="20"/>
      <c r="D124" s="108"/>
      <c r="E124" s="107"/>
      <c r="F124" s="179"/>
      <c r="G124" s="20"/>
      <c r="H124" s="20"/>
      <c r="I124" s="21"/>
      <c r="J124" s="62"/>
      <c r="K124" s="131"/>
      <c r="L124" s="33"/>
      <c r="M124" s="91"/>
      <c r="N124" s="79"/>
      <c r="O124" s="80"/>
      <c r="P124" s="80"/>
      <c r="Q124" s="80"/>
      <c r="R124" s="80"/>
      <c r="S124" s="87"/>
      <c r="T124" s="84"/>
      <c r="U124" s="26"/>
      <c r="V124" s="22"/>
      <c r="W124" s="22"/>
      <c r="X124" s="22"/>
      <c r="Y124" s="207"/>
      <c r="Z124" s="207"/>
      <c r="AA124" s="23"/>
      <c r="AB124" s="24"/>
      <c r="AC124" s="25"/>
      <c r="AD124" s="25"/>
      <c r="AE124" s="115"/>
      <c r="AF124" s="119"/>
      <c r="AG124" s="120"/>
      <c r="AH124" s="127"/>
      <c r="AI124" s="67"/>
      <c r="AJ124" s="27"/>
      <c r="AK124" s="109"/>
      <c r="AL124" s="95"/>
      <c r="AM124" s="99"/>
      <c r="AN124" s="105"/>
      <c r="AO124" s="177"/>
    </row>
    <row r="125" spans="1:41" s="14" customFormat="1" ht="15" customHeight="1" x14ac:dyDescent="0.25">
      <c r="A125" s="20"/>
      <c r="B125" s="73"/>
      <c r="C125" s="20"/>
      <c r="D125" s="108"/>
      <c r="E125" s="107"/>
      <c r="F125" s="179"/>
      <c r="G125" s="20"/>
      <c r="H125" s="20"/>
      <c r="I125" s="21"/>
      <c r="J125" s="62"/>
      <c r="K125" s="131"/>
      <c r="L125" s="33"/>
      <c r="M125" s="91"/>
      <c r="N125" s="79"/>
      <c r="O125" s="80"/>
      <c r="P125" s="80"/>
      <c r="Q125" s="80"/>
      <c r="R125" s="80"/>
      <c r="S125" s="87"/>
      <c r="T125" s="84"/>
      <c r="U125" s="26"/>
      <c r="V125" s="22"/>
      <c r="W125" s="22"/>
      <c r="X125" s="22"/>
      <c r="Y125" s="207"/>
      <c r="Z125" s="207"/>
      <c r="AA125" s="23"/>
      <c r="AB125" s="24"/>
      <c r="AC125" s="25"/>
      <c r="AD125" s="25"/>
      <c r="AE125" s="115"/>
      <c r="AF125" s="119"/>
      <c r="AG125" s="120"/>
      <c r="AH125" s="127"/>
      <c r="AI125" s="67"/>
      <c r="AJ125" s="27"/>
      <c r="AK125" s="109"/>
      <c r="AL125" s="95"/>
      <c r="AM125" s="99"/>
      <c r="AN125" s="105"/>
      <c r="AO125" s="177"/>
    </row>
    <row r="126" spans="1:41" s="14" customFormat="1" ht="15" customHeight="1" x14ac:dyDescent="0.25">
      <c r="A126" s="20"/>
      <c r="B126" s="73"/>
      <c r="C126" s="20"/>
      <c r="D126" s="108"/>
      <c r="E126" s="107"/>
      <c r="F126" s="179"/>
      <c r="G126" s="20"/>
      <c r="H126" s="20"/>
      <c r="I126" s="21"/>
      <c r="J126" s="62"/>
      <c r="K126" s="131"/>
      <c r="L126" s="33"/>
      <c r="M126" s="91"/>
      <c r="N126" s="79"/>
      <c r="O126" s="80"/>
      <c r="P126" s="80"/>
      <c r="Q126" s="80"/>
      <c r="R126" s="80"/>
      <c r="S126" s="87"/>
      <c r="T126" s="84"/>
      <c r="U126" s="26"/>
      <c r="V126" s="22"/>
      <c r="W126" s="22"/>
      <c r="X126" s="22"/>
      <c r="Y126" s="207"/>
      <c r="Z126" s="207"/>
      <c r="AA126" s="23"/>
      <c r="AB126" s="24"/>
      <c r="AC126" s="25"/>
      <c r="AD126" s="25"/>
      <c r="AE126" s="115"/>
      <c r="AF126" s="119"/>
      <c r="AG126" s="120"/>
      <c r="AH126" s="127"/>
      <c r="AI126" s="67"/>
      <c r="AJ126" s="27"/>
      <c r="AK126" s="109"/>
      <c r="AL126" s="95"/>
      <c r="AM126" s="99"/>
      <c r="AN126" s="105"/>
      <c r="AO126" s="177"/>
    </row>
    <row r="127" spans="1:41" s="14" customFormat="1" ht="15" customHeight="1" x14ac:dyDescent="0.25">
      <c r="A127" s="20"/>
      <c r="B127" s="73"/>
      <c r="C127" s="20"/>
      <c r="D127" s="108"/>
      <c r="E127" s="107"/>
      <c r="F127" s="179"/>
      <c r="G127" s="20"/>
      <c r="H127" s="20"/>
      <c r="I127" s="21"/>
      <c r="J127" s="62"/>
      <c r="K127" s="131"/>
      <c r="L127" s="33"/>
      <c r="M127" s="91"/>
      <c r="N127" s="79"/>
      <c r="O127" s="80"/>
      <c r="P127" s="80"/>
      <c r="Q127" s="80"/>
      <c r="R127" s="80"/>
      <c r="S127" s="87"/>
      <c r="T127" s="84"/>
      <c r="U127" s="26"/>
      <c r="V127" s="22"/>
      <c r="W127" s="22"/>
      <c r="X127" s="22"/>
      <c r="Y127" s="207"/>
      <c r="Z127" s="207"/>
      <c r="AA127" s="23"/>
      <c r="AB127" s="24"/>
      <c r="AC127" s="25"/>
      <c r="AD127" s="25"/>
      <c r="AE127" s="115"/>
      <c r="AF127" s="119"/>
      <c r="AG127" s="120"/>
      <c r="AH127" s="127"/>
      <c r="AI127" s="67"/>
      <c r="AJ127" s="27"/>
      <c r="AK127" s="109"/>
      <c r="AL127" s="95"/>
      <c r="AM127" s="99"/>
      <c r="AN127" s="105"/>
      <c r="AO127" s="177"/>
    </row>
    <row r="128" spans="1:41" s="14" customFormat="1" ht="15" customHeight="1" x14ac:dyDescent="0.25">
      <c r="A128" s="20"/>
      <c r="B128" s="73"/>
      <c r="C128" s="20"/>
      <c r="D128" s="108"/>
      <c r="E128" s="107"/>
      <c r="F128" s="179"/>
      <c r="G128" s="20"/>
      <c r="H128" s="20"/>
      <c r="I128" s="21"/>
      <c r="J128" s="62"/>
      <c r="K128" s="131"/>
      <c r="L128" s="33"/>
      <c r="M128" s="91"/>
      <c r="N128" s="79"/>
      <c r="O128" s="80"/>
      <c r="P128" s="80"/>
      <c r="Q128" s="80"/>
      <c r="R128" s="80"/>
      <c r="S128" s="87"/>
      <c r="T128" s="84"/>
      <c r="U128" s="26"/>
      <c r="V128" s="22"/>
      <c r="W128" s="22"/>
      <c r="X128" s="22"/>
      <c r="Y128" s="207"/>
      <c r="Z128" s="207"/>
      <c r="AA128" s="23"/>
      <c r="AB128" s="24"/>
      <c r="AC128" s="25"/>
      <c r="AD128" s="25"/>
      <c r="AE128" s="115"/>
      <c r="AF128" s="119"/>
      <c r="AG128" s="120"/>
      <c r="AH128" s="127"/>
      <c r="AI128" s="67"/>
      <c r="AJ128" s="27"/>
      <c r="AK128" s="109"/>
      <c r="AL128" s="95"/>
      <c r="AM128" s="99"/>
      <c r="AN128" s="105"/>
      <c r="AO128" s="177"/>
    </row>
    <row r="129" spans="1:41" s="14" customFormat="1" ht="15" customHeight="1" x14ac:dyDescent="0.25">
      <c r="A129" s="20"/>
      <c r="B129" s="73"/>
      <c r="C129" s="20"/>
      <c r="D129" s="108"/>
      <c r="E129" s="107"/>
      <c r="F129" s="179"/>
      <c r="G129" s="20"/>
      <c r="H129" s="20"/>
      <c r="I129" s="21"/>
      <c r="J129" s="62"/>
      <c r="K129" s="131"/>
      <c r="L129" s="33"/>
      <c r="M129" s="91"/>
      <c r="N129" s="79"/>
      <c r="O129" s="80"/>
      <c r="P129" s="80"/>
      <c r="Q129" s="80"/>
      <c r="R129" s="80"/>
      <c r="S129" s="87"/>
      <c r="T129" s="84"/>
      <c r="U129" s="26"/>
      <c r="V129" s="22"/>
      <c r="W129" s="22"/>
      <c r="X129" s="22"/>
      <c r="Y129" s="207"/>
      <c r="Z129" s="207"/>
      <c r="AA129" s="23"/>
      <c r="AB129" s="24"/>
      <c r="AC129" s="25"/>
      <c r="AD129" s="25"/>
      <c r="AE129" s="115"/>
      <c r="AF129" s="119"/>
      <c r="AG129" s="120"/>
      <c r="AH129" s="127"/>
      <c r="AI129" s="67"/>
      <c r="AJ129" s="27"/>
      <c r="AK129" s="109"/>
      <c r="AL129" s="95"/>
      <c r="AM129" s="99"/>
      <c r="AN129" s="105"/>
      <c r="AO129" s="177"/>
    </row>
    <row r="130" spans="1:41" s="14" customFormat="1" ht="15" customHeight="1" x14ac:dyDescent="0.25">
      <c r="A130" s="20"/>
      <c r="B130" s="73"/>
      <c r="C130" s="20"/>
      <c r="D130" s="108"/>
      <c r="E130" s="107"/>
      <c r="F130" s="179"/>
      <c r="G130" s="20"/>
      <c r="H130" s="20"/>
      <c r="I130" s="21"/>
      <c r="J130" s="62"/>
      <c r="K130" s="131"/>
      <c r="L130" s="33"/>
      <c r="M130" s="91"/>
      <c r="N130" s="79"/>
      <c r="O130" s="80"/>
      <c r="P130" s="80"/>
      <c r="Q130" s="80"/>
      <c r="R130" s="80"/>
      <c r="S130" s="87"/>
      <c r="T130" s="84"/>
      <c r="U130" s="26"/>
      <c r="V130" s="22"/>
      <c r="W130" s="22"/>
      <c r="X130" s="22"/>
      <c r="Y130" s="207"/>
      <c r="Z130" s="207"/>
      <c r="AA130" s="23"/>
      <c r="AB130" s="24"/>
      <c r="AC130" s="25"/>
      <c r="AD130" s="25"/>
      <c r="AE130" s="115"/>
      <c r="AF130" s="119"/>
      <c r="AG130" s="120"/>
      <c r="AH130" s="127"/>
      <c r="AI130" s="67"/>
      <c r="AJ130" s="27"/>
      <c r="AK130" s="109"/>
      <c r="AL130" s="95"/>
      <c r="AM130" s="99"/>
      <c r="AN130" s="105"/>
      <c r="AO130" s="177"/>
    </row>
    <row r="131" spans="1:41" s="14" customFormat="1" ht="15" customHeight="1" x14ac:dyDescent="0.25">
      <c r="A131" s="20"/>
      <c r="B131" s="73"/>
      <c r="C131" s="20"/>
      <c r="D131" s="108"/>
      <c r="E131" s="107"/>
      <c r="F131" s="179"/>
      <c r="G131" s="20"/>
      <c r="H131" s="20"/>
      <c r="I131" s="21"/>
      <c r="J131" s="62"/>
      <c r="K131" s="131"/>
      <c r="L131" s="33"/>
      <c r="M131" s="91"/>
      <c r="N131" s="79"/>
      <c r="O131" s="80"/>
      <c r="P131" s="80"/>
      <c r="Q131" s="80"/>
      <c r="R131" s="80"/>
      <c r="S131" s="87"/>
      <c r="T131" s="84"/>
      <c r="U131" s="26"/>
      <c r="V131" s="22"/>
      <c r="W131" s="22"/>
      <c r="X131" s="22"/>
      <c r="Y131" s="207"/>
      <c r="Z131" s="207"/>
      <c r="AA131" s="23"/>
      <c r="AB131" s="24"/>
      <c r="AC131" s="25"/>
      <c r="AD131" s="25"/>
      <c r="AE131" s="115"/>
      <c r="AF131" s="119"/>
      <c r="AG131" s="120"/>
      <c r="AH131" s="127"/>
      <c r="AI131" s="67"/>
      <c r="AJ131" s="27"/>
      <c r="AK131" s="109"/>
      <c r="AL131" s="95"/>
      <c r="AM131" s="99"/>
      <c r="AN131" s="105"/>
      <c r="AO131" s="177"/>
    </row>
    <row r="132" spans="1:41" s="14" customFormat="1" ht="15" customHeight="1" x14ac:dyDescent="0.25">
      <c r="A132" s="20"/>
      <c r="B132" s="73"/>
      <c r="C132" s="20"/>
      <c r="D132" s="108"/>
      <c r="E132" s="107"/>
      <c r="F132" s="179"/>
      <c r="G132" s="20"/>
      <c r="H132" s="20"/>
      <c r="I132" s="21"/>
      <c r="J132" s="62"/>
      <c r="K132" s="131"/>
      <c r="L132" s="33"/>
      <c r="M132" s="91"/>
      <c r="N132" s="79"/>
      <c r="O132" s="80"/>
      <c r="P132" s="80"/>
      <c r="Q132" s="80"/>
      <c r="R132" s="80"/>
      <c r="S132" s="87"/>
      <c r="T132" s="84"/>
      <c r="U132" s="26"/>
      <c r="V132" s="22"/>
      <c r="W132" s="22"/>
      <c r="X132" s="22"/>
      <c r="Y132" s="207"/>
      <c r="Z132" s="207"/>
      <c r="AA132" s="23"/>
      <c r="AB132" s="24"/>
      <c r="AC132" s="25"/>
      <c r="AD132" s="25"/>
      <c r="AE132" s="115"/>
      <c r="AF132" s="119"/>
      <c r="AG132" s="120"/>
      <c r="AH132" s="127"/>
      <c r="AI132" s="67"/>
      <c r="AJ132" s="27"/>
      <c r="AK132" s="109"/>
      <c r="AL132" s="95"/>
      <c r="AM132" s="99"/>
      <c r="AN132" s="105"/>
      <c r="AO132" s="177"/>
    </row>
    <row r="133" spans="1:41" s="14" customFormat="1" ht="15" customHeight="1" x14ac:dyDescent="0.25">
      <c r="A133" s="20"/>
      <c r="B133" s="73"/>
      <c r="C133" s="20"/>
      <c r="D133" s="108"/>
      <c r="E133" s="107"/>
      <c r="F133" s="179"/>
      <c r="G133" s="20"/>
      <c r="H133" s="20"/>
      <c r="I133" s="21"/>
      <c r="J133" s="62"/>
      <c r="K133" s="131"/>
      <c r="L133" s="33"/>
      <c r="M133" s="91"/>
      <c r="N133" s="79"/>
      <c r="O133" s="80"/>
      <c r="P133" s="80"/>
      <c r="Q133" s="80"/>
      <c r="R133" s="80"/>
      <c r="S133" s="87"/>
      <c r="T133" s="84"/>
      <c r="U133" s="26"/>
      <c r="V133" s="22"/>
      <c r="W133" s="22"/>
      <c r="X133" s="22"/>
      <c r="Y133" s="207"/>
      <c r="Z133" s="207"/>
      <c r="AA133" s="23"/>
      <c r="AB133" s="24"/>
      <c r="AC133" s="25"/>
      <c r="AD133" s="25"/>
      <c r="AE133" s="115"/>
      <c r="AF133" s="119"/>
      <c r="AG133" s="120"/>
      <c r="AH133" s="127"/>
      <c r="AI133" s="67"/>
      <c r="AJ133" s="27"/>
      <c r="AK133" s="109"/>
      <c r="AL133" s="95"/>
      <c r="AM133" s="99"/>
      <c r="AN133" s="105"/>
      <c r="AO133" s="177"/>
    </row>
    <row r="134" spans="1:41" s="14" customFormat="1" ht="15" customHeight="1" x14ac:dyDescent="0.25">
      <c r="A134" s="20"/>
      <c r="B134" s="73"/>
      <c r="C134" s="20"/>
      <c r="D134" s="108"/>
      <c r="E134" s="107"/>
      <c r="F134" s="179"/>
      <c r="G134" s="20"/>
      <c r="H134" s="20"/>
      <c r="I134" s="21"/>
      <c r="J134" s="62"/>
      <c r="K134" s="131"/>
      <c r="L134" s="33"/>
      <c r="M134" s="91"/>
      <c r="N134" s="79"/>
      <c r="O134" s="80"/>
      <c r="P134" s="80"/>
      <c r="Q134" s="80"/>
      <c r="R134" s="80"/>
      <c r="S134" s="87"/>
      <c r="T134" s="84"/>
      <c r="U134" s="26"/>
      <c r="V134" s="22"/>
      <c r="W134" s="22"/>
      <c r="X134" s="22"/>
      <c r="Y134" s="207"/>
      <c r="Z134" s="207"/>
      <c r="AA134" s="23"/>
      <c r="AB134" s="24"/>
      <c r="AC134" s="25"/>
      <c r="AD134" s="25"/>
      <c r="AE134" s="115"/>
      <c r="AF134" s="119"/>
      <c r="AG134" s="120"/>
      <c r="AH134" s="127"/>
      <c r="AI134" s="67"/>
      <c r="AJ134" s="27"/>
      <c r="AK134" s="109"/>
      <c r="AL134" s="95"/>
      <c r="AM134" s="99"/>
      <c r="AN134" s="105"/>
      <c r="AO134" s="177"/>
    </row>
    <row r="135" spans="1:41" s="14" customFormat="1" ht="15" customHeight="1" x14ac:dyDescent="0.25">
      <c r="A135" s="20"/>
      <c r="B135" s="73"/>
      <c r="C135" s="20"/>
      <c r="D135" s="108"/>
      <c r="E135" s="107"/>
      <c r="F135" s="179"/>
      <c r="G135" s="20"/>
      <c r="H135" s="20"/>
      <c r="I135" s="21"/>
      <c r="J135" s="62"/>
      <c r="K135" s="131"/>
      <c r="L135" s="33"/>
      <c r="M135" s="91"/>
      <c r="N135" s="79"/>
      <c r="O135" s="80"/>
      <c r="P135" s="80"/>
      <c r="Q135" s="80"/>
      <c r="R135" s="80"/>
      <c r="S135" s="87"/>
      <c r="T135" s="84"/>
      <c r="U135" s="26"/>
      <c r="V135" s="22"/>
      <c r="W135" s="22"/>
      <c r="X135" s="22"/>
      <c r="Y135" s="207"/>
      <c r="Z135" s="207"/>
      <c r="AA135" s="23"/>
      <c r="AB135" s="24"/>
      <c r="AC135" s="25"/>
      <c r="AD135" s="25"/>
      <c r="AE135" s="115"/>
      <c r="AF135" s="119"/>
      <c r="AG135" s="120"/>
      <c r="AH135" s="127"/>
      <c r="AI135" s="67"/>
      <c r="AJ135" s="27"/>
      <c r="AK135" s="109"/>
      <c r="AL135" s="95"/>
      <c r="AM135" s="99"/>
      <c r="AN135" s="105"/>
      <c r="AO135" s="177"/>
    </row>
    <row r="136" spans="1:41" s="14" customFormat="1" ht="15" customHeight="1" x14ac:dyDescent="0.25">
      <c r="A136" s="20"/>
      <c r="B136" s="73"/>
      <c r="C136" s="20"/>
      <c r="D136" s="108"/>
      <c r="E136" s="107"/>
      <c r="F136" s="179"/>
      <c r="G136" s="20"/>
      <c r="H136" s="20"/>
      <c r="I136" s="21"/>
      <c r="J136" s="62"/>
      <c r="K136" s="131"/>
      <c r="L136" s="33"/>
      <c r="M136" s="91"/>
      <c r="N136" s="79"/>
      <c r="O136" s="80"/>
      <c r="P136" s="80"/>
      <c r="Q136" s="80"/>
      <c r="R136" s="80"/>
      <c r="S136" s="87"/>
      <c r="T136" s="84"/>
      <c r="U136" s="26"/>
      <c r="V136" s="22"/>
      <c r="W136" s="22"/>
      <c r="X136" s="22"/>
      <c r="Y136" s="207"/>
      <c r="Z136" s="207"/>
      <c r="AA136" s="23"/>
      <c r="AB136" s="24"/>
      <c r="AC136" s="25"/>
      <c r="AD136" s="25"/>
      <c r="AE136" s="115"/>
      <c r="AF136" s="119"/>
      <c r="AG136" s="120"/>
      <c r="AH136" s="127"/>
      <c r="AI136" s="67"/>
      <c r="AJ136" s="27"/>
      <c r="AK136" s="109"/>
      <c r="AL136" s="95"/>
      <c r="AM136" s="99"/>
      <c r="AN136" s="105"/>
      <c r="AO136" s="177"/>
    </row>
    <row r="137" spans="1:41" s="14" customFormat="1" ht="15" customHeight="1" x14ac:dyDescent="0.25">
      <c r="A137" s="20"/>
      <c r="B137" s="73"/>
      <c r="C137" s="20"/>
      <c r="D137" s="108"/>
      <c r="E137" s="107"/>
      <c r="F137" s="179"/>
      <c r="G137" s="20"/>
      <c r="H137" s="20"/>
      <c r="I137" s="21"/>
      <c r="J137" s="62"/>
      <c r="K137" s="131"/>
      <c r="L137" s="33"/>
      <c r="M137" s="91"/>
      <c r="N137" s="79"/>
      <c r="O137" s="80"/>
      <c r="P137" s="80"/>
      <c r="Q137" s="80"/>
      <c r="R137" s="80"/>
      <c r="S137" s="87"/>
      <c r="T137" s="84"/>
      <c r="U137" s="26"/>
      <c r="V137" s="22"/>
      <c r="W137" s="22"/>
      <c r="X137" s="22"/>
      <c r="Y137" s="207"/>
      <c r="Z137" s="207"/>
      <c r="AA137" s="23"/>
      <c r="AB137" s="24"/>
      <c r="AC137" s="25"/>
      <c r="AD137" s="25"/>
      <c r="AE137" s="115"/>
      <c r="AF137" s="119"/>
      <c r="AG137" s="120"/>
      <c r="AH137" s="127"/>
      <c r="AI137" s="67"/>
      <c r="AJ137" s="27"/>
      <c r="AK137" s="109"/>
      <c r="AL137" s="95"/>
      <c r="AM137" s="99"/>
      <c r="AN137" s="105"/>
      <c r="AO137" s="177"/>
    </row>
    <row r="138" spans="1:41" s="14" customFormat="1" ht="15" customHeight="1" x14ac:dyDescent="0.25">
      <c r="A138" s="20"/>
      <c r="B138" s="73"/>
      <c r="C138" s="20"/>
      <c r="D138" s="108"/>
      <c r="E138" s="107"/>
      <c r="F138" s="179"/>
      <c r="G138" s="20"/>
      <c r="H138" s="20"/>
      <c r="I138" s="21"/>
      <c r="J138" s="62"/>
      <c r="K138" s="131"/>
      <c r="L138" s="33"/>
      <c r="M138" s="91"/>
      <c r="N138" s="79"/>
      <c r="O138" s="80"/>
      <c r="P138" s="80"/>
      <c r="Q138" s="80"/>
      <c r="R138" s="80"/>
      <c r="S138" s="87"/>
      <c r="T138" s="84"/>
      <c r="U138" s="26"/>
      <c r="V138" s="22"/>
      <c r="W138" s="22"/>
      <c r="X138" s="22"/>
      <c r="Y138" s="207"/>
      <c r="Z138" s="207"/>
      <c r="AA138" s="23"/>
      <c r="AB138" s="24"/>
      <c r="AC138" s="25"/>
      <c r="AD138" s="25"/>
      <c r="AE138" s="115"/>
      <c r="AF138" s="119"/>
      <c r="AG138" s="120"/>
      <c r="AH138" s="127"/>
      <c r="AI138" s="67"/>
      <c r="AJ138" s="27"/>
      <c r="AK138" s="109"/>
      <c r="AL138" s="95"/>
      <c r="AM138" s="99"/>
      <c r="AN138" s="105"/>
      <c r="AO138" s="177"/>
    </row>
    <row r="139" spans="1:41" s="14" customFormat="1" ht="15" customHeight="1" x14ac:dyDescent="0.25">
      <c r="A139" s="20"/>
      <c r="B139" s="73"/>
      <c r="C139" s="20"/>
      <c r="D139" s="108"/>
      <c r="E139" s="107"/>
      <c r="F139" s="179"/>
      <c r="G139" s="20"/>
      <c r="H139" s="20"/>
      <c r="I139" s="21"/>
      <c r="J139" s="62"/>
      <c r="K139" s="131"/>
      <c r="L139" s="33"/>
      <c r="M139" s="91"/>
      <c r="N139" s="79"/>
      <c r="O139" s="80"/>
      <c r="P139" s="80"/>
      <c r="Q139" s="80"/>
      <c r="R139" s="80"/>
      <c r="S139" s="87"/>
      <c r="T139" s="84"/>
      <c r="U139" s="26"/>
      <c r="V139" s="22"/>
      <c r="W139" s="22"/>
      <c r="X139" s="22"/>
      <c r="Y139" s="207"/>
      <c r="Z139" s="207"/>
      <c r="AA139" s="23"/>
      <c r="AB139" s="24"/>
      <c r="AC139" s="25"/>
      <c r="AD139" s="25"/>
      <c r="AE139" s="115"/>
      <c r="AF139" s="119"/>
      <c r="AG139" s="120"/>
      <c r="AH139" s="127"/>
      <c r="AI139" s="67"/>
      <c r="AJ139" s="27"/>
      <c r="AK139" s="109"/>
      <c r="AL139" s="95"/>
      <c r="AM139" s="99"/>
      <c r="AN139" s="105"/>
      <c r="AO139" s="177"/>
    </row>
    <row r="140" spans="1:41" s="14" customFormat="1" ht="15" customHeight="1" x14ac:dyDescent="0.25">
      <c r="A140" s="20"/>
      <c r="B140" s="73"/>
      <c r="C140" s="20"/>
      <c r="D140" s="108"/>
      <c r="E140" s="107"/>
      <c r="F140" s="179"/>
      <c r="G140" s="20"/>
      <c r="H140" s="20"/>
      <c r="I140" s="21"/>
      <c r="J140" s="62"/>
      <c r="K140" s="131"/>
      <c r="L140" s="33"/>
      <c r="M140" s="91"/>
      <c r="N140" s="79"/>
      <c r="O140" s="80"/>
      <c r="P140" s="80"/>
      <c r="Q140" s="80"/>
      <c r="R140" s="80"/>
      <c r="S140" s="87"/>
      <c r="T140" s="84"/>
      <c r="U140" s="26"/>
      <c r="V140" s="22"/>
      <c r="W140" s="22"/>
      <c r="X140" s="22"/>
      <c r="Y140" s="207"/>
      <c r="Z140" s="207"/>
      <c r="AA140" s="23"/>
      <c r="AB140" s="24"/>
      <c r="AC140" s="25"/>
      <c r="AD140" s="25"/>
      <c r="AE140" s="115"/>
      <c r="AF140" s="119"/>
      <c r="AG140" s="120"/>
      <c r="AH140" s="127"/>
      <c r="AI140" s="67"/>
      <c r="AJ140" s="27"/>
      <c r="AK140" s="109"/>
      <c r="AL140" s="95"/>
      <c r="AM140" s="99"/>
      <c r="AN140" s="105"/>
      <c r="AO140" s="177"/>
    </row>
    <row r="141" spans="1:41" s="14" customFormat="1" ht="15" customHeight="1" x14ac:dyDescent="0.25">
      <c r="A141" s="20"/>
      <c r="B141" s="73"/>
      <c r="C141" s="20"/>
      <c r="D141" s="108"/>
      <c r="E141" s="107"/>
      <c r="F141" s="179"/>
      <c r="G141" s="20"/>
      <c r="H141" s="20"/>
      <c r="I141" s="21"/>
      <c r="J141" s="62"/>
      <c r="K141" s="131"/>
      <c r="L141" s="33"/>
      <c r="M141" s="91"/>
      <c r="N141" s="79"/>
      <c r="O141" s="80"/>
      <c r="P141" s="80"/>
      <c r="Q141" s="80"/>
      <c r="R141" s="80"/>
      <c r="S141" s="87"/>
      <c r="T141" s="84"/>
      <c r="U141" s="26"/>
      <c r="V141" s="22"/>
      <c r="W141" s="22"/>
      <c r="X141" s="22"/>
      <c r="Y141" s="207"/>
      <c r="Z141" s="207"/>
      <c r="AA141" s="23"/>
      <c r="AB141" s="24"/>
      <c r="AC141" s="25"/>
      <c r="AD141" s="25"/>
      <c r="AE141" s="115"/>
      <c r="AF141" s="119"/>
      <c r="AG141" s="120"/>
      <c r="AH141" s="127"/>
      <c r="AI141" s="67"/>
      <c r="AJ141" s="27"/>
      <c r="AK141" s="109"/>
      <c r="AL141" s="95"/>
      <c r="AM141" s="99"/>
      <c r="AN141" s="105"/>
      <c r="AO141" s="177"/>
    </row>
    <row r="142" spans="1:41" s="14" customFormat="1" ht="15" customHeight="1" x14ac:dyDescent="0.25">
      <c r="A142" s="20"/>
      <c r="B142" s="73"/>
      <c r="C142" s="20"/>
      <c r="D142" s="108"/>
      <c r="E142" s="107"/>
      <c r="F142" s="179"/>
      <c r="G142" s="20"/>
      <c r="H142" s="20"/>
      <c r="I142" s="21"/>
      <c r="J142" s="62"/>
      <c r="K142" s="131"/>
      <c r="L142" s="33"/>
      <c r="M142" s="91"/>
      <c r="N142" s="79"/>
      <c r="O142" s="80"/>
      <c r="P142" s="80"/>
      <c r="Q142" s="80"/>
      <c r="R142" s="80"/>
      <c r="S142" s="87"/>
      <c r="T142" s="84"/>
      <c r="U142" s="26"/>
      <c r="V142" s="22"/>
      <c r="W142" s="22"/>
      <c r="X142" s="22"/>
      <c r="Y142" s="207"/>
      <c r="Z142" s="207"/>
      <c r="AA142" s="23"/>
      <c r="AB142" s="24"/>
      <c r="AC142" s="25"/>
      <c r="AD142" s="25"/>
      <c r="AE142" s="115"/>
      <c r="AF142" s="119"/>
      <c r="AG142" s="120"/>
      <c r="AH142" s="127"/>
      <c r="AI142" s="67"/>
      <c r="AJ142" s="27"/>
      <c r="AK142" s="109"/>
      <c r="AL142" s="95"/>
      <c r="AM142" s="99"/>
      <c r="AN142" s="105"/>
      <c r="AO142" s="177"/>
    </row>
    <row r="143" spans="1:41" s="14" customFormat="1" ht="15" customHeight="1" x14ac:dyDescent="0.25">
      <c r="A143" s="20"/>
      <c r="B143" s="73"/>
      <c r="C143" s="20"/>
      <c r="D143" s="108"/>
      <c r="E143" s="107"/>
      <c r="F143" s="179"/>
      <c r="G143" s="20"/>
      <c r="H143" s="20"/>
      <c r="I143" s="21"/>
      <c r="J143" s="62"/>
      <c r="K143" s="131"/>
      <c r="L143" s="33"/>
      <c r="M143" s="91"/>
      <c r="N143" s="79"/>
      <c r="O143" s="80"/>
      <c r="P143" s="80"/>
      <c r="Q143" s="80"/>
      <c r="R143" s="80"/>
      <c r="S143" s="87"/>
      <c r="T143" s="84"/>
      <c r="U143" s="26"/>
      <c r="V143" s="22"/>
      <c r="W143" s="22"/>
      <c r="X143" s="22"/>
      <c r="Y143" s="207"/>
      <c r="Z143" s="207"/>
      <c r="AA143" s="23"/>
      <c r="AB143" s="24"/>
      <c r="AC143" s="25"/>
      <c r="AD143" s="25"/>
      <c r="AE143" s="115"/>
      <c r="AF143" s="119"/>
      <c r="AG143" s="120"/>
      <c r="AH143" s="127"/>
      <c r="AI143" s="67"/>
      <c r="AJ143" s="27"/>
      <c r="AK143" s="109"/>
      <c r="AL143" s="95"/>
      <c r="AM143" s="99"/>
      <c r="AN143" s="105"/>
      <c r="AO143" s="177"/>
    </row>
    <row r="144" spans="1:41" s="14" customFormat="1" ht="15" customHeight="1" x14ac:dyDescent="0.25">
      <c r="A144" s="20"/>
      <c r="B144" s="73"/>
      <c r="C144" s="20"/>
      <c r="D144" s="108"/>
      <c r="E144" s="107"/>
      <c r="F144" s="179"/>
      <c r="G144" s="20"/>
      <c r="H144" s="20"/>
      <c r="I144" s="21"/>
      <c r="J144" s="62"/>
      <c r="K144" s="131"/>
      <c r="L144" s="33"/>
      <c r="M144" s="91"/>
      <c r="N144" s="79"/>
      <c r="O144" s="80"/>
      <c r="P144" s="80"/>
      <c r="Q144" s="80"/>
      <c r="R144" s="80"/>
      <c r="S144" s="87"/>
      <c r="T144" s="84"/>
      <c r="U144" s="26"/>
      <c r="V144" s="22"/>
      <c r="W144" s="22"/>
      <c r="X144" s="22"/>
      <c r="Y144" s="207"/>
      <c r="Z144" s="207"/>
      <c r="AA144" s="23"/>
      <c r="AB144" s="24"/>
      <c r="AC144" s="25"/>
      <c r="AD144" s="25"/>
      <c r="AE144" s="115"/>
      <c r="AF144" s="119"/>
      <c r="AG144" s="120"/>
      <c r="AH144" s="127"/>
      <c r="AI144" s="67"/>
      <c r="AJ144" s="27"/>
      <c r="AK144" s="109"/>
      <c r="AL144" s="95"/>
      <c r="AM144" s="99"/>
      <c r="AN144" s="105"/>
      <c r="AO144" s="177"/>
    </row>
    <row r="145" spans="1:41" s="14" customFormat="1" ht="15" customHeight="1" x14ac:dyDescent="0.25">
      <c r="A145" s="20"/>
      <c r="B145" s="73"/>
      <c r="C145" s="20"/>
      <c r="D145" s="108"/>
      <c r="E145" s="107"/>
      <c r="F145" s="179"/>
      <c r="G145" s="20"/>
      <c r="H145" s="20"/>
      <c r="I145" s="21"/>
      <c r="J145" s="62"/>
      <c r="K145" s="131"/>
      <c r="L145" s="33"/>
      <c r="M145" s="91"/>
      <c r="N145" s="79"/>
      <c r="O145" s="80"/>
      <c r="P145" s="80"/>
      <c r="Q145" s="80"/>
      <c r="R145" s="80"/>
      <c r="S145" s="87"/>
      <c r="T145" s="84"/>
      <c r="U145" s="26"/>
      <c r="V145" s="22"/>
      <c r="W145" s="22"/>
      <c r="X145" s="22"/>
      <c r="Y145" s="207"/>
      <c r="Z145" s="207"/>
      <c r="AA145" s="23"/>
      <c r="AB145" s="24"/>
      <c r="AC145" s="25"/>
      <c r="AD145" s="25"/>
      <c r="AE145" s="115"/>
      <c r="AF145" s="119"/>
      <c r="AG145" s="120"/>
      <c r="AH145" s="127"/>
      <c r="AI145" s="67"/>
      <c r="AJ145" s="27"/>
      <c r="AK145" s="109"/>
      <c r="AL145" s="95"/>
      <c r="AM145" s="99"/>
      <c r="AN145" s="105"/>
      <c r="AO145" s="177"/>
    </row>
    <row r="146" spans="1:41" s="14" customFormat="1" ht="15" customHeight="1" x14ac:dyDescent="0.25">
      <c r="A146" s="20"/>
      <c r="B146" s="73"/>
      <c r="C146" s="20"/>
      <c r="D146" s="108"/>
      <c r="E146" s="107"/>
      <c r="F146" s="179"/>
      <c r="G146" s="20"/>
      <c r="H146" s="20"/>
      <c r="I146" s="21"/>
      <c r="J146" s="62"/>
      <c r="K146" s="131"/>
      <c r="L146" s="33"/>
      <c r="M146" s="91"/>
      <c r="N146" s="79"/>
      <c r="O146" s="80"/>
      <c r="P146" s="80"/>
      <c r="Q146" s="80"/>
      <c r="R146" s="80"/>
      <c r="S146" s="87"/>
      <c r="T146" s="84"/>
      <c r="U146" s="26"/>
      <c r="V146" s="22"/>
      <c r="W146" s="22"/>
      <c r="X146" s="22"/>
      <c r="Y146" s="207"/>
      <c r="Z146" s="207"/>
      <c r="AA146" s="23"/>
      <c r="AB146" s="24"/>
      <c r="AC146" s="25"/>
      <c r="AD146" s="25"/>
      <c r="AE146" s="115"/>
      <c r="AF146" s="119"/>
      <c r="AG146" s="120"/>
      <c r="AH146" s="127"/>
      <c r="AI146" s="67"/>
      <c r="AJ146" s="27"/>
      <c r="AK146" s="109"/>
      <c r="AL146" s="95"/>
      <c r="AM146" s="99"/>
      <c r="AN146" s="105"/>
      <c r="AO146" s="177"/>
    </row>
    <row r="147" spans="1:41" s="14" customFormat="1" ht="15" customHeight="1" x14ac:dyDescent="0.25">
      <c r="A147" s="20"/>
      <c r="B147" s="73"/>
      <c r="C147" s="20"/>
      <c r="D147" s="108"/>
      <c r="E147" s="107"/>
      <c r="F147" s="179"/>
      <c r="G147" s="20"/>
      <c r="H147" s="20"/>
      <c r="I147" s="21"/>
      <c r="J147" s="62"/>
      <c r="K147" s="131"/>
      <c r="L147" s="33"/>
      <c r="M147" s="91"/>
      <c r="N147" s="79"/>
      <c r="O147" s="80"/>
      <c r="P147" s="80"/>
      <c r="Q147" s="80"/>
      <c r="R147" s="80"/>
      <c r="S147" s="87"/>
      <c r="T147" s="84"/>
      <c r="U147" s="26"/>
      <c r="V147" s="22"/>
      <c r="W147" s="22"/>
      <c r="X147" s="22"/>
      <c r="Y147" s="207"/>
      <c r="Z147" s="207"/>
      <c r="AA147" s="23"/>
      <c r="AB147" s="24"/>
      <c r="AC147" s="25"/>
      <c r="AD147" s="25"/>
      <c r="AE147" s="115"/>
      <c r="AF147" s="119"/>
      <c r="AG147" s="120"/>
      <c r="AH147" s="127"/>
      <c r="AI147" s="67"/>
      <c r="AJ147" s="27"/>
      <c r="AK147" s="109"/>
      <c r="AL147" s="95"/>
      <c r="AM147" s="99"/>
      <c r="AN147" s="105"/>
      <c r="AO147" s="177"/>
    </row>
    <row r="148" spans="1:41" s="14" customFormat="1" ht="15" customHeight="1" x14ac:dyDescent="0.25">
      <c r="A148" s="20"/>
      <c r="B148" s="73"/>
      <c r="C148" s="20"/>
      <c r="D148" s="108"/>
      <c r="E148" s="107"/>
      <c r="F148" s="179"/>
      <c r="G148" s="20"/>
      <c r="H148" s="20"/>
      <c r="I148" s="21"/>
      <c r="J148" s="62"/>
      <c r="K148" s="131"/>
      <c r="L148" s="33"/>
      <c r="M148" s="91"/>
      <c r="N148" s="79"/>
      <c r="O148" s="80"/>
      <c r="P148" s="80"/>
      <c r="Q148" s="80"/>
      <c r="R148" s="80"/>
      <c r="S148" s="87"/>
      <c r="T148" s="84"/>
      <c r="U148" s="26"/>
      <c r="V148" s="22"/>
      <c r="W148" s="22"/>
      <c r="X148" s="22"/>
      <c r="Y148" s="207"/>
      <c r="Z148" s="207"/>
      <c r="AA148" s="23"/>
      <c r="AB148" s="24"/>
      <c r="AC148" s="25"/>
      <c r="AD148" s="25"/>
      <c r="AE148" s="115"/>
      <c r="AF148" s="119"/>
      <c r="AG148" s="120"/>
      <c r="AH148" s="127"/>
      <c r="AI148" s="67"/>
      <c r="AJ148" s="27"/>
      <c r="AK148" s="109"/>
      <c r="AL148" s="95"/>
      <c r="AM148" s="99"/>
      <c r="AN148" s="105"/>
      <c r="AO148" s="177"/>
    </row>
    <row r="149" spans="1:41" s="14" customFormat="1" ht="15" customHeight="1" x14ac:dyDescent="0.25">
      <c r="A149" s="20"/>
      <c r="B149" s="73"/>
      <c r="C149" s="20"/>
      <c r="D149" s="108"/>
      <c r="E149" s="107"/>
      <c r="F149" s="179"/>
      <c r="G149" s="20"/>
      <c r="H149" s="20"/>
      <c r="I149" s="21"/>
      <c r="J149" s="62"/>
      <c r="K149" s="131"/>
      <c r="L149" s="33"/>
      <c r="M149" s="91"/>
      <c r="N149" s="79"/>
      <c r="O149" s="80"/>
      <c r="P149" s="80"/>
      <c r="Q149" s="80"/>
      <c r="R149" s="80"/>
      <c r="S149" s="87"/>
      <c r="T149" s="84"/>
      <c r="U149" s="26"/>
      <c r="V149" s="22"/>
      <c r="W149" s="22"/>
      <c r="X149" s="22"/>
      <c r="Y149" s="207"/>
      <c r="Z149" s="207"/>
      <c r="AA149" s="23"/>
      <c r="AB149" s="24"/>
      <c r="AC149" s="25"/>
      <c r="AD149" s="25"/>
      <c r="AE149" s="115"/>
      <c r="AF149" s="119"/>
      <c r="AG149" s="120"/>
      <c r="AH149" s="127"/>
      <c r="AI149" s="67"/>
      <c r="AJ149" s="27"/>
      <c r="AK149" s="109"/>
      <c r="AL149" s="95"/>
      <c r="AM149" s="99"/>
      <c r="AN149" s="105"/>
      <c r="AO149" s="177"/>
    </row>
    <row r="150" spans="1:41" s="14" customFormat="1" ht="15" customHeight="1" x14ac:dyDescent="0.25">
      <c r="A150" s="20"/>
      <c r="B150" s="73"/>
      <c r="C150" s="20"/>
      <c r="D150" s="108"/>
      <c r="E150" s="107"/>
      <c r="F150" s="179"/>
      <c r="G150" s="20"/>
      <c r="H150" s="20"/>
      <c r="I150" s="21"/>
      <c r="J150" s="62"/>
      <c r="K150" s="131"/>
      <c r="L150" s="33"/>
      <c r="M150" s="91"/>
      <c r="N150" s="79"/>
      <c r="O150" s="80"/>
      <c r="P150" s="80"/>
      <c r="Q150" s="80"/>
      <c r="R150" s="80"/>
      <c r="S150" s="87"/>
      <c r="T150" s="84"/>
      <c r="U150" s="26"/>
      <c r="V150" s="22"/>
      <c r="W150" s="22"/>
      <c r="X150" s="22"/>
      <c r="Y150" s="207"/>
      <c r="Z150" s="207"/>
      <c r="AA150" s="23"/>
      <c r="AB150" s="24"/>
      <c r="AC150" s="25"/>
      <c r="AD150" s="25"/>
      <c r="AE150" s="115"/>
      <c r="AF150" s="119"/>
      <c r="AG150" s="120"/>
      <c r="AH150" s="127"/>
      <c r="AI150" s="67"/>
      <c r="AJ150" s="27"/>
      <c r="AK150" s="109"/>
      <c r="AL150" s="95"/>
      <c r="AM150" s="99"/>
      <c r="AN150" s="105"/>
      <c r="AO150" s="177"/>
    </row>
    <row r="151" spans="1:41" s="14" customFormat="1" ht="15" customHeight="1" x14ac:dyDescent="0.25">
      <c r="A151" s="20"/>
      <c r="B151" s="73"/>
      <c r="C151" s="20"/>
      <c r="D151" s="108"/>
      <c r="E151" s="107"/>
      <c r="F151" s="179"/>
      <c r="G151" s="20"/>
      <c r="H151" s="20"/>
      <c r="I151" s="21"/>
      <c r="J151" s="62"/>
      <c r="K151" s="131"/>
      <c r="L151" s="33"/>
      <c r="M151" s="91"/>
      <c r="N151" s="79"/>
      <c r="O151" s="80"/>
      <c r="P151" s="80"/>
      <c r="Q151" s="80"/>
      <c r="R151" s="80"/>
      <c r="S151" s="87"/>
      <c r="T151" s="84"/>
      <c r="U151" s="26"/>
      <c r="V151" s="22"/>
      <c r="W151" s="22"/>
      <c r="X151" s="22"/>
      <c r="Y151" s="207"/>
      <c r="Z151" s="207"/>
      <c r="AA151" s="23"/>
      <c r="AB151" s="24"/>
      <c r="AC151" s="25"/>
      <c r="AD151" s="25"/>
      <c r="AE151" s="115"/>
      <c r="AF151" s="119"/>
      <c r="AG151" s="120"/>
      <c r="AH151" s="127"/>
      <c r="AI151" s="67"/>
      <c r="AJ151" s="27"/>
      <c r="AK151" s="109"/>
      <c r="AL151" s="95"/>
      <c r="AM151" s="99"/>
      <c r="AN151" s="105"/>
      <c r="AO151" s="177"/>
    </row>
    <row r="152" spans="1:41" s="14" customFormat="1" ht="15" customHeight="1" x14ac:dyDescent="0.25">
      <c r="A152" s="20"/>
      <c r="B152" s="73"/>
      <c r="C152" s="20"/>
      <c r="D152" s="108"/>
      <c r="E152" s="107"/>
      <c r="F152" s="179"/>
      <c r="G152" s="20"/>
      <c r="H152" s="20"/>
      <c r="I152" s="21"/>
      <c r="J152" s="62"/>
      <c r="K152" s="131"/>
      <c r="L152" s="33"/>
      <c r="M152" s="91"/>
      <c r="N152" s="79"/>
      <c r="O152" s="80"/>
      <c r="P152" s="80"/>
      <c r="Q152" s="80"/>
      <c r="R152" s="80"/>
      <c r="S152" s="87"/>
      <c r="T152" s="84"/>
      <c r="U152" s="26"/>
      <c r="V152" s="22"/>
      <c r="W152" s="22"/>
      <c r="X152" s="22"/>
      <c r="Y152" s="207"/>
      <c r="Z152" s="207"/>
      <c r="AA152" s="23"/>
      <c r="AB152" s="24"/>
      <c r="AC152" s="25"/>
      <c r="AD152" s="25"/>
      <c r="AE152" s="115"/>
      <c r="AF152" s="119"/>
      <c r="AG152" s="120"/>
      <c r="AH152" s="127"/>
      <c r="AI152" s="67"/>
      <c r="AJ152" s="27"/>
      <c r="AK152" s="109"/>
      <c r="AL152" s="95"/>
      <c r="AM152" s="99"/>
      <c r="AN152" s="105"/>
      <c r="AO152" s="177"/>
    </row>
    <row r="153" spans="1:41" s="14" customFormat="1" ht="15" customHeight="1" x14ac:dyDescent="0.25">
      <c r="A153" s="20"/>
      <c r="B153" s="73"/>
      <c r="C153" s="20"/>
      <c r="D153" s="108"/>
      <c r="E153" s="107"/>
      <c r="F153" s="179"/>
      <c r="G153" s="20"/>
      <c r="H153" s="20"/>
      <c r="I153" s="21"/>
      <c r="J153" s="62"/>
      <c r="K153" s="131"/>
      <c r="L153" s="33"/>
      <c r="M153" s="91"/>
      <c r="N153" s="79"/>
      <c r="O153" s="80"/>
      <c r="P153" s="80"/>
      <c r="Q153" s="80"/>
      <c r="R153" s="80"/>
      <c r="S153" s="87"/>
      <c r="T153" s="84"/>
      <c r="U153" s="26"/>
      <c r="V153" s="22"/>
      <c r="W153" s="22"/>
      <c r="X153" s="22"/>
      <c r="Y153" s="207"/>
      <c r="Z153" s="207"/>
      <c r="AA153" s="23"/>
      <c r="AB153" s="24"/>
      <c r="AC153" s="25"/>
      <c r="AD153" s="25"/>
      <c r="AE153" s="115"/>
      <c r="AF153" s="119"/>
      <c r="AG153" s="120"/>
      <c r="AH153" s="127"/>
      <c r="AI153" s="67"/>
      <c r="AJ153" s="27"/>
      <c r="AK153" s="109"/>
      <c r="AL153" s="95"/>
      <c r="AM153" s="99"/>
      <c r="AN153" s="105"/>
      <c r="AO153" s="177"/>
    </row>
    <row r="154" spans="1:41" s="14" customFormat="1" ht="15" customHeight="1" x14ac:dyDescent="0.25">
      <c r="A154" s="20"/>
      <c r="B154" s="73"/>
      <c r="C154" s="20"/>
      <c r="D154" s="108"/>
      <c r="E154" s="107"/>
      <c r="F154" s="179"/>
      <c r="G154" s="20"/>
      <c r="H154" s="20"/>
      <c r="I154" s="21"/>
      <c r="J154" s="62"/>
      <c r="K154" s="131"/>
      <c r="L154" s="33"/>
      <c r="M154" s="91"/>
      <c r="N154" s="79"/>
      <c r="O154" s="80"/>
      <c r="P154" s="80"/>
      <c r="Q154" s="80"/>
      <c r="R154" s="80"/>
      <c r="S154" s="87"/>
      <c r="T154" s="84"/>
      <c r="U154" s="26"/>
      <c r="V154" s="22"/>
      <c r="W154" s="22"/>
      <c r="X154" s="22"/>
      <c r="Y154" s="207"/>
      <c r="Z154" s="207"/>
      <c r="AA154" s="23"/>
      <c r="AB154" s="24"/>
      <c r="AC154" s="25"/>
      <c r="AD154" s="25"/>
      <c r="AE154" s="115"/>
      <c r="AF154" s="119"/>
      <c r="AG154" s="120"/>
      <c r="AH154" s="127"/>
      <c r="AI154" s="67"/>
      <c r="AJ154" s="27"/>
      <c r="AK154" s="109"/>
      <c r="AL154" s="95"/>
      <c r="AM154" s="99"/>
      <c r="AN154" s="105"/>
      <c r="AO154" s="177"/>
    </row>
    <row r="155" spans="1:41" s="14" customFormat="1" ht="15" customHeight="1" x14ac:dyDescent="0.25">
      <c r="A155" s="20"/>
      <c r="B155" s="73"/>
      <c r="C155" s="20"/>
      <c r="D155" s="108"/>
      <c r="E155" s="107"/>
      <c r="F155" s="179"/>
      <c r="G155" s="20"/>
      <c r="H155" s="20"/>
      <c r="I155" s="21"/>
      <c r="J155" s="62"/>
      <c r="K155" s="131"/>
      <c r="L155" s="33"/>
      <c r="M155" s="91"/>
      <c r="N155" s="79"/>
      <c r="O155" s="80"/>
      <c r="P155" s="80"/>
      <c r="Q155" s="80"/>
      <c r="R155" s="80"/>
      <c r="S155" s="87"/>
      <c r="T155" s="84"/>
      <c r="U155" s="26"/>
      <c r="V155" s="22"/>
      <c r="W155" s="22"/>
      <c r="X155" s="22"/>
      <c r="Y155" s="207"/>
      <c r="Z155" s="207"/>
      <c r="AA155" s="23"/>
      <c r="AB155" s="24"/>
      <c r="AC155" s="25"/>
      <c r="AD155" s="25"/>
      <c r="AE155" s="115"/>
      <c r="AF155" s="119"/>
      <c r="AG155" s="120"/>
      <c r="AH155" s="127"/>
      <c r="AI155" s="67"/>
      <c r="AJ155" s="27"/>
      <c r="AK155" s="109"/>
      <c r="AL155" s="95"/>
      <c r="AM155" s="99"/>
      <c r="AN155" s="105"/>
      <c r="AO155" s="177"/>
    </row>
    <row r="156" spans="1:41" s="14" customFormat="1" ht="15" customHeight="1" x14ac:dyDescent="0.25">
      <c r="A156" s="20"/>
      <c r="B156" s="73"/>
      <c r="C156" s="20"/>
      <c r="D156" s="108"/>
      <c r="E156" s="107"/>
      <c r="F156" s="179"/>
      <c r="G156" s="20"/>
      <c r="H156" s="20"/>
      <c r="I156" s="21"/>
      <c r="J156" s="62"/>
      <c r="K156" s="131"/>
      <c r="L156" s="33"/>
      <c r="M156" s="91"/>
      <c r="N156" s="79"/>
      <c r="O156" s="80"/>
      <c r="P156" s="80"/>
      <c r="Q156" s="80"/>
      <c r="R156" s="80"/>
      <c r="S156" s="87"/>
      <c r="T156" s="84"/>
      <c r="U156" s="26"/>
      <c r="V156" s="22"/>
      <c r="W156" s="22"/>
      <c r="X156" s="22"/>
      <c r="Y156" s="207"/>
      <c r="Z156" s="207"/>
      <c r="AA156" s="23"/>
      <c r="AB156" s="24"/>
      <c r="AC156" s="25"/>
      <c r="AD156" s="25"/>
      <c r="AE156" s="115"/>
      <c r="AF156" s="119"/>
      <c r="AG156" s="120"/>
      <c r="AH156" s="127"/>
      <c r="AI156" s="67"/>
      <c r="AJ156" s="27"/>
      <c r="AK156" s="109"/>
      <c r="AL156" s="95"/>
      <c r="AM156" s="99"/>
      <c r="AN156" s="105"/>
      <c r="AO156" s="177"/>
    </row>
    <row r="157" spans="1:41" s="14" customFormat="1" ht="15" customHeight="1" x14ac:dyDescent="0.25">
      <c r="A157" s="20"/>
      <c r="B157" s="73"/>
      <c r="C157" s="20"/>
      <c r="D157" s="108"/>
      <c r="E157" s="107"/>
      <c r="F157" s="179"/>
      <c r="G157" s="20"/>
      <c r="H157" s="20"/>
      <c r="I157" s="21"/>
      <c r="J157" s="62"/>
      <c r="K157" s="131"/>
      <c r="L157" s="33"/>
      <c r="M157" s="91"/>
      <c r="N157" s="79"/>
      <c r="O157" s="80"/>
      <c r="P157" s="80"/>
      <c r="Q157" s="80"/>
      <c r="R157" s="80"/>
      <c r="S157" s="87"/>
      <c r="T157" s="84"/>
      <c r="U157" s="26"/>
      <c r="V157" s="22"/>
      <c r="W157" s="22"/>
      <c r="X157" s="22"/>
      <c r="Y157" s="207"/>
      <c r="Z157" s="207"/>
      <c r="AA157" s="23"/>
      <c r="AB157" s="24"/>
      <c r="AC157" s="25"/>
      <c r="AD157" s="25"/>
      <c r="AE157" s="115"/>
      <c r="AF157" s="119"/>
      <c r="AG157" s="120"/>
      <c r="AH157" s="127"/>
      <c r="AI157" s="67"/>
      <c r="AJ157" s="27"/>
      <c r="AK157" s="109"/>
      <c r="AL157" s="95"/>
      <c r="AM157" s="99"/>
      <c r="AN157" s="105"/>
      <c r="AO157" s="177"/>
    </row>
    <row r="158" spans="1:41" s="14" customFormat="1" ht="15" customHeight="1" x14ac:dyDescent="0.25">
      <c r="A158" s="20"/>
      <c r="B158" s="73"/>
      <c r="C158" s="20"/>
      <c r="D158" s="108"/>
      <c r="E158" s="107"/>
      <c r="F158" s="179"/>
      <c r="G158" s="20"/>
      <c r="H158" s="20"/>
      <c r="I158" s="21"/>
      <c r="J158" s="62"/>
      <c r="K158" s="131"/>
      <c r="L158" s="33"/>
      <c r="M158" s="91"/>
      <c r="N158" s="79"/>
      <c r="O158" s="80"/>
      <c r="P158" s="80"/>
      <c r="Q158" s="80"/>
      <c r="R158" s="80"/>
      <c r="S158" s="87"/>
      <c r="T158" s="84"/>
      <c r="U158" s="26"/>
      <c r="V158" s="22"/>
      <c r="W158" s="22"/>
      <c r="X158" s="22"/>
      <c r="Y158" s="207"/>
      <c r="Z158" s="207"/>
      <c r="AA158" s="23"/>
      <c r="AB158" s="24"/>
      <c r="AC158" s="25"/>
      <c r="AD158" s="25"/>
      <c r="AE158" s="115"/>
      <c r="AF158" s="119"/>
      <c r="AG158" s="120"/>
      <c r="AH158" s="127"/>
      <c r="AI158" s="67"/>
      <c r="AJ158" s="27"/>
      <c r="AK158" s="109"/>
      <c r="AL158" s="95"/>
      <c r="AM158" s="99"/>
      <c r="AN158" s="105"/>
      <c r="AO158" s="177"/>
    </row>
    <row r="159" spans="1:41" s="14" customFormat="1" ht="15" customHeight="1" x14ac:dyDescent="0.25">
      <c r="A159" s="20"/>
      <c r="B159" s="73"/>
      <c r="C159" s="20"/>
      <c r="D159" s="108"/>
      <c r="E159" s="107"/>
      <c r="F159" s="179"/>
      <c r="G159" s="20"/>
      <c r="H159" s="20"/>
      <c r="I159" s="21"/>
      <c r="J159" s="62"/>
      <c r="K159" s="131"/>
      <c r="L159" s="33"/>
      <c r="M159" s="91"/>
      <c r="N159" s="79"/>
      <c r="O159" s="80"/>
      <c r="P159" s="80"/>
      <c r="Q159" s="80"/>
      <c r="R159" s="80"/>
      <c r="S159" s="87"/>
      <c r="T159" s="84"/>
      <c r="U159" s="26"/>
      <c r="V159" s="22"/>
      <c r="W159" s="22"/>
      <c r="X159" s="22"/>
      <c r="Y159" s="207"/>
      <c r="Z159" s="207"/>
      <c r="AA159" s="23"/>
      <c r="AB159" s="24"/>
      <c r="AC159" s="25"/>
      <c r="AD159" s="25"/>
      <c r="AE159" s="115"/>
      <c r="AF159" s="119"/>
      <c r="AG159" s="120"/>
      <c r="AH159" s="127"/>
      <c r="AI159" s="67"/>
      <c r="AJ159" s="27"/>
      <c r="AK159" s="109"/>
      <c r="AL159" s="95"/>
      <c r="AM159" s="99"/>
      <c r="AN159" s="105"/>
      <c r="AO159" s="177"/>
    </row>
    <row r="160" spans="1:41" s="14" customFormat="1" ht="15" customHeight="1" x14ac:dyDescent="0.25">
      <c r="A160" s="20"/>
      <c r="B160" s="73"/>
      <c r="C160" s="20"/>
      <c r="D160" s="108"/>
      <c r="E160" s="107"/>
      <c r="F160" s="179"/>
      <c r="G160" s="20"/>
      <c r="H160" s="20"/>
      <c r="I160" s="21"/>
      <c r="J160" s="62"/>
      <c r="K160" s="131"/>
      <c r="L160" s="33"/>
      <c r="M160" s="91"/>
      <c r="N160" s="79"/>
      <c r="O160" s="80"/>
      <c r="P160" s="80"/>
      <c r="Q160" s="80"/>
      <c r="R160" s="80"/>
      <c r="S160" s="87"/>
      <c r="T160" s="84"/>
      <c r="U160" s="26"/>
      <c r="V160" s="22"/>
      <c r="W160" s="22"/>
      <c r="X160" s="22"/>
      <c r="Y160" s="207"/>
      <c r="Z160" s="207"/>
      <c r="AA160" s="23"/>
      <c r="AB160" s="24"/>
      <c r="AC160" s="25"/>
      <c r="AD160" s="25"/>
      <c r="AE160" s="115"/>
      <c r="AF160" s="119"/>
      <c r="AG160" s="120"/>
      <c r="AH160" s="127"/>
      <c r="AI160" s="67"/>
      <c r="AJ160" s="27"/>
      <c r="AK160" s="109"/>
      <c r="AL160" s="95"/>
      <c r="AM160" s="99"/>
      <c r="AN160" s="105"/>
      <c r="AO160" s="177"/>
    </row>
    <row r="161" spans="1:40" ht="15" customHeight="1" x14ac:dyDescent="0.25">
      <c r="A161" s="8"/>
      <c r="B161" s="74"/>
      <c r="C161" s="8"/>
      <c r="G161" s="8"/>
      <c r="H161" s="8"/>
      <c r="I161" s="9"/>
      <c r="J161" s="63"/>
      <c r="K161" s="131"/>
      <c r="L161" s="29"/>
      <c r="M161" s="92"/>
      <c r="N161" s="90"/>
      <c r="O161" s="81"/>
      <c r="P161" s="81"/>
      <c r="Q161" s="81"/>
      <c r="R161" s="81"/>
      <c r="S161" s="88"/>
      <c r="T161" s="84"/>
      <c r="U161" s="30"/>
      <c r="V161" s="10"/>
      <c r="W161" s="10"/>
      <c r="X161" s="10"/>
      <c r="Y161" s="205"/>
      <c r="Z161" s="207"/>
      <c r="AA161" s="23"/>
      <c r="AB161" s="12"/>
      <c r="AC161" s="13"/>
      <c r="AD161" s="13"/>
      <c r="AE161" s="116"/>
      <c r="AF161" s="121"/>
      <c r="AG161" s="122"/>
      <c r="AH161" s="128"/>
      <c r="AI161" s="67"/>
      <c r="AJ161" s="31"/>
      <c r="AK161" s="112"/>
      <c r="AL161" s="96"/>
      <c r="AM161" s="100"/>
      <c r="AN161" s="105"/>
    </row>
    <row r="162" spans="1:40" ht="15" customHeight="1" x14ac:dyDescent="0.25">
      <c r="A162" s="8"/>
      <c r="B162" s="74"/>
      <c r="C162" s="8"/>
      <c r="G162" s="8"/>
      <c r="H162" s="8"/>
      <c r="I162" s="9"/>
      <c r="J162" s="63"/>
      <c r="K162" s="131"/>
      <c r="L162" s="29"/>
      <c r="M162" s="92"/>
      <c r="N162" s="90"/>
      <c r="O162" s="81"/>
      <c r="P162" s="81"/>
      <c r="Q162" s="81"/>
      <c r="R162" s="81"/>
      <c r="S162" s="88"/>
      <c r="T162" s="84"/>
      <c r="U162" s="30"/>
      <c r="V162" s="10"/>
      <c r="W162" s="10"/>
      <c r="X162" s="10"/>
      <c r="Y162" s="205"/>
      <c r="Z162" s="207"/>
      <c r="AA162" s="23"/>
      <c r="AB162" s="12"/>
      <c r="AC162" s="13"/>
      <c r="AD162" s="13"/>
      <c r="AE162" s="116"/>
      <c r="AF162" s="121"/>
      <c r="AG162" s="122"/>
      <c r="AH162" s="128"/>
      <c r="AI162" s="67"/>
      <c r="AJ162" s="31"/>
      <c r="AK162" s="112"/>
      <c r="AL162" s="96"/>
      <c r="AM162" s="100"/>
      <c r="AN162" s="105"/>
    </row>
    <row r="163" spans="1:40" ht="15" customHeight="1" x14ac:dyDescent="0.25">
      <c r="A163" s="8"/>
      <c r="B163" s="74"/>
      <c r="C163" s="8"/>
      <c r="G163" s="8"/>
      <c r="H163" s="8"/>
      <c r="I163" s="9"/>
      <c r="J163" s="63"/>
      <c r="K163" s="131"/>
      <c r="L163" s="29"/>
      <c r="M163" s="92"/>
      <c r="N163" s="90"/>
      <c r="O163" s="81"/>
      <c r="P163" s="81"/>
      <c r="Q163" s="81"/>
      <c r="R163" s="81"/>
      <c r="S163" s="88"/>
      <c r="T163" s="84"/>
      <c r="U163" s="30"/>
      <c r="V163" s="10"/>
      <c r="W163" s="10"/>
      <c r="X163" s="10"/>
      <c r="Y163" s="205"/>
      <c r="Z163" s="207"/>
      <c r="AA163" s="23"/>
      <c r="AB163" s="12"/>
      <c r="AC163" s="13"/>
      <c r="AD163" s="13"/>
      <c r="AE163" s="116"/>
      <c r="AF163" s="121"/>
      <c r="AG163" s="122"/>
      <c r="AH163" s="128"/>
      <c r="AI163" s="67"/>
      <c r="AJ163" s="31"/>
      <c r="AK163" s="112"/>
      <c r="AL163" s="96"/>
      <c r="AM163" s="100"/>
      <c r="AN163" s="105"/>
    </row>
    <row r="164" spans="1:40" ht="15" customHeight="1" x14ac:dyDescent="0.25">
      <c r="A164" s="8"/>
      <c r="B164" s="74"/>
      <c r="C164" s="8"/>
      <c r="G164" s="8"/>
      <c r="H164" s="8"/>
      <c r="I164" s="9"/>
      <c r="J164" s="63"/>
      <c r="K164" s="131"/>
      <c r="L164" s="29"/>
      <c r="M164" s="92"/>
      <c r="N164" s="90"/>
      <c r="O164" s="81"/>
      <c r="P164" s="81"/>
      <c r="Q164" s="81"/>
      <c r="R164" s="81"/>
      <c r="S164" s="88"/>
      <c r="T164" s="84"/>
      <c r="U164" s="30"/>
      <c r="V164" s="10"/>
      <c r="W164" s="10"/>
      <c r="X164" s="10"/>
      <c r="Y164" s="205"/>
      <c r="Z164" s="207"/>
      <c r="AA164" s="23"/>
      <c r="AB164" s="12"/>
      <c r="AC164" s="13"/>
      <c r="AD164" s="13"/>
      <c r="AE164" s="116"/>
      <c r="AF164" s="121"/>
      <c r="AG164" s="122"/>
      <c r="AH164" s="128"/>
      <c r="AI164" s="67"/>
      <c r="AJ164" s="31"/>
      <c r="AK164" s="112"/>
      <c r="AL164" s="96"/>
      <c r="AM164" s="100"/>
      <c r="AN164" s="105"/>
    </row>
    <row r="165" spans="1:40" ht="15" customHeight="1" x14ac:dyDescent="0.25">
      <c r="A165" s="8"/>
      <c r="B165" s="74"/>
      <c r="C165" s="8"/>
      <c r="G165" s="8"/>
      <c r="H165" s="8"/>
      <c r="I165" s="9"/>
      <c r="J165" s="63"/>
      <c r="K165" s="131"/>
      <c r="L165" s="29"/>
      <c r="M165" s="92"/>
      <c r="N165" s="90"/>
      <c r="O165" s="81"/>
      <c r="P165" s="81"/>
      <c r="Q165" s="81"/>
      <c r="R165" s="81"/>
      <c r="S165" s="88"/>
      <c r="T165" s="84"/>
      <c r="U165" s="30"/>
      <c r="V165" s="10"/>
      <c r="W165" s="10"/>
      <c r="X165" s="10"/>
      <c r="Y165" s="205"/>
      <c r="Z165" s="207"/>
      <c r="AA165" s="23"/>
      <c r="AB165" s="12"/>
      <c r="AC165" s="13"/>
      <c r="AD165" s="13"/>
      <c r="AE165" s="116"/>
      <c r="AF165" s="121"/>
      <c r="AG165" s="122"/>
      <c r="AH165" s="128"/>
      <c r="AI165" s="67"/>
      <c r="AJ165" s="31"/>
      <c r="AK165" s="112"/>
      <c r="AL165" s="96"/>
      <c r="AM165" s="100"/>
      <c r="AN165" s="105"/>
    </row>
    <row r="166" spans="1:40" ht="15" customHeight="1" x14ac:dyDescent="0.25">
      <c r="A166" s="8"/>
      <c r="B166" s="74"/>
      <c r="C166" s="8"/>
      <c r="G166" s="8"/>
      <c r="H166" s="8"/>
      <c r="I166" s="9"/>
      <c r="J166" s="63"/>
      <c r="K166" s="131"/>
      <c r="L166" s="29"/>
      <c r="M166" s="92"/>
      <c r="N166" s="90"/>
      <c r="O166" s="81"/>
      <c r="P166" s="81"/>
      <c r="Q166" s="81"/>
      <c r="R166" s="81"/>
      <c r="S166" s="88"/>
      <c r="T166" s="84"/>
      <c r="U166" s="30"/>
      <c r="V166" s="10"/>
      <c r="W166" s="10"/>
      <c r="X166" s="10"/>
      <c r="Y166" s="205"/>
      <c r="Z166" s="207"/>
      <c r="AA166" s="23"/>
      <c r="AB166" s="12"/>
      <c r="AC166" s="13"/>
      <c r="AD166" s="13"/>
      <c r="AE166" s="116"/>
      <c r="AF166" s="121"/>
      <c r="AG166" s="122"/>
      <c r="AH166" s="128"/>
      <c r="AI166" s="67"/>
      <c r="AJ166" s="31"/>
      <c r="AK166" s="112"/>
      <c r="AL166" s="96"/>
      <c r="AM166" s="100"/>
      <c r="AN166" s="105"/>
    </row>
    <row r="167" spans="1:40" ht="15" customHeight="1" x14ac:dyDescent="0.25">
      <c r="A167" s="8"/>
      <c r="B167" s="74"/>
      <c r="C167" s="8"/>
      <c r="G167" s="8"/>
      <c r="H167" s="8"/>
      <c r="I167" s="9"/>
      <c r="J167" s="63"/>
      <c r="K167" s="131"/>
      <c r="L167" s="29"/>
      <c r="M167" s="92"/>
      <c r="N167" s="90"/>
      <c r="O167" s="81"/>
      <c r="P167" s="81"/>
      <c r="Q167" s="81"/>
      <c r="R167" s="81"/>
      <c r="S167" s="88"/>
      <c r="T167" s="85"/>
      <c r="U167" s="30"/>
      <c r="V167" s="10"/>
      <c r="W167" s="10"/>
      <c r="X167" s="10"/>
      <c r="Y167" s="205"/>
      <c r="Z167" s="205"/>
      <c r="AA167" s="11"/>
      <c r="AB167" s="12"/>
      <c r="AC167" s="13"/>
      <c r="AD167" s="13"/>
      <c r="AE167" s="116"/>
      <c r="AF167" s="121"/>
      <c r="AG167" s="122"/>
      <c r="AH167" s="128"/>
      <c r="AI167" s="67"/>
      <c r="AJ167" s="31"/>
      <c r="AK167" s="112"/>
      <c r="AL167" s="96"/>
      <c r="AM167" s="100"/>
      <c r="AN167" s="105"/>
    </row>
    <row r="168" spans="1:40" ht="15" customHeight="1" x14ac:dyDescent="0.25">
      <c r="A168" s="8"/>
      <c r="B168" s="74"/>
      <c r="C168" s="8"/>
      <c r="G168" s="8"/>
      <c r="H168" s="8"/>
      <c r="I168" s="9"/>
      <c r="J168" s="63"/>
      <c r="K168" s="131"/>
      <c r="L168" s="29"/>
      <c r="M168" s="92"/>
      <c r="N168" s="90"/>
      <c r="O168" s="81"/>
      <c r="P168" s="81"/>
      <c r="Q168" s="81"/>
      <c r="R168" s="81"/>
      <c r="S168" s="88"/>
      <c r="T168" s="84"/>
      <c r="U168" s="30"/>
      <c r="V168" s="10"/>
      <c r="W168" s="10"/>
      <c r="X168" s="10"/>
      <c r="Y168" s="205"/>
      <c r="Z168" s="207"/>
      <c r="AA168" s="23"/>
      <c r="AB168" s="12"/>
      <c r="AC168" s="13"/>
      <c r="AD168" s="13"/>
      <c r="AE168" s="116"/>
      <c r="AF168" s="121"/>
      <c r="AG168" s="122"/>
      <c r="AH168" s="128"/>
      <c r="AI168" s="67"/>
      <c r="AJ168" s="31"/>
      <c r="AK168" s="112"/>
      <c r="AL168" s="96"/>
      <c r="AM168" s="100"/>
      <c r="AN168" s="105"/>
    </row>
    <row r="169" spans="1:40" ht="15" customHeight="1" x14ac:dyDescent="0.25">
      <c r="A169" s="8"/>
      <c r="B169" s="74"/>
      <c r="C169" s="8"/>
      <c r="G169" s="8"/>
      <c r="H169" s="8"/>
      <c r="I169" s="9"/>
      <c r="J169" s="63"/>
      <c r="K169" s="131"/>
      <c r="L169" s="29"/>
      <c r="M169" s="92"/>
      <c r="N169" s="90"/>
      <c r="O169" s="81"/>
      <c r="P169" s="81"/>
      <c r="Q169" s="81"/>
      <c r="R169" s="81"/>
      <c r="S169" s="88"/>
      <c r="T169" s="84"/>
      <c r="U169" s="30"/>
      <c r="V169" s="10"/>
      <c r="W169" s="10"/>
      <c r="X169" s="10"/>
      <c r="Y169" s="205"/>
      <c r="Z169" s="207"/>
      <c r="AA169" s="23"/>
      <c r="AB169" s="12"/>
      <c r="AC169" s="13"/>
      <c r="AD169" s="13"/>
      <c r="AE169" s="116"/>
      <c r="AF169" s="121"/>
      <c r="AG169" s="122"/>
      <c r="AH169" s="128"/>
      <c r="AI169" s="67"/>
      <c r="AJ169" s="31"/>
      <c r="AK169" s="112"/>
      <c r="AL169" s="96"/>
      <c r="AM169" s="100"/>
      <c r="AN169" s="105"/>
    </row>
    <row r="170" spans="1:40" ht="15" customHeight="1" x14ac:dyDescent="0.25">
      <c r="A170" s="8"/>
      <c r="B170" s="74"/>
      <c r="C170" s="8"/>
      <c r="G170" s="8"/>
      <c r="H170" s="8"/>
      <c r="I170" s="9"/>
      <c r="J170" s="63"/>
      <c r="K170" s="131"/>
      <c r="L170" s="29"/>
      <c r="M170" s="92"/>
      <c r="N170" s="90"/>
      <c r="O170" s="81"/>
      <c r="P170" s="81"/>
      <c r="Q170" s="81"/>
      <c r="R170" s="81"/>
      <c r="S170" s="88"/>
      <c r="T170" s="84"/>
      <c r="U170" s="30"/>
      <c r="V170" s="10"/>
      <c r="W170" s="10"/>
      <c r="X170" s="10"/>
      <c r="Y170" s="205"/>
      <c r="Z170" s="207"/>
      <c r="AA170" s="23"/>
      <c r="AB170" s="12"/>
      <c r="AC170" s="13"/>
      <c r="AD170" s="13"/>
      <c r="AE170" s="116"/>
      <c r="AF170" s="121"/>
      <c r="AG170" s="122"/>
      <c r="AH170" s="128"/>
      <c r="AI170" s="67"/>
      <c r="AJ170" s="31"/>
      <c r="AK170" s="112"/>
      <c r="AL170" s="96"/>
      <c r="AM170" s="100"/>
      <c r="AN170" s="105"/>
    </row>
    <row r="171" spans="1:40" ht="15" customHeight="1" x14ac:dyDescent="0.25">
      <c r="A171" s="8"/>
      <c r="B171" s="74"/>
      <c r="C171" s="8"/>
      <c r="G171" s="8"/>
      <c r="H171" s="8"/>
      <c r="I171" s="9"/>
      <c r="J171" s="63"/>
      <c r="K171" s="131"/>
      <c r="L171" s="29"/>
      <c r="M171" s="92"/>
      <c r="N171" s="90"/>
      <c r="O171" s="81"/>
      <c r="P171" s="81"/>
      <c r="Q171" s="81"/>
      <c r="R171" s="81"/>
      <c r="S171" s="88"/>
      <c r="T171" s="84"/>
      <c r="U171" s="30"/>
      <c r="V171" s="10"/>
      <c r="W171" s="10"/>
      <c r="X171" s="10"/>
      <c r="Y171" s="205"/>
      <c r="Z171" s="207"/>
      <c r="AA171" s="23"/>
      <c r="AB171" s="12"/>
      <c r="AC171" s="13"/>
      <c r="AD171" s="13"/>
      <c r="AE171" s="116"/>
      <c r="AF171" s="121"/>
      <c r="AG171" s="122"/>
      <c r="AH171" s="128"/>
      <c r="AI171" s="67"/>
      <c r="AJ171" s="31"/>
      <c r="AK171" s="112"/>
      <c r="AL171" s="96"/>
      <c r="AM171" s="100"/>
      <c r="AN171" s="105"/>
    </row>
    <row r="172" spans="1:40" ht="15" customHeight="1" x14ac:dyDescent="0.25">
      <c r="A172" s="8"/>
      <c r="B172" s="74"/>
      <c r="C172" s="8"/>
      <c r="G172" s="8"/>
      <c r="H172" s="8"/>
      <c r="I172" s="9"/>
      <c r="J172" s="63"/>
      <c r="K172" s="131"/>
      <c r="L172" s="29"/>
      <c r="M172" s="92"/>
      <c r="N172" s="90"/>
      <c r="O172" s="81"/>
      <c r="P172" s="81"/>
      <c r="Q172" s="81"/>
      <c r="R172" s="81"/>
      <c r="S172" s="88"/>
      <c r="T172" s="84"/>
      <c r="U172" s="30"/>
      <c r="V172" s="10"/>
      <c r="W172" s="10"/>
      <c r="X172" s="10"/>
      <c r="Y172" s="205"/>
      <c r="Z172" s="207"/>
      <c r="AA172" s="23"/>
      <c r="AB172" s="12"/>
      <c r="AC172" s="13"/>
      <c r="AD172" s="13"/>
      <c r="AE172" s="116"/>
      <c r="AF172" s="121"/>
      <c r="AG172" s="122"/>
      <c r="AH172" s="128"/>
      <c r="AI172" s="67"/>
      <c r="AJ172" s="31"/>
      <c r="AK172" s="112"/>
      <c r="AL172" s="96"/>
      <c r="AM172" s="100"/>
      <c r="AN172" s="105"/>
    </row>
    <row r="173" spans="1:40" ht="15" customHeight="1" x14ac:dyDescent="0.25">
      <c r="A173" s="8"/>
      <c r="B173" s="74"/>
      <c r="C173" s="8"/>
      <c r="G173" s="8"/>
      <c r="H173" s="8"/>
      <c r="I173" s="9"/>
      <c r="J173" s="63"/>
      <c r="K173" s="131"/>
      <c r="L173" s="29"/>
      <c r="M173" s="92"/>
      <c r="N173" s="90"/>
      <c r="O173" s="81"/>
      <c r="P173" s="81"/>
      <c r="Q173" s="81"/>
      <c r="R173" s="81"/>
      <c r="S173" s="88"/>
      <c r="T173" s="84"/>
      <c r="U173" s="30"/>
      <c r="V173" s="10"/>
      <c r="W173" s="10"/>
      <c r="X173" s="10"/>
      <c r="Y173" s="205"/>
      <c r="Z173" s="207"/>
      <c r="AA173" s="23"/>
      <c r="AB173" s="12"/>
      <c r="AC173" s="13"/>
      <c r="AD173" s="13"/>
      <c r="AE173" s="116"/>
      <c r="AF173" s="121"/>
      <c r="AG173" s="122"/>
      <c r="AH173" s="128"/>
      <c r="AI173" s="67"/>
      <c r="AJ173" s="31"/>
      <c r="AK173" s="112"/>
      <c r="AL173" s="96"/>
      <c r="AM173" s="100"/>
      <c r="AN173" s="105"/>
    </row>
    <row r="174" spans="1:40" ht="15" customHeight="1" x14ac:dyDescent="0.25">
      <c r="A174" s="8"/>
      <c r="B174" s="74"/>
      <c r="C174" s="8"/>
      <c r="G174" s="8"/>
      <c r="H174" s="8"/>
      <c r="I174" s="9"/>
      <c r="J174" s="63"/>
      <c r="K174" s="131"/>
      <c r="L174" s="29"/>
      <c r="M174" s="92"/>
      <c r="N174" s="90"/>
      <c r="O174" s="81"/>
      <c r="P174" s="81"/>
      <c r="Q174" s="81"/>
      <c r="R174" s="81"/>
      <c r="S174" s="88"/>
      <c r="T174" s="84"/>
      <c r="U174" s="30"/>
      <c r="V174" s="10"/>
      <c r="W174" s="10"/>
      <c r="X174" s="10"/>
      <c r="Y174" s="205"/>
      <c r="Z174" s="207"/>
      <c r="AA174" s="23"/>
      <c r="AB174" s="12"/>
      <c r="AC174" s="13"/>
      <c r="AD174" s="13"/>
      <c r="AE174" s="116"/>
      <c r="AF174" s="121"/>
      <c r="AG174" s="122"/>
      <c r="AH174" s="128"/>
      <c r="AI174" s="67"/>
      <c r="AJ174" s="31"/>
      <c r="AK174" s="112"/>
      <c r="AL174" s="96"/>
      <c r="AM174" s="100"/>
      <c r="AN174" s="105"/>
    </row>
    <row r="175" spans="1:40" ht="15" customHeight="1" x14ac:dyDescent="0.25">
      <c r="A175" s="8"/>
      <c r="B175" s="74"/>
      <c r="C175" s="8"/>
      <c r="G175" s="8"/>
      <c r="H175" s="8"/>
      <c r="I175" s="9"/>
      <c r="J175" s="63"/>
      <c r="K175" s="131"/>
      <c r="L175" s="29"/>
      <c r="M175" s="92"/>
      <c r="N175" s="90"/>
      <c r="O175" s="81"/>
      <c r="P175" s="81"/>
      <c r="Q175" s="81"/>
      <c r="R175" s="81"/>
      <c r="S175" s="88"/>
      <c r="T175" s="85"/>
      <c r="U175" s="30"/>
      <c r="V175" s="10"/>
      <c r="W175" s="10"/>
      <c r="X175" s="10"/>
      <c r="Y175" s="205"/>
      <c r="Z175" s="205"/>
      <c r="AA175" s="11"/>
      <c r="AB175" s="12"/>
      <c r="AC175" s="13"/>
      <c r="AD175" s="13"/>
      <c r="AE175" s="116"/>
      <c r="AF175" s="121"/>
      <c r="AG175" s="122"/>
      <c r="AH175" s="128"/>
      <c r="AI175" s="67"/>
      <c r="AJ175" s="31"/>
      <c r="AK175" s="112"/>
      <c r="AL175" s="96"/>
      <c r="AM175" s="100"/>
      <c r="AN175" s="105"/>
    </row>
    <row r="176" spans="1:40" ht="15" customHeight="1" x14ac:dyDescent="0.25">
      <c r="A176" s="8"/>
      <c r="B176" s="74"/>
      <c r="C176" s="8"/>
      <c r="G176" s="8"/>
      <c r="H176" s="8"/>
      <c r="I176" s="9"/>
      <c r="J176" s="63"/>
      <c r="K176" s="131"/>
      <c r="L176" s="29"/>
      <c r="M176" s="92"/>
      <c r="N176" s="90"/>
      <c r="O176" s="81"/>
      <c r="P176" s="81"/>
      <c r="Q176" s="81"/>
      <c r="R176" s="81"/>
      <c r="S176" s="88"/>
      <c r="T176" s="84"/>
      <c r="U176" s="30"/>
      <c r="V176" s="10"/>
      <c r="W176" s="10"/>
      <c r="X176" s="10"/>
      <c r="Y176" s="205"/>
      <c r="Z176" s="207"/>
      <c r="AA176" s="23"/>
      <c r="AB176" s="12"/>
      <c r="AC176" s="13"/>
      <c r="AD176" s="13"/>
      <c r="AE176" s="116"/>
      <c r="AF176" s="121"/>
      <c r="AG176" s="122"/>
      <c r="AH176" s="128"/>
      <c r="AI176" s="67"/>
      <c r="AJ176" s="31"/>
      <c r="AK176" s="112"/>
      <c r="AL176" s="96"/>
      <c r="AM176" s="100"/>
      <c r="AN176" s="105"/>
    </row>
    <row r="177" spans="1:40" ht="15" customHeight="1" x14ac:dyDescent="0.25">
      <c r="A177" s="8"/>
      <c r="B177" s="74"/>
      <c r="C177" s="8"/>
      <c r="G177" s="8"/>
      <c r="H177" s="8"/>
      <c r="I177" s="9"/>
      <c r="J177" s="63"/>
      <c r="K177" s="131"/>
      <c r="L177" s="29"/>
      <c r="M177" s="92"/>
      <c r="N177" s="90"/>
      <c r="O177" s="81"/>
      <c r="P177" s="81"/>
      <c r="Q177" s="81"/>
      <c r="R177" s="81"/>
      <c r="S177" s="88"/>
      <c r="T177" s="84"/>
      <c r="U177" s="30"/>
      <c r="V177" s="10"/>
      <c r="W177" s="10"/>
      <c r="X177" s="10"/>
      <c r="Y177" s="205"/>
      <c r="Z177" s="207"/>
      <c r="AA177" s="23"/>
      <c r="AB177" s="12"/>
      <c r="AC177" s="13"/>
      <c r="AD177" s="13"/>
      <c r="AE177" s="116"/>
      <c r="AF177" s="121"/>
      <c r="AG177" s="122"/>
      <c r="AH177" s="128"/>
      <c r="AI177" s="67"/>
      <c r="AJ177" s="31"/>
      <c r="AK177" s="112"/>
      <c r="AL177" s="96"/>
      <c r="AM177" s="100"/>
      <c r="AN177" s="105"/>
    </row>
    <row r="178" spans="1:40" ht="15" customHeight="1" x14ac:dyDescent="0.25">
      <c r="A178" s="8"/>
      <c r="B178" s="74"/>
      <c r="C178" s="8"/>
      <c r="G178" s="8"/>
      <c r="H178" s="8"/>
      <c r="I178" s="9"/>
      <c r="J178" s="63"/>
      <c r="K178" s="131"/>
      <c r="L178" s="29"/>
      <c r="M178" s="92"/>
      <c r="N178" s="90"/>
      <c r="O178" s="81"/>
      <c r="P178" s="81"/>
      <c r="Q178" s="81"/>
      <c r="R178" s="81"/>
      <c r="S178" s="88"/>
      <c r="T178" s="84"/>
      <c r="U178" s="30"/>
      <c r="V178" s="10"/>
      <c r="W178" s="10"/>
      <c r="X178" s="10"/>
      <c r="Y178" s="205"/>
      <c r="Z178" s="207"/>
      <c r="AA178" s="23"/>
      <c r="AB178" s="12"/>
      <c r="AC178" s="13"/>
      <c r="AD178" s="13"/>
      <c r="AE178" s="116"/>
      <c r="AF178" s="121"/>
      <c r="AG178" s="122"/>
      <c r="AH178" s="128"/>
      <c r="AI178" s="67"/>
      <c r="AJ178" s="31"/>
      <c r="AK178" s="112"/>
      <c r="AL178" s="96"/>
      <c r="AM178" s="100"/>
      <c r="AN178" s="105"/>
    </row>
    <row r="179" spans="1:40" ht="15" customHeight="1" x14ac:dyDescent="0.25">
      <c r="A179" s="8"/>
      <c r="B179" s="74"/>
      <c r="C179" s="8"/>
      <c r="G179" s="8"/>
      <c r="H179" s="8"/>
      <c r="I179" s="9"/>
      <c r="J179" s="63"/>
      <c r="K179" s="131"/>
      <c r="L179" s="29"/>
      <c r="M179" s="92"/>
      <c r="N179" s="90"/>
      <c r="O179" s="81"/>
      <c r="P179" s="81"/>
      <c r="Q179" s="81"/>
      <c r="R179" s="81"/>
      <c r="S179" s="88"/>
      <c r="T179" s="85"/>
      <c r="U179" s="30"/>
      <c r="V179" s="10"/>
      <c r="W179" s="10"/>
      <c r="X179" s="10"/>
      <c r="Y179" s="205"/>
      <c r="Z179" s="205"/>
      <c r="AA179" s="11"/>
      <c r="AB179" s="12"/>
      <c r="AC179" s="13"/>
      <c r="AD179" s="13"/>
      <c r="AE179" s="116"/>
      <c r="AF179" s="121"/>
      <c r="AG179" s="122"/>
      <c r="AH179" s="128"/>
      <c r="AI179" s="67"/>
      <c r="AJ179" s="31"/>
      <c r="AK179" s="112"/>
      <c r="AL179" s="96"/>
      <c r="AM179" s="100"/>
      <c r="AN179" s="105"/>
    </row>
    <row r="180" spans="1:40" ht="15" customHeight="1" x14ac:dyDescent="0.25">
      <c r="A180" s="15"/>
      <c r="B180" s="75"/>
      <c r="C180" s="15"/>
      <c r="G180" s="15"/>
      <c r="H180" s="15"/>
      <c r="I180" s="16"/>
      <c r="J180" s="64"/>
      <c r="K180" s="131"/>
      <c r="L180" s="77"/>
      <c r="M180" s="93"/>
      <c r="T180" s="84"/>
      <c r="U180" s="32"/>
      <c r="Z180" s="210"/>
      <c r="AA180" s="23"/>
      <c r="AB180" s="12"/>
      <c r="AC180" s="18"/>
      <c r="AD180" s="18"/>
      <c r="AE180" s="117"/>
      <c r="AF180" s="123"/>
      <c r="AG180" s="124"/>
      <c r="AH180" s="129"/>
      <c r="AI180" s="67"/>
      <c r="AJ180" s="31"/>
      <c r="AK180" s="112"/>
      <c r="AL180" s="97"/>
      <c r="AM180" s="101"/>
      <c r="AN180" s="105"/>
    </row>
    <row r="181" spans="1:40" ht="15" customHeight="1" x14ac:dyDescent="0.25">
      <c r="A181" s="15"/>
      <c r="B181" s="75"/>
      <c r="C181" s="15"/>
      <c r="G181" s="15"/>
      <c r="H181" s="15"/>
      <c r="I181" s="16"/>
      <c r="J181" s="64"/>
      <c r="K181" s="131"/>
      <c r="L181" s="77"/>
      <c r="M181" s="93"/>
      <c r="T181" s="84"/>
      <c r="U181" s="32"/>
      <c r="Z181" s="210"/>
      <c r="AA181" s="23"/>
      <c r="AB181" s="12"/>
      <c r="AC181" s="18"/>
      <c r="AD181" s="18"/>
      <c r="AE181" s="117"/>
      <c r="AF181" s="123"/>
      <c r="AG181" s="124"/>
      <c r="AH181" s="129"/>
      <c r="AI181" s="67"/>
      <c r="AJ181" s="31"/>
      <c r="AK181" s="112"/>
      <c r="AL181" s="97"/>
      <c r="AM181" s="101"/>
      <c r="AN181" s="105"/>
    </row>
    <row r="182" spans="1:40" ht="15" customHeight="1" x14ac:dyDescent="0.25">
      <c r="A182" s="15"/>
      <c r="B182" s="75"/>
      <c r="C182" s="15"/>
      <c r="G182" s="15"/>
      <c r="H182" s="15"/>
      <c r="I182" s="19"/>
      <c r="J182" s="64"/>
      <c r="K182" s="131"/>
      <c r="L182" s="77"/>
      <c r="M182" s="93"/>
      <c r="T182" s="84"/>
      <c r="U182" s="32"/>
      <c r="Z182" s="210"/>
      <c r="AA182" s="23"/>
      <c r="AB182" s="12"/>
      <c r="AC182" s="18"/>
      <c r="AD182" s="18"/>
      <c r="AE182" s="117"/>
      <c r="AF182" s="123"/>
      <c r="AG182" s="124"/>
      <c r="AH182" s="129"/>
      <c r="AI182" s="67"/>
      <c r="AJ182" s="31"/>
      <c r="AK182" s="112"/>
      <c r="AL182" s="97"/>
      <c r="AM182" s="101"/>
      <c r="AN182" s="105"/>
    </row>
    <row r="183" spans="1:40" ht="15" customHeight="1" x14ac:dyDescent="0.25">
      <c r="A183" s="15"/>
      <c r="B183" s="75"/>
      <c r="C183" s="15"/>
      <c r="G183" s="15"/>
      <c r="H183" s="15"/>
      <c r="I183" s="19"/>
      <c r="J183" s="64"/>
      <c r="K183" s="131"/>
      <c r="L183" s="77"/>
      <c r="M183" s="93"/>
      <c r="T183" s="84"/>
      <c r="U183" s="32"/>
      <c r="Z183" s="210"/>
      <c r="AA183" s="23"/>
      <c r="AB183" s="12"/>
      <c r="AC183" s="18"/>
      <c r="AD183" s="18"/>
      <c r="AE183" s="117"/>
      <c r="AF183" s="123"/>
      <c r="AG183" s="124"/>
      <c r="AH183" s="129"/>
      <c r="AI183" s="67"/>
      <c r="AJ183" s="31"/>
      <c r="AK183" s="112"/>
      <c r="AL183" s="97"/>
      <c r="AM183" s="101"/>
      <c r="AN183" s="105"/>
    </row>
    <row r="184" spans="1:40" ht="15" customHeight="1" x14ac:dyDescent="0.25">
      <c r="A184" s="15"/>
      <c r="B184" s="75"/>
      <c r="C184" s="15"/>
      <c r="G184" s="15"/>
      <c r="H184" s="15"/>
      <c r="I184" s="19"/>
      <c r="J184" s="64"/>
      <c r="K184" s="131"/>
      <c r="L184" s="77"/>
      <c r="M184" s="93"/>
      <c r="T184" s="84"/>
      <c r="U184" s="32"/>
      <c r="Z184" s="210"/>
      <c r="AA184" s="23"/>
      <c r="AB184" s="12"/>
      <c r="AC184" s="18"/>
      <c r="AD184" s="18"/>
      <c r="AE184" s="117"/>
      <c r="AF184" s="123"/>
      <c r="AG184" s="124"/>
      <c r="AH184" s="129"/>
      <c r="AI184" s="67"/>
      <c r="AJ184" s="31"/>
      <c r="AK184" s="112"/>
      <c r="AL184" s="97"/>
      <c r="AM184" s="101"/>
      <c r="AN184" s="105"/>
    </row>
    <row r="185" spans="1:40" ht="15" customHeight="1" x14ac:dyDescent="0.25">
      <c r="A185" s="15"/>
      <c r="B185" s="75"/>
      <c r="C185" s="15"/>
      <c r="G185" s="15"/>
      <c r="H185" s="15"/>
      <c r="I185" s="19"/>
      <c r="J185" s="64"/>
      <c r="K185" s="131"/>
      <c r="L185" s="77"/>
      <c r="M185" s="93"/>
      <c r="T185" s="84"/>
      <c r="U185" s="32"/>
      <c r="Z185" s="210"/>
      <c r="AA185" s="23"/>
      <c r="AB185" s="12"/>
      <c r="AC185" s="18"/>
      <c r="AD185" s="18"/>
      <c r="AE185" s="117"/>
      <c r="AF185" s="123"/>
      <c r="AG185" s="124"/>
      <c r="AH185" s="129"/>
      <c r="AI185" s="67"/>
      <c r="AJ185" s="31"/>
      <c r="AK185" s="112"/>
      <c r="AL185" s="97"/>
      <c r="AM185" s="101"/>
      <c r="AN185" s="105"/>
    </row>
    <row r="186" spans="1:40" ht="15" customHeight="1" x14ac:dyDescent="0.25">
      <c r="A186" s="15"/>
      <c r="B186" s="75"/>
      <c r="C186" s="15"/>
      <c r="G186" s="15"/>
      <c r="H186" s="15"/>
      <c r="I186" s="19"/>
      <c r="J186" s="64"/>
      <c r="K186" s="131"/>
      <c r="L186" s="77"/>
      <c r="M186" s="93"/>
      <c r="T186" s="84"/>
      <c r="U186" s="32"/>
      <c r="Z186" s="210"/>
      <c r="AA186" s="23"/>
      <c r="AB186" s="12"/>
      <c r="AC186" s="18"/>
      <c r="AD186" s="18"/>
      <c r="AE186" s="117"/>
      <c r="AF186" s="123"/>
      <c r="AG186" s="124"/>
      <c r="AH186" s="129"/>
      <c r="AI186" s="67"/>
      <c r="AJ186" s="31"/>
      <c r="AK186" s="112"/>
      <c r="AL186" s="97"/>
      <c r="AM186" s="101"/>
      <c r="AN186" s="105"/>
    </row>
    <row r="187" spans="1:40" ht="15" customHeight="1" x14ac:dyDescent="0.25">
      <c r="A187" s="15"/>
      <c r="B187" s="75"/>
      <c r="C187" s="15"/>
      <c r="G187" s="15"/>
      <c r="H187" s="15"/>
      <c r="I187" s="19"/>
      <c r="J187" s="64"/>
      <c r="K187" s="131"/>
      <c r="L187" s="77"/>
      <c r="M187" s="93"/>
      <c r="T187" s="85"/>
      <c r="U187" s="32"/>
      <c r="AA187" s="11"/>
      <c r="AB187" s="12"/>
      <c r="AC187" s="18"/>
      <c r="AD187" s="18"/>
      <c r="AE187" s="117"/>
      <c r="AF187" s="123"/>
      <c r="AG187" s="124"/>
      <c r="AH187" s="129"/>
      <c r="AI187" s="67"/>
      <c r="AJ187" s="31"/>
      <c r="AK187" s="112"/>
      <c r="AL187" s="97"/>
      <c r="AM187" s="101"/>
      <c r="AN187" s="105"/>
    </row>
    <row r="188" spans="1:40" ht="15" customHeight="1" x14ac:dyDescent="0.25">
      <c r="A188" s="15"/>
      <c r="B188" s="75"/>
      <c r="C188" s="15"/>
      <c r="D188" s="113"/>
      <c r="G188" s="15"/>
      <c r="H188" s="15"/>
      <c r="I188" s="19"/>
      <c r="J188" s="64"/>
      <c r="K188" s="131"/>
      <c r="L188" s="77"/>
      <c r="M188" s="93"/>
      <c r="T188" s="84"/>
      <c r="U188" s="32"/>
      <c r="Z188" s="210"/>
      <c r="AA188" s="23"/>
      <c r="AB188" s="12"/>
      <c r="AC188" s="18"/>
      <c r="AD188" s="18"/>
      <c r="AE188" s="117"/>
      <c r="AF188" s="123"/>
      <c r="AG188" s="124"/>
      <c r="AH188" s="129"/>
      <c r="AI188" s="67"/>
      <c r="AJ188" s="31"/>
      <c r="AK188" s="112"/>
      <c r="AL188" s="97"/>
      <c r="AM188" s="101"/>
      <c r="AN188" s="105"/>
    </row>
    <row r="189" spans="1:40" ht="15" customHeight="1" x14ac:dyDescent="0.25">
      <c r="A189" s="15"/>
      <c r="B189" s="75"/>
      <c r="C189" s="15"/>
      <c r="D189" s="113"/>
      <c r="G189" s="15"/>
      <c r="H189" s="15"/>
      <c r="I189" s="19"/>
      <c r="J189" s="64"/>
      <c r="K189" s="131"/>
      <c r="L189" s="77"/>
      <c r="M189" s="93"/>
      <c r="T189" s="84"/>
      <c r="U189" s="32"/>
      <c r="Z189" s="210"/>
      <c r="AA189" s="23"/>
      <c r="AB189" s="12"/>
      <c r="AC189" s="18"/>
      <c r="AD189" s="18"/>
      <c r="AE189" s="117"/>
      <c r="AF189" s="123"/>
      <c r="AG189" s="124"/>
      <c r="AH189" s="129"/>
      <c r="AI189" s="67"/>
      <c r="AJ189" s="31"/>
      <c r="AK189" s="112"/>
      <c r="AL189" s="97"/>
      <c r="AM189" s="101"/>
      <c r="AN189" s="105"/>
    </row>
    <row r="190" spans="1:40" ht="15" customHeight="1" x14ac:dyDescent="0.25">
      <c r="A190" s="15"/>
      <c r="B190" s="75"/>
      <c r="C190" s="15"/>
      <c r="G190" s="15"/>
      <c r="H190" s="15"/>
      <c r="I190" s="19"/>
      <c r="J190" s="64"/>
      <c r="K190" s="131"/>
      <c r="L190" s="77"/>
      <c r="M190" s="93"/>
      <c r="T190" s="84"/>
      <c r="U190" s="32"/>
      <c r="Z190" s="210"/>
      <c r="AA190" s="23"/>
      <c r="AB190" s="12"/>
      <c r="AC190" s="18"/>
      <c r="AD190" s="18"/>
      <c r="AE190" s="117"/>
      <c r="AF190" s="123"/>
      <c r="AG190" s="124"/>
      <c r="AH190" s="129"/>
      <c r="AI190" s="67"/>
      <c r="AJ190" s="31"/>
      <c r="AK190" s="112"/>
      <c r="AL190" s="97"/>
      <c r="AM190" s="101"/>
      <c r="AN190" s="105"/>
    </row>
    <row r="191" spans="1:40" ht="15" customHeight="1" x14ac:dyDescent="0.25">
      <c r="A191" s="15"/>
      <c r="B191" s="75"/>
      <c r="C191" s="15"/>
      <c r="G191" s="15"/>
      <c r="H191" s="15"/>
      <c r="I191" s="19"/>
      <c r="J191" s="64"/>
      <c r="K191" s="131"/>
      <c r="L191" s="77"/>
      <c r="M191" s="93"/>
      <c r="T191" s="84"/>
      <c r="U191" s="32"/>
      <c r="Z191" s="210"/>
      <c r="AA191" s="23"/>
      <c r="AB191" s="12"/>
      <c r="AC191" s="18"/>
      <c r="AD191" s="18"/>
      <c r="AE191" s="117"/>
      <c r="AF191" s="123"/>
      <c r="AG191" s="124"/>
      <c r="AH191" s="129"/>
      <c r="AI191" s="67"/>
      <c r="AJ191" s="31"/>
      <c r="AK191" s="112"/>
      <c r="AL191" s="97"/>
      <c r="AM191" s="102"/>
      <c r="AN191" s="105"/>
    </row>
    <row r="192" spans="1:40" ht="15" customHeight="1" x14ac:dyDescent="0.25">
      <c r="A192" s="15"/>
      <c r="B192" s="75"/>
      <c r="C192" s="15"/>
      <c r="G192" s="15"/>
      <c r="H192" s="15"/>
      <c r="I192" s="19"/>
      <c r="J192" s="64"/>
      <c r="K192" s="131"/>
      <c r="L192" s="77"/>
      <c r="M192" s="93"/>
      <c r="T192" s="84"/>
      <c r="U192" s="32"/>
      <c r="Z192" s="210"/>
      <c r="AA192" s="23"/>
      <c r="AB192" s="12"/>
      <c r="AC192" s="18"/>
      <c r="AD192" s="18"/>
      <c r="AE192" s="117"/>
      <c r="AF192" s="123"/>
      <c r="AG192" s="124"/>
      <c r="AH192" s="129"/>
      <c r="AI192" s="67"/>
      <c r="AJ192" s="31"/>
      <c r="AK192" s="112"/>
      <c r="AL192" s="97"/>
      <c r="AM192" s="102"/>
      <c r="AN192" s="105"/>
    </row>
    <row r="193" spans="1:40" ht="15" customHeight="1" x14ac:dyDescent="0.25">
      <c r="A193" s="15"/>
      <c r="B193" s="75"/>
      <c r="C193" s="15"/>
      <c r="G193" s="15"/>
      <c r="H193" s="15"/>
      <c r="I193" s="19"/>
      <c r="J193" s="64"/>
      <c r="K193" s="131"/>
      <c r="L193" s="77"/>
      <c r="M193" s="93"/>
      <c r="T193" s="84"/>
      <c r="U193" s="32"/>
      <c r="Z193" s="210"/>
      <c r="AA193" s="23"/>
      <c r="AB193" s="12"/>
      <c r="AC193" s="18"/>
      <c r="AD193" s="18"/>
      <c r="AE193" s="117"/>
      <c r="AF193" s="123"/>
      <c r="AG193" s="124"/>
      <c r="AH193" s="129"/>
      <c r="AI193" s="67"/>
      <c r="AJ193" s="31"/>
      <c r="AK193" s="112"/>
      <c r="AL193" s="97"/>
      <c r="AM193" s="101"/>
      <c r="AN193" s="105"/>
    </row>
    <row r="194" spans="1:40" ht="15" customHeight="1" x14ac:dyDescent="0.25">
      <c r="A194" s="15"/>
      <c r="B194" s="75"/>
      <c r="C194" s="15"/>
      <c r="G194" s="15"/>
      <c r="H194" s="15"/>
      <c r="I194" s="19"/>
      <c r="J194" s="64"/>
      <c r="K194" s="131"/>
      <c r="L194" s="77"/>
      <c r="M194" s="93"/>
      <c r="T194" s="84"/>
      <c r="U194" s="32"/>
      <c r="Z194" s="210"/>
      <c r="AA194" s="23"/>
      <c r="AB194" s="12"/>
      <c r="AC194" s="18"/>
      <c r="AD194" s="18"/>
      <c r="AE194" s="117"/>
      <c r="AF194" s="123"/>
      <c r="AG194" s="124"/>
      <c r="AH194" s="129"/>
      <c r="AI194" s="67"/>
      <c r="AJ194" s="31"/>
      <c r="AK194" s="112"/>
      <c r="AL194" s="97"/>
      <c r="AM194" s="101"/>
      <c r="AN194" s="105"/>
    </row>
    <row r="195" spans="1:40" ht="15" customHeight="1" x14ac:dyDescent="0.25">
      <c r="A195" s="15"/>
      <c r="B195" s="75"/>
      <c r="C195" s="15"/>
      <c r="G195" s="15"/>
      <c r="H195" s="15"/>
      <c r="I195" s="19"/>
      <c r="J195" s="64"/>
      <c r="K195" s="131"/>
      <c r="L195" s="77"/>
      <c r="M195" s="93"/>
      <c r="T195" s="84"/>
      <c r="U195" s="32"/>
      <c r="Z195" s="210"/>
      <c r="AA195" s="23"/>
      <c r="AB195" s="12"/>
      <c r="AC195" s="18"/>
      <c r="AD195" s="18"/>
      <c r="AE195" s="117"/>
      <c r="AF195" s="123"/>
      <c r="AG195" s="124"/>
      <c r="AH195" s="129"/>
      <c r="AI195" s="67"/>
      <c r="AJ195" s="31"/>
      <c r="AK195" s="112"/>
      <c r="AL195" s="97"/>
      <c r="AM195" s="101"/>
      <c r="AN195" s="105"/>
    </row>
    <row r="196" spans="1:40" ht="15" customHeight="1" x14ac:dyDescent="0.25">
      <c r="A196" s="15"/>
      <c r="B196" s="75"/>
      <c r="C196" s="15"/>
      <c r="G196" s="15"/>
      <c r="H196" s="15"/>
      <c r="I196" s="19"/>
      <c r="J196" s="64"/>
      <c r="K196" s="131"/>
      <c r="L196" s="77"/>
      <c r="M196" s="93"/>
      <c r="T196" s="84"/>
      <c r="U196" s="32"/>
      <c r="Z196" s="210"/>
      <c r="AA196" s="23"/>
      <c r="AB196" s="12"/>
      <c r="AC196" s="18"/>
      <c r="AD196" s="18"/>
      <c r="AE196" s="117"/>
      <c r="AF196" s="123"/>
      <c r="AG196" s="124"/>
      <c r="AH196" s="129"/>
      <c r="AI196" s="67"/>
      <c r="AJ196" s="31"/>
      <c r="AK196" s="112"/>
      <c r="AL196" s="97"/>
      <c r="AM196" s="101"/>
      <c r="AN196" s="105"/>
    </row>
    <row r="197" spans="1:40" ht="15" customHeight="1" x14ac:dyDescent="0.25">
      <c r="A197" s="15"/>
      <c r="B197" s="75"/>
      <c r="C197" s="15"/>
      <c r="G197" s="15"/>
      <c r="H197" s="15"/>
      <c r="I197" s="19"/>
      <c r="J197" s="64"/>
      <c r="K197" s="131"/>
      <c r="L197" s="77"/>
      <c r="M197" s="93"/>
      <c r="T197" s="84"/>
      <c r="U197" s="32"/>
      <c r="Z197" s="210"/>
      <c r="AA197" s="23"/>
      <c r="AB197" s="12"/>
      <c r="AC197" s="18"/>
      <c r="AD197" s="18"/>
      <c r="AE197" s="117"/>
      <c r="AF197" s="123"/>
      <c r="AG197" s="124"/>
      <c r="AH197" s="129"/>
      <c r="AI197" s="67"/>
      <c r="AJ197" s="31"/>
      <c r="AK197" s="112"/>
      <c r="AL197" s="97"/>
      <c r="AM197" s="101"/>
      <c r="AN197" s="105"/>
    </row>
    <row r="198" spans="1:40" ht="15" customHeight="1" x14ac:dyDescent="0.25">
      <c r="A198" s="15"/>
      <c r="B198" s="75"/>
      <c r="C198" s="15"/>
      <c r="G198" s="15"/>
      <c r="H198" s="15"/>
      <c r="I198" s="19"/>
      <c r="J198" s="64"/>
      <c r="K198" s="131"/>
      <c r="L198" s="77"/>
      <c r="M198" s="93"/>
      <c r="T198" s="84"/>
      <c r="U198" s="32"/>
      <c r="Z198" s="210"/>
      <c r="AA198" s="23"/>
      <c r="AB198" s="12"/>
      <c r="AC198" s="18"/>
      <c r="AD198" s="18"/>
      <c r="AE198" s="117"/>
      <c r="AF198" s="123"/>
      <c r="AG198" s="124"/>
      <c r="AH198" s="129"/>
      <c r="AI198" s="67"/>
      <c r="AJ198" s="31"/>
      <c r="AK198" s="112"/>
      <c r="AL198" s="97"/>
      <c r="AM198" s="101"/>
      <c r="AN198" s="105"/>
    </row>
    <row r="199" spans="1:40" ht="15" customHeight="1" x14ac:dyDescent="0.25">
      <c r="A199" s="15"/>
      <c r="B199" s="75"/>
      <c r="C199" s="15"/>
      <c r="G199" s="15"/>
      <c r="H199" s="15"/>
      <c r="I199" s="19"/>
      <c r="J199" s="64"/>
      <c r="K199" s="131"/>
      <c r="L199" s="77"/>
      <c r="M199" s="93"/>
      <c r="T199" s="84"/>
      <c r="U199" s="32"/>
      <c r="Z199" s="210"/>
      <c r="AA199" s="23"/>
      <c r="AB199" s="12"/>
      <c r="AC199" s="18"/>
      <c r="AD199" s="18"/>
      <c r="AE199" s="117"/>
      <c r="AF199" s="123"/>
      <c r="AG199" s="124"/>
      <c r="AH199" s="129"/>
      <c r="AI199" s="67"/>
      <c r="AJ199" s="31"/>
      <c r="AK199" s="112"/>
      <c r="AL199" s="97"/>
      <c r="AM199" s="101"/>
      <c r="AN199" s="105"/>
    </row>
    <row r="200" spans="1:40" ht="15" customHeight="1" x14ac:dyDescent="0.25">
      <c r="A200" s="15"/>
      <c r="B200" s="75"/>
      <c r="C200" s="15"/>
      <c r="G200" s="15"/>
      <c r="H200" s="15"/>
      <c r="I200" s="19"/>
      <c r="J200" s="64"/>
      <c r="K200" s="131"/>
      <c r="L200" s="77"/>
      <c r="M200" s="93"/>
      <c r="T200" s="84"/>
      <c r="U200" s="32"/>
      <c r="Z200" s="210"/>
      <c r="AA200" s="23"/>
      <c r="AB200" s="12"/>
      <c r="AC200" s="18"/>
      <c r="AD200" s="18"/>
      <c r="AE200" s="117"/>
      <c r="AF200" s="123"/>
      <c r="AG200" s="124"/>
      <c r="AH200" s="129"/>
      <c r="AI200" s="67"/>
      <c r="AJ200" s="31"/>
      <c r="AK200" s="112"/>
      <c r="AL200" s="97"/>
      <c r="AM200" s="101"/>
      <c r="AN200" s="105"/>
    </row>
    <row r="201" spans="1:40" ht="15" customHeight="1" x14ac:dyDescent="0.25">
      <c r="A201" s="15"/>
      <c r="B201" s="75"/>
      <c r="C201" s="15"/>
      <c r="G201" s="15"/>
      <c r="H201" s="15"/>
      <c r="I201" s="19"/>
      <c r="J201" s="64"/>
      <c r="K201" s="131"/>
      <c r="L201" s="77"/>
      <c r="M201" s="93"/>
      <c r="T201" s="84"/>
      <c r="U201" s="32"/>
      <c r="Z201" s="210"/>
      <c r="AA201" s="23"/>
      <c r="AB201" s="12"/>
      <c r="AC201" s="18"/>
      <c r="AD201" s="18"/>
      <c r="AE201" s="117"/>
      <c r="AF201" s="123"/>
      <c r="AG201" s="124"/>
      <c r="AH201" s="129"/>
      <c r="AI201" s="67"/>
      <c r="AJ201" s="31"/>
      <c r="AK201" s="112"/>
      <c r="AL201" s="97"/>
      <c r="AM201" s="101"/>
      <c r="AN201" s="105"/>
    </row>
    <row r="202" spans="1:40" ht="15" customHeight="1" x14ac:dyDescent="0.25">
      <c r="A202" s="15"/>
      <c r="B202" s="75"/>
      <c r="C202" s="15"/>
      <c r="G202" s="15"/>
      <c r="H202" s="15"/>
      <c r="I202" s="19"/>
      <c r="J202" s="64"/>
      <c r="K202" s="131"/>
      <c r="L202" s="77"/>
      <c r="M202" s="93"/>
      <c r="T202" s="84"/>
      <c r="U202" s="32"/>
      <c r="Z202" s="210"/>
      <c r="AA202" s="23"/>
      <c r="AB202" s="12"/>
      <c r="AC202" s="18"/>
      <c r="AD202" s="18"/>
      <c r="AE202" s="117"/>
      <c r="AF202" s="123"/>
      <c r="AG202" s="124"/>
      <c r="AH202" s="129"/>
      <c r="AI202" s="67"/>
      <c r="AJ202" s="31"/>
      <c r="AK202" s="112"/>
      <c r="AL202" s="97"/>
      <c r="AM202" s="101"/>
      <c r="AN202" s="105"/>
    </row>
    <row r="203" spans="1:40" ht="15" customHeight="1" x14ac:dyDescent="0.25">
      <c r="A203" s="15"/>
      <c r="B203" s="75"/>
      <c r="C203" s="15"/>
      <c r="G203" s="15"/>
      <c r="H203" s="15"/>
      <c r="I203" s="19"/>
      <c r="J203" s="64"/>
      <c r="K203" s="131"/>
      <c r="L203" s="77"/>
      <c r="M203" s="93"/>
      <c r="T203" s="84"/>
      <c r="U203" s="32"/>
      <c r="Z203" s="210"/>
      <c r="AA203" s="23"/>
      <c r="AB203" s="12"/>
      <c r="AC203" s="18"/>
      <c r="AD203" s="18"/>
      <c r="AE203" s="117"/>
      <c r="AF203" s="123"/>
      <c r="AG203" s="124"/>
      <c r="AH203" s="129"/>
      <c r="AI203" s="67"/>
      <c r="AJ203" s="31"/>
      <c r="AK203" s="112"/>
      <c r="AL203" s="97"/>
      <c r="AM203" s="101"/>
      <c r="AN203" s="105"/>
    </row>
    <row r="204" spans="1:40" ht="15" customHeight="1" x14ac:dyDescent="0.25">
      <c r="A204" s="15"/>
      <c r="B204" s="75"/>
      <c r="C204" s="15"/>
      <c r="G204" s="15"/>
      <c r="H204" s="15"/>
      <c r="I204" s="19"/>
      <c r="J204" s="64"/>
      <c r="K204" s="131"/>
      <c r="L204" s="77"/>
      <c r="M204" s="93"/>
      <c r="T204" s="84"/>
      <c r="U204" s="32"/>
      <c r="Z204" s="210"/>
      <c r="AA204" s="23"/>
      <c r="AB204" s="12"/>
      <c r="AC204" s="18"/>
      <c r="AD204" s="18"/>
      <c r="AE204" s="117"/>
      <c r="AF204" s="123"/>
      <c r="AG204" s="124"/>
      <c r="AH204" s="129"/>
      <c r="AI204" s="67"/>
      <c r="AJ204" s="31"/>
      <c r="AK204" s="112"/>
      <c r="AL204" s="97"/>
      <c r="AM204" s="101"/>
      <c r="AN204" s="105"/>
    </row>
    <row r="205" spans="1:40" ht="15" customHeight="1" x14ac:dyDescent="0.25">
      <c r="A205" s="15"/>
      <c r="B205" s="75"/>
      <c r="C205" s="15"/>
      <c r="G205" s="15"/>
      <c r="H205" s="15"/>
      <c r="I205" s="19"/>
      <c r="J205" s="64"/>
      <c r="K205" s="131"/>
      <c r="L205" s="77"/>
      <c r="M205" s="93"/>
      <c r="T205" s="84"/>
      <c r="U205" s="32"/>
      <c r="Z205" s="210"/>
      <c r="AA205" s="23"/>
      <c r="AB205" s="12"/>
      <c r="AC205" s="18"/>
      <c r="AD205" s="18"/>
      <c r="AE205" s="117"/>
      <c r="AF205" s="123"/>
      <c r="AG205" s="124"/>
      <c r="AH205" s="129"/>
      <c r="AI205" s="67"/>
      <c r="AJ205" s="31"/>
      <c r="AK205" s="112"/>
      <c r="AL205" s="97"/>
      <c r="AM205" s="101"/>
      <c r="AN205" s="105"/>
    </row>
    <row r="206" spans="1:40" ht="15" customHeight="1" x14ac:dyDescent="0.25">
      <c r="A206" s="15"/>
      <c r="B206" s="75"/>
      <c r="C206" s="15"/>
      <c r="G206" s="15"/>
      <c r="H206" s="15"/>
      <c r="I206" s="19"/>
      <c r="J206" s="64"/>
      <c r="K206" s="131"/>
      <c r="L206" s="77"/>
      <c r="M206" s="93"/>
      <c r="T206" s="84"/>
      <c r="U206" s="32"/>
      <c r="Z206" s="210"/>
      <c r="AA206" s="23"/>
      <c r="AB206" s="12"/>
      <c r="AC206" s="18"/>
      <c r="AD206" s="18"/>
      <c r="AE206" s="117"/>
      <c r="AF206" s="123"/>
      <c r="AG206" s="124"/>
      <c r="AH206" s="129"/>
      <c r="AI206" s="67"/>
      <c r="AJ206" s="31"/>
      <c r="AK206" s="112"/>
      <c r="AL206" s="97"/>
      <c r="AM206" s="101"/>
      <c r="AN206" s="105"/>
    </row>
    <row r="207" spans="1:40" ht="15" customHeight="1" x14ac:dyDescent="0.25">
      <c r="A207" s="15"/>
      <c r="B207" s="75"/>
      <c r="C207" s="15"/>
      <c r="G207" s="15"/>
      <c r="H207" s="15"/>
      <c r="I207" s="19"/>
      <c r="J207" s="64"/>
      <c r="K207" s="131"/>
      <c r="L207" s="77"/>
      <c r="M207" s="93"/>
      <c r="T207" s="84"/>
      <c r="U207" s="32"/>
      <c r="Z207" s="210"/>
      <c r="AA207" s="23"/>
      <c r="AB207" s="12"/>
      <c r="AC207" s="18"/>
      <c r="AD207" s="18"/>
      <c r="AE207" s="117"/>
      <c r="AF207" s="123"/>
      <c r="AG207" s="124"/>
      <c r="AH207" s="129"/>
      <c r="AI207" s="67"/>
      <c r="AJ207" s="31"/>
      <c r="AK207" s="112"/>
      <c r="AL207" s="97"/>
      <c r="AM207" s="101"/>
      <c r="AN207" s="105"/>
    </row>
    <row r="208" spans="1:40" ht="15" customHeight="1" x14ac:dyDescent="0.25">
      <c r="A208" s="15"/>
      <c r="B208" s="75"/>
      <c r="C208" s="15"/>
      <c r="G208" s="15"/>
      <c r="H208" s="15"/>
      <c r="I208" s="19"/>
      <c r="J208" s="64"/>
      <c r="K208" s="131"/>
      <c r="L208" s="77"/>
      <c r="M208" s="93"/>
      <c r="T208" s="84"/>
      <c r="U208" s="32"/>
      <c r="Z208" s="210"/>
      <c r="AA208" s="23"/>
      <c r="AB208" s="12"/>
      <c r="AC208" s="18"/>
      <c r="AD208" s="18"/>
      <c r="AE208" s="117"/>
      <c r="AF208" s="123"/>
      <c r="AG208" s="124"/>
      <c r="AH208" s="129"/>
      <c r="AI208" s="67"/>
      <c r="AJ208" s="31"/>
      <c r="AK208" s="112"/>
      <c r="AL208" s="97"/>
      <c r="AM208" s="101"/>
      <c r="AN208" s="105"/>
    </row>
    <row r="209" spans="1:40" ht="15" customHeight="1" x14ac:dyDescent="0.25">
      <c r="A209" s="15"/>
      <c r="B209" s="75"/>
      <c r="C209" s="15"/>
      <c r="G209" s="15"/>
      <c r="H209" s="15"/>
      <c r="I209" s="19"/>
      <c r="J209" s="64"/>
      <c r="K209" s="131"/>
      <c r="L209" s="77"/>
      <c r="M209" s="93"/>
      <c r="T209" s="85"/>
      <c r="U209" s="32"/>
      <c r="AA209" s="11"/>
      <c r="AB209" s="12"/>
      <c r="AC209" s="18"/>
      <c r="AD209" s="18"/>
      <c r="AE209" s="117"/>
      <c r="AF209" s="123"/>
      <c r="AG209" s="124"/>
      <c r="AH209" s="129"/>
      <c r="AI209" s="67"/>
      <c r="AJ209" s="31"/>
      <c r="AK209" s="112"/>
      <c r="AL209" s="97"/>
      <c r="AM209" s="101"/>
      <c r="AN209" s="105"/>
    </row>
    <row r="210" spans="1:40" ht="15" customHeight="1" x14ac:dyDescent="0.25">
      <c r="A210" s="15"/>
      <c r="B210" s="75"/>
      <c r="C210" s="15"/>
      <c r="G210" s="15"/>
      <c r="H210" s="15"/>
      <c r="I210" s="19"/>
      <c r="J210" s="64"/>
      <c r="K210" s="131"/>
      <c r="L210" s="77"/>
      <c r="M210" s="93"/>
      <c r="T210" s="84"/>
      <c r="U210" s="32"/>
      <c r="Z210" s="210"/>
      <c r="AA210" s="23"/>
      <c r="AB210" s="12"/>
      <c r="AC210" s="18"/>
      <c r="AD210" s="18"/>
      <c r="AE210" s="117"/>
      <c r="AF210" s="123"/>
      <c r="AG210" s="124"/>
      <c r="AH210" s="129"/>
      <c r="AI210" s="67"/>
      <c r="AJ210" s="31"/>
      <c r="AK210" s="112"/>
      <c r="AL210" s="97"/>
      <c r="AM210" s="101"/>
      <c r="AN210" s="105"/>
    </row>
    <row r="211" spans="1:40" ht="15" customHeight="1" x14ac:dyDescent="0.25">
      <c r="A211" s="15"/>
      <c r="B211" s="75"/>
      <c r="C211" s="15"/>
      <c r="G211" s="15"/>
      <c r="H211" s="15"/>
      <c r="I211" s="19"/>
      <c r="J211" s="64"/>
      <c r="K211" s="131"/>
      <c r="L211" s="77"/>
      <c r="M211" s="93"/>
      <c r="T211" s="84"/>
      <c r="U211" s="32"/>
      <c r="Z211" s="210"/>
      <c r="AA211" s="23"/>
      <c r="AB211" s="12"/>
      <c r="AC211" s="18"/>
      <c r="AD211" s="18"/>
      <c r="AE211" s="117"/>
      <c r="AF211" s="123"/>
      <c r="AG211" s="124"/>
      <c r="AH211" s="129"/>
      <c r="AI211" s="67"/>
      <c r="AJ211" s="31"/>
      <c r="AK211" s="112"/>
      <c r="AL211" s="97"/>
      <c r="AM211" s="101"/>
      <c r="AN211" s="105"/>
    </row>
    <row r="212" spans="1:40" ht="15" customHeight="1" x14ac:dyDescent="0.25">
      <c r="A212" s="15"/>
      <c r="B212" s="75"/>
      <c r="C212" s="15"/>
      <c r="G212" s="15"/>
      <c r="H212" s="15"/>
      <c r="I212" s="19"/>
      <c r="J212" s="64"/>
      <c r="K212" s="131"/>
      <c r="L212" s="77"/>
      <c r="M212" s="93"/>
      <c r="T212" s="84"/>
      <c r="U212" s="32"/>
      <c r="Z212" s="210"/>
      <c r="AA212" s="23"/>
      <c r="AB212" s="12"/>
      <c r="AC212" s="18"/>
      <c r="AD212" s="18"/>
      <c r="AE212" s="117"/>
      <c r="AF212" s="123"/>
      <c r="AG212" s="124"/>
      <c r="AH212" s="129"/>
      <c r="AI212" s="67"/>
      <c r="AJ212" s="31"/>
      <c r="AK212" s="112"/>
      <c r="AL212" s="97"/>
      <c r="AM212" s="101"/>
      <c r="AN212" s="105"/>
    </row>
    <row r="213" spans="1:40" ht="15" customHeight="1" x14ac:dyDescent="0.25">
      <c r="A213" s="15"/>
      <c r="B213" s="75"/>
      <c r="C213" s="15"/>
      <c r="G213" s="15"/>
      <c r="H213" s="15"/>
      <c r="I213" s="19"/>
      <c r="J213" s="64"/>
      <c r="K213" s="131"/>
      <c r="L213" s="77"/>
      <c r="M213" s="93"/>
      <c r="T213" s="84"/>
      <c r="U213" s="32"/>
      <c r="Z213" s="210"/>
      <c r="AA213" s="23"/>
      <c r="AB213" s="12"/>
      <c r="AC213" s="18"/>
      <c r="AD213" s="18"/>
      <c r="AE213" s="117"/>
      <c r="AF213" s="123"/>
      <c r="AG213" s="124"/>
      <c r="AH213" s="129"/>
      <c r="AI213" s="67"/>
      <c r="AJ213" s="31"/>
      <c r="AK213" s="112"/>
      <c r="AL213" s="97"/>
      <c r="AM213" s="101"/>
      <c r="AN213" s="105"/>
    </row>
    <row r="214" spans="1:40" ht="15" customHeight="1" x14ac:dyDescent="0.25">
      <c r="A214" s="15"/>
      <c r="B214" s="75"/>
      <c r="C214" s="15"/>
      <c r="G214" s="15"/>
      <c r="H214" s="15"/>
      <c r="I214" s="19"/>
      <c r="J214" s="64"/>
      <c r="K214" s="131"/>
      <c r="L214" s="77"/>
      <c r="M214" s="93"/>
      <c r="T214" s="84"/>
      <c r="U214" s="32"/>
      <c r="Z214" s="210"/>
      <c r="AA214" s="23"/>
      <c r="AB214" s="12"/>
      <c r="AC214" s="18"/>
      <c r="AD214" s="18"/>
      <c r="AE214" s="117"/>
      <c r="AF214" s="123"/>
      <c r="AG214" s="124"/>
      <c r="AH214" s="129"/>
      <c r="AI214" s="67"/>
      <c r="AJ214" s="31"/>
      <c r="AK214" s="112"/>
      <c r="AL214" s="97"/>
      <c r="AM214" s="101"/>
      <c r="AN214" s="105"/>
    </row>
    <row r="215" spans="1:40" ht="15" customHeight="1" x14ac:dyDescent="0.25">
      <c r="A215" s="15"/>
      <c r="B215" s="75"/>
      <c r="C215" s="15"/>
      <c r="G215" s="15"/>
      <c r="H215" s="15"/>
      <c r="I215" s="19"/>
      <c r="J215" s="64"/>
      <c r="K215" s="131"/>
      <c r="L215" s="77"/>
      <c r="M215" s="93"/>
      <c r="T215" s="84"/>
      <c r="U215" s="32"/>
      <c r="Z215" s="210"/>
      <c r="AA215" s="23"/>
      <c r="AB215" s="12"/>
      <c r="AC215" s="18"/>
      <c r="AD215" s="18"/>
      <c r="AE215" s="117"/>
      <c r="AF215" s="123"/>
      <c r="AG215" s="124"/>
      <c r="AH215" s="129"/>
      <c r="AI215" s="67"/>
      <c r="AJ215" s="31"/>
      <c r="AK215" s="112"/>
      <c r="AL215" s="97"/>
      <c r="AM215" s="101"/>
      <c r="AN215" s="105"/>
    </row>
    <row r="216" spans="1:40" ht="15" customHeight="1" x14ac:dyDescent="0.25">
      <c r="A216" s="15"/>
      <c r="B216" s="75"/>
      <c r="C216" s="15"/>
      <c r="G216" s="15"/>
      <c r="H216" s="15"/>
      <c r="I216" s="19"/>
      <c r="J216" s="64"/>
      <c r="K216" s="131"/>
      <c r="L216" s="77"/>
      <c r="M216" s="93"/>
      <c r="T216" s="84"/>
      <c r="U216" s="32"/>
      <c r="Z216" s="210"/>
      <c r="AA216" s="23"/>
      <c r="AB216" s="12"/>
      <c r="AC216" s="18"/>
      <c r="AD216" s="18"/>
      <c r="AE216" s="117"/>
      <c r="AF216" s="123"/>
      <c r="AG216" s="124"/>
      <c r="AH216" s="129"/>
      <c r="AI216" s="67"/>
      <c r="AJ216" s="31"/>
      <c r="AK216" s="112"/>
      <c r="AL216" s="97"/>
      <c r="AM216" s="101"/>
      <c r="AN216" s="105"/>
    </row>
    <row r="217" spans="1:40" ht="15" customHeight="1" x14ac:dyDescent="0.25">
      <c r="A217" s="15"/>
      <c r="B217" s="75"/>
      <c r="C217" s="15"/>
      <c r="G217" s="15"/>
      <c r="H217" s="15"/>
      <c r="I217" s="19"/>
      <c r="J217" s="64"/>
      <c r="K217" s="131"/>
      <c r="L217" s="77"/>
      <c r="M217" s="93"/>
      <c r="T217" s="84"/>
      <c r="U217" s="32"/>
      <c r="Z217" s="210"/>
      <c r="AA217" s="23"/>
      <c r="AB217" s="12"/>
      <c r="AC217" s="18"/>
      <c r="AD217" s="18"/>
      <c r="AE217" s="117"/>
      <c r="AF217" s="123"/>
      <c r="AG217" s="124"/>
      <c r="AH217" s="129"/>
      <c r="AI217" s="67"/>
      <c r="AJ217" s="31"/>
      <c r="AK217" s="112"/>
      <c r="AL217" s="97"/>
      <c r="AM217" s="101"/>
      <c r="AN217" s="105"/>
    </row>
    <row r="218" spans="1:40" ht="15" customHeight="1" x14ac:dyDescent="0.25">
      <c r="A218" s="15"/>
      <c r="B218" s="75"/>
      <c r="C218" s="15"/>
      <c r="G218" s="15"/>
      <c r="H218" s="15"/>
      <c r="I218" s="19"/>
      <c r="J218" s="64"/>
      <c r="K218" s="131"/>
      <c r="L218" s="77"/>
      <c r="M218" s="93"/>
      <c r="T218" s="84"/>
      <c r="U218" s="32"/>
      <c r="Z218" s="210"/>
      <c r="AA218" s="23"/>
      <c r="AB218" s="12"/>
      <c r="AC218" s="18"/>
      <c r="AD218" s="18"/>
      <c r="AE218" s="117"/>
      <c r="AF218" s="123"/>
      <c r="AG218" s="124"/>
      <c r="AH218" s="129"/>
      <c r="AI218" s="67"/>
      <c r="AJ218" s="31"/>
      <c r="AK218" s="112"/>
      <c r="AL218" s="97"/>
      <c r="AM218" s="101"/>
      <c r="AN218" s="105"/>
    </row>
    <row r="219" spans="1:40" ht="15" customHeight="1" x14ac:dyDescent="0.25">
      <c r="A219" s="15"/>
      <c r="B219" s="75"/>
      <c r="C219" s="15"/>
      <c r="G219" s="15"/>
      <c r="H219" s="15"/>
      <c r="I219" s="19"/>
      <c r="J219" s="64"/>
      <c r="K219" s="131"/>
      <c r="L219" s="77"/>
      <c r="M219" s="93"/>
      <c r="T219" s="85"/>
      <c r="U219" s="32"/>
      <c r="AA219" s="11"/>
      <c r="AB219" s="12"/>
      <c r="AC219" s="18"/>
      <c r="AD219" s="18"/>
      <c r="AE219" s="117"/>
      <c r="AF219" s="123"/>
      <c r="AG219" s="124"/>
      <c r="AH219" s="129"/>
      <c r="AI219" s="67"/>
      <c r="AJ219" s="31"/>
      <c r="AK219" s="112"/>
      <c r="AL219" s="97"/>
      <c r="AM219" s="101"/>
      <c r="AN219" s="105"/>
    </row>
    <row r="220" spans="1:40" ht="15" customHeight="1" x14ac:dyDescent="0.25">
      <c r="A220" s="15"/>
      <c r="B220" s="75"/>
      <c r="C220" s="15"/>
      <c r="G220" s="15"/>
      <c r="H220" s="15"/>
      <c r="I220" s="19"/>
      <c r="J220" s="64"/>
      <c r="K220" s="131"/>
      <c r="L220" s="77"/>
      <c r="M220" s="93"/>
      <c r="T220" s="84"/>
      <c r="U220" s="32"/>
      <c r="Z220" s="210"/>
      <c r="AA220" s="23"/>
      <c r="AB220" s="12"/>
      <c r="AC220" s="18"/>
      <c r="AD220" s="18"/>
      <c r="AE220" s="117"/>
      <c r="AF220" s="123"/>
      <c r="AG220" s="124"/>
      <c r="AH220" s="129"/>
      <c r="AI220" s="67"/>
      <c r="AJ220" s="31"/>
      <c r="AK220" s="112"/>
      <c r="AL220" s="97"/>
      <c r="AM220" s="101"/>
      <c r="AN220" s="105"/>
    </row>
    <row r="221" spans="1:40" ht="15" customHeight="1" x14ac:dyDescent="0.25">
      <c r="A221" s="15"/>
      <c r="B221" s="75"/>
      <c r="C221" s="15"/>
      <c r="G221" s="15"/>
      <c r="H221" s="15"/>
      <c r="I221" s="19"/>
      <c r="J221" s="64"/>
      <c r="K221" s="131"/>
      <c r="L221" s="77"/>
      <c r="M221" s="93"/>
      <c r="T221" s="84"/>
      <c r="U221" s="32"/>
      <c r="Z221" s="210"/>
      <c r="AA221" s="23"/>
      <c r="AB221" s="12"/>
      <c r="AC221" s="18"/>
      <c r="AD221" s="18"/>
      <c r="AE221" s="117"/>
      <c r="AF221" s="123"/>
      <c r="AG221" s="124"/>
      <c r="AH221" s="129"/>
      <c r="AI221" s="67"/>
      <c r="AJ221" s="31"/>
      <c r="AK221" s="112"/>
      <c r="AL221" s="97"/>
      <c r="AM221" s="101"/>
      <c r="AN221" s="105"/>
    </row>
    <row r="222" spans="1:40" ht="15" customHeight="1" x14ac:dyDescent="0.25">
      <c r="A222" s="15"/>
      <c r="B222" s="75"/>
      <c r="C222" s="15"/>
      <c r="G222" s="15"/>
      <c r="H222" s="15"/>
      <c r="I222" s="19"/>
      <c r="J222" s="64"/>
      <c r="K222" s="131"/>
      <c r="L222" s="77"/>
      <c r="M222" s="93"/>
      <c r="T222" s="84"/>
      <c r="U222" s="32"/>
      <c r="Z222" s="210"/>
      <c r="AA222" s="23"/>
      <c r="AB222" s="12"/>
      <c r="AC222" s="18"/>
      <c r="AD222" s="18"/>
      <c r="AE222" s="117"/>
      <c r="AF222" s="123"/>
      <c r="AG222" s="124"/>
      <c r="AH222" s="129"/>
      <c r="AI222" s="67"/>
      <c r="AJ222" s="31"/>
      <c r="AK222" s="112"/>
      <c r="AL222" s="97"/>
      <c r="AM222" s="101"/>
      <c r="AN222" s="105"/>
    </row>
    <row r="223" spans="1:40" ht="15" customHeight="1" x14ac:dyDescent="0.25">
      <c r="A223" s="15"/>
      <c r="B223" s="75"/>
      <c r="C223" s="15"/>
      <c r="G223" s="15"/>
      <c r="H223" s="15"/>
      <c r="I223" s="19"/>
      <c r="J223" s="64"/>
      <c r="K223" s="131"/>
      <c r="L223" s="77"/>
      <c r="M223" s="93"/>
      <c r="T223" s="84"/>
      <c r="U223" s="32"/>
      <c r="Z223" s="210"/>
      <c r="AA223" s="23"/>
      <c r="AB223" s="12"/>
      <c r="AC223" s="18"/>
      <c r="AD223" s="18"/>
      <c r="AE223" s="117"/>
      <c r="AF223" s="123"/>
      <c r="AG223" s="124"/>
      <c r="AH223" s="129"/>
      <c r="AI223" s="67"/>
      <c r="AJ223" s="31"/>
      <c r="AK223" s="112"/>
      <c r="AL223" s="97"/>
      <c r="AM223" s="101"/>
      <c r="AN223" s="105"/>
    </row>
    <row r="224" spans="1:40" ht="15" customHeight="1" x14ac:dyDescent="0.25">
      <c r="A224" s="15"/>
      <c r="B224" s="75"/>
      <c r="C224" s="15"/>
      <c r="G224" s="15"/>
      <c r="H224" s="15"/>
      <c r="I224" s="19"/>
      <c r="J224" s="64"/>
      <c r="K224" s="131"/>
      <c r="L224" s="77"/>
      <c r="M224" s="93"/>
      <c r="T224" s="84"/>
      <c r="U224" s="32"/>
      <c r="Z224" s="210"/>
      <c r="AA224" s="23"/>
      <c r="AB224" s="12"/>
      <c r="AC224" s="18"/>
      <c r="AD224" s="18"/>
      <c r="AE224" s="117"/>
      <c r="AF224" s="123"/>
      <c r="AG224" s="124"/>
      <c r="AH224" s="129"/>
      <c r="AI224" s="67"/>
      <c r="AJ224" s="31"/>
      <c r="AK224" s="112"/>
      <c r="AL224" s="97"/>
      <c r="AM224" s="101"/>
      <c r="AN224" s="105"/>
    </row>
    <row r="225" spans="1:40" ht="15" customHeight="1" x14ac:dyDescent="0.25">
      <c r="A225" s="15"/>
      <c r="B225" s="75"/>
      <c r="C225" s="15"/>
      <c r="G225" s="15"/>
      <c r="H225" s="15"/>
      <c r="I225" s="19"/>
      <c r="J225" s="64"/>
      <c r="K225" s="131"/>
      <c r="L225" s="77"/>
      <c r="M225" s="93"/>
      <c r="T225" s="85"/>
      <c r="U225" s="32"/>
      <c r="AA225" s="11"/>
      <c r="AB225" s="12"/>
      <c r="AC225" s="18"/>
      <c r="AD225" s="18"/>
      <c r="AE225" s="117"/>
      <c r="AF225" s="123"/>
      <c r="AG225" s="124"/>
      <c r="AH225" s="129"/>
      <c r="AI225" s="67"/>
      <c r="AJ225" s="31"/>
      <c r="AK225" s="112"/>
      <c r="AL225" s="97"/>
      <c r="AM225" s="101"/>
      <c r="AN225" s="105"/>
    </row>
    <row r="226" spans="1:40" ht="15" customHeight="1" x14ac:dyDescent="0.25">
      <c r="A226" s="15"/>
      <c r="B226" s="75"/>
      <c r="C226" s="15"/>
      <c r="G226" s="15"/>
      <c r="H226" s="15"/>
      <c r="I226" s="19"/>
      <c r="J226" s="64"/>
      <c r="K226" s="131"/>
      <c r="L226" s="77"/>
      <c r="M226" s="93"/>
      <c r="T226" s="84"/>
      <c r="U226" s="32"/>
      <c r="Z226" s="210"/>
      <c r="AA226" s="23"/>
      <c r="AB226" s="12"/>
      <c r="AC226" s="18"/>
      <c r="AD226" s="18"/>
      <c r="AE226" s="117"/>
      <c r="AF226" s="123"/>
      <c r="AG226" s="124"/>
      <c r="AH226" s="129"/>
      <c r="AI226" s="67"/>
      <c r="AJ226" s="31"/>
      <c r="AK226" s="112"/>
      <c r="AL226" s="97"/>
      <c r="AM226" s="101"/>
      <c r="AN226" s="105"/>
    </row>
    <row r="227" spans="1:40" ht="15" customHeight="1" x14ac:dyDescent="0.25">
      <c r="A227" s="15"/>
      <c r="B227" s="75"/>
      <c r="C227" s="15"/>
      <c r="G227" s="15"/>
      <c r="H227" s="15"/>
      <c r="I227" s="19"/>
      <c r="J227" s="64"/>
      <c r="K227" s="131"/>
      <c r="L227" s="77"/>
      <c r="M227" s="93"/>
      <c r="T227" s="84"/>
      <c r="U227" s="32"/>
      <c r="Z227" s="210"/>
      <c r="AA227" s="23"/>
      <c r="AB227" s="12"/>
      <c r="AC227" s="18"/>
      <c r="AD227" s="18"/>
      <c r="AE227" s="117"/>
      <c r="AF227" s="123"/>
      <c r="AG227" s="124"/>
      <c r="AH227" s="129"/>
      <c r="AI227" s="67"/>
      <c r="AJ227" s="31"/>
      <c r="AK227" s="112"/>
      <c r="AL227" s="97"/>
      <c r="AM227" s="101"/>
      <c r="AN227" s="105"/>
    </row>
    <row r="228" spans="1:40" ht="15" customHeight="1" x14ac:dyDescent="0.25">
      <c r="A228" s="15"/>
      <c r="B228" s="75"/>
      <c r="C228" s="15"/>
      <c r="G228" s="15"/>
      <c r="H228" s="15"/>
      <c r="I228" s="19"/>
      <c r="J228" s="64"/>
      <c r="K228" s="131"/>
      <c r="L228" s="77"/>
      <c r="M228" s="93"/>
      <c r="T228" s="84"/>
      <c r="U228" s="32"/>
      <c r="Z228" s="210"/>
      <c r="AA228" s="23"/>
      <c r="AB228" s="12"/>
      <c r="AC228" s="18"/>
      <c r="AD228" s="18"/>
      <c r="AE228" s="117"/>
      <c r="AF228" s="123"/>
      <c r="AG228" s="124"/>
      <c r="AH228" s="129"/>
      <c r="AI228" s="67"/>
      <c r="AJ228" s="31"/>
      <c r="AK228" s="112"/>
      <c r="AL228" s="97"/>
      <c r="AM228" s="101"/>
      <c r="AN228" s="105"/>
    </row>
    <row r="229" spans="1:40" ht="15" customHeight="1" x14ac:dyDescent="0.25">
      <c r="A229" s="15"/>
      <c r="B229" s="75"/>
      <c r="C229" s="15"/>
      <c r="G229" s="15"/>
      <c r="H229" s="15"/>
      <c r="I229" s="19"/>
      <c r="J229" s="64"/>
      <c r="K229" s="131"/>
      <c r="L229" s="77"/>
      <c r="M229" s="93"/>
      <c r="T229" s="84"/>
      <c r="U229" s="32"/>
      <c r="Z229" s="210"/>
      <c r="AA229" s="23"/>
      <c r="AB229" s="12"/>
      <c r="AC229" s="18"/>
      <c r="AD229" s="18"/>
      <c r="AE229" s="117"/>
      <c r="AF229" s="123"/>
      <c r="AG229" s="124"/>
      <c r="AH229" s="129"/>
      <c r="AI229" s="67"/>
      <c r="AJ229" s="31"/>
      <c r="AK229" s="112"/>
      <c r="AL229" s="97"/>
      <c r="AM229" s="101"/>
      <c r="AN229" s="105"/>
    </row>
    <row r="230" spans="1:40" ht="15" customHeight="1" x14ac:dyDescent="0.25">
      <c r="A230" s="15"/>
      <c r="B230" s="75"/>
      <c r="C230" s="15"/>
      <c r="G230" s="15"/>
      <c r="H230" s="8"/>
      <c r="I230" s="19"/>
      <c r="J230" s="64"/>
      <c r="K230" s="131"/>
      <c r="L230" s="77"/>
      <c r="M230" s="93"/>
      <c r="T230" s="85"/>
      <c r="U230" s="32"/>
      <c r="AA230" s="11"/>
      <c r="AB230" s="12"/>
      <c r="AC230" s="18"/>
      <c r="AD230" s="18"/>
      <c r="AE230" s="117"/>
      <c r="AF230" s="123"/>
      <c r="AG230" s="124"/>
      <c r="AH230" s="129"/>
      <c r="AI230" s="67"/>
      <c r="AJ230" s="31"/>
      <c r="AK230" s="112"/>
      <c r="AL230" s="97"/>
      <c r="AM230" s="101"/>
      <c r="AN230" s="105"/>
    </row>
    <row r="231" spans="1:40" ht="15" customHeight="1" x14ac:dyDescent="0.25">
      <c r="A231" s="15"/>
      <c r="B231" s="75"/>
      <c r="C231" s="15"/>
      <c r="G231" s="15"/>
      <c r="H231" s="8"/>
      <c r="I231" s="19"/>
      <c r="J231" s="64"/>
      <c r="K231" s="131"/>
      <c r="L231" s="77"/>
      <c r="M231" s="93"/>
      <c r="T231" s="85"/>
      <c r="U231" s="32"/>
      <c r="AA231" s="11"/>
      <c r="AB231" s="12"/>
      <c r="AC231" s="18"/>
      <c r="AD231" s="18"/>
      <c r="AE231" s="117"/>
      <c r="AF231" s="123"/>
      <c r="AG231" s="124"/>
      <c r="AH231" s="129"/>
      <c r="AI231" s="67"/>
      <c r="AJ231" s="31"/>
      <c r="AK231" s="112"/>
      <c r="AL231" s="97"/>
      <c r="AM231" s="101"/>
      <c r="AN231" s="105"/>
    </row>
    <row r="232" spans="1:40" ht="15" customHeight="1" x14ac:dyDescent="0.25">
      <c r="A232" s="15"/>
      <c r="B232" s="75"/>
      <c r="C232" s="15"/>
      <c r="G232" s="15"/>
      <c r="H232" s="8"/>
      <c r="I232" s="19"/>
      <c r="J232" s="64"/>
      <c r="K232" s="131"/>
      <c r="L232" s="77"/>
      <c r="M232" s="93"/>
      <c r="T232" s="85"/>
      <c r="U232" s="32"/>
      <c r="AA232" s="11"/>
      <c r="AB232" s="12"/>
      <c r="AC232" s="18"/>
      <c r="AD232" s="18"/>
      <c r="AE232" s="117"/>
      <c r="AF232" s="123"/>
      <c r="AG232" s="124"/>
      <c r="AH232" s="129"/>
      <c r="AI232" s="67"/>
      <c r="AJ232" s="31"/>
      <c r="AK232" s="112"/>
      <c r="AL232" s="97"/>
      <c r="AM232" s="101"/>
      <c r="AN232" s="105"/>
    </row>
    <row r="233" spans="1:40" ht="15" customHeight="1" x14ac:dyDescent="0.25">
      <c r="A233" s="15"/>
      <c r="B233" s="75"/>
      <c r="C233" s="15"/>
      <c r="G233" s="15"/>
      <c r="H233" s="8"/>
      <c r="I233" s="19"/>
      <c r="J233" s="64"/>
      <c r="K233" s="131"/>
      <c r="L233" s="77"/>
      <c r="M233" s="93"/>
      <c r="T233" s="85"/>
      <c r="U233" s="32"/>
      <c r="AA233" s="11"/>
      <c r="AB233" s="12"/>
      <c r="AC233" s="18"/>
      <c r="AD233" s="18"/>
      <c r="AE233" s="117"/>
      <c r="AF233" s="123"/>
      <c r="AG233" s="124"/>
      <c r="AH233" s="129"/>
      <c r="AI233" s="67"/>
      <c r="AJ233" s="31"/>
      <c r="AK233" s="112"/>
      <c r="AL233" s="97"/>
      <c r="AM233" s="102"/>
      <c r="AN233" s="105"/>
    </row>
    <row r="234" spans="1:40" ht="15" customHeight="1" x14ac:dyDescent="0.25">
      <c r="A234" s="15"/>
      <c r="B234" s="75"/>
      <c r="C234" s="15"/>
      <c r="G234" s="15"/>
      <c r="H234" s="8"/>
      <c r="I234" s="19"/>
      <c r="J234" s="64"/>
      <c r="K234" s="131"/>
      <c r="L234" s="77"/>
      <c r="M234" s="93"/>
      <c r="T234" s="85"/>
      <c r="U234" s="32"/>
      <c r="AA234" s="11"/>
      <c r="AB234" s="12"/>
      <c r="AC234" s="18"/>
      <c r="AD234" s="18"/>
      <c r="AE234" s="117"/>
      <c r="AF234" s="123"/>
      <c r="AG234" s="124"/>
      <c r="AH234" s="129"/>
      <c r="AI234" s="67"/>
      <c r="AJ234" s="31"/>
      <c r="AK234" s="112"/>
      <c r="AL234" s="97"/>
      <c r="AM234" s="102"/>
      <c r="AN234" s="105"/>
    </row>
    <row r="235" spans="1:40" ht="15" customHeight="1" x14ac:dyDescent="0.25">
      <c r="A235" s="15"/>
      <c r="B235" s="75"/>
      <c r="C235" s="15"/>
      <c r="G235" s="15"/>
      <c r="H235" s="8"/>
      <c r="I235" s="19"/>
      <c r="J235" s="64"/>
      <c r="K235" s="131"/>
      <c r="L235" s="77"/>
      <c r="M235" s="93"/>
      <c r="T235" s="85"/>
      <c r="U235" s="32"/>
      <c r="AA235" s="11"/>
      <c r="AB235" s="12"/>
      <c r="AC235" s="18"/>
      <c r="AD235" s="18"/>
      <c r="AE235" s="117"/>
      <c r="AF235" s="123"/>
      <c r="AG235" s="124"/>
      <c r="AH235" s="129"/>
      <c r="AI235" s="67"/>
      <c r="AJ235" s="31"/>
      <c r="AK235" s="112"/>
      <c r="AL235" s="97"/>
      <c r="AM235" s="102"/>
      <c r="AN235" s="105"/>
    </row>
    <row r="236" spans="1:40" ht="15" customHeight="1" x14ac:dyDescent="0.25">
      <c r="A236" s="15"/>
      <c r="B236" s="75"/>
      <c r="C236" s="15"/>
      <c r="G236" s="15"/>
      <c r="H236" s="8"/>
      <c r="I236" s="19"/>
      <c r="J236" s="64"/>
      <c r="K236" s="131"/>
      <c r="L236" s="77"/>
      <c r="M236" s="93"/>
      <c r="T236" s="85"/>
      <c r="U236" s="32"/>
      <c r="AA236" s="11"/>
      <c r="AB236" s="12"/>
      <c r="AC236" s="18"/>
      <c r="AD236" s="18"/>
      <c r="AE236" s="117"/>
      <c r="AF236" s="123"/>
      <c r="AG236" s="124"/>
      <c r="AH236" s="129"/>
      <c r="AI236" s="67"/>
      <c r="AJ236" s="31"/>
      <c r="AK236" s="112"/>
      <c r="AL236" s="97"/>
      <c r="AM236" s="102"/>
      <c r="AN236" s="105"/>
    </row>
    <row r="237" spans="1:40" ht="15" customHeight="1" x14ac:dyDescent="0.25">
      <c r="A237" s="15"/>
      <c r="B237" s="75"/>
      <c r="C237" s="15"/>
      <c r="G237" s="15"/>
      <c r="H237" s="8"/>
      <c r="I237" s="19"/>
      <c r="J237" s="64"/>
      <c r="K237" s="131"/>
      <c r="L237" s="77"/>
      <c r="M237" s="93"/>
      <c r="T237" s="85"/>
      <c r="U237" s="32"/>
      <c r="AA237" s="11"/>
      <c r="AB237" s="12"/>
      <c r="AC237" s="18"/>
      <c r="AD237" s="18"/>
      <c r="AE237" s="117"/>
      <c r="AF237" s="123"/>
      <c r="AG237" s="124"/>
      <c r="AH237" s="129"/>
      <c r="AI237" s="67"/>
      <c r="AJ237" s="31"/>
      <c r="AK237" s="112"/>
      <c r="AL237" s="97"/>
      <c r="AM237" s="102"/>
      <c r="AN237" s="105"/>
    </row>
    <row r="238" spans="1:40" ht="15" customHeight="1" x14ac:dyDescent="0.25">
      <c r="A238" s="15"/>
      <c r="B238" s="75"/>
      <c r="C238" s="15"/>
      <c r="G238" s="15"/>
      <c r="H238" s="8"/>
      <c r="I238" s="19"/>
      <c r="J238" s="64"/>
      <c r="K238" s="131"/>
      <c r="L238" s="77"/>
      <c r="M238" s="93"/>
      <c r="T238" s="85"/>
      <c r="U238" s="32"/>
      <c r="AA238" s="11"/>
      <c r="AB238" s="12"/>
      <c r="AC238" s="18"/>
      <c r="AD238" s="18"/>
      <c r="AE238" s="117"/>
      <c r="AF238" s="123"/>
      <c r="AG238" s="124"/>
      <c r="AH238" s="129"/>
      <c r="AI238" s="67"/>
      <c r="AJ238" s="31"/>
      <c r="AK238" s="112"/>
      <c r="AL238" s="97"/>
      <c r="AM238" s="102"/>
      <c r="AN238" s="105"/>
    </row>
    <row r="239" spans="1:40" ht="15" customHeight="1" x14ac:dyDescent="0.25">
      <c r="A239" s="15"/>
      <c r="B239" s="75"/>
      <c r="C239" s="15"/>
      <c r="G239" s="15"/>
      <c r="H239" s="8"/>
      <c r="I239" s="19"/>
      <c r="J239" s="64"/>
      <c r="K239" s="131"/>
      <c r="L239" s="77"/>
      <c r="M239" s="93"/>
      <c r="T239" s="85"/>
      <c r="U239" s="32"/>
      <c r="AA239" s="11"/>
      <c r="AB239" s="12"/>
      <c r="AC239" s="18"/>
      <c r="AD239" s="18"/>
      <c r="AE239" s="117"/>
      <c r="AF239" s="123"/>
      <c r="AG239" s="124"/>
      <c r="AH239" s="129"/>
      <c r="AI239" s="67"/>
      <c r="AJ239" s="31"/>
      <c r="AK239" s="112"/>
      <c r="AL239" s="97"/>
      <c r="AM239" s="102"/>
      <c r="AN239" s="105"/>
    </row>
    <row r="240" spans="1:40" ht="15" customHeight="1" x14ac:dyDescent="0.25">
      <c r="A240" s="15"/>
      <c r="B240" s="75"/>
      <c r="C240" s="15"/>
      <c r="G240" s="15"/>
      <c r="H240" s="8"/>
      <c r="I240" s="19"/>
      <c r="J240" s="64"/>
      <c r="K240" s="131"/>
      <c r="L240" s="77"/>
      <c r="M240" s="93"/>
      <c r="T240" s="85"/>
      <c r="U240" s="32"/>
      <c r="AA240" s="11"/>
      <c r="AB240" s="12"/>
      <c r="AC240" s="18"/>
      <c r="AD240" s="18"/>
      <c r="AE240" s="117"/>
      <c r="AF240" s="123"/>
      <c r="AG240" s="124"/>
      <c r="AH240" s="129"/>
      <c r="AI240" s="67"/>
      <c r="AJ240" s="31"/>
      <c r="AK240" s="112"/>
      <c r="AL240" s="97"/>
      <c r="AM240" s="102"/>
      <c r="AN240" s="105"/>
    </row>
    <row r="241" spans="1:40" ht="15" customHeight="1" x14ac:dyDescent="0.25">
      <c r="A241" s="15"/>
      <c r="B241" s="75"/>
      <c r="C241" s="15"/>
      <c r="G241" s="15"/>
      <c r="H241" s="8"/>
      <c r="I241" s="19"/>
      <c r="J241" s="64"/>
      <c r="K241" s="131"/>
      <c r="L241" s="77"/>
      <c r="M241" s="93"/>
      <c r="T241" s="85"/>
      <c r="U241" s="32"/>
      <c r="AA241" s="11"/>
      <c r="AB241" s="12"/>
      <c r="AC241" s="18"/>
      <c r="AD241" s="18"/>
      <c r="AE241" s="117"/>
      <c r="AF241" s="123"/>
      <c r="AG241" s="124"/>
      <c r="AH241" s="129"/>
      <c r="AI241" s="67"/>
      <c r="AJ241" s="31"/>
      <c r="AK241" s="112"/>
      <c r="AL241" s="97"/>
      <c r="AM241" s="102"/>
      <c r="AN241" s="105"/>
    </row>
    <row r="242" spans="1:40" ht="15" customHeight="1" x14ac:dyDescent="0.25">
      <c r="A242" s="15"/>
      <c r="B242" s="75"/>
      <c r="C242" s="15"/>
      <c r="G242" s="15"/>
      <c r="H242" s="8"/>
      <c r="I242" s="19"/>
      <c r="J242" s="64"/>
      <c r="K242" s="131"/>
      <c r="L242" s="77"/>
      <c r="M242" s="93"/>
      <c r="T242" s="85"/>
      <c r="U242" s="32"/>
      <c r="AA242" s="11"/>
      <c r="AB242" s="12"/>
      <c r="AC242" s="18"/>
      <c r="AD242" s="18"/>
      <c r="AE242" s="117"/>
      <c r="AF242" s="123"/>
      <c r="AG242" s="124"/>
      <c r="AH242" s="129"/>
      <c r="AI242" s="67"/>
      <c r="AJ242" s="31"/>
      <c r="AK242" s="112"/>
      <c r="AL242" s="97"/>
      <c r="AM242" s="102"/>
      <c r="AN242" s="105"/>
    </row>
    <row r="243" spans="1:40" ht="15" customHeight="1" x14ac:dyDescent="0.25">
      <c r="A243" s="15"/>
      <c r="B243" s="75"/>
      <c r="C243" s="15"/>
      <c r="G243" s="15"/>
      <c r="H243" s="8"/>
      <c r="I243" s="19"/>
      <c r="J243" s="64"/>
      <c r="K243" s="131"/>
      <c r="L243" s="77"/>
      <c r="M243" s="93"/>
      <c r="T243" s="85"/>
      <c r="U243" s="32"/>
      <c r="AA243" s="11"/>
      <c r="AB243" s="12"/>
      <c r="AC243" s="18"/>
      <c r="AD243" s="18"/>
      <c r="AE243" s="117"/>
      <c r="AF243" s="123"/>
      <c r="AG243" s="124"/>
      <c r="AH243" s="129"/>
      <c r="AI243" s="67"/>
      <c r="AJ243" s="31"/>
      <c r="AK243" s="112"/>
      <c r="AL243" s="97"/>
      <c r="AM243" s="102"/>
      <c r="AN243" s="105"/>
    </row>
    <row r="244" spans="1:40" ht="15" customHeight="1" x14ac:dyDescent="0.25">
      <c r="A244" s="15"/>
      <c r="B244" s="75"/>
      <c r="C244" s="15"/>
      <c r="G244" s="15"/>
      <c r="H244" s="8"/>
      <c r="I244" s="19"/>
      <c r="J244" s="64"/>
      <c r="K244" s="131"/>
      <c r="L244" s="77"/>
      <c r="M244" s="93"/>
      <c r="T244" s="85"/>
      <c r="U244" s="32"/>
      <c r="AA244" s="11"/>
      <c r="AB244" s="12"/>
      <c r="AC244" s="18"/>
      <c r="AD244" s="18"/>
      <c r="AE244" s="117"/>
      <c r="AF244" s="123"/>
      <c r="AG244" s="124"/>
      <c r="AH244" s="129"/>
      <c r="AI244" s="67"/>
      <c r="AJ244" s="31"/>
      <c r="AK244" s="112"/>
      <c r="AL244" s="97"/>
      <c r="AM244" s="102"/>
      <c r="AN244" s="105"/>
    </row>
    <row r="245" spans="1:40" ht="15" customHeight="1" x14ac:dyDescent="0.25">
      <c r="A245" s="15"/>
      <c r="B245" s="75"/>
      <c r="C245" s="15"/>
      <c r="G245" s="15"/>
      <c r="H245" s="8"/>
      <c r="I245" s="19"/>
      <c r="J245" s="64"/>
      <c r="K245" s="131"/>
      <c r="L245" s="77"/>
      <c r="M245" s="93"/>
      <c r="T245" s="85"/>
      <c r="U245" s="32"/>
      <c r="AA245" s="11"/>
      <c r="AB245" s="12"/>
      <c r="AC245" s="18"/>
      <c r="AD245" s="18"/>
      <c r="AE245" s="117"/>
      <c r="AF245" s="123"/>
      <c r="AG245" s="124"/>
      <c r="AH245" s="129"/>
      <c r="AI245" s="67"/>
      <c r="AJ245" s="31"/>
      <c r="AK245" s="112"/>
      <c r="AL245" s="97"/>
      <c r="AM245" s="102"/>
      <c r="AN245" s="105"/>
    </row>
    <row r="246" spans="1:40" ht="15" customHeight="1" x14ac:dyDescent="0.25">
      <c r="A246" s="15"/>
      <c r="B246" s="75"/>
      <c r="C246" s="15"/>
      <c r="G246" s="15"/>
      <c r="H246" s="8"/>
      <c r="I246" s="19"/>
      <c r="J246" s="64"/>
      <c r="K246" s="131"/>
      <c r="L246" s="77"/>
      <c r="M246" s="93"/>
      <c r="T246" s="85"/>
      <c r="U246" s="32"/>
      <c r="AA246" s="11"/>
      <c r="AB246" s="12"/>
      <c r="AC246" s="18"/>
      <c r="AD246" s="18"/>
      <c r="AE246" s="117"/>
      <c r="AF246" s="123"/>
      <c r="AG246" s="124"/>
      <c r="AH246" s="129"/>
      <c r="AI246" s="67"/>
      <c r="AJ246" s="31"/>
      <c r="AK246" s="112"/>
      <c r="AL246" s="97"/>
      <c r="AM246" s="102"/>
      <c r="AN246" s="105"/>
    </row>
    <row r="247" spans="1:40" ht="15" customHeight="1" x14ac:dyDescent="0.25">
      <c r="A247" s="15"/>
      <c r="B247" s="75"/>
      <c r="C247" s="15"/>
      <c r="G247" s="15"/>
      <c r="H247" s="8"/>
      <c r="I247" s="19"/>
      <c r="J247" s="64"/>
      <c r="K247" s="131"/>
      <c r="L247" s="77"/>
      <c r="M247" s="93"/>
      <c r="T247" s="85"/>
      <c r="U247" s="32"/>
      <c r="AA247" s="11"/>
      <c r="AB247" s="12"/>
      <c r="AC247" s="18"/>
      <c r="AD247" s="18"/>
      <c r="AE247" s="117"/>
      <c r="AF247" s="123"/>
      <c r="AG247" s="124"/>
      <c r="AH247" s="129"/>
      <c r="AI247" s="67"/>
      <c r="AJ247" s="31"/>
      <c r="AK247" s="112"/>
      <c r="AL247" s="97"/>
      <c r="AM247" s="102"/>
      <c r="AN247" s="105"/>
    </row>
    <row r="248" spans="1:40" ht="15" customHeight="1" x14ac:dyDescent="0.25">
      <c r="A248" s="15"/>
      <c r="B248" s="75"/>
      <c r="C248" s="15"/>
      <c r="G248" s="15"/>
      <c r="H248" s="8"/>
      <c r="I248" s="19"/>
      <c r="J248" s="64"/>
      <c r="K248" s="131"/>
      <c r="L248" s="77"/>
      <c r="M248" s="93"/>
      <c r="T248" s="85"/>
      <c r="U248" s="32"/>
      <c r="AA248" s="11"/>
      <c r="AB248" s="12"/>
      <c r="AC248" s="18"/>
      <c r="AD248" s="18"/>
      <c r="AE248" s="117"/>
      <c r="AF248" s="123"/>
      <c r="AG248" s="124"/>
      <c r="AH248" s="129"/>
      <c r="AI248" s="67"/>
      <c r="AJ248" s="31"/>
      <c r="AK248" s="112"/>
      <c r="AL248" s="97"/>
      <c r="AM248" s="101"/>
      <c r="AN248" s="105"/>
    </row>
    <row r="249" spans="1:40" ht="15" customHeight="1" x14ac:dyDescent="0.25">
      <c r="A249" s="15"/>
      <c r="B249" s="75"/>
      <c r="C249" s="15"/>
      <c r="G249" s="15"/>
      <c r="H249" s="8"/>
      <c r="I249" s="19"/>
      <c r="J249" s="64"/>
      <c r="K249" s="131"/>
      <c r="L249" s="77"/>
      <c r="M249" s="93"/>
      <c r="T249" s="85"/>
      <c r="U249" s="32"/>
      <c r="AA249" s="11"/>
      <c r="AB249" s="12"/>
      <c r="AC249" s="18"/>
      <c r="AD249" s="18"/>
      <c r="AE249" s="117"/>
      <c r="AF249" s="123"/>
      <c r="AG249" s="124"/>
      <c r="AH249" s="129"/>
      <c r="AI249" s="67"/>
      <c r="AJ249" s="31"/>
      <c r="AK249" s="112"/>
      <c r="AL249" s="97"/>
      <c r="AM249" s="102"/>
      <c r="AN249" s="105"/>
    </row>
    <row r="250" spans="1:40" ht="15" customHeight="1" x14ac:dyDescent="0.25">
      <c r="A250" s="15"/>
      <c r="B250" s="75"/>
      <c r="C250" s="15"/>
      <c r="G250" s="15"/>
      <c r="H250" s="8"/>
      <c r="I250" s="19"/>
      <c r="J250" s="64"/>
      <c r="K250" s="131"/>
      <c r="L250" s="77"/>
      <c r="M250" s="93"/>
      <c r="T250" s="85"/>
      <c r="U250" s="32"/>
      <c r="AA250" s="11"/>
      <c r="AB250" s="12"/>
      <c r="AC250" s="18"/>
      <c r="AD250" s="18"/>
      <c r="AE250" s="117"/>
      <c r="AF250" s="123"/>
      <c r="AG250" s="124"/>
      <c r="AH250" s="129"/>
      <c r="AI250" s="67"/>
      <c r="AJ250" s="31"/>
      <c r="AK250" s="112"/>
      <c r="AL250" s="97"/>
      <c r="AM250" s="102"/>
      <c r="AN250" s="105"/>
    </row>
    <row r="251" spans="1:40" ht="15" customHeight="1" x14ac:dyDescent="0.25">
      <c r="A251" s="15"/>
      <c r="B251" s="75"/>
      <c r="C251" s="15"/>
      <c r="G251" s="15"/>
      <c r="H251" s="8"/>
      <c r="I251" s="19"/>
      <c r="J251" s="64"/>
      <c r="K251" s="131"/>
      <c r="L251" s="77"/>
      <c r="M251" s="93"/>
      <c r="T251" s="85"/>
      <c r="U251" s="32"/>
      <c r="AA251" s="11"/>
      <c r="AB251" s="12"/>
      <c r="AC251" s="18"/>
      <c r="AD251" s="18"/>
      <c r="AE251" s="117"/>
      <c r="AF251" s="123"/>
      <c r="AG251" s="124"/>
      <c r="AH251" s="129"/>
      <c r="AI251" s="67"/>
      <c r="AJ251" s="31"/>
      <c r="AK251" s="112"/>
      <c r="AL251" s="97"/>
      <c r="AM251" s="101"/>
      <c r="AN251" s="105"/>
    </row>
    <row r="252" spans="1:40" ht="15" customHeight="1" x14ac:dyDescent="0.25">
      <c r="A252" s="15"/>
      <c r="B252" s="75"/>
      <c r="C252" s="15"/>
      <c r="G252" s="15"/>
      <c r="H252" s="8"/>
      <c r="I252" s="19"/>
      <c r="J252" s="64"/>
      <c r="K252" s="131"/>
      <c r="L252" s="77"/>
      <c r="M252" s="93"/>
      <c r="T252" s="85"/>
      <c r="U252" s="32"/>
      <c r="AA252" s="11"/>
      <c r="AB252" s="12"/>
      <c r="AC252" s="18"/>
      <c r="AD252" s="18"/>
      <c r="AE252" s="117"/>
      <c r="AF252" s="123"/>
      <c r="AG252" s="124"/>
      <c r="AH252" s="129"/>
      <c r="AI252" s="67"/>
      <c r="AJ252" s="31"/>
      <c r="AK252" s="112"/>
      <c r="AL252" s="97"/>
      <c r="AM252" s="101"/>
      <c r="AN252" s="105"/>
    </row>
    <row r="253" spans="1:40" ht="15" customHeight="1" x14ac:dyDescent="0.25">
      <c r="A253" s="15"/>
      <c r="B253" s="75"/>
      <c r="C253" s="15"/>
      <c r="G253" s="15"/>
      <c r="H253" s="8"/>
      <c r="I253" s="19"/>
      <c r="J253" s="64"/>
      <c r="K253" s="131"/>
      <c r="L253" s="77"/>
      <c r="M253" s="93"/>
      <c r="T253" s="85"/>
      <c r="U253" s="32"/>
      <c r="AA253" s="11"/>
      <c r="AB253" s="12"/>
      <c r="AC253" s="18"/>
      <c r="AD253" s="18"/>
      <c r="AE253" s="117"/>
      <c r="AF253" s="123"/>
      <c r="AG253" s="124"/>
      <c r="AH253" s="129"/>
      <c r="AI253" s="67"/>
      <c r="AJ253" s="31"/>
      <c r="AK253" s="112"/>
      <c r="AL253" s="97"/>
      <c r="AM253" s="101"/>
      <c r="AN253" s="105"/>
    </row>
    <row r="254" spans="1:40" ht="15" customHeight="1" x14ac:dyDescent="0.25">
      <c r="A254" s="15"/>
      <c r="B254" s="75"/>
      <c r="C254" s="15"/>
      <c r="G254" s="15"/>
      <c r="H254" s="8"/>
      <c r="I254" s="19"/>
      <c r="J254" s="64"/>
      <c r="K254" s="131"/>
      <c r="L254" s="77"/>
      <c r="M254" s="93"/>
      <c r="T254" s="85"/>
      <c r="U254" s="32"/>
      <c r="AA254" s="11"/>
      <c r="AB254" s="12"/>
      <c r="AC254" s="18"/>
      <c r="AD254" s="18"/>
      <c r="AE254" s="117"/>
      <c r="AF254" s="123"/>
      <c r="AG254" s="124"/>
      <c r="AH254" s="129"/>
      <c r="AI254" s="67"/>
      <c r="AJ254" s="31"/>
      <c r="AK254" s="112"/>
      <c r="AL254" s="97"/>
      <c r="AM254" s="101"/>
      <c r="AN254" s="105"/>
    </row>
    <row r="255" spans="1:40" ht="15" customHeight="1" x14ac:dyDescent="0.25">
      <c r="A255" s="15"/>
      <c r="B255" s="75"/>
      <c r="C255" s="15"/>
      <c r="G255" s="15"/>
      <c r="H255" s="8"/>
      <c r="I255" s="19"/>
      <c r="J255" s="64"/>
      <c r="K255" s="131"/>
      <c r="L255" s="77"/>
      <c r="M255" s="93"/>
      <c r="T255" s="85"/>
      <c r="U255" s="32"/>
      <c r="AA255" s="11"/>
      <c r="AB255" s="12"/>
      <c r="AC255" s="18"/>
      <c r="AD255" s="18"/>
      <c r="AE255" s="117"/>
      <c r="AF255" s="123"/>
      <c r="AG255" s="124"/>
      <c r="AH255" s="129"/>
      <c r="AI255" s="67"/>
      <c r="AJ255" s="31"/>
      <c r="AK255" s="112"/>
      <c r="AL255" s="97"/>
      <c r="AM255" s="101"/>
      <c r="AN255" s="105"/>
    </row>
    <row r="256" spans="1:40" ht="15" customHeight="1" x14ac:dyDescent="0.25">
      <c r="A256" s="15"/>
      <c r="B256" s="75"/>
      <c r="C256" s="15"/>
      <c r="G256" s="15"/>
      <c r="H256" s="8"/>
      <c r="I256" s="19"/>
      <c r="J256" s="64"/>
      <c r="K256" s="131"/>
      <c r="L256" s="77"/>
      <c r="M256" s="93"/>
      <c r="T256" s="85"/>
      <c r="U256" s="32"/>
      <c r="AA256" s="11"/>
      <c r="AB256" s="12"/>
      <c r="AC256" s="18"/>
      <c r="AD256" s="18"/>
      <c r="AE256" s="117"/>
      <c r="AF256" s="123"/>
      <c r="AG256" s="124"/>
      <c r="AH256" s="129"/>
      <c r="AI256" s="67"/>
      <c r="AJ256" s="31"/>
      <c r="AK256" s="112"/>
      <c r="AL256" s="97"/>
      <c r="AM256" s="101"/>
      <c r="AN256" s="105"/>
    </row>
    <row r="257" spans="1:40" ht="15" customHeight="1" x14ac:dyDescent="0.25">
      <c r="A257" s="15"/>
      <c r="B257" s="75"/>
      <c r="C257" s="15"/>
      <c r="G257" s="15"/>
      <c r="H257" s="8"/>
      <c r="I257" s="19"/>
      <c r="J257" s="64"/>
      <c r="K257" s="131"/>
      <c r="L257" s="77"/>
      <c r="M257" s="93"/>
      <c r="T257" s="85"/>
      <c r="U257" s="32"/>
      <c r="AA257" s="11"/>
      <c r="AB257" s="12"/>
      <c r="AC257" s="18"/>
      <c r="AD257" s="18"/>
      <c r="AE257" s="117"/>
      <c r="AF257" s="123"/>
      <c r="AG257" s="124"/>
      <c r="AH257" s="129"/>
      <c r="AI257" s="67"/>
      <c r="AJ257" s="31"/>
      <c r="AK257" s="112"/>
      <c r="AL257" s="97"/>
      <c r="AM257" s="101"/>
      <c r="AN257" s="105"/>
    </row>
    <row r="258" spans="1:40" ht="15" customHeight="1" x14ac:dyDescent="0.25">
      <c r="A258" s="15"/>
      <c r="B258" s="75"/>
      <c r="C258" s="15"/>
      <c r="G258" s="15"/>
      <c r="H258" s="8"/>
      <c r="I258" s="19"/>
      <c r="J258" s="64"/>
      <c r="K258" s="131"/>
      <c r="L258" s="77"/>
      <c r="M258" s="93"/>
      <c r="T258" s="85"/>
      <c r="U258" s="32"/>
      <c r="AA258" s="11"/>
      <c r="AB258" s="12"/>
      <c r="AC258" s="18"/>
      <c r="AD258" s="18"/>
      <c r="AE258" s="117"/>
      <c r="AF258" s="123"/>
      <c r="AG258" s="124"/>
      <c r="AH258" s="129"/>
      <c r="AI258" s="67"/>
      <c r="AJ258" s="31"/>
      <c r="AK258" s="112"/>
      <c r="AL258" s="97"/>
      <c r="AM258" s="101"/>
      <c r="AN258" s="105"/>
    </row>
    <row r="259" spans="1:40" ht="15" customHeight="1" x14ac:dyDescent="0.25">
      <c r="A259" s="15"/>
      <c r="B259" s="75"/>
      <c r="C259" s="15"/>
      <c r="G259" s="15"/>
      <c r="H259" s="8"/>
      <c r="I259" s="19"/>
      <c r="J259" s="64"/>
      <c r="K259" s="131"/>
      <c r="L259" s="77"/>
      <c r="M259" s="93"/>
      <c r="T259" s="85"/>
      <c r="U259" s="32"/>
      <c r="AA259" s="11"/>
      <c r="AB259" s="12"/>
      <c r="AC259" s="18"/>
      <c r="AD259" s="18"/>
      <c r="AE259" s="117"/>
      <c r="AF259" s="123"/>
      <c r="AG259" s="124"/>
      <c r="AH259" s="129"/>
      <c r="AI259" s="67"/>
      <c r="AJ259" s="31"/>
      <c r="AK259" s="112"/>
      <c r="AL259" s="97"/>
      <c r="AM259" s="101"/>
      <c r="AN259" s="105"/>
    </row>
    <row r="260" spans="1:40" ht="15" customHeight="1" x14ac:dyDescent="0.25">
      <c r="A260" s="15"/>
      <c r="B260" s="75"/>
      <c r="C260" s="15"/>
      <c r="G260" s="15"/>
      <c r="H260" s="8"/>
      <c r="I260" s="19"/>
      <c r="J260" s="64"/>
      <c r="K260" s="131"/>
      <c r="L260" s="77"/>
      <c r="M260" s="93"/>
      <c r="T260" s="85"/>
      <c r="U260" s="32"/>
      <c r="AA260" s="11"/>
      <c r="AB260" s="12"/>
      <c r="AC260" s="18"/>
      <c r="AD260" s="18"/>
      <c r="AE260" s="117"/>
      <c r="AF260" s="123"/>
      <c r="AG260" s="124"/>
      <c r="AH260" s="129"/>
      <c r="AI260" s="67"/>
      <c r="AJ260" s="31"/>
      <c r="AK260" s="112"/>
      <c r="AL260" s="97"/>
      <c r="AM260" s="101"/>
      <c r="AN260" s="105"/>
    </row>
    <row r="261" spans="1:40" ht="15" customHeight="1" x14ac:dyDescent="0.25">
      <c r="A261" s="15"/>
      <c r="B261" s="75"/>
      <c r="C261" s="15"/>
      <c r="G261" s="15"/>
      <c r="H261" s="8"/>
      <c r="I261" s="19"/>
      <c r="J261" s="64"/>
      <c r="K261" s="131"/>
      <c r="L261" s="77"/>
      <c r="M261" s="93"/>
      <c r="T261" s="85"/>
      <c r="U261" s="32"/>
      <c r="AA261" s="11"/>
      <c r="AB261" s="12"/>
      <c r="AC261" s="18"/>
      <c r="AD261" s="18"/>
      <c r="AE261" s="117"/>
      <c r="AF261" s="123"/>
      <c r="AG261" s="124"/>
      <c r="AH261" s="129"/>
      <c r="AI261" s="67"/>
      <c r="AJ261" s="31"/>
      <c r="AK261" s="112"/>
      <c r="AL261" s="97"/>
      <c r="AM261" s="101"/>
      <c r="AN261" s="105"/>
    </row>
    <row r="262" spans="1:40" ht="15" customHeight="1" x14ac:dyDescent="0.25">
      <c r="A262" s="15"/>
      <c r="B262" s="75"/>
      <c r="C262" s="15"/>
      <c r="G262" s="15"/>
      <c r="H262" s="8"/>
      <c r="I262" s="19"/>
      <c r="J262" s="64"/>
      <c r="K262" s="131"/>
      <c r="L262" s="77"/>
      <c r="M262" s="93"/>
      <c r="T262" s="85"/>
      <c r="U262" s="32"/>
      <c r="AA262" s="11"/>
      <c r="AB262" s="12"/>
      <c r="AC262" s="18"/>
      <c r="AD262" s="18"/>
      <c r="AE262" s="117"/>
      <c r="AF262" s="123"/>
      <c r="AG262" s="124"/>
      <c r="AH262" s="129"/>
      <c r="AI262" s="67"/>
      <c r="AJ262" s="31"/>
      <c r="AK262" s="112"/>
      <c r="AL262" s="97"/>
      <c r="AM262" s="101"/>
      <c r="AN262" s="105"/>
    </row>
    <row r="263" spans="1:40" ht="15" customHeight="1" x14ac:dyDescent="0.25">
      <c r="A263" s="15"/>
      <c r="B263" s="75"/>
      <c r="C263" s="15"/>
      <c r="G263" s="15"/>
      <c r="H263" s="8"/>
      <c r="I263" s="19"/>
      <c r="J263" s="64"/>
      <c r="K263" s="131"/>
      <c r="L263" s="77"/>
      <c r="M263" s="93"/>
      <c r="T263" s="85"/>
      <c r="U263" s="32"/>
      <c r="AA263" s="11"/>
      <c r="AB263" s="12"/>
      <c r="AC263" s="18"/>
      <c r="AD263" s="18"/>
      <c r="AE263" s="117"/>
      <c r="AF263" s="123"/>
      <c r="AG263" s="124"/>
      <c r="AH263" s="129"/>
      <c r="AI263" s="67"/>
      <c r="AJ263" s="31"/>
      <c r="AK263" s="112"/>
      <c r="AL263" s="97"/>
      <c r="AM263" s="101"/>
      <c r="AN263" s="105"/>
    </row>
    <row r="264" spans="1:40" ht="15" customHeight="1" x14ac:dyDescent="0.25">
      <c r="A264" s="15"/>
      <c r="B264" s="75"/>
      <c r="C264" s="15"/>
      <c r="G264" s="15"/>
      <c r="H264" s="8"/>
      <c r="I264" s="19"/>
      <c r="J264" s="64"/>
      <c r="K264" s="131"/>
      <c r="L264" s="77"/>
      <c r="M264" s="93"/>
      <c r="T264" s="85"/>
      <c r="U264" s="32"/>
      <c r="AA264" s="11"/>
      <c r="AB264" s="12"/>
      <c r="AC264" s="18"/>
      <c r="AD264" s="18"/>
      <c r="AE264" s="117"/>
      <c r="AF264" s="123"/>
      <c r="AG264" s="124"/>
      <c r="AH264" s="129"/>
      <c r="AI264" s="67"/>
      <c r="AJ264" s="31"/>
      <c r="AK264" s="112"/>
      <c r="AL264" s="97"/>
      <c r="AM264" s="101"/>
      <c r="AN264" s="105"/>
    </row>
    <row r="265" spans="1:40" ht="15" customHeight="1" x14ac:dyDescent="0.25">
      <c r="A265" s="15"/>
      <c r="B265" s="75"/>
      <c r="C265" s="15"/>
      <c r="G265" s="15"/>
      <c r="H265" s="8"/>
      <c r="I265" s="19"/>
      <c r="J265" s="64"/>
      <c r="K265" s="131"/>
      <c r="L265" s="77"/>
      <c r="M265" s="93"/>
      <c r="T265" s="85"/>
      <c r="U265" s="32"/>
      <c r="AA265" s="11"/>
      <c r="AB265" s="12"/>
      <c r="AC265" s="18"/>
      <c r="AD265" s="18"/>
      <c r="AE265" s="117"/>
      <c r="AF265" s="123"/>
      <c r="AG265" s="124"/>
      <c r="AH265" s="129"/>
      <c r="AI265" s="67"/>
      <c r="AJ265" s="31"/>
      <c r="AK265" s="112"/>
      <c r="AL265" s="97"/>
      <c r="AM265" s="101"/>
      <c r="AN265" s="105"/>
    </row>
    <row r="266" spans="1:40" ht="15" customHeight="1" x14ac:dyDescent="0.25">
      <c r="A266" s="15"/>
      <c r="B266" s="75"/>
      <c r="C266" s="15"/>
      <c r="G266" s="15"/>
      <c r="H266" s="8"/>
      <c r="I266" s="19"/>
      <c r="J266" s="64"/>
      <c r="K266" s="131"/>
      <c r="L266" s="77"/>
      <c r="M266" s="93"/>
      <c r="T266" s="85"/>
      <c r="U266" s="32"/>
      <c r="AA266" s="11"/>
      <c r="AB266" s="12"/>
      <c r="AC266" s="18"/>
      <c r="AD266" s="18"/>
      <c r="AE266" s="117"/>
      <c r="AF266" s="123"/>
      <c r="AG266" s="124"/>
      <c r="AH266" s="129"/>
      <c r="AI266" s="67"/>
      <c r="AJ266" s="31"/>
      <c r="AK266" s="112"/>
      <c r="AL266" s="97"/>
      <c r="AM266" s="101"/>
      <c r="AN266" s="105"/>
    </row>
    <row r="267" spans="1:40" ht="15" customHeight="1" x14ac:dyDescent="0.25">
      <c r="A267" s="15"/>
      <c r="B267" s="75"/>
      <c r="C267" s="15"/>
      <c r="G267" s="15"/>
      <c r="H267" s="8"/>
      <c r="I267" s="19"/>
      <c r="J267" s="64"/>
      <c r="K267" s="131"/>
      <c r="L267" s="77"/>
      <c r="M267" s="93"/>
      <c r="T267" s="85"/>
      <c r="U267" s="32"/>
      <c r="AA267" s="11"/>
      <c r="AB267" s="12"/>
      <c r="AC267" s="18"/>
      <c r="AD267" s="18"/>
      <c r="AE267" s="117"/>
      <c r="AF267" s="123"/>
      <c r="AG267" s="124"/>
      <c r="AH267" s="129"/>
      <c r="AI267" s="67"/>
      <c r="AJ267" s="31"/>
      <c r="AK267" s="112"/>
      <c r="AL267" s="97"/>
      <c r="AM267" s="101"/>
      <c r="AN267" s="105"/>
    </row>
    <row r="268" spans="1:40" ht="15" customHeight="1" x14ac:dyDescent="0.25">
      <c r="A268" s="15"/>
      <c r="B268" s="75"/>
      <c r="C268" s="15"/>
      <c r="G268" s="15"/>
      <c r="H268" s="8"/>
      <c r="I268" s="19"/>
      <c r="J268" s="64"/>
      <c r="K268" s="131"/>
      <c r="L268" s="77"/>
      <c r="M268" s="93"/>
      <c r="T268" s="85"/>
      <c r="U268" s="32"/>
      <c r="AA268" s="11"/>
      <c r="AB268" s="12"/>
      <c r="AC268" s="18"/>
      <c r="AD268" s="18"/>
      <c r="AE268" s="117"/>
      <c r="AF268" s="123"/>
      <c r="AG268" s="124"/>
      <c r="AH268" s="129"/>
      <c r="AI268" s="67"/>
      <c r="AJ268" s="31"/>
      <c r="AK268" s="112"/>
      <c r="AL268" s="97"/>
      <c r="AM268" s="101"/>
      <c r="AN268" s="105"/>
    </row>
    <row r="269" spans="1:40" ht="15" customHeight="1" x14ac:dyDescent="0.25">
      <c r="A269" s="8"/>
      <c r="B269" s="74"/>
      <c r="C269" s="8"/>
      <c r="G269" s="8"/>
      <c r="H269" s="8"/>
      <c r="I269" s="19"/>
      <c r="J269" s="64"/>
      <c r="K269" s="131"/>
      <c r="L269" s="33"/>
      <c r="M269" s="91"/>
      <c r="N269" s="90"/>
      <c r="O269" s="81"/>
      <c r="P269" s="81"/>
      <c r="Q269" s="81"/>
      <c r="R269" s="81"/>
      <c r="S269" s="88"/>
      <c r="T269" s="85"/>
      <c r="U269" s="30"/>
      <c r="V269" s="10"/>
      <c r="W269" s="10"/>
      <c r="X269" s="10"/>
      <c r="Y269" s="205"/>
      <c r="Z269" s="205"/>
      <c r="AA269" s="11"/>
      <c r="AB269" s="12"/>
      <c r="AC269" s="13"/>
      <c r="AD269" s="13"/>
      <c r="AE269" s="116"/>
      <c r="AF269" s="121"/>
      <c r="AG269" s="122"/>
      <c r="AH269" s="128"/>
      <c r="AI269" s="67"/>
      <c r="AJ269" s="31"/>
      <c r="AK269" s="112"/>
      <c r="AL269" s="96"/>
      <c r="AM269" s="100"/>
      <c r="AN269" s="105"/>
    </row>
    <row r="270" spans="1:40" ht="15" customHeight="1" x14ac:dyDescent="0.25">
      <c r="A270" s="15"/>
      <c r="B270" s="75"/>
      <c r="C270" s="15"/>
      <c r="G270" s="15"/>
      <c r="H270" s="8"/>
      <c r="I270" s="19"/>
      <c r="J270" s="64"/>
      <c r="K270" s="131"/>
      <c r="L270" s="77"/>
      <c r="M270" s="93"/>
      <c r="T270" s="85"/>
      <c r="U270" s="32"/>
      <c r="AA270" s="11"/>
      <c r="AB270" s="12"/>
      <c r="AC270" s="18"/>
      <c r="AD270" s="18"/>
      <c r="AE270" s="117"/>
      <c r="AF270" s="123"/>
      <c r="AG270" s="124"/>
      <c r="AH270" s="129"/>
      <c r="AI270" s="67"/>
      <c r="AJ270" s="31"/>
      <c r="AK270" s="112"/>
      <c r="AL270" s="97"/>
      <c r="AM270" s="101"/>
      <c r="AN270" s="105"/>
    </row>
    <row r="271" spans="1:40" ht="15" customHeight="1" x14ac:dyDescent="0.25">
      <c r="A271" s="15"/>
      <c r="B271" s="75"/>
      <c r="C271" s="15"/>
      <c r="G271" s="15"/>
      <c r="H271" s="15"/>
      <c r="I271" s="16"/>
      <c r="J271" s="64"/>
      <c r="K271" s="131"/>
      <c r="L271" s="77"/>
      <c r="M271" s="93"/>
      <c r="T271" s="85"/>
      <c r="U271" s="32"/>
      <c r="AA271" s="11"/>
      <c r="AB271" s="12"/>
      <c r="AC271" s="18"/>
      <c r="AD271" s="18"/>
      <c r="AE271" s="117"/>
      <c r="AF271" s="123"/>
      <c r="AG271" s="124"/>
      <c r="AH271" s="129"/>
      <c r="AI271" s="67"/>
      <c r="AJ271" s="31"/>
      <c r="AK271" s="112"/>
      <c r="AL271" s="97"/>
      <c r="AM271" s="101"/>
      <c r="AN271" s="105"/>
    </row>
    <row r="272" spans="1:40" ht="15" customHeight="1" x14ac:dyDescent="0.25">
      <c r="A272" s="15"/>
      <c r="B272" s="75"/>
      <c r="C272" s="15"/>
      <c r="G272" s="15"/>
      <c r="H272" s="15"/>
      <c r="I272" s="19"/>
      <c r="J272" s="64"/>
      <c r="K272" s="131"/>
      <c r="L272" s="77"/>
      <c r="M272" s="93"/>
      <c r="T272" s="84"/>
      <c r="U272" s="32"/>
      <c r="Z272" s="210"/>
      <c r="AA272" s="23"/>
      <c r="AB272" s="12"/>
      <c r="AC272" s="18"/>
      <c r="AD272" s="18"/>
      <c r="AE272" s="117"/>
      <c r="AF272" s="123"/>
      <c r="AG272" s="124"/>
      <c r="AH272" s="129"/>
      <c r="AI272" s="67"/>
      <c r="AJ272" s="31"/>
      <c r="AK272" s="112"/>
      <c r="AL272" s="97"/>
      <c r="AM272" s="101"/>
      <c r="AN272" s="105"/>
    </row>
    <row r="273" spans="1:40" ht="15" customHeight="1" x14ac:dyDescent="0.25">
      <c r="A273" s="15"/>
      <c r="B273" s="75"/>
      <c r="C273" s="15"/>
      <c r="G273" s="15"/>
      <c r="H273" s="15"/>
      <c r="I273" s="19"/>
      <c r="J273" s="64"/>
      <c r="K273" s="131"/>
      <c r="L273" s="77"/>
      <c r="M273" s="93"/>
      <c r="T273" s="84"/>
      <c r="U273" s="32"/>
      <c r="Z273" s="210"/>
      <c r="AA273" s="23"/>
      <c r="AB273" s="12"/>
      <c r="AC273" s="18"/>
      <c r="AD273" s="18"/>
      <c r="AE273" s="117"/>
      <c r="AF273" s="123"/>
      <c r="AG273" s="124"/>
      <c r="AH273" s="129"/>
      <c r="AI273" s="67"/>
      <c r="AJ273" s="31"/>
      <c r="AK273" s="112"/>
      <c r="AL273" s="97"/>
      <c r="AM273" s="102"/>
      <c r="AN273" s="105"/>
    </row>
    <row r="274" spans="1:40" ht="15" customHeight="1" x14ac:dyDescent="0.25">
      <c r="A274" s="15"/>
      <c r="B274" s="75"/>
      <c r="C274" s="15"/>
      <c r="G274" s="15"/>
      <c r="H274" s="15"/>
      <c r="I274" s="19"/>
      <c r="J274" s="64"/>
      <c r="K274" s="131"/>
      <c r="L274" s="77"/>
      <c r="M274" s="93"/>
      <c r="T274" s="84"/>
      <c r="U274" s="32"/>
      <c r="Z274" s="210"/>
      <c r="AA274" s="23"/>
      <c r="AB274" s="12"/>
      <c r="AC274" s="18"/>
      <c r="AD274" s="18"/>
      <c r="AE274" s="117"/>
      <c r="AF274" s="123"/>
      <c r="AG274" s="124"/>
      <c r="AH274" s="129"/>
      <c r="AI274" s="67"/>
      <c r="AJ274" s="31"/>
      <c r="AK274" s="112"/>
      <c r="AL274" s="97"/>
      <c r="AM274" s="101"/>
      <c r="AN274" s="105"/>
    </row>
    <row r="275" spans="1:40" ht="15" customHeight="1" x14ac:dyDescent="0.25">
      <c r="A275" s="15"/>
      <c r="B275" s="75"/>
      <c r="C275" s="15"/>
      <c r="G275" s="15"/>
      <c r="H275" s="15"/>
      <c r="I275" s="19"/>
      <c r="J275" s="64"/>
      <c r="K275" s="131"/>
      <c r="L275" s="77"/>
      <c r="M275" s="93"/>
      <c r="T275" s="84"/>
      <c r="U275" s="32"/>
      <c r="Z275" s="210"/>
      <c r="AA275" s="23"/>
      <c r="AB275" s="12"/>
      <c r="AC275" s="18"/>
      <c r="AD275" s="18"/>
      <c r="AE275" s="117"/>
      <c r="AF275" s="123"/>
      <c r="AG275" s="124"/>
      <c r="AH275" s="129"/>
      <c r="AI275" s="67"/>
      <c r="AJ275" s="31"/>
      <c r="AK275" s="112"/>
      <c r="AL275" s="97"/>
      <c r="AM275" s="101"/>
      <c r="AN275" s="105"/>
    </row>
    <row r="276" spans="1:40" ht="15" customHeight="1" x14ac:dyDescent="0.25">
      <c r="A276" s="15"/>
      <c r="B276" s="75"/>
      <c r="C276" s="15"/>
      <c r="G276" s="15"/>
      <c r="H276" s="15"/>
      <c r="I276" s="19"/>
      <c r="J276" s="64"/>
      <c r="K276" s="131"/>
      <c r="L276" s="77"/>
      <c r="M276" s="93"/>
      <c r="T276" s="84"/>
      <c r="U276" s="32"/>
      <c r="Z276" s="210"/>
      <c r="AA276" s="23"/>
      <c r="AB276" s="12"/>
      <c r="AC276" s="18"/>
      <c r="AD276" s="18"/>
      <c r="AE276" s="117"/>
      <c r="AF276" s="123"/>
      <c r="AG276" s="124"/>
      <c r="AH276" s="129"/>
      <c r="AI276" s="67"/>
      <c r="AJ276" s="31"/>
      <c r="AK276" s="112"/>
      <c r="AL276" s="97"/>
      <c r="AM276" s="101"/>
      <c r="AN276" s="105"/>
    </row>
    <row r="277" spans="1:40" ht="15" customHeight="1" x14ac:dyDescent="0.25">
      <c r="A277" s="15"/>
      <c r="B277" s="75"/>
      <c r="C277" s="15"/>
      <c r="G277" s="15"/>
      <c r="H277" s="15"/>
      <c r="I277" s="19"/>
      <c r="J277" s="64"/>
      <c r="K277" s="131"/>
      <c r="L277" s="77"/>
      <c r="M277" s="93"/>
      <c r="T277" s="84"/>
      <c r="U277" s="32"/>
      <c r="Z277" s="210"/>
      <c r="AA277" s="23"/>
      <c r="AB277" s="12"/>
      <c r="AC277" s="18"/>
      <c r="AD277" s="18"/>
      <c r="AE277" s="117"/>
      <c r="AF277" s="123"/>
      <c r="AG277" s="124"/>
      <c r="AH277" s="129"/>
      <c r="AI277" s="67"/>
      <c r="AJ277" s="31"/>
      <c r="AK277" s="112"/>
      <c r="AL277" s="97"/>
      <c r="AM277" s="101"/>
      <c r="AN277" s="105"/>
    </row>
    <row r="278" spans="1:40" ht="15" customHeight="1" x14ac:dyDescent="0.25">
      <c r="A278" s="15"/>
      <c r="B278" s="75"/>
      <c r="C278" s="15"/>
      <c r="G278" s="15"/>
      <c r="H278" s="15"/>
      <c r="I278" s="19"/>
      <c r="J278" s="64"/>
      <c r="K278" s="131"/>
      <c r="L278" s="77"/>
      <c r="M278" s="93"/>
      <c r="T278" s="84"/>
      <c r="U278" s="32"/>
      <c r="Z278" s="210"/>
      <c r="AA278" s="23"/>
      <c r="AB278" s="12"/>
      <c r="AC278" s="18"/>
      <c r="AD278" s="18"/>
      <c r="AE278" s="117"/>
      <c r="AF278" s="123"/>
      <c r="AG278" s="124"/>
      <c r="AH278" s="129"/>
      <c r="AI278" s="67"/>
      <c r="AJ278" s="31"/>
      <c r="AK278" s="112"/>
      <c r="AL278" s="97"/>
      <c r="AM278" s="101"/>
      <c r="AN278" s="105"/>
    </row>
    <row r="279" spans="1:40" ht="15" customHeight="1" x14ac:dyDescent="0.25">
      <c r="A279" s="15"/>
      <c r="B279" s="75"/>
      <c r="C279" s="15"/>
      <c r="G279" s="15"/>
      <c r="H279" s="15"/>
      <c r="I279" s="19"/>
      <c r="J279" s="64"/>
      <c r="K279" s="131"/>
      <c r="L279" s="77"/>
      <c r="M279" s="93"/>
      <c r="T279" s="84"/>
      <c r="U279" s="32"/>
      <c r="Z279" s="210"/>
      <c r="AA279" s="23"/>
      <c r="AB279" s="12"/>
      <c r="AC279" s="18"/>
      <c r="AD279" s="18"/>
      <c r="AE279" s="117"/>
      <c r="AF279" s="123"/>
      <c r="AG279" s="124"/>
      <c r="AH279" s="129"/>
      <c r="AI279" s="67"/>
      <c r="AJ279" s="31"/>
      <c r="AK279" s="112"/>
      <c r="AL279" s="97"/>
      <c r="AM279" s="101"/>
      <c r="AN279" s="105"/>
    </row>
    <row r="280" spans="1:40" ht="15" customHeight="1" x14ac:dyDescent="0.25">
      <c r="A280" s="15"/>
      <c r="B280" s="75"/>
      <c r="C280" s="15"/>
      <c r="G280" s="15"/>
      <c r="H280" s="15"/>
      <c r="I280" s="19"/>
      <c r="J280" s="64"/>
      <c r="K280" s="131"/>
      <c r="L280" s="77"/>
      <c r="M280" s="93"/>
      <c r="T280" s="84"/>
      <c r="U280" s="32"/>
      <c r="Z280" s="210"/>
      <c r="AA280" s="23"/>
      <c r="AB280" s="12"/>
      <c r="AC280" s="18"/>
      <c r="AD280" s="18"/>
      <c r="AE280" s="117"/>
      <c r="AF280" s="123"/>
      <c r="AG280" s="124"/>
      <c r="AH280" s="129"/>
      <c r="AI280" s="67"/>
      <c r="AJ280" s="31"/>
      <c r="AK280" s="112"/>
      <c r="AL280" s="97"/>
      <c r="AM280" s="101"/>
      <c r="AN280" s="105"/>
    </row>
    <row r="281" spans="1:40" ht="15" customHeight="1" x14ac:dyDescent="0.25">
      <c r="A281" s="15"/>
      <c r="B281" s="75"/>
      <c r="C281" s="15"/>
      <c r="G281" s="15"/>
      <c r="H281" s="15"/>
      <c r="I281" s="19"/>
      <c r="J281" s="64"/>
      <c r="K281" s="131"/>
      <c r="L281" s="77"/>
      <c r="M281" s="93"/>
      <c r="T281" s="84"/>
      <c r="U281" s="32"/>
      <c r="Z281" s="210"/>
      <c r="AA281" s="23"/>
      <c r="AB281" s="12"/>
      <c r="AC281" s="18"/>
      <c r="AD281" s="18"/>
      <c r="AE281" s="117"/>
      <c r="AF281" s="123"/>
      <c r="AG281" s="124"/>
      <c r="AH281" s="129"/>
      <c r="AI281" s="67"/>
      <c r="AJ281" s="31"/>
      <c r="AK281" s="112"/>
      <c r="AL281" s="97"/>
      <c r="AM281" s="101"/>
      <c r="AN281" s="105"/>
    </row>
    <row r="282" spans="1:40" ht="15" customHeight="1" x14ac:dyDescent="0.25">
      <c r="A282" s="15"/>
      <c r="B282" s="75"/>
      <c r="C282" s="15"/>
      <c r="G282" s="15"/>
      <c r="H282" s="15"/>
      <c r="I282" s="19"/>
      <c r="J282" s="64"/>
      <c r="K282" s="131"/>
      <c r="L282" s="77"/>
      <c r="M282" s="93"/>
      <c r="T282" s="84"/>
      <c r="U282" s="32"/>
      <c r="Z282" s="210"/>
      <c r="AA282" s="23"/>
      <c r="AB282" s="12"/>
      <c r="AC282" s="18"/>
      <c r="AD282" s="18"/>
      <c r="AE282" s="117"/>
      <c r="AF282" s="123"/>
      <c r="AG282" s="124"/>
      <c r="AH282" s="129"/>
      <c r="AI282" s="67"/>
      <c r="AJ282" s="31"/>
      <c r="AK282" s="112"/>
      <c r="AL282" s="97"/>
      <c r="AM282" s="101"/>
      <c r="AN282" s="105"/>
    </row>
    <row r="283" spans="1:40" ht="15" customHeight="1" x14ac:dyDescent="0.25">
      <c r="A283" s="15"/>
      <c r="B283" s="75"/>
      <c r="C283" s="15"/>
      <c r="G283" s="15"/>
      <c r="H283" s="15"/>
      <c r="I283" s="19"/>
      <c r="J283" s="64"/>
      <c r="K283" s="131"/>
      <c r="L283" s="77"/>
      <c r="M283" s="93"/>
      <c r="T283" s="84"/>
      <c r="U283" s="32"/>
      <c r="Z283" s="210"/>
      <c r="AA283" s="23"/>
      <c r="AB283" s="12"/>
      <c r="AC283" s="18"/>
      <c r="AD283" s="18"/>
      <c r="AE283" s="117"/>
      <c r="AF283" s="123"/>
      <c r="AG283" s="124"/>
      <c r="AH283" s="129"/>
      <c r="AI283" s="67"/>
      <c r="AJ283" s="31"/>
      <c r="AK283" s="112"/>
      <c r="AL283" s="97"/>
      <c r="AM283" s="101"/>
      <c r="AN283" s="105"/>
    </row>
    <row r="284" spans="1:40" ht="15" customHeight="1" x14ac:dyDescent="0.25">
      <c r="A284" s="15"/>
      <c r="B284" s="75"/>
      <c r="C284" s="15"/>
      <c r="G284" s="15"/>
      <c r="H284" s="15"/>
      <c r="I284" s="19"/>
      <c r="J284" s="64"/>
      <c r="K284" s="131"/>
      <c r="L284" s="77"/>
      <c r="M284" s="93"/>
      <c r="T284" s="84"/>
      <c r="U284" s="32"/>
      <c r="Z284" s="210"/>
      <c r="AA284" s="23"/>
      <c r="AB284" s="12"/>
      <c r="AC284" s="18"/>
      <c r="AD284" s="18"/>
      <c r="AE284" s="117"/>
      <c r="AF284" s="123"/>
      <c r="AG284" s="124"/>
      <c r="AH284" s="129"/>
      <c r="AI284" s="67"/>
      <c r="AJ284" s="31"/>
      <c r="AK284" s="112"/>
      <c r="AL284" s="97"/>
      <c r="AM284" s="101"/>
      <c r="AN284" s="105"/>
    </row>
    <row r="285" spans="1:40" ht="15" customHeight="1" x14ac:dyDescent="0.25">
      <c r="A285" s="15"/>
      <c r="B285" s="75"/>
      <c r="C285" s="15"/>
      <c r="G285" s="15"/>
      <c r="H285" s="15"/>
      <c r="I285" s="19"/>
      <c r="J285" s="64"/>
      <c r="K285" s="131"/>
      <c r="L285" s="77"/>
      <c r="M285" s="93"/>
      <c r="T285" s="84"/>
      <c r="U285" s="32"/>
      <c r="Z285" s="210"/>
      <c r="AA285" s="23"/>
      <c r="AB285" s="12"/>
      <c r="AC285" s="18"/>
      <c r="AD285" s="18"/>
      <c r="AE285" s="117"/>
      <c r="AF285" s="123"/>
      <c r="AG285" s="124"/>
      <c r="AH285" s="129"/>
      <c r="AI285" s="67"/>
      <c r="AJ285" s="31"/>
      <c r="AK285" s="112"/>
      <c r="AL285" s="97"/>
      <c r="AM285" s="101"/>
      <c r="AN285" s="105"/>
    </row>
    <row r="286" spans="1:40" ht="15" customHeight="1" x14ac:dyDescent="0.25">
      <c r="A286" s="15"/>
      <c r="B286" s="75"/>
      <c r="C286" s="15"/>
      <c r="G286" s="15"/>
      <c r="H286" s="15"/>
      <c r="I286" s="19"/>
      <c r="J286" s="64"/>
      <c r="K286" s="131"/>
      <c r="L286" s="77"/>
      <c r="M286" s="93"/>
      <c r="T286" s="84"/>
      <c r="U286" s="32"/>
      <c r="Z286" s="210"/>
      <c r="AA286" s="23"/>
      <c r="AB286" s="12"/>
      <c r="AC286" s="18"/>
      <c r="AD286" s="18"/>
      <c r="AE286" s="117"/>
      <c r="AF286" s="123"/>
      <c r="AG286" s="124"/>
      <c r="AH286" s="129"/>
      <c r="AI286" s="67"/>
      <c r="AJ286" s="31"/>
      <c r="AK286" s="112"/>
      <c r="AL286" s="97"/>
      <c r="AM286" s="101"/>
      <c r="AN286" s="105"/>
    </row>
    <row r="287" spans="1:40" ht="15" customHeight="1" x14ac:dyDescent="0.25">
      <c r="A287" s="15"/>
      <c r="B287" s="75"/>
      <c r="C287" s="15"/>
      <c r="G287" s="15"/>
      <c r="H287" s="15"/>
      <c r="I287" s="19"/>
      <c r="J287" s="64"/>
      <c r="K287" s="131"/>
      <c r="L287" s="77"/>
      <c r="M287" s="93"/>
      <c r="T287" s="84"/>
      <c r="U287" s="32"/>
      <c r="Z287" s="210"/>
      <c r="AA287" s="23"/>
      <c r="AB287" s="12"/>
      <c r="AC287" s="18"/>
      <c r="AD287" s="18"/>
      <c r="AE287" s="117"/>
      <c r="AF287" s="123"/>
      <c r="AG287" s="124"/>
      <c r="AH287" s="129"/>
      <c r="AI287" s="67"/>
      <c r="AJ287" s="31"/>
      <c r="AK287" s="112"/>
      <c r="AL287" s="97"/>
      <c r="AM287" s="101"/>
      <c r="AN287" s="105"/>
    </row>
    <row r="288" spans="1:40" ht="15" customHeight="1" x14ac:dyDescent="0.25">
      <c r="A288" s="15"/>
      <c r="B288" s="75"/>
      <c r="C288" s="15"/>
      <c r="G288" s="15"/>
      <c r="H288" s="15"/>
      <c r="I288" s="19"/>
      <c r="J288" s="64"/>
      <c r="K288" s="131"/>
      <c r="L288" s="77"/>
      <c r="M288" s="93"/>
      <c r="T288" s="84"/>
      <c r="U288" s="32"/>
      <c r="Z288" s="210"/>
      <c r="AA288" s="23"/>
      <c r="AB288" s="12"/>
      <c r="AC288" s="18"/>
      <c r="AD288" s="18"/>
      <c r="AE288" s="117"/>
      <c r="AF288" s="123"/>
      <c r="AG288" s="124"/>
      <c r="AH288" s="129"/>
      <c r="AI288" s="67"/>
      <c r="AJ288" s="31"/>
      <c r="AK288" s="112"/>
      <c r="AL288" s="97"/>
      <c r="AM288" s="101"/>
      <c r="AN288" s="105"/>
    </row>
    <row r="289" spans="1:40" ht="15" customHeight="1" x14ac:dyDescent="0.25">
      <c r="A289" s="15"/>
      <c r="B289" s="75"/>
      <c r="C289" s="15"/>
      <c r="G289" s="15"/>
      <c r="H289" s="15"/>
      <c r="I289" s="19"/>
      <c r="J289" s="64"/>
      <c r="K289" s="131"/>
      <c r="L289" s="77"/>
      <c r="M289" s="93"/>
      <c r="T289" s="84"/>
      <c r="U289" s="32"/>
      <c r="Z289" s="210"/>
      <c r="AA289" s="23"/>
      <c r="AB289" s="12"/>
      <c r="AC289" s="18"/>
      <c r="AD289" s="18"/>
      <c r="AE289" s="117"/>
      <c r="AF289" s="123"/>
      <c r="AG289" s="124"/>
      <c r="AH289" s="129"/>
      <c r="AI289" s="67"/>
      <c r="AJ289" s="31"/>
      <c r="AK289" s="112"/>
      <c r="AL289" s="97"/>
      <c r="AM289" s="101"/>
      <c r="AN289" s="105"/>
    </row>
    <row r="290" spans="1:40" ht="15" customHeight="1" x14ac:dyDescent="0.25">
      <c r="A290" s="15"/>
      <c r="B290" s="75"/>
      <c r="C290" s="15"/>
      <c r="G290" s="15"/>
      <c r="H290" s="15"/>
      <c r="I290" s="19"/>
      <c r="J290" s="64"/>
      <c r="K290" s="131"/>
      <c r="L290" s="77"/>
      <c r="M290" s="93"/>
      <c r="T290" s="84"/>
      <c r="U290" s="32"/>
      <c r="Z290" s="210"/>
      <c r="AA290" s="23"/>
      <c r="AB290" s="12"/>
      <c r="AC290" s="18"/>
      <c r="AD290" s="18"/>
      <c r="AE290" s="117"/>
      <c r="AF290" s="123"/>
      <c r="AG290" s="124"/>
      <c r="AH290" s="129"/>
      <c r="AI290" s="67"/>
      <c r="AJ290" s="31"/>
      <c r="AK290" s="112"/>
      <c r="AL290" s="97"/>
      <c r="AM290" s="101"/>
      <c r="AN290" s="105"/>
    </row>
    <row r="291" spans="1:40" ht="15" customHeight="1" x14ac:dyDescent="0.25">
      <c r="A291" s="15"/>
      <c r="B291" s="75"/>
      <c r="C291" s="15"/>
      <c r="G291" s="15"/>
      <c r="H291" s="15"/>
      <c r="I291" s="19"/>
      <c r="J291" s="64"/>
      <c r="K291" s="131"/>
      <c r="L291" s="77"/>
      <c r="M291" s="93"/>
      <c r="T291" s="84"/>
      <c r="U291" s="32"/>
      <c r="Z291" s="210"/>
      <c r="AA291" s="23"/>
      <c r="AB291" s="12"/>
      <c r="AC291" s="18"/>
      <c r="AD291" s="18"/>
      <c r="AE291" s="117"/>
      <c r="AF291" s="123"/>
      <c r="AG291" s="124"/>
      <c r="AH291" s="129"/>
      <c r="AI291" s="67"/>
      <c r="AJ291" s="31"/>
      <c r="AK291" s="112"/>
      <c r="AL291" s="97"/>
      <c r="AM291" s="101"/>
      <c r="AN291" s="105"/>
    </row>
    <row r="292" spans="1:40" ht="15" customHeight="1" x14ac:dyDescent="0.25">
      <c r="A292" s="15"/>
      <c r="B292" s="75"/>
      <c r="C292" s="15"/>
      <c r="G292" s="15"/>
      <c r="H292" s="15"/>
      <c r="I292" s="19"/>
      <c r="J292" s="64"/>
      <c r="K292" s="131"/>
      <c r="L292" s="77"/>
      <c r="M292" s="93"/>
      <c r="T292" s="84"/>
      <c r="U292" s="32"/>
      <c r="Z292" s="210"/>
      <c r="AA292" s="23"/>
      <c r="AB292" s="12"/>
      <c r="AC292" s="18"/>
      <c r="AD292" s="18"/>
      <c r="AE292" s="117"/>
      <c r="AF292" s="123"/>
      <c r="AG292" s="124"/>
      <c r="AH292" s="129"/>
      <c r="AI292" s="67"/>
      <c r="AJ292" s="31"/>
      <c r="AK292" s="112"/>
      <c r="AL292" s="97"/>
      <c r="AM292" s="101"/>
      <c r="AN292" s="105"/>
    </row>
    <row r="293" spans="1:40" ht="15" customHeight="1" x14ac:dyDescent="0.25">
      <c r="A293" s="15"/>
      <c r="B293" s="75"/>
      <c r="C293" s="15"/>
      <c r="G293" s="15"/>
      <c r="H293" s="15"/>
      <c r="I293" s="19"/>
      <c r="J293" s="64"/>
      <c r="K293" s="131"/>
      <c r="L293" s="77"/>
      <c r="M293" s="93"/>
      <c r="T293" s="84"/>
      <c r="U293" s="32"/>
      <c r="Z293" s="210"/>
      <c r="AA293" s="23"/>
      <c r="AB293" s="12"/>
      <c r="AC293" s="18"/>
      <c r="AD293" s="18"/>
      <c r="AE293" s="117"/>
      <c r="AF293" s="123"/>
      <c r="AG293" s="124"/>
      <c r="AH293" s="129"/>
      <c r="AI293" s="67"/>
      <c r="AJ293" s="31"/>
      <c r="AK293" s="112"/>
      <c r="AL293" s="97"/>
      <c r="AM293" s="101"/>
      <c r="AN293" s="105"/>
    </row>
    <row r="294" spans="1:40" ht="15" customHeight="1" x14ac:dyDescent="0.25">
      <c r="A294" s="15"/>
      <c r="B294" s="75"/>
      <c r="C294" s="15"/>
      <c r="G294" s="15"/>
      <c r="H294" s="15"/>
      <c r="I294" s="19"/>
      <c r="J294" s="64"/>
      <c r="K294" s="131"/>
      <c r="L294" s="77"/>
      <c r="M294" s="93"/>
      <c r="T294" s="84"/>
      <c r="U294" s="32"/>
      <c r="Z294" s="210"/>
      <c r="AA294" s="23"/>
      <c r="AB294" s="12"/>
      <c r="AC294" s="18"/>
      <c r="AD294" s="18"/>
      <c r="AE294" s="117"/>
      <c r="AF294" s="123"/>
      <c r="AG294" s="124"/>
      <c r="AH294" s="129"/>
      <c r="AI294" s="67"/>
      <c r="AJ294" s="31"/>
      <c r="AK294" s="112"/>
      <c r="AL294" s="97"/>
      <c r="AM294" s="101"/>
      <c r="AN294" s="105"/>
    </row>
    <row r="295" spans="1:40" ht="15" customHeight="1" x14ac:dyDescent="0.25">
      <c r="A295" s="15"/>
      <c r="B295" s="75"/>
      <c r="C295" s="15"/>
      <c r="G295" s="15"/>
      <c r="H295" s="15"/>
      <c r="I295" s="19"/>
      <c r="J295" s="64"/>
      <c r="K295" s="131"/>
      <c r="L295" s="77"/>
      <c r="M295" s="93"/>
      <c r="T295" s="84"/>
      <c r="U295" s="32"/>
      <c r="Z295" s="210"/>
      <c r="AA295" s="23"/>
      <c r="AB295" s="12"/>
      <c r="AC295" s="18"/>
      <c r="AD295" s="18"/>
      <c r="AE295" s="117"/>
      <c r="AF295" s="123"/>
      <c r="AG295" s="124"/>
      <c r="AH295" s="129"/>
      <c r="AI295" s="67"/>
      <c r="AJ295" s="31"/>
      <c r="AK295" s="112"/>
      <c r="AL295" s="97"/>
      <c r="AM295" s="101"/>
      <c r="AN295" s="105"/>
    </row>
    <row r="296" spans="1:40" ht="15" customHeight="1" x14ac:dyDescent="0.25">
      <c r="A296" s="15"/>
      <c r="B296" s="75"/>
      <c r="C296" s="15"/>
      <c r="G296" s="15"/>
      <c r="H296" s="15"/>
      <c r="I296" s="19"/>
      <c r="J296" s="64"/>
      <c r="K296" s="131"/>
      <c r="L296" s="77"/>
      <c r="M296" s="93"/>
      <c r="T296" s="84"/>
      <c r="U296" s="32"/>
      <c r="Z296" s="210"/>
      <c r="AA296" s="23"/>
      <c r="AB296" s="12"/>
      <c r="AC296" s="18"/>
      <c r="AD296" s="18"/>
      <c r="AE296" s="117"/>
      <c r="AF296" s="123"/>
      <c r="AG296" s="124"/>
      <c r="AH296" s="129"/>
      <c r="AI296" s="67"/>
      <c r="AJ296" s="31"/>
      <c r="AK296" s="112"/>
      <c r="AL296" s="97"/>
      <c r="AM296" s="101"/>
      <c r="AN296" s="105"/>
    </row>
    <row r="297" spans="1:40" ht="15" customHeight="1" x14ac:dyDescent="0.25">
      <c r="A297" s="15"/>
      <c r="B297" s="75"/>
      <c r="C297" s="15"/>
      <c r="G297" s="15"/>
      <c r="H297" s="15"/>
      <c r="I297" s="19"/>
      <c r="J297" s="64"/>
      <c r="K297" s="131"/>
      <c r="L297" s="77"/>
      <c r="M297" s="93"/>
      <c r="T297" s="84"/>
      <c r="U297" s="32"/>
      <c r="Z297" s="210"/>
      <c r="AA297" s="23"/>
      <c r="AB297" s="12"/>
      <c r="AC297" s="18"/>
      <c r="AD297" s="18"/>
      <c r="AE297" s="117"/>
      <c r="AF297" s="123"/>
      <c r="AG297" s="124"/>
      <c r="AH297" s="129"/>
      <c r="AI297" s="67"/>
      <c r="AJ297" s="31"/>
      <c r="AK297" s="112"/>
      <c r="AL297" s="97"/>
      <c r="AM297" s="101"/>
      <c r="AN297" s="105"/>
    </row>
    <row r="298" spans="1:40" ht="15" customHeight="1" x14ac:dyDescent="0.25">
      <c r="A298" s="15"/>
      <c r="B298" s="75"/>
      <c r="C298" s="15"/>
      <c r="G298" s="15"/>
      <c r="H298" s="15"/>
      <c r="I298" s="19"/>
      <c r="J298" s="64"/>
      <c r="K298" s="131"/>
      <c r="L298" s="77"/>
      <c r="M298" s="93"/>
      <c r="T298" s="84"/>
      <c r="U298" s="32"/>
      <c r="Z298" s="210"/>
      <c r="AA298" s="23"/>
      <c r="AB298" s="12"/>
      <c r="AC298" s="18"/>
      <c r="AD298" s="18"/>
      <c r="AE298" s="117"/>
      <c r="AF298" s="123"/>
      <c r="AG298" s="124"/>
      <c r="AH298" s="129"/>
      <c r="AI298" s="67"/>
      <c r="AJ298" s="31"/>
      <c r="AK298" s="112"/>
      <c r="AL298" s="97"/>
      <c r="AM298" s="101"/>
      <c r="AN298" s="105"/>
    </row>
    <row r="299" spans="1:40" ht="15" customHeight="1" x14ac:dyDescent="0.25">
      <c r="A299" s="15"/>
      <c r="B299" s="75"/>
      <c r="C299" s="15"/>
      <c r="G299" s="15"/>
      <c r="H299" s="15"/>
      <c r="I299" s="19"/>
      <c r="J299" s="64"/>
      <c r="K299" s="131"/>
      <c r="L299" s="77"/>
      <c r="M299" s="93"/>
      <c r="T299" s="84"/>
      <c r="U299" s="32"/>
      <c r="Z299" s="210"/>
      <c r="AA299" s="23"/>
      <c r="AB299" s="12"/>
      <c r="AC299" s="18"/>
      <c r="AD299" s="18"/>
      <c r="AE299" s="117"/>
      <c r="AF299" s="123"/>
      <c r="AG299" s="124"/>
      <c r="AH299" s="129"/>
      <c r="AI299" s="67"/>
      <c r="AJ299" s="31"/>
      <c r="AK299" s="112"/>
      <c r="AL299" s="97"/>
      <c r="AM299" s="101"/>
      <c r="AN299" s="105"/>
    </row>
    <row r="300" spans="1:40" ht="15" customHeight="1" x14ac:dyDescent="0.25">
      <c r="A300" s="15"/>
      <c r="B300" s="75"/>
      <c r="C300" s="15"/>
      <c r="G300" s="15"/>
      <c r="H300" s="15"/>
      <c r="I300" s="19"/>
      <c r="J300" s="64"/>
      <c r="K300" s="131"/>
      <c r="L300" s="77"/>
      <c r="M300" s="93"/>
      <c r="T300" s="84"/>
      <c r="U300" s="32"/>
      <c r="Z300" s="210"/>
      <c r="AA300" s="23"/>
      <c r="AB300" s="12"/>
      <c r="AC300" s="18"/>
      <c r="AD300" s="18"/>
      <c r="AE300" s="117"/>
      <c r="AF300" s="123"/>
      <c r="AG300" s="124"/>
      <c r="AH300" s="129"/>
      <c r="AI300" s="67"/>
      <c r="AJ300" s="31"/>
      <c r="AK300" s="112"/>
      <c r="AL300" s="97"/>
      <c r="AM300" s="101"/>
      <c r="AN300" s="105"/>
    </row>
    <row r="301" spans="1:40" ht="15" customHeight="1" x14ac:dyDescent="0.25">
      <c r="A301" s="15"/>
      <c r="B301" s="75"/>
      <c r="C301" s="15"/>
      <c r="G301" s="15"/>
      <c r="H301" s="15"/>
      <c r="I301" s="19"/>
      <c r="J301" s="64"/>
      <c r="K301" s="131"/>
      <c r="L301" s="77"/>
      <c r="M301" s="93"/>
      <c r="T301" s="85"/>
      <c r="U301" s="32"/>
      <c r="AA301" s="11"/>
      <c r="AB301" s="12"/>
      <c r="AC301" s="18"/>
      <c r="AD301" s="18"/>
      <c r="AE301" s="117"/>
      <c r="AF301" s="123"/>
      <c r="AG301" s="124"/>
      <c r="AH301" s="129"/>
      <c r="AI301" s="67"/>
      <c r="AJ301" s="31"/>
      <c r="AK301" s="112"/>
      <c r="AL301" s="97"/>
      <c r="AM301" s="101"/>
      <c r="AN301" s="105"/>
    </row>
    <row r="302" spans="1:40" ht="15" customHeight="1" x14ac:dyDescent="0.25">
      <c r="A302" s="15"/>
      <c r="B302" s="75"/>
      <c r="C302" s="15"/>
      <c r="G302" s="15"/>
      <c r="H302" s="15"/>
      <c r="I302" s="19"/>
      <c r="J302" s="64"/>
      <c r="K302" s="131"/>
      <c r="L302" s="77"/>
      <c r="M302" s="93"/>
      <c r="T302" s="84"/>
      <c r="U302" s="32"/>
      <c r="Z302" s="210"/>
      <c r="AA302" s="23"/>
      <c r="AB302" s="12"/>
      <c r="AC302" s="18"/>
      <c r="AD302" s="18"/>
      <c r="AE302" s="117"/>
      <c r="AF302" s="123"/>
      <c r="AG302" s="124"/>
      <c r="AH302" s="129"/>
      <c r="AI302" s="67"/>
      <c r="AJ302" s="31"/>
      <c r="AK302" s="112"/>
      <c r="AL302" s="97"/>
      <c r="AM302" s="101"/>
      <c r="AN302" s="105"/>
    </row>
    <row r="303" spans="1:40" ht="15" customHeight="1" x14ac:dyDescent="0.25">
      <c r="A303" s="15"/>
      <c r="B303" s="75"/>
      <c r="C303" s="15"/>
      <c r="G303" s="15"/>
      <c r="H303" s="15"/>
      <c r="I303" s="19"/>
      <c r="J303" s="64"/>
      <c r="K303" s="131"/>
      <c r="L303" s="77"/>
      <c r="M303" s="93"/>
      <c r="T303" s="84"/>
      <c r="U303" s="32"/>
      <c r="Z303" s="210"/>
      <c r="AA303" s="23"/>
      <c r="AB303" s="12"/>
      <c r="AC303" s="18"/>
      <c r="AD303" s="18"/>
      <c r="AE303" s="117"/>
      <c r="AF303" s="123"/>
      <c r="AG303" s="124"/>
      <c r="AH303" s="129"/>
      <c r="AI303" s="67"/>
      <c r="AJ303" s="31"/>
      <c r="AK303" s="112"/>
      <c r="AL303" s="97"/>
      <c r="AM303" s="101"/>
      <c r="AN303" s="105"/>
    </row>
    <row r="304" spans="1:40" ht="15" customHeight="1" x14ac:dyDescent="0.25">
      <c r="A304" s="15"/>
      <c r="B304" s="75"/>
      <c r="C304" s="15"/>
      <c r="G304" s="15"/>
      <c r="H304" s="15"/>
      <c r="I304" s="19"/>
      <c r="J304" s="64"/>
      <c r="K304" s="131"/>
      <c r="L304" s="77"/>
      <c r="M304" s="93"/>
      <c r="T304" s="84"/>
      <c r="U304" s="32"/>
      <c r="Z304" s="210"/>
      <c r="AA304" s="23"/>
      <c r="AB304" s="12"/>
      <c r="AC304" s="18"/>
      <c r="AD304" s="18"/>
      <c r="AE304" s="117"/>
      <c r="AF304" s="123"/>
      <c r="AG304" s="124"/>
      <c r="AH304" s="129"/>
      <c r="AI304" s="67"/>
      <c r="AJ304" s="31"/>
      <c r="AK304" s="112"/>
      <c r="AL304" s="97"/>
      <c r="AM304" s="101"/>
      <c r="AN304" s="105"/>
    </row>
    <row r="305" spans="1:40" ht="15" customHeight="1" x14ac:dyDescent="0.25">
      <c r="A305" s="15"/>
      <c r="B305" s="75"/>
      <c r="C305" s="15"/>
      <c r="G305" s="15"/>
      <c r="H305" s="15"/>
      <c r="I305" s="19"/>
      <c r="J305" s="64"/>
      <c r="K305" s="131"/>
      <c r="L305" s="77"/>
      <c r="M305" s="93"/>
      <c r="T305" s="84"/>
      <c r="U305" s="32"/>
      <c r="Z305" s="210"/>
      <c r="AA305" s="23"/>
      <c r="AB305" s="12"/>
      <c r="AC305" s="18"/>
      <c r="AD305" s="18"/>
      <c r="AE305" s="117"/>
      <c r="AF305" s="123"/>
      <c r="AG305" s="124"/>
      <c r="AH305" s="129"/>
      <c r="AI305" s="67"/>
      <c r="AJ305" s="31"/>
      <c r="AK305" s="112"/>
      <c r="AL305" s="97"/>
      <c r="AM305" s="101"/>
      <c r="AN305" s="105"/>
    </row>
    <row r="306" spans="1:40" ht="15" customHeight="1" x14ac:dyDescent="0.25">
      <c r="A306" s="15"/>
      <c r="B306" s="75"/>
      <c r="C306" s="15"/>
      <c r="G306" s="15"/>
      <c r="H306" s="15"/>
      <c r="I306" s="19"/>
      <c r="J306" s="64"/>
      <c r="K306" s="131"/>
      <c r="L306" s="77"/>
      <c r="M306" s="93"/>
      <c r="T306" s="84"/>
      <c r="U306" s="32"/>
      <c r="Z306" s="210"/>
      <c r="AA306" s="23"/>
      <c r="AB306" s="12"/>
      <c r="AC306" s="18"/>
      <c r="AD306" s="18"/>
      <c r="AE306" s="117"/>
      <c r="AF306" s="123"/>
      <c r="AG306" s="124"/>
      <c r="AH306" s="129"/>
      <c r="AI306" s="67"/>
      <c r="AJ306" s="31"/>
      <c r="AK306" s="112"/>
      <c r="AL306" s="97"/>
      <c r="AM306" s="101"/>
      <c r="AN306" s="105"/>
    </row>
    <row r="307" spans="1:40" ht="15" customHeight="1" x14ac:dyDescent="0.25">
      <c r="A307" s="15"/>
      <c r="B307" s="75"/>
      <c r="C307" s="15"/>
      <c r="G307" s="15"/>
      <c r="H307" s="15"/>
      <c r="I307" s="19"/>
      <c r="J307" s="64"/>
      <c r="K307" s="131"/>
      <c r="L307" s="77"/>
      <c r="M307" s="93"/>
      <c r="T307" s="84"/>
      <c r="U307" s="32"/>
      <c r="Z307" s="210"/>
      <c r="AA307" s="23"/>
      <c r="AB307" s="12"/>
      <c r="AC307" s="18"/>
      <c r="AD307" s="18"/>
      <c r="AE307" s="117"/>
      <c r="AF307" s="123"/>
      <c r="AG307" s="124"/>
      <c r="AH307" s="129"/>
      <c r="AI307" s="67"/>
      <c r="AJ307" s="31"/>
      <c r="AK307" s="112"/>
      <c r="AL307" s="97"/>
      <c r="AM307" s="102"/>
      <c r="AN307" s="105"/>
    </row>
    <row r="308" spans="1:40" ht="15" customHeight="1" x14ac:dyDescent="0.25">
      <c r="A308" s="15"/>
      <c r="B308" s="75"/>
      <c r="C308" s="15"/>
      <c r="G308" s="15"/>
      <c r="H308" s="15"/>
      <c r="I308" s="19"/>
      <c r="J308" s="64"/>
      <c r="K308" s="131"/>
      <c r="L308" s="77"/>
      <c r="M308" s="93"/>
      <c r="T308" s="84"/>
      <c r="U308" s="32"/>
      <c r="Z308" s="210"/>
      <c r="AA308" s="23"/>
      <c r="AB308" s="12"/>
      <c r="AC308" s="18"/>
      <c r="AD308" s="18"/>
      <c r="AE308" s="117"/>
      <c r="AF308" s="123"/>
      <c r="AG308" s="124"/>
      <c r="AH308" s="129"/>
      <c r="AI308" s="67"/>
      <c r="AJ308" s="31"/>
      <c r="AK308" s="112"/>
      <c r="AL308" s="97"/>
      <c r="AM308" s="102"/>
      <c r="AN308" s="105"/>
    </row>
    <row r="309" spans="1:40" ht="15" customHeight="1" x14ac:dyDescent="0.25">
      <c r="A309" s="15"/>
      <c r="B309" s="75"/>
      <c r="C309" s="15"/>
      <c r="G309" s="15"/>
      <c r="H309" s="15"/>
      <c r="I309" s="19"/>
      <c r="J309" s="64"/>
      <c r="K309" s="131"/>
      <c r="L309" s="77"/>
      <c r="M309" s="93"/>
      <c r="T309" s="84"/>
      <c r="U309" s="32"/>
      <c r="Z309" s="210"/>
      <c r="AA309" s="23"/>
      <c r="AB309" s="12"/>
      <c r="AC309" s="18"/>
      <c r="AD309" s="18"/>
      <c r="AE309" s="117"/>
      <c r="AF309" s="123"/>
      <c r="AG309" s="124"/>
      <c r="AH309" s="129"/>
      <c r="AI309" s="67"/>
      <c r="AJ309" s="31"/>
      <c r="AK309" s="112"/>
      <c r="AL309" s="97"/>
      <c r="AM309" s="102"/>
      <c r="AN309" s="105"/>
    </row>
    <row r="310" spans="1:40" ht="15" customHeight="1" x14ac:dyDescent="0.25">
      <c r="A310" s="15"/>
      <c r="B310" s="75"/>
      <c r="C310" s="15"/>
      <c r="G310" s="15"/>
      <c r="H310" s="15"/>
      <c r="I310" s="19"/>
      <c r="J310" s="64"/>
      <c r="K310" s="131"/>
      <c r="L310" s="77"/>
      <c r="M310" s="93"/>
      <c r="T310" s="84"/>
      <c r="U310" s="32"/>
      <c r="Z310" s="210"/>
      <c r="AA310" s="23"/>
      <c r="AB310" s="12"/>
      <c r="AC310" s="18"/>
      <c r="AD310" s="18"/>
      <c r="AE310" s="117"/>
      <c r="AF310" s="123"/>
      <c r="AG310" s="124"/>
      <c r="AH310" s="129"/>
      <c r="AI310" s="67"/>
      <c r="AJ310" s="31"/>
      <c r="AK310" s="112"/>
      <c r="AL310" s="97"/>
      <c r="AM310" s="102"/>
      <c r="AN310" s="105"/>
    </row>
    <row r="311" spans="1:40" ht="15" customHeight="1" x14ac:dyDescent="0.25">
      <c r="A311" s="15"/>
      <c r="B311" s="75"/>
      <c r="C311" s="15"/>
      <c r="G311" s="15"/>
      <c r="H311" s="15"/>
      <c r="I311" s="19"/>
      <c r="J311" s="64"/>
      <c r="K311" s="131"/>
      <c r="L311" s="77"/>
      <c r="M311" s="93"/>
      <c r="T311" s="84"/>
      <c r="U311" s="32"/>
      <c r="Z311" s="210"/>
      <c r="AA311" s="23"/>
      <c r="AB311" s="12"/>
      <c r="AC311" s="18"/>
      <c r="AD311" s="18"/>
      <c r="AE311" s="117"/>
      <c r="AF311" s="123"/>
      <c r="AG311" s="124"/>
      <c r="AH311" s="129"/>
      <c r="AI311" s="67"/>
      <c r="AJ311" s="31"/>
      <c r="AK311" s="112"/>
      <c r="AL311" s="97"/>
      <c r="AM311" s="102"/>
      <c r="AN311" s="105"/>
    </row>
    <row r="312" spans="1:40" ht="15" customHeight="1" x14ac:dyDescent="0.25">
      <c r="A312" s="15"/>
      <c r="B312" s="75"/>
      <c r="C312" s="15"/>
      <c r="G312" s="15"/>
      <c r="H312" s="15"/>
      <c r="I312" s="19"/>
      <c r="J312" s="64"/>
      <c r="K312" s="131"/>
      <c r="L312" s="77"/>
      <c r="M312" s="93"/>
      <c r="T312" s="84"/>
      <c r="U312" s="32"/>
      <c r="Z312" s="210"/>
      <c r="AA312" s="23"/>
      <c r="AB312" s="12"/>
      <c r="AC312" s="18"/>
      <c r="AD312" s="18"/>
      <c r="AE312" s="117"/>
      <c r="AF312" s="123"/>
      <c r="AG312" s="124"/>
      <c r="AH312" s="129"/>
      <c r="AI312" s="67"/>
      <c r="AJ312" s="31"/>
      <c r="AK312" s="112"/>
      <c r="AL312" s="97"/>
      <c r="AM312" s="102"/>
      <c r="AN312" s="105"/>
    </row>
    <row r="313" spans="1:40" ht="15" customHeight="1" x14ac:dyDescent="0.25">
      <c r="A313" s="15"/>
      <c r="B313" s="75"/>
      <c r="C313" s="15"/>
      <c r="G313" s="15"/>
      <c r="H313" s="15"/>
      <c r="I313" s="19"/>
      <c r="J313" s="64"/>
      <c r="K313" s="131"/>
      <c r="L313" s="77"/>
      <c r="M313" s="93"/>
      <c r="T313" s="84"/>
      <c r="U313" s="32"/>
      <c r="Z313" s="210"/>
      <c r="AA313" s="23"/>
      <c r="AB313" s="12"/>
      <c r="AC313" s="18"/>
      <c r="AD313" s="18"/>
      <c r="AE313" s="117"/>
      <c r="AF313" s="123"/>
      <c r="AG313" s="124"/>
      <c r="AH313" s="129"/>
      <c r="AI313" s="67"/>
      <c r="AJ313" s="31"/>
      <c r="AK313" s="112"/>
      <c r="AL313" s="97"/>
      <c r="AM313" s="102"/>
      <c r="AN313" s="105"/>
    </row>
    <row r="314" spans="1:40" ht="15" customHeight="1" x14ac:dyDescent="0.25">
      <c r="A314" s="15"/>
      <c r="B314" s="75"/>
      <c r="C314" s="15"/>
      <c r="G314" s="15"/>
      <c r="H314" s="15"/>
      <c r="I314" s="16"/>
      <c r="J314" s="64"/>
      <c r="K314" s="131"/>
      <c r="L314" s="77"/>
      <c r="M314" s="93"/>
      <c r="T314" s="84"/>
      <c r="U314" s="32"/>
      <c r="Z314" s="210"/>
      <c r="AA314" s="23"/>
      <c r="AB314" s="12"/>
      <c r="AC314" s="18"/>
      <c r="AD314" s="18"/>
      <c r="AE314" s="117"/>
      <c r="AF314" s="123"/>
      <c r="AG314" s="124"/>
      <c r="AH314" s="129"/>
      <c r="AI314" s="67"/>
      <c r="AJ314" s="31"/>
      <c r="AK314" s="112"/>
      <c r="AL314" s="97"/>
      <c r="AM314" s="101"/>
      <c r="AN314" s="105"/>
    </row>
    <row r="315" spans="1:40" ht="15" customHeight="1" x14ac:dyDescent="0.25">
      <c r="A315" s="15"/>
      <c r="B315" s="75"/>
      <c r="C315" s="15"/>
      <c r="G315" s="15"/>
      <c r="H315" s="15"/>
      <c r="I315" s="19"/>
      <c r="J315" s="64"/>
      <c r="K315" s="131"/>
      <c r="L315" s="77"/>
      <c r="M315" s="93"/>
      <c r="T315" s="84"/>
      <c r="U315" s="32"/>
      <c r="Z315" s="210"/>
      <c r="AA315" s="23"/>
      <c r="AB315" s="12"/>
      <c r="AC315" s="18"/>
      <c r="AD315" s="18"/>
      <c r="AE315" s="117"/>
      <c r="AF315" s="123"/>
      <c r="AG315" s="124"/>
      <c r="AH315" s="129"/>
      <c r="AI315" s="67"/>
      <c r="AJ315" s="31"/>
      <c r="AK315" s="112"/>
      <c r="AL315" s="97"/>
      <c r="AM315" s="101"/>
      <c r="AN315" s="105"/>
    </row>
    <row r="316" spans="1:40" ht="15" customHeight="1" x14ac:dyDescent="0.25">
      <c r="A316" s="15"/>
      <c r="B316" s="75"/>
      <c r="C316" s="15"/>
      <c r="G316" s="15"/>
      <c r="H316" s="15"/>
      <c r="I316" s="19"/>
      <c r="J316" s="64"/>
      <c r="K316" s="131"/>
      <c r="L316" s="77"/>
      <c r="M316" s="93"/>
      <c r="T316" s="84"/>
      <c r="U316" s="32"/>
      <c r="Z316" s="210"/>
      <c r="AA316" s="23"/>
      <c r="AB316" s="12"/>
      <c r="AC316" s="18"/>
      <c r="AD316" s="18"/>
      <c r="AE316" s="117"/>
      <c r="AF316" s="123"/>
      <c r="AG316" s="124"/>
      <c r="AH316" s="129"/>
      <c r="AI316" s="67"/>
      <c r="AJ316" s="31"/>
      <c r="AK316" s="112"/>
      <c r="AL316" s="97"/>
      <c r="AM316" s="102"/>
      <c r="AN316" s="105"/>
    </row>
    <row r="317" spans="1:40" ht="15" customHeight="1" x14ac:dyDescent="0.25">
      <c r="A317" s="15"/>
      <c r="B317" s="75"/>
      <c r="C317" s="15"/>
      <c r="G317" s="15"/>
      <c r="H317" s="15"/>
      <c r="I317" s="19"/>
      <c r="J317" s="64"/>
      <c r="K317" s="131"/>
      <c r="L317" s="77"/>
      <c r="M317" s="93"/>
      <c r="T317" s="84"/>
      <c r="U317" s="32"/>
      <c r="Z317" s="210"/>
      <c r="AA317" s="23"/>
      <c r="AB317" s="12"/>
      <c r="AC317" s="18"/>
      <c r="AD317" s="18"/>
      <c r="AE317" s="117"/>
      <c r="AF317" s="123"/>
      <c r="AG317" s="124"/>
      <c r="AH317" s="129"/>
      <c r="AI317" s="67"/>
      <c r="AJ317" s="31"/>
      <c r="AK317" s="112"/>
      <c r="AL317" s="97"/>
      <c r="AM317" s="101"/>
      <c r="AN317" s="105"/>
    </row>
    <row r="318" spans="1:40" ht="15" customHeight="1" x14ac:dyDescent="0.25">
      <c r="A318" s="15"/>
      <c r="B318" s="75"/>
      <c r="C318" s="15"/>
      <c r="G318" s="15"/>
      <c r="H318" s="15"/>
      <c r="I318" s="19"/>
      <c r="J318" s="64"/>
      <c r="K318" s="131"/>
      <c r="L318" s="77"/>
      <c r="M318" s="93"/>
      <c r="T318" s="84"/>
      <c r="U318" s="32"/>
      <c r="Z318" s="210"/>
      <c r="AA318" s="23"/>
      <c r="AB318" s="12"/>
      <c r="AC318" s="18"/>
      <c r="AD318" s="18"/>
      <c r="AE318" s="117"/>
      <c r="AF318" s="123"/>
      <c r="AG318" s="124"/>
      <c r="AH318" s="129"/>
      <c r="AI318" s="67"/>
      <c r="AJ318" s="31"/>
      <c r="AK318" s="112"/>
      <c r="AL318" s="97"/>
      <c r="AM318" s="101"/>
      <c r="AN318" s="105"/>
    </row>
    <row r="319" spans="1:40" ht="15" customHeight="1" x14ac:dyDescent="0.25">
      <c r="A319" s="15"/>
      <c r="B319" s="75"/>
      <c r="C319" s="15"/>
      <c r="G319" s="15"/>
      <c r="H319" s="15"/>
      <c r="I319" s="16"/>
      <c r="J319" s="64"/>
      <c r="K319" s="131"/>
      <c r="L319" s="77"/>
      <c r="M319" s="93"/>
      <c r="T319" s="84"/>
      <c r="U319" s="32"/>
      <c r="Z319" s="210"/>
      <c r="AA319" s="23"/>
      <c r="AB319" s="12"/>
      <c r="AC319" s="18"/>
      <c r="AD319" s="18"/>
      <c r="AE319" s="117"/>
      <c r="AF319" s="123"/>
      <c r="AG319" s="124"/>
      <c r="AH319" s="129"/>
      <c r="AI319" s="67"/>
      <c r="AJ319" s="31"/>
      <c r="AK319" s="112"/>
      <c r="AL319" s="97"/>
      <c r="AM319" s="101"/>
      <c r="AN319" s="105"/>
    </row>
    <row r="320" spans="1:40" ht="15" customHeight="1" x14ac:dyDescent="0.25">
      <c r="A320" s="15"/>
      <c r="B320" s="75"/>
      <c r="C320" s="15"/>
      <c r="G320" s="15"/>
      <c r="H320" s="15"/>
      <c r="I320" s="16"/>
      <c r="J320" s="64"/>
      <c r="K320" s="131"/>
      <c r="L320" s="77"/>
      <c r="M320" s="93"/>
      <c r="T320" s="84"/>
      <c r="U320" s="32"/>
      <c r="Z320" s="210"/>
      <c r="AA320" s="23"/>
      <c r="AB320" s="12"/>
      <c r="AC320" s="18"/>
      <c r="AD320" s="18"/>
      <c r="AE320" s="117"/>
      <c r="AF320" s="123"/>
      <c r="AG320" s="124"/>
      <c r="AH320" s="129"/>
      <c r="AI320" s="67"/>
      <c r="AJ320" s="31"/>
      <c r="AK320" s="112"/>
      <c r="AL320" s="97"/>
      <c r="AM320" s="101"/>
      <c r="AN320" s="105"/>
    </row>
    <row r="321" spans="1:40" ht="15" customHeight="1" x14ac:dyDescent="0.25">
      <c r="A321" s="15"/>
      <c r="B321" s="75"/>
      <c r="C321" s="15"/>
      <c r="G321" s="15"/>
      <c r="H321" s="15"/>
      <c r="I321" s="19"/>
      <c r="J321" s="64"/>
      <c r="K321" s="131"/>
      <c r="L321" s="77"/>
      <c r="M321" s="93"/>
      <c r="T321" s="84"/>
      <c r="U321" s="32"/>
      <c r="Z321" s="210"/>
      <c r="AA321" s="23"/>
      <c r="AB321" s="12"/>
      <c r="AC321" s="18"/>
      <c r="AD321" s="18"/>
      <c r="AE321" s="117"/>
      <c r="AF321" s="123"/>
      <c r="AG321" s="124"/>
      <c r="AH321" s="129"/>
      <c r="AI321" s="67"/>
      <c r="AJ321" s="31"/>
      <c r="AK321" s="112"/>
      <c r="AL321" s="97"/>
      <c r="AM321" s="101"/>
      <c r="AN321" s="105"/>
    </row>
    <row r="322" spans="1:40" ht="15" customHeight="1" x14ac:dyDescent="0.25">
      <c r="A322" s="15"/>
      <c r="B322" s="75"/>
      <c r="C322" s="15"/>
      <c r="G322" s="15"/>
      <c r="H322" s="15"/>
      <c r="I322" s="19"/>
      <c r="J322" s="64"/>
      <c r="K322" s="131"/>
      <c r="L322" s="77"/>
      <c r="M322" s="93"/>
      <c r="T322" s="84"/>
      <c r="U322" s="32"/>
      <c r="Z322" s="210"/>
      <c r="AA322" s="23"/>
      <c r="AB322" s="12"/>
      <c r="AC322" s="18"/>
      <c r="AD322" s="18"/>
      <c r="AE322" s="117"/>
      <c r="AF322" s="123"/>
      <c r="AG322" s="124"/>
      <c r="AH322" s="129"/>
      <c r="AI322" s="67"/>
      <c r="AJ322" s="31"/>
      <c r="AK322" s="112"/>
      <c r="AL322" s="97"/>
      <c r="AM322" s="101"/>
      <c r="AN322" s="105"/>
    </row>
    <row r="323" spans="1:40" ht="15" customHeight="1" x14ac:dyDescent="0.25">
      <c r="A323" s="15"/>
      <c r="B323" s="75"/>
      <c r="C323" s="15"/>
      <c r="G323" s="15"/>
      <c r="H323" s="15"/>
      <c r="I323" s="19"/>
      <c r="J323" s="64"/>
      <c r="K323" s="131"/>
      <c r="L323" s="77"/>
      <c r="M323" s="93"/>
      <c r="T323" s="84"/>
      <c r="U323" s="32"/>
      <c r="Z323" s="210"/>
      <c r="AA323" s="23"/>
      <c r="AB323" s="12"/>
      <c r="AC323" s="18"/>
      <c r="AD323" s="18"/>
      <c r="AE323" s="117"/>
      <c r="AF323" s="123"/>
      <c r="AG323" s="124"/>
      <c r="AH323" s="129"/>
      <c r="AI323" s="67"/>
      <c r="AJ323" s="31"/>
      <c r="AK323" s="112"/>
      <c r="AL323" s="97"/>
      <c r="AM323" s="101"/>
      <c r="AN323" s="105"/>
    </row>
    <row r="324" spans="1:40" ht="15" customHeight="1" x14ac:dyDescent="0.25">
      <c r="A324" s="15"/>
      <c r="B324" s="75"/>
      <c r="C324" s="15"/>
      <c r="G324" s="15"/>
      <c r="H324" s="15"/>
      <c r="I324" s="19"/>
      <c r="J324" s="64"/>
      <c r="K324" s="131"/>
      <c r="L324" s="77"/>
      <c r="M324" s="93"/>
      <c r="T324" s="84"/>
      <c r="U324" s="32"/>
      <c r="Z324" s="210"/>
      <c r="AA324" s="23"/>
      <c r="AB324" s="12"/>
      <c r="AC324" s="18"/>
      <c r="AD324" s="18"/>
      <c r="AE324" s="117"/>
      <c r="AF324" s="123"/>
      <c r="AG324" s="124"/>
      <c r="AH324" s="129"/>
      <c r="AI324" s="67"/>
      <c r="AJ324" s="31"/>
      <c r="AK324" s="112"/>
      <c r="AL324" s="97"/>
      <c r="AM324" s="101"/>
      <c r="AN324" s="105"/>
    </row>
    <row r="325" spans="1:40" ht="15" customHeight="1" x14ac:dyDescent="0.25">
      <c r="A325" s="15"/>
      <c r="B325" s="75"/>
      <c r="C325" s="15"/>
      <c r="G325" s="15"/>
      <c r="H325" s="15"/>
      <c r="I325" s="19"/>
      <c r="J325" s="64"/>
      <c r="K325" s="131"/>
      <c r="L325" s="77"/>
      <c r="M325" s="93"/>
      <c r="T325" s="84"/>
      <c r="U325" s="32"/>
      <c r="Z325" s="210"/>
      <c r="AA325" s="23"/>
      <c r="AB325" s="12"/>
      <c r="AC325" s="18"/>
      <c r="AD325" s="18"/>
      <c r="AE325" s="117"/>
      <c r="AF325" s="123"/>
      <c r="AG325" s="124"/>
      <c r="AH325" s="129"/>
      <c r="AI325" s="67"/>
      <c r="AJ325" s="31"/>
      <c r="AK325" s="112"/>
      <c r="AL325" s="97"/>
      <c r="AM325" s="101"/>
      <c r="AN325" s="105"/>
    </row>
    <row r="326" spans="1:40" ht="15" customHeight="1" x14ac:dyDescent="0.25">
      <c r="A326" s="15"/>
      <c r="B326" s="75"/>
      <c r="C326" s="15"/>
      <c r="G326" s="15"/>
      <c r="H326" s="15"/>
      <c r="I326" s="19"/>
      <c r="J326" s="64"/>
      <c r="K326" s="131"/>
      <c r="L326" s="77"/>
      <c r="M326" s="93"/>
      <c r="T326" s="84"/>
      <c r="U326" s="32"/>
      <c r="Z326" s="210"/>
      <c r="AA326" s="23"/>
      <c r="AB326" s="12"/>
      <c r="AC326" s="18"/>
      <c r="AD326" s="18"/>
      <c r="AE326" s="117"/>
      <c r="AF326" s="123"/>
      <c r="AG326" s="124"/>
      <c r="AH326" s="129"/>
      <c r="AI326" s="67"/>
      <c r="AJ326" s="31"/>
      <c r="AK326" s="112"/>
      <c r="AL326" s="97"/>
      <c r="AM326" s="101"/>
      <c r="AN326" s="105"/>
    </row>
    <row r="327" spans="1:40" ht="15" customHeight="1" x14ac:dyDescent="0.25">
      <c r="A327" s="15"/>
      <c r="B327" s="75"/>
      <c r="C327" s="15"/>
      <c r="G327" s="15"/>
      <c r="H327" s="15"/>
      <c r="I327" s="19"/>
      <c r="J327" s="64"/>
      <c r="K327" s="131"/>
      <c r="L327" s="77"/>
      <c r="M327" s="93"/>
      <c r="T327" s="84"/>
      <c r="U327" s="32"/>
      <c r="Z327" s="210"/>
      <c r="AA327" s="23"/>
      <c r="AB327" s="12"/>
      <c r="AC327" s="18"/>
      <c r="AD327" s="18"/>
      <c r="AE327" s="117"/>
      <c r="AF327" s="123"/>
      <c r="AG327" s="124"/>
      <c r="AH327" s="129"/>
      <c r="AI327" s="67"/>
      <c r="AJ327" s="31"/>
      <c r="AK327" s="112"/>
      <c r="AL327" s="97"/>
      <c r="AM327" s="101"/>
      <c r="AN327" s="105"/>
    </row>
    <row r="328" spans="1:40" ht="15" customHeight="1" x14ac:dyDescent="0.25">
      <c r="A328" s="15"/>
      <c r="B328" s="75"/>
      <c r="C328" s="15"/>
      <c r="G328" s="15"/>
      <c r="H328" s="15"/>
      <c r="I328" s="19"/>
      <c r="J328" s="64"/>
      <c r="K328" s="131"/>
      <c r="L328" s="77"/>
      <c r="M328" s="93"/>
      <c r="T328" s="84"/>
      <c r="U328" s="32"/>
      <c r="Z328" s="210"/>
      <c r="AA328" s="23"/>
      <c r="AB328" s="12"/>
      <c r="AC328" s="18"/>
      <c r="AD328" s="18"/>
      <c r="AE328" s="117"/>
      <c r="AF328" s="123"/>
      <c r="AG328" s="124"/>
      <c r="AH328" s="129"/>
      <c r="AI328" s="67"/>
      <c r="AJ328" s="31"/>
      <c r="AK328" s="112"/>
      <c r="AL328" s="97"/>
      <c r="AM328" s="101"/>
      <c r="AN328" s="105"/>
    </row>
    <row r="329" spans="1:40" ht="15" customHeight="1" x14ac:dyDescent="0.25">
      <c r="A329" s="15"/>
      <c r="B329" s="75"/>
      <c r="C329" s="15"/>
      <c r="G329" s="15"/>
      <c r="H329" s="15"/>
      <c r="I329" s="19"/>
      <c r="J329" s="64"/>
      <c r="K329" s="131"/>
      <c r="L329" s="77"/>
      <c r="M329" s="93"/>
      <c r="T329" s="84"/>
      <c r="U329" s="32"/>
      <c r="Z329" s="210"/>
      <c r="AA329" s="23"/>
      <c r="AB329" s="12"/>
      <c r="AC329" s="18"/>
      <c r="AD329" s="18"/>
      <c r="AE329" s="117"/>
      <c r="AF329" s="123"/>
      <c r="AG329" s="124"/>
      <c r="AH329" s="129"/>
      <c r="AI329" s="67"/>
      <c r="AJ329" s="31"/>
      <c r="AK329" s="112"/>
      <c r="AL329" s="97"/>
      <c r="AM329" s="101"/>
      <c r="AN329" s="105"/>
    </row>
    <row r="330" spans="1:40" ht="15" customHeight="1" x14ac:dyDescent="0.25">
      <c r="A330" s="15"/>
      <c r="B330" s="75"/>
      <c r="C330" s="15"/>
      <c r="G330" s="15"/>
      <c r="H330" s="15"/>
      <c r="I330" s="19"/>
      <c r="J330" s="64"/>
      <c r="K330" s="131"/>
      <c r="L330" s="77"/>
      <c r="M330" s="93"/>
      <c r="T330" s="84"/>
      <c r="U330" s="32"/>
      <c r="Z330" s="210"/>
      <c r="AA330" s="23"/>
      <c r="AB330" s="12"/>
      <c r="AC330" s="18"/>
      <c r="AD330" s="18"/>
      <c r="AE330" s="117"/>
      <c r="AF330" s="123"/>
      <c r="AG330" s="124"/>
      <c r="AH330" s="129"/>
      <c r="AI330" s="67"/>
      <c r="AJ330" s="31"/>
      <c r="AK330" s="112"/>
      <c r="AL330" s="97"/>
      <c r="AM330" s="102"/>
      <c r="AN330" s="105"/>
    </row>
    <row r="331" spans="1:40" ht="15" customHeight="1" x14ac:dyDescent="0.25">
      <c r="A331" s="15"/>
      <c r="B331" s="75"/>
      <c r="C331" s="15"/>
      <c r="G331" s="15"/>
      <c r="H331" s="15"/>
      <c r="I331" s="19"/>
      <c r="J331" s="64"/>
      <c r="K331" s="131"/>
      <c r="L331" s="77"/>
      <c r="M331" s="93"/>
      <c r="T331" s="84"/>
      <c r="U331" s="32"/>
      <c r="Z331" s="210"/>
      <c r="AA331" s="23"/>
      <c r="AB331" s="12"/>
      <c r="AC331" s="18"/>
      <c r="AD331" s="18"/>
      <c r="AE331" s="117"/>
      <c r="AF331" s="123"/>
      <c r="AG331" s="124"/>
      <c r="AH331" s="129"/>
      <c r="AI331" s="67"/>
      <c r="AJ331" s="31"/>
      <c r="AK331" s="112"/>
      <c r="AL331" s="97"/>
      <c r="AM331" s="102"/>
      <c r="AN331" s="105"/>
    </row>
    <row r="332" spans="1:40" ht="15" customHeight="1" x14ac:dyDescent="0.25">
      <c r="A332" s="15"/>
      <c r="B332" s="75"/>
      <c r="C332" s="15"/>
      <c r="G332" s="15"/>
      <c r="H332" s="8"/>
      <c r="I332" s="19"/>
      <c r="J332" s="64"/>
      <c r="K332" s="131"/>
      <c r="L332" s="77"/>
      <c r="M332" s="93"/>
      <c r="T332" s="85"/>
      <c r="U332" s="32"/>
      <c r="AA332" s="11"/>
      <c r="AB332" s="12"/>
      <c r="AC332" s="18"/>
      <c r="AD332" s="18"/>
      <c r="AE332" s="117"/>
      <c r="AF332" s="123"/>
      <c r="AG332" s="124"/>
      <c r="AH332" s="129"/>
      <c r="AI332" s="67"/>
      <c r="AJ332" s="31"/>
      <c r="AK332" s="112"/>
      <c r="AL332" s="97"/>
      <c r="AM332" s="101"/>
      <c r="AN332" s="105"/>
    </row>
    <row r="333" spans="1:40" ht="15" customHeight="1" x14ac:dyDescent="0.25">
      <c r="A333" s="15"/>
      <c r="B333" s="75"/>
      <c r="C333" s="15"/>
      <c r="G333" s="15"/>
      <c r="H333" s="8"/>
      <c r="I333" s="19"/>
      <c r="J333" s="64"/>
      <c r="K333" s="131"/>
      <c r="L333" s="77"/>
      <c r="M333" s="93"/>
      <c r="T333" s="85"/>
      <c r="U333" s="32"/>
      <c r="AA333" s="11"/>
      <c r="AB333" s="12"/>
      <c r="AC333" s="18"/>
      <c r="AD333" s="18"/>
      <c r="AE333" s="117"/>
      <c r="AF333" s="123"/>
      <c r="AG333" s="124"/>
      <c r="AH333" s="129"/>
      <c r="AI333" s="67"/>
      <c r="AJ333" s="31"/>
      <c r="AK333" s="112"/>
      <c r="AL333" s="97"/>
      <c r="AM333" s="101"/>
      <c r="AN333" s="105"/>
    </row>
    <row r="334" spans="1:40" ht="15" customHeight="1" x14ac:dyDescent="0.25">
      <c r="A334" s="15"/>
      <c r="B334" s="75"/>
      <c r="C334" s="15"/>
      <c r="G334" s="15"/>
      <c r="H334" s="8"/>
      <c r="I334" s="19"/>
      <c r="J334" s="64"/>
      <c r="K334" s="131"/>
      <c r="L334" s="77"/>
      <c r="M334" s="93"/>
      <c r="T334" s="85"/>
      <c r="U334" s="32"/>
      <c r="AA334" s="11"/>
      <c r="AB334" s="12"/>
      <c r="AC334" s="18"/>
      <c r="AD334" s="18"/>
      <c r="AE334" s="117"/>
      <c r="AF334" s="123"/>
      <c r="AG334" s="124"/>
      <c r="AH334" s="129"/>
      <c r="AI334" s="67"/>
      <c r="AJ334" s="31"/>
      <c r="AK334" s="112"/>
      <c r="AL334" s="97"/>
      <c r="AM334" s="101"/>
      <c r="AN334" s="105"/>
    </row>
    <row r="335" spans="1:40" ht="15" customHeight="1" x14ac:dyDescent="0.25">
      <c r="A335" s="15"/>
      <c r="B335" s="75"/>
      <c r="C335" s="15"/>
      <c r="G335" s="15"/>
      <c r="H335" s="8"/>
      <c r="I335" s="19"/>
      <c r="J335" s="64"/>
      <c r="K335" s="131"/>
      <c r="L335" s="77"/>
      <c r="M335" s="93"/>
      <c r="T335" s="85"/>
      <c r="U335" s="32"/>
      <c r="AA335" s="11"/>
      <c r="AB335" s="12"/>
      <c r="AC335" s="18"/>
      <c r="AD335" s="18"/>
      <c r="AE335" s="117"/>
      <c r="AF335" s="123"/>
      <c r="AG335" s="124"/>
      <c r="AH335" s="129"/>
      <c r="AI335" s="67"/>
      <c r="AJ335" s="31"/>
      <c r="AK335" s="112"/>
      <c r="AL335" s="97"/>
      <c r="AM335" s="101"/>
      <c r="AN335" s="105"/>
    </row>
    <row r="336" spans="1:40" ht="15" customHeight="1" x14ac:dyDescent="0.25">
      <c r="A336" s="15"/>
      <c r="B336" s="75"/>
      <c r="C336" s="15"/>
      <c r="G336" s="15"/>
      <c r="H336" s="8"/>
      <c r="I336" s="19"/>
      <c r="J336" s="64"/>
      <c r="K336" s="131"/>
      <c r="L336" s="77"/>
      <c r="M336" s="93"/>
      <c r="T336" s="85"/>
      <c r="U336" s="32"/>
      <c r="AA336" s="11"/>
      <c r="AB336" s="12"/>
      <c r="AC336" s="18"/>
      <c r="AD336" s="18"/>
      <c r="AE336" s="117"/>
      <c r="AF336" s="123"/>
      <c r="AG336" s="124"/>
      <c r="AH336" s="129"/>
      <c r="AI336" s="67"/>
      <c r="AJ336" s="31"/>
      <c r="AK336" s="112"/>
      <c r="AL336" s="97"/>
      <c r="AM336" s="101"/>
      <c r="AN336" s="105"/>
    </row>
    <row r="337" spans="1:40" ht="15" customHeight="1" x14ac:dyDescent="0.25">
      <c r="A337" s="15"/>
      <c r="B337" s="75"/>
      <c r="C337" s="15"/>
      <c r="G337" s="15"/>
      <c r="H337" s="8"/>
      <c r="I337" s="19"/>
      <c r="J337" s="64"/>
      <c r="K337" s="131"/>
      <c r="L337" s="77"/>
      <c r="M337" s="93"/>
      <c r="T337" s="85"/>
      <c r="U337" s="32"/>
      <c r="AA337" s="11"/>
      <c r="AB337" s="12"/>
      <c r="AC337" s="18"/>
      <c r="AD337" s="18"/>
      <c r="AE337" s="117"/>
      <c r="AF337" s="123"/>
      <c r="AG337" s="124"/>
      <c r="AH337" s="129"/>
      <c r="AI337" s="67"/>
      <c r="AJ337" s="31"/>
      <c r="AK337" s="112"/>
      <c r="AL337" s="97"/>
      <c r="AM337" s="101"/>
      <c r="AN337" s="105"/>
    </row>
    <row r="338" spans="1:40" ht="15" customHeight="1" x14ac:dyDescent="0.25">
      <c r="A338" s="15"/>
      <c r="B338" s="75"/>
      <c r="C338" s="15"/>
      <c r="G338" s="15"/>
      <c r="H338" s="8"/>
      <c r="I338" s="19"/>
      <c r="J338" s="64"/>
      <c r="K338" s="131"/>
      <c r="L338" s="77"/>
      <c r="M338" s="93"/>
      <c r="T338" s="85"/>
      <c r="U338" s="32"/>
      <c r="AA338" s="11"/>
      <c r="AB338" s="12"/>
      <c r="AC338" s="18"/>
      <c r="AD338" s="18"/>
      <c r="AE338" s="117"/>
      <c r="AF338" s="123"/>
      <c r="AG338" s="124"/>
      <c r="AH338" s="129"/>
      <c r="AI338" s="67"/>
      <c r="AJ338" s="31"/>
      <c r="AK338" s="112"/>
      <c r="AL338" s="97"/>
      <c r="AM338" s="101"/>
      <c r="AN338" s="105"/>
    </row>
    <row r="339" spans="1:40" ht="15" customHeight="1" x14ac:dyDescent="0.25">
      <c r="A339" s="15"/>
      <c r="B339" s="75"/>
      <c r="C339" s="15"/>
      <c r="G339" s="15"/>
      <c r="H339" s="8"/>
      <c r="I339" s="19"/>
      <c r="J339" s="64"/>
      <c r="K339" s="131"/>
      <c r="L339" s="77"/>
      <c r="M339" s="93"/>
      <c r="T339" s="85"/>
      <c r="U339" s="32"/>
      <c r="AA339" s="11"/>
      <c r="AB339" s="12"/>
      <c r="AC339" s="18"/>
      <c r="AD339" s="18"/>
      <c r="AE339" s="117"/>
      <c r="AF339" s="123"/>
      <c r="AG339" s="124"/>
      <c r="AH339" s="129"/>
      <c r="AI339" s="67"/>
      <c r="AJ339" s="31"/>
      <c r="AK339" s="112"/>
      <c r="AL339" s="97"/>
      <c r="AM339" s="101"/>
      <c r="AN339" s="105"/>
    </row>
    <row r="340" spans="1:40" ht="15" customHeight="1" x14ac:dyDescent="0.25">
      <c r="A340" s="15"/>
      <c r="B340" s="75"/>
      <c r="C340" s="15"/>
      <c r="G340" s="15"/>
      <c r="H340" s="8"/>
      <c r="I340" s="19"/>
      <c r="J340" s="64"/>
      <c r="K340" s="131"/>
      <c r="L340" s="77"/>
      <c r="M340" s="93"/>
      <c r="T340" s="85"/>
      <c r="U340" s="32"/>
      <c r="AA340" s="11"/>
      <c r="AB340" s="12"/>
      <c r="AC340" s="18"/>
      <c r="AD340" s="18"/>
      <c r="AE340" s="117"/>
      <c r="AF340" s="123"/>
      <c r="AG340" s="124"/>
      <c r="AH340" s="129"/>
      <c r="AI340" s="67"/>
      <c r="AJ340" s="31"/>
      <c r="AK340" s="112"/>
      <c r="AL340" s="97"/>
      <c r="AM340" s="101"/>
      <c r="AN340" s="105"/>
    </row>
    <row r="341" spans="1:40" ht="15" customHeight="1" x14ac:dyDescent="0.25">
      <c r="A341" s="15"/>
      <c r="B341" s="75"/>
      <c r="C341" s="15"/>
      <c r="G341" s="15"/>
      <c r="H341" s="8"/>
      <c r="I341" s="19"/>
      <c r="J341" s="64"/>
      <c r="K341" s="131"/>
      <c r="L341" s="77"/>
      <c r="M341" s="93"/>
      <c r="T341" s="85"/>
      <c r="U341" s="32"/>
      <c r="AA341" s="11"/>
      <c r="AB341" s="12"/>
      <c r="AC341" s="18"/>
      <c r="AD341" s="18"/>
      <c r="AE341" s="117"/>
      <c r="AF341" s="123"/>
      <c r="AG341" s="124"/>
      <c r="AH341" s="129"/>
      <c r="AI341" s="67"/>
      <c r="AJ341" s="31"/>
      <c r="AK341" s="112"/>
      <c r="AL341" s="97"/>
      <c r="AM341" s="101"/>
      <c r="AN341" s="105"/>
    </row>
    <row r="342" spans="1:40" ht="15" customHeight="1" x14ac:dyDescent="0.25">
      <c r="A342" s="15"/>
      <c r="B342" s="75"/>
      <c r="C342" s="15"/>
      <c r="G342" s="15"/>
      <c r="H342" s="8"/>
      <c r="I342" s="19"/>
      <c r="J342" s="64"/>
      <c r="K342" s="131"/>
      <c r="L342" s="77"/>
      <c r="M342" s="93"/>
      <c r="T342" s="85"/>
      <c r="U342" s="32"/>
      <c r="AA342" s="11"/>
      <c r="AB342" s="12"/>
      <c r="AC342" s="18"/>
      <c r="AD342" s="18"/>
      <c r="AE342" s="117"/>
      <c r="AF342" s="123"/>
      <c r="AG342" s="124"/>
      <c r="AH342" s="129"/>
      <c r="AI342" s="67"/>
      <c r="AJ342" s="31"/>
      <c r="AK342" s="112"/>
      <c r="AL342" s="97"/>
      <c r="AM342" s="101"/>
      <c r="AN342" s="105"/>
    </row>
    <row r="343" spans="1:40" ht="15" customHeight="1" x14ac:dyDescent="0.25">
      <c r="A343" s="15"/>
      <c r="B343" s="75"/>
      <c r="C343" s="15"/>
      <c r="G343" s="15"/>
      <c r="H343" s="8"/>
      <c r="I343" s="19"/>
      <c r="J343" s="64"/>
      <c r="K343" s="131"/>
      <c r="L343" s="77"/>
      <c r="M343" s="93"/>
      <c r="T343" s="85"/>
      <c r="U343" s="32"/>
      <c r="AA343" s="11"/>
      <c r="AB343" s="12"/>
      <c r="AC343" s="18"/>
      <c r="AD343" s="18"/>
      <c r="AE343" s="117"/>
      <c r="AF343" s="123"/>
      <c r="AG343" s="124"/>
      <c r="AH343" s="129"/>
      <c r="AI343" s="67"/>
      <c r="AJ343" s="31"/>
      <c r="AK343" s="112"/>
      <c r="AL343" s="97"/>
      <c r="AM343" s="101"/>
      <c r="AN343" s="105"/>
    </row>
    <row r="344" spans="1:40" ht="15" customHeight="1" x14ac:dyDescent="0.25">
      <c r="A344" s="15"/>
      <c r="B344" s="75"/>
      <c r="C344" s="15"/>
      <c r="G344" s="15"/>
      <c r="H344" s="8"/>
      <c r="I344" s="19"/>
      <c r="J344" s="64"/>
      <c r="K344" s="131"/>
      <c r="L344" s="77"/>
      <c r="M344" s="93"/>
      <c r="T344" s="85"/>
      <c r="U344" s="32"/>
      <c r="AA344" s="11"/>
      <c r="AB344" s="12"/>
      <c r="AC344" s="18"/>
      <c r="AD344" s="18"/>
      <c r="AE344" s="117"/>
      <c r="AF344" s="123"/>
      <c r="AG344" s="124"/>
      <c r="AH344" s="129"/>
      <c r="AI344" s="67"/>
      <c r="AJ344" s="31"/>
      <c r="AK344" s="112"/>
      <c r="AL344" s="97"/>
      <c r="AM344" s="101"/>
      <c r="AN344" s="105"/>
    </row>
    <row r="345" spans="1:40" ht="15" customHeight="1" x14ac:dyDescent="0.25">
      <c r="A345" s="15"/>
      <c r="B345" s="75"/>
      <c r="C345" s="15"/>
      <c r="G345" s="15"/>
      <c r="H345" s="8"/>
      <c r="I345" s="19"/>
      <c r="J345" s="64"/>
      <c r="K345" s="131"/>
      <c r="L345" s="77"/>
      <c r="M345" s="93"/>
      <c r="T345" s="85"/>
      <c r="U345" s="32"/>
      <c r="AA345" s="11"/>
      <c r="AB345" s="12"/>
      <c r="AC345" s="18"/>
      <c r="AD345" s="18"/>
      <c r="AE345" s="117"/>
      <c r="AF345" s="123"/>
      <c r="AG345" s="124"/>
      <c r="AH345" s="129"/>
      <c r="AI345" s="67"/>
      <c r="AJ345" s="31"/>
      <c r="AK345" s="112"/>
      <c r="AL345" s="97"/>
      <c r="AM345" s="101"/>
      <c r="AN345" s="105"/>
    </row>
    <row r="346" spans="1:40" ht="15" customHeight="1" x14ac:dyDescent="0.25">
      <c r="A346" s="15"/>
      <c r="B346" s="75"/>
      <c r="C346" s="15"/>
      <c r="G346" s="15"/>
      <c r="H346" s="8"/>
      <c r="I346" s="19"/>
      <c r="J346" s="64"/>
      <c r="K346" s="131"/>
      <c r="L346" s="77"/>
      <c r="M346" s="93"/>
      <c r="T346" s="85"/>
      <c r="U346" s="32"/>
      <c r="AA346" s="11"/>
      <c r="AB346" s="12"/>
      <c r="AC346" s="18"/>
      <c r="AD346" s="18"/>
      <c r="AE346" s="117"/>
      <c r="AF346" s="123"/>
      <c r="AG346" s="124"/>
      <c r="AH346" s="129"/>
      <c r="AI346" s="67"/>
      <c r="AJ346" s="31"/>
      <c r="AK346" s="112"/>
      <c r="AL346" s="97"/>
      <c r="AM346" s="101"/>
      <c r="AN346" s="105"/>
    </row>
    <row r="347" spans="1:40" ht="15" customHeight="1" x14ac:dyDescent="0.25">
      <c r="A347" s="15"/>
      <c r="B347" s="75"/>
      <c r="C347" s="15"/>
      <c r="G347" s="15"/>
      <c r="H347" s="8"/>
      <c r="I347" s="19"/>
      <c r="J347" s="64"/>
      <c r="K347" s="131"/>
      <c r="L347" s="77"/>
      <c r="M347" s="93"/>
      <c r="T347" s="85"/>
      <c r="U347" s="32"/>
      <c r="AA347" s="11"/>
      <c r="AB347" s="12"/>
      <c r="AC347" s="18"/>
      <c r="AD347" s="18"/>
      <c r="AE347" s="117"/>
      <c r="AF347" s="123"/>
      <c r="AG347" s="124"/>
      <c r="AH347" s="129"/>
      <c r="AI347" s="67"/>
      <c r="AJ347" s="31"/>
      <c r="AK347" s="112"/>
      <c r="AL347" s="97"/>
      <c r="AM347" s="101"/>
      <c r="AN347" s="105"/>
    </row>
    <row r="348" spans="1:40" ht="15" customHeight="1" x14ac:dyDescent="0.25">
      <c r="A348" s="15"/>
      <c r="B348" s="75"/>
      <c r="C348" s="15"/>
      <c r="G348" s="15"/>
      <c r="H348" s="8"/>
      <c r="I348" s="19"/>
      <c r="J348" s="64"/>
      <c r="K348" s="131"/>
      <c r="L348" s="77"/>
      <c r="M348" s="93"/>
      <c r="T348" s="85"/>
      <c r="U348" s="32"/>
      <c r="AA348" s="11"/>
      <c r="AB348" s="12"/>
      <c r="AC348" s="18"/>
      <c r="AD348" s="18"/>
      <c r="AE348" s="117"/>
      <c r="AF348" s="123"/>
      <c r="AG348" s="124"/>
      <c r="AH348" s="129"/>
      <c r="AI348" s="67"/>
      <c r="AJ348" s="31"/>
      <c r="AK348" s="112"/>
      <c r="AL348" s="97"/>
      <c r="AM348" s="101"/>
      <c r="AN348" s="105"/>
    </row>
    <row r="349" spans="1:40" ht="15" customHeight="1" x14ac:dyDescent="0.25">
      <c r="A349" s="15"/>
      <c r="B349" s="75"/>
      <c r="C349" s="15"/>
      <c r="G349" s="15"/>
      <c r="H349" s="8"/>
      <c r="I349" s="19"/>
      <c r="J349" s="64"/>
      <c r="K349" s="131"/>
      <c r="L349" s="77"/>
      <c r="M349" s="93"/>
      <c r="T349" s="85"/>
      <c r="U349" s="32"/>
      <c r="AA349" s="11"/>
      <c r="AB349" s="12"/>
      <c r="AC349" s="18"/>
      <c r="AD349" s="18"/>
      <c r="AE349" s="117"/>
      <c r="AF349" s="123"/>
      <c r="AG349" s="124"/>
      <c r="AH349" s="129"/>
      <c r="AI349" s="67"/>
      <c r="AJ349" s="31"/>
      <c r="AK349" s="112"/>
      <c r="AL349" s="97"/>
      <c r="AM349" s="101"/>
      <c r="AN349" s="105"/>
    </row>
    <row r="350" spans="1:40" ht="15" customHeight="1" x14ac:dyDescent="0.25">
      <c r="A350" s="15"/>
      <c r="B350" s="75"/>
      <c r="C350" s="15"/>
      <c r="G350" s="15"/>
      <c r="H350" s="8"/>
      <c r="I350" s="19"/>
      <c r="J350" s="64"/>
      <c r="K350" s="131"/>
      <c r="L350" s="77"/>
      <c r="M350" s="93"/>
      <c r="T350" s="85"/>
      <c r="U350" s="32"/>
      <c r="AA350" s="11"/>
      <c r="AB350" s="12"/>
      <c r="AC350" s="18"/>
      <c r="AD350" s="18"/>
      <c r="AE350" s="117"/>
      <c r="AF350" s="123"/>
      <c r="AG350" s="124"/>
      <c r="AH350" s="129"/>
      <c r="AI350" s="67"/>
      <c r="AJ350" s="31"/>
      <c r="AK350" s="112"/>
      <c r="AL350" s="97"/>
      <c r="AM350" s="101"/>
      <c r="AN350" s="105"/>
    </row>
    <row r="351" spans="1:40" ht="15" customHeight="1" x14ac:dyDescent="0.25">
      <c r="A351" s="15"/>
      <c r="B351" s="75"/>
      <c r="C351" s="15"/>
      <c r="G351" s="15"/>
      <c r="H351" s="8"/>
      <c r="I351" s="19"/>
      <c r="J351" s="64"/>
      <c r="K351" s="131"/>
      <c r="L351" s="77"/>
      <c r="M351" s="93"/>
      <c r="T351" s="85"/>
      <c r="U351" s="32"/>
      <c r="AA351" s="11"/>
      <c r="AB351" s="12"/>
      <c r="AC351" s="18"/>
      <c r="AD351" s="18"/>
      <c r="AE351" s="117"/>
      <c r="AF351" s="123"/>
      <c r="AG351" s="124"/>
      <c r="AH351" s="129"/>
      <c r="AI351" s="67"/>
      <c r="AJ351" s="31"/>
      <c r="AK351" s="112"/>
      <c r="AL351" s="97"/>
      <c r="AM351" s="101"/>
      <c r="AN351" s="105"/>
    </row>
    <row r="352" spans="1:40" ht="15" customHeight="1" x14ac:dyDescent="0.25">
      <c r="A352" s="15"/>
      <c r="B352" s="75"/>
      <c r="C352" s="15"/>
      <c r="G352" s="15"/>
      <c r="H352" s="8"/>
      <c r="I352" s="19"/>
      <c r="J352" s="64"/>
      <c r="K352" s="131"/>
      <c r="L352" s="77"/>
      <c r="M352" s="93"/>
      <c r="T352" s="85"/>
      <c r="U352" s="32"/>
      <c r="AA352" s="11"/>
      <c r="AB352" s="12"/>
      <c r="AC352" s="18"/>
      <c r="AD352" s="18"/>
      <c r="AE352" s="117"/>
      <c r="AF352" s="123"/>
      <c r="AG352" s="124"/>
      <c r="AH352" s="129"/>
      <c r="AI352" s="67"/>
      <c r="AJ352" s="31"/>
      <c r="AK352" s="112"/>
      <c r="AL352" s="97"/>
      <c r="AM352" s="101"/>
      <c r="AN352" s="105"/>
    </row>
    <row r="353" spans="1:40" ht="15" customHeight="1" x14ac:dyDescent="0.25">
      <c r="A353" s="15"/>
      <c r="B353" s="75"/>
      <c r="C353" s="15"/>
      <c r="G353" s="15"/>
      <c r="H353" s="8"/>
      <c r="I353" s="19"/>
      <c r="J353" s="64"/>
      <c r="K353" s="131"/>
      <c r="L353" s="77"/>
      <c r="M353" s="93"/>
      <c r="T353" s="85"/>
      <c r="U353" s="32"/>
      <c r="AA353" s="11"/>
      <c r="AB353" s="12"/>
      <c r="AC353" s="18"/>
      <c r="AD353" s="18"/>
      <c r="AE353" s="117"/>
      <c r="AF353" s="123"/>
      <c r="AG353" s="124"/>
      <c r="AH353" s="129"/>
      <c r="AI353" s="67"/>
      <c r="AJ353" s="31"/>
      <c r="AK353" s="112"/>
      <c r="AL353" s="97"/>
      <c r="AM353" s="101"/>
      <c r="AN353" s="105"/>
    </row>
    <row r="354" spans="1:40" ht="15" customHeight="1" x14ac:dyDescent="0.25">
      <c r="A354" s="15"/>
      <c r="B354" s="75"/>
      <c r="C354" s="15"/>
      <c r="G354" s="15"/>
      <c r="H354" s="8"/>
      <c r="I354" s="19"/>
      <c r="J354" s="64"/>
      <c r="K354" s="131"/>
      <c r="L354" s="77"/>
      <c r="M354" s="93"/>
      <c r="T354" s="85"/>
      <c r="U354" s="32"/>
      <c r="AA354" s="11"/>
      <c r="AB354" s="12"/>
      <c r="AC354" s="18"/>
      <c r="AD354" s="18"/>
      <c r="AE354" s="117"/>
      <c r="AF354" s="123"/>
      <c r="AG354" s="124"/>
      <c r="AH354" s="129"/>
      <c r="AI354" s="67"/>
      <c r="AJ354" s="31"/>
      <c r="AK354" s="112"/>
      <c r="AL354" s="97"/>
      <c r="AM354" s="101"/>
      <c r="AN354" s="105"/>
    </row>
    <row r="355" spans="1:40" ht="15" customHeight="1" x14ac:dyDescent="0.25">
      <c r="A355" s="15"/>
      <c r="B355" s="75"/>
      <c r="C355" s="15"/>
      <c r="G355" s="15"/>
      <c r="H355" s="8"/>
      <c r="I355" s="19"/>
      <c r="J355" s="64"/>
      <c r="K355" s="131"/>
      <c r="L355" s="77"/>
      <c r="M355" s="93"/>
      <c r="T355" s="85"/>
      <c r="U355" s="32"/>
      <c r="AA355" s="11"/>
      <c r="AB355" s="12"/>
      <c r="AC355" s="18"/>
      <c r="AD355" s="18"/>
      <c r="AE355" s="117"/>
      <c r="AF355" s="123"/>
      <c r="AG355" s="124"/>
      <c r="AH355" s="129"/>
      <c r="AI355" s="67"/>
      <c r="AJ355" s="31"/>
      <c r="AK355" s="112"/>
      <c r="AL355" s="97"/>
      <c r="AM355" s="101"/>
      <c r="AN355" s="105"/>
    </row>
    <row r="356" spans="1:40" ht="15" customHeight="1" x14ac:dyDescent="0.25">
      <c r="A356" s="15"/>
      <c r="B356" s="75"/>
      <c r="C356" s="15"/>
      <c r="G356" s="15"/>
      <c r="H356" s="8"/>
      <c r="I356" s="19"/>
      <c r="J356" s="64"/>
      <c r="K356" s="131"/>
      <c r="L356" s="77"/>
      <c r="M356" s="93"/>
      <c r="T356" s="85"/>
      <c r="U356" s="32"/>
      <c r="AA356" s="11"/>
      <c r="AB356" s="12"/>
      <c r="AC356" s="18"/>
      <c r="AD356" s="18"/>
      <c r="AE356" s="117"/>
      <c r="AF356" s="123"/>
      <c r="AG356" s="124"/>
      <c r="AH356" s="129"/>
      <c r="AI356" s="67"/>
      <c r="AJ356" s="31"/>
      <c r="AK356" s="112"/>
      <c r="AL356" s="97"/>
      <c r="AM356" s="101"/>
      <c r="AN356" s="105"/>
    </row>
    <row r="357" spans="1:40" ht="15" customHeight="1" x14ac:dyDescent="0.25">
      <c r="A357" s="15"/>
      <c r="B357" s="75"/>
      <c r="C357" s="15"/>
      <c r="G357" s="15"/>
      <c r="H357" s="8"/>
      <c r="I357" s="19"/>
      <c r="J357" s="64"/>
      <c r="K357" s="131"/>
      <c r="L357" s="77"/>
      <c r="M357" s="93"/>
      <c r="T357" s="85"/>
      <c r="U357" s="32"/>
      <c r="AA357" s="11"/>
      <c r="AB357" s="12"/>
      <c r="AC357" s="18"/>
      <c r="AD357" s="18"/>
      <c r="AE357" s="117"/>
      <c r="AF357" s="123"/>
      <c r="AG357" s="124"/>
      <c r="AH357" s="129"/>
      <c r="AI357" s="67"/>
      <c r="AJ357" s="31"/>
      <c r="AK357" s="112"/>
      <c r="AL357" s="97"/>
      <c r="AM357" s="101"/>
      <c r="AN357" s="105"/>
    </row>
    <row r="358" spans="1:40" ht="15" customHeight="1" x14ac:dyDescent="0.25">
      <c r="A358" s="15"/>
      <c r="B358" s="75"/>
      <c r="C358" s="15"/>
      <c r="G358" s="15"/>
      <c r="H358" s="8"/>
      <c r="I358" s="19"/>
      <c r="J358" s="64"/>
      <c r="K358" s="131"/>
      <c r="L358" s="77"/>
      <c r="M358" s="93"/>
      <c r="T358" s="85"/>
      <c r="U358" s="32"/>
      <c r="AA358" s="11"/>
      <c r="AB358" s="12"/>
      <c r="AC358" s="18"/>
      <c r="AD358" s="18"/>
      <c r="AE358" s="117"/>
      <c r="AF358" s="123"/>
      <c r="AG358" s="124"/>
      <c r="AH358" s="129"/>
      <c r="AI358" s="67"/>
      <c r="AJ358" s="31"/>
      <c r="AK358" s="112"/>
      <c r="AL358" s="97"/>
      <c r="AM358" s="101"/>
      <c r="AN358" s="105"/>
    </row>
    <row r="359" spans="1:40" ht="15" customHeight="1" x14ac:dyDescent="0.25">
      <c r="A359" s="15"/>
      <c r="B359" s="75"/>
      <c r="C359" s="15"/>
      <c r="G359" s="15"/>
      <c r="H359" s="8"/>
      <c r="I359" s="19"/>
      <c r="J359" s="64"/>
      <c r="K359" s="131"/>
      <c r="L359" s="77"/>
      <c r="M359" s="93"/>
      <c r="T359" s="85"/>
      <c r="U359" s="32"/>
      <c r="AA359" s="11"/>
      <c r="AB359" s="12"/>
      <c r="AC359" s="18"/>
      <c r="AD359" s="18"/>
      <c r="AE359" s="117"/>
      <c r="AF359" s="123"/>
      <c r="AG359" s="124"/>
      <c r="AH359" s="129"/>
      <c r="AI359" s="67"/>
      <c r="AJ359" s="31"/>
      <c r="AK359" s="112"/>
      <c r="AL359" s="97"/>
      <c r="AM359" s="101"/>
      <c r="AN359" s="105"/>
    </row>
    <row r="360" spans="1:40" ht="15" customHeight="1" x14ac:dyDescent="0.25">
      <c r="A360" s="15"/>
      <c r="B360" s="75"/>
      <c r="C360" s="15"/>
      <c r="G360" s="15"/>
      <c r="H360" s="8"/>
      <c r="I360" s="19"/>
      <c r="J360" s="64"/>
      <c r="K360" s="131"/>
      <c r="L360" s="77"/>
      <c r="M360" s="93"/>
      <c r="T360" s="85"/>
      <c r="U360" s="32"/>
      <c r="AA360" s="11"/>
      <c r="AB360" s="12"/>
      <c r="AC360" s="18"/>
      <c r="AD360" s="18"/>
      <c r="AE360" s="117"/>
      <c r="AF360" s="123"/>
      <c r="AG360" s="124"/>
      <c r="AH360" s="129"/>
      <c r="AI360" s="67"/>
      <c r="AJ360" s="31"/>
      <c r="AK360" s="112"/>
      <c r="AL360" s="97"/>
      <c r="AM360" s="101"/>
      <c r="AN360" s="105"/>
    </row>
    <row r="361" spans="1:40" ht="15" customHeight="1" x14ac:dyDescent="0.25">
      <c r="A361" s="15"/>
      <c r="B361" s="75"/>
      <c r="C361" s="15"/>
      <c r="G361" s="15"/>
      <c r="H361" s="8"/>
      <c r="I361" s="19"/>
      <c r="J361" s="64"/>
      <c r="K361" s="131"/>
      <c r="L361" s="77"/>
      <c r="M361" s="93"/>
      <c r="T361" s="85"/>
      <c r="U361" s="32"/>
      <c r="AA361" s="11"/>
      <c r="AB361" s="12"/>
      <c r="AC361" s="18"/>
      <c r="AD361" s="18"/>
      <c r="AE361" s="117"/>
      <c r="AF361" s="123"/>
      <c r="AG361" s="124"/>
      <c r="AH361" s="129"/>
      <c r="AI361" s="67"/>
      <c r="AJ361" s="31"/>
      <c r="AK361" s="112"/>
      <c r="AL361" s="97"/>
      <c r="AM361" s="101"/>
      <c r="AN361" s="105"/>
    </row>
    <row r="362" spans="1:40" ht="15" customHeight="1" x14ac:dyDescent="0.25">
      <c r="A362" s="15"/>
      <c r="B362" s="75"/>
      <c r="C362" s="15"/>
      <c r="G362" s="15"/>
      <c r="H362" s="8"/>
      <c r="I362" s="19"/>
      <c r="J362" s="64"/>
      <c r="K362" s="131"/>
      <c r="L362" s="77"/>
      <c r="M362" s="93"/>
      <c r="T362" s="85"/>
      <c r="U362" s="32"/>
      <c r="AA362" s="11"/>
      <c r="AB362" s="12"/>
      <c r="AC362" s="18"/>
      <c r="AD362" s="18"/>
      <c r="AE362" s="117"/>
      <c r="AF362" s="123"/>
      <c r="AG362" s="124"/>
      <c r="AH362" s="129"/>
      <c r="AI362" s="67"/>
      <c r="AJ362" s="31"/>
      <c r="AK362" s="112"/>
      <c r="AL362" s="97"/>
      <c r="AM362" s="101"/>
      <c r="AN362" s="105"/>
    </row>
    <row r="363" spans="1:40" ht="15" customHeight="1" x14ac:dyDescent="0.25">
      <c r="A363" s="15"/>
      <c r="B363" s="75"/>
      <c r="C363" s="15"/>
      <c r="G363" s="15"/>
      <c r="H363" s="8"/>
      <c r="I363" s="19"/>
      <c r="J363" s="64"/>
      <c r="K363" s="131"/>
      <c r="L363" s="77"/>
      <c r="M363" s="93"/>
      <c r="T363" s="85"/>
      <c r="U363" s="32"/>
      <c r="AA363" s="11"/>
      <c r="AB363" s="12"/>
      <c r="AC363" s="18"/>
      <c r="AD363" s="18"/>
      <c r="AE363" s="117"/>
      <c r="AF363" s="123"/>
      <c r="AG363" s="124"/>
      <c r="AH363" s="129"/>
      <c r="AI363" s="67"/>
      <c r="AJ363" s="31"/>
      <c r="AK363" s="112"/>
      <c r="AL363" s="97"/>
      <c r="AM363" s="101"/>
      <c r="AN363" s="105"/>
    </row>
    <row r="364" spans="1:40" ht="15" customHeight="1" x14ac:dyDescent="0.25">
      <c r="A364" s="15"/>
      <c r="B364" s="75"/>
      <c r="C364" s="15"/>
      <c r="G364" s="15"/>
      <c r="H364" s="8"/>
      <c r="I364" s="19"/>
      <c r="J364" s="64"/>
      <c r="K364" s="131"/>
      <c r="L364" s="77"/>
      <c r="M364" s="93"/>
      <c r="T364" s="85"/>
      <c r="U364" s="32"/>
      <c r="AA364" s="11"/>
      <c r="AB364" s="12"/>
      <c r="AC364" s="18"/>
      <c r="AD364" s="18"/>
      <c r="AE364" s="117"/>
      <c r="AF364" s="123"/>
      <c r="AG364" s="124"/>
      <c r="AH364" s="129"/>
      <c r="AI364" s="67"/>
      <c r="AJ364" s="31"/>
      <c r="AK364" s="112"/>
      <c r="AL364" s="97"/>
      <c r="AM364" s="101"/>
      <c r="AN364" s="105"/>
    </row>
    <row r="365" spans="1:40" ht="15" customHeight="1" x14ac:dyDescent="0.25">
      <c r="A365" s="15"/>
      <c r="B365" s="75"/>
      <c r="C365" s="15"/>
      <c r="G365" s="15"/>
      <c r="H365" s="8"/>
      <c r="I365" s="19"/>
      <c r="J365" s="64"/>
      <c r="K365" s="131"/>
      <c r="L365" s="77"/>
      <c r="M365" s="93"/>
      <c r="T365" s="85"/>
      <c r="U365" s="32"/>
      <c r="AA365" s="11"/>
      <c r="AB365" s="12"/>
      <c r="AC365" s="18"/>
      <c r="AD365" s="18"/>
      <c r="AE365" s="117"/>
      <c r="AF365" s="123"/>
      <c r="AG365" s="124"/>
      <c r="AH365" s="129"/>
      <c r="AI365" s="67"/>
      <c r="AJ365" s="31"/>
      <c r="AK365" s="112"/>
      <c r="AL365" s="97"/>
      <c r="AM365" s="101"/>
      <c r="AN365" s="105"/>
    </row>
    <row r="366" spans="1:40" ht="15" customHeight="1" x14ac:dyDescent="0.25">
      <c r="A366" s="15"/>
      <c r="B366" s="75"/>
      <c r="C366" s="15"/>
      <c r="G366" s="15"/>
      <c r="H366" s="8"/>
      <c r="I366" s="19"/>
      <c r="J366" s="64"/>
      <c r="K366" s="131"/>
      <c r="L366" s="77"/>
      <c r="M366" s="93"/>
      <c r="T366" s="85"/>
      <c r="U366" s="32"/>
      <c r="AA366" s="11"/>
      <c r="AB366" s="12"/>
      <c r="AC366" s="18"/>
      <c r="AD366" s="18"/>
      <c r="AE366" s="117"/>
      <c r="AF366" s="123"/>
      <c r="AG366" s="124"/>
      <c r="AH366" s="129"/>
      <c r="AI366" s="67"/>
      <c r="AJ366" s="31"/>
      <c r="AK366" s="112"/>
      <c r="AL366" s="97"/>
      <c r="AM366" s="101"/>
      <c r="AN366" s="105"/>
    </row>
    <row r="367" spans="1:40" ht="15" customHeight="1" x14ac:dyDescent="0.25">
      <c r="A367" s="15"/>
      <c r="B367" s="75"/>
      <c r="C367" s="15"/>
      <c r="G367" s="15"/>
      <c r="H367" s="8"/>
      <c r="I367" s="19"/>
      <c r="J367" s="64"/>
      <c r="K367" s="131"/>
      <c r="L367" s="77"/>
      <c r="M367" s="93"/>
      <c r="T367" s="85"/>
      <c r="U367" s="32"/>
      <c r="AA367" s="11"/>
      <c r="AB367" s="12"/>
      <c r="AC367" s="18"/>
      <c r="AD367" s="18"/>
      <c r="AE367" s="117"/>
      <c r="AF367" s="123"/>
      <c r="AG367" s="124"/>
      <c r="AH367" s="129"/>
      <c r="AI367" s="67"/>
      <c r="AJ367" s="31"/>
      <c r="AK367" s="112"/>
      <c r="AL367" s="97"/>
      <c r="AM367" s="101"/>
      <c r="AN367" s="105"/>
    </row>
    <row r="368" spans="1:40" ht="15" customHeight="1" x14ac:dyDescent="0.25">
      <c r="A368" s="15"/>
      <c r="B368" s="75"/>
      <c r="C368" s="15"/>
      <c r="G368" s="15"/>
      <c r="H368" s="8"/>
      <c r="I368" s="19"/>
      <c r="J368" s="64"/>
      <c r="K368" s="131"/>
      <c r="L368" s="77"/>
      <c r="M368" s="93"/>
      <c r="T368" s="85"/>
      <c r="U368" s="32"/>
      <c r="AA368" s="11"/>
      <c r="AB368" s="12"/>
      <c r="AC368" s="18"/>
      <c r="AD368" s="18"/>
      <c r="AE368" s="117"/>
      <c r="AF368" s="123"/>
      <c r="AG368" s="124"/>
      <c r="AH368" s="129"/>
      <c r="AI368" s="67"/>
      <c r="AJ368" s="31"/>
      <c r="AK368" s="112"/>
      <c r="AL368" s="97"/>
      <c r="AM368" s="101"/>
      <c r="AN368" s="105"/>
    </row>
    <row r="369" spans="1:40" ht="15" customHeight="1" x14ac:dyDescent="0.25">
      <c r="A369" s="15"/>
      <c r="B369" s="75"/>
      <c r="C369" s="15"/>
      <c r="G369" s="15"/>
      <c r="H369" s="8"/>
      <c r="I369" s="19"/>
      <c r="J369" s="64"/>
      <c r="K369" s="131"/>
      <c r="L369" s="77"/>
      <c r="M369" s="93"/>
      <c r="T369" s="85"/>
      <c r="U369" s="32"/>
      <c r="AA369" s="11"/>
      <c r="AB369" s="12"/>
      <c r="AC369" s="18"/>
      <c r="AD369" s="18"/>
      <c r="AE369" s="117"/>
      <c r="AF369" s="123"/>
      <c r="AG369" s="124"/>
      <c r="AH369" s="129"/>
      <c r="AI369" s="67"/>
      <c r="AJ369" s="31"/>
      <c r="AK369" s="112"/>
      <c r="AL369" s="97"/>
      <c r="AM369" s="101"/>
      <c r="AN369" s="105"/>
    </row>
    <row r="370" spans="1:40" ht="15" customHeight="1" x14ac:dyDescent="0.25">
      <c r="A370" s="15"/>
      <c r="B370" s="75"/>
      <c r="C370" s="15"/>
      <c r="G370" s="15"/>
      <c r="H370" s="8"/>
      <c r="I370" s="19"/>
      <c r="J370" s="64"/>
      <c r="K370" s="131"/>
      <c r="L370" s="77"/>
      <c r="M370" s="93"/>
      <c r="T370" s="85"/>
      <c r="U370" s="32"/>
      <c r="AA370" s="11"/>
      <c r="AB370" s="12"/>
      <c r="AC370" s="18"/>
      <c r="AD370" s="18"/>
      <c r="AE370" s="117"/>
      <c r="AF370" s="123"/>
      <c r="AG370" s="124"/>
      <c r="AH370" s="129"/>
      <c r="AI370" s="67"/>
      <c r="AJ370" s="31"/>
      <c r="AK370" s="112"/>
      <c r="AL370" s="97"/>
      <c r="AM370" s="101"/>
      <c r="AN370" s="105"/>
    </row>
    <row r="371" spans="1:40" ht="15" customHeight="1" x14ac:dyDescent="0.25">
      <c r="A371" s="15"/>
      <c r="B371" s="75"/>
      <c r="C371" s="15"/>
      <c r="G371" s="15"/>
      <c r="H371" s="8"/>
      <c r="I371" s="19"/>
      <c r="J371" s="64"/>
      <c r="K371" s="131"/>
      <c r="L371" s="77"/>
      <c r="M371" s="93"/>
      <c r="T371" s="85"/>
      <c r="U371" s="32"/>
      <c r="AA371" s="11"/>
      <c r="AB371" s="12"/>
      <c r="AC371" s="18"/>
      <c r="AD371" s="18"/>
      <c r="AE371" s="117"/>
      <c r="AF371" s="123"/>
      <c r="AG371" s="124"/>
      <c r="AH371" s="129"/>
      <c r="AI371" s="67"/>
      <c r="AJ371" s="31"/>
      <c r="AK371" s="112"/>
      <c r="AL371" s="97"/>
      <c r="AM371" s="101"/>
      <c r="AN371" s="105"/>
    </row>
    <row r="372" spans="1:40" ht="15" customHeight="1" x14ac:dyDescent="0.25">
      <c r="A372" s="15"/>
      <c r="B372" s="75"/>
      <c r="C372" s="15"/>
      <c r="G372" s="15"/>
      <c r="H372" s="8"/>
      <c r="I372" s="19"/>
      <c r="J372" s="64"/>
      <c r="K372" s="131"/>
      <c r="L372" s="77"/>
      <c r="M372" s="93"/>
      <c r="T372" s="85"/>
      <c r="U372" s="32"/>
      <c r="AA372" s="11"/>
      <c r="AB372" s="12"/>
      <c r="AC372" s="18"/>
      <c r="AD372" s="18"/>
      <c r="AE372" s="117"/>
      <c r="AF372" s="123"/>
      <c r="AG372" s="124"/>
      <c r="AH372" s="129"/>
      <c r="AI372" s="67"/>
      <c r="AJ372" s="31"/>
      <c r="AK372" s="112"/>
      <c r="AL372" s="97"/>
      <c r="AM372" s="101"/>
      <c r="AN372" s="105"/>
    </row>
    <row r="373" spans="1:40" ht="15" customHeight="1" x14ac:dyDescent="0.25">
      <c r="A373" s="15"/>
      <c r="B373" s="75"/>
      <c r="C373" s="15"/>
      <c r="G373" s="15"/>
      <c r="H373" s="8"/>
      <c r="I373" s="19"/>
      <c r="J373" s="64"/>
      <c r="K373" s="131"/>
      <c r="L373" s="77"/>
      <c r="M373" s="93"/>
      <c r="T373" s="85"/>
      <c r="U373" s="32"/>
      <c r="AA373" s="11"/>
      <c r="AB373" s="12"/>
      <c r="AC373" s="18"/>
      <c r="AD373" s="18"/>
      <c r="AE373" s="117"/>
      <c r="AF373" s="123"/>
      <c r="AG373" s="124"/>
      <c r="AH373" s="129"/>
      <c r="AI373" s="67"/>
      <c r="AJ373" s="31"/>
      <c r="AK373" s="112"/>
      <c r="AL373" s="97"/>
      <c r="AM373" s="102"/>
      <c r="AN373" s="105"/>
    </row>
    <row r="374" spans="1:40" ht="15" customHeight="1" x14ac:dyDescent="0.25">
      <c r="A374" s="15"/>
      <c r="B374" s="75"/>
      <c r="C374" s="15"/>
      <c r="G374" s="15"/>
      <c r="H374" s="8"/>
      <c r="I374" s="19"/>
      <c r="J374" s="64"/>
      <c r="K374" s="131"/>
      <c r="L374" s="77"/>
      <c r="M374" s="93"/>
      <c r="T374" s="85"/>
      <c r="U374" s="32"/>
      <c r="AA374" s="11"/>
      <c r="AB374" s="12"/>
      <c r="AC374" s="18"/>
      <c r="AD374" s="18"/>
      <c r="AE374" s="117"/>
      <c r="AF374" s="123"/>
      <c r="AG374" s="124"/>
      <c r="AH374" s="129"/>
      <c r="AI374" s="67"/>
      <c r="AJ374" s="31"/>
      <c r="AK374" s="112"/>
      <c r="AL374" s="97"/>
      <c r="AM374" s="102"/>
      <c r="AN374" s="105"/>
    </row>
    <row r="375" spans="1:40" ht="15" customHeight="1" x14ac:dyDescent="0.25">
      <c r="A375" s="15"/>
      <c r="B375" s="75"/>
      <c r="C375" s="15"/>
      <c r="G375" s="15"/>
      <c r="H375" s="8"/>
      <c r="I375" s="19"/>
      <c r="J375" s="64"/>
      <c r="K375" s="131"/>
      <c r="L375" s="77"/>
      <c r="M375" s="93"/>
      <c r="T375" s="85"/>
      <c r="U375" s="32"/>
      <c r="AA375" s="11"/>
      <c r="AB375" s="12"/>
      <c r="AC375" s="18"/>
      <c r="AD375" s="18"/>
      <c r="AE375" s="117"/>
      <c r="AF375" s="123"/>
      <c r="AG375" s="124"/>
      <c r="AH375" s="129"/>
      <c r="AI375" s="67"/>
      <c r="AJ375" s="31"/>
      <c r="AK375" s="112"/>
      <c r="AL375" s="97"/>
      <c r="AM375" s="102"/>
      <c r="AN375" s="105"/>
    </row>
    <row r="376" spans="1:40" ht="15" customHeight="1" x14ac:dyDescent="0.25">
      <c r="A376" s="15"/>
      <c r="B376" s="75"/>
      <c r="C376" s="15"/>
      <c r="G376" s="15"/>
      <c r="H376" s="8"/>
      <c r="I376" s="19"/>
      <c r="J376" s="64"/>
      <c r="K376" s="131"/>
      <c r="L376" s="77"/>
      <c r="M376" s="93"/>
      <c r="T376" s="85"/>
      <c r="U376" s="32"/>
      <c r="AA376" s="11"/>
      <c r="AB376" s="12"/>
      <c r="AC376" s="18"/>
      <c r="AD376" s="18"/>
      <c r="AE376" s="117"/>
      <c r="AF376" s="123"/>
      <c r="AG376" s="124"/>
      <c r="AH376" s="129"/>
      <c r="AI376" s="67"/>
      <c r="AJ376" s="31"/>
      <c r="AK376" s="112"/>
      <c r="AL376" s="97"/>
      <c r="AM376" s="102"/>
      <c r="AN376" s="105"/>
    </row>
    <row r="377" spans="1:40" ht="15" customHeight="1" x14ac:dyDescent="0.25">
      <c r="A377" s="15"/>
      <c r="B377" s="75"/>
      <c r="C377" s="15"/>
      <c r="G377" s="15"/>
      <c r="H377" s="8"/>
      <c r="I377" s="19"/>
      <c r="J377" s="64"/>
      <c r="K377" s="131"/>
      <c r="L377" s="77"/>
      <c r="M377" s="93"/>
      <c r="T377" s="85"/>
      <c r="U377" s="32"/>
      <c r="AA377" s="11"/>
      <c r="AB377" s="12"/>
      <c r="AC377" s="18"/>
      <c r="AD377" s="18"/>
      <c r="AE377" s="117"/>
      <c r="AF377" s="123"/>
      <c r="AG377" s="124"/>
      <c r="AH377" s="129"/>
      <c r="AI377" s="67"/>
      <c r="AJ377" s="31"/>
      <c r="AK377" s="112"/>
      <c r="AL377" s="97"/>
      <c r="AM377" s="102"/>
      <c r="AN377" s="105"/>
    </row>
    <row r="378" spans="1:40" ht="15" customHeight="1" x14ac:dyDescent="0.25">
      <c r="A378" s="15"/>
      <c r="B378" s="75"/>
      <c r="C378" s="15"/>
      <c r="G378" s="15"/>
      <c r="H378" s="8"/>
      <c r="I378" s="19"/>
      <c r="J378" s="64"/>
      <c r="K378" s="131"/>
      <c r="L378" s="77"/>
      <c r="M378" s="93"/>
      <c r="T378" s="85"/>
      <c r="U378" s="32"/>
      <c r="AA378" s="11"/>
      <c r="AB378" s="12"/>
      <c r="AC378" s="18"/>
      <c r="AD378" s="18"/>
      <c r="AE378" s="117"/>
      <c r="AF378" s="123"/>
      <c r="AG378" s="124"/>
      <c r="AH378" s="129"/>
      <c r="AI378" s="67"/>
      <c r="AJ378" s="31"/>
      <c r="AK378" s="112"/>
      <c r="AL378" s="97"/>
      <c r="AM378" s="102"/>
      <c r="AN378" s="105"/>
    </row>
    <row r="379" spans="1:40" ht="15" customHeight="1" x14ac:dyDescent="0.25">
      <c r="A379" s="15"/>
      <c r="B379" s="75"/>
      <c r="C379" s="15"/>
      <c r="G379" s="15"/>
      <c r="H379" s="8"/>
      <c r="I379" s="19"/>
      <c r="J379" s="64"/>
      <c r="K379" s="131"/>
      <c r="L379" s="77"/>
      <c r="M379" s="93"/>
      <c r="T379" s="85"/>
      <c r="U379" s="32"/>
      <c r="AA379" s="11"/>
      <c r="AB379" s="12"/>
      <c r="AC379" s="18"/>
      <c r="AD379" s="18"/>
      <c r="AE379" s="117"/>
      <c r="AF379" s="123"/>
      <c r="AG379" s="124"/>
      <c r="AH379" s="129"/>
      <c r="AI379" s="67"/>
      <c r="AJ379" s="31"/>
      <c r="AK379" s="112"/>
      <c r="AL379" s="97"/>
      <c r="AM379" s="102"/>
      <c r="AN379" s="105"/>
    </row>
    <row r="380" spans="1:40" ht="15" customHeight="1" x14ac:dyDescent="0.25">
      <c r="A380" s="15"/>
      <c r="B380" s="75"/>
      <c r="C380" s="15"/>
      <c r="G380" s="15"/>
      <c r="H380" s="8"/>
      <c r="I380" s="19"/>
      <c r="J380" s="64"/>
      <c r="K380" s="131"/>
      <c r="L380" s="77"/>
      <c r="M380" s="93"/>
      <c r="T380" s="85"/>
      <c r="U380" s="32"/>
      <c r="AA380" s="11"/>
      <c r="AB380" s="12"/>
      <c r="AC380" s="18"/>
      <c r="AD380" s="18"/>
      <c r="AE380" s="117"/>
      <c r="AF380" s="123"/>
      <c r="AG380" s="124"/>
      <c r="AH380" s="129"/>
      <c r="AI380" s="67"/>
      <c r="AJ380" s="31"/>
      <c r="AK380" s="112"/>
      <c r="AL380" s="97"/>
      <c r="AM380" s="102"/>
      <c r="AN380" s="105"/>
    </row>
    <row r="381" spans="1:40" ht="15" customHeight="1" x14ac:dyDescent="0.25">
      <c r="A381" s="15"/>
      <c r="B381" s="75"/>
      <c r="C381" s="15"/>
      <c r="G381" s="15"/>
      <c r="H381" s="8"/>
      <c r="I381" s="19"/>
      <c r="J381" s="64"/>
      <c r="K381" s="131"/>
      <c r="L381" s="77"/>
      <c r="M381" s="93"/>
      <c r="T381" s="85"/>
      <c r="U381" s="32"/>
      <c r="AA381" s="11"/>
      <c r="AB381" s="12"/>
      <c r="AC381" s="18"/>
      <c r="AD381" s="18"/>
      <c r="AE381" s="117"/>
      <c r="AF381" s="123"/>
      <c r="AG381" s="124"/>
      <c r="AH381" s="129"/>
      <c r="AI381" s="67"/>
      <c r="AJ381" s="31"/>
      <c r="AK381" s="112"/>
      <c r="AL381" s="97"/>
      <c r="AM381" s="102"/>
      <c r="AN381" s="105"/>
    </row>
    <row r="382" spans="1:40" ht="15" customHeight="1" x14ac:dyDescent="0.25">
      <c r="A382" s="15"/>
      <c r="B382" s="75"/>
      <c r="C382" s="15"/>
      <c r="G382" s="15"/>
      <c r="H382" s="8"/>
      <c r="I382" s="19"/>
      <c r="J382" s="64"/>
      <c r="K382" s="131"/>
      <c r="L382" s="77"/>
      <c r="M382" s="93"/>
      <c r="T382" s="85"/>
      <c r="U382" s="32"/>
      <c r="AA382" s="11"/>
      <c r="AB382" s="12"/>
      <c r="AC382" s="18"/>
      <c r="AD382" s="18"/>
      <c r="AE382" s="117"/>
      <c r="AF382" s="123"/>
      <c r="AG382" s="124"/>
      <c r="AH382" s="129"/>
      <c r="AI382" s="67"/>
      <c r="AJ382" s="31"/>
      <c r="AK382" s="112"/>
      <c r="AL382" s="97"/>
      <c r="AM382" s="102"/>
      <c r="AN382" s="105"/>
    </row>
    <row r="383" spans="1:40" ht="15" customHeight="1" x14ac:dyDescent="0.25">
      <c r="A383" s="15"/>
      <c r="B383" s="75"/>
      <c r="C383" s="15"/>
      <c r="G383" s="15"/>
      <c r="H383" s="8"/>
      <c r="I383" s="19"/>
      <c r="J383" s="64"/>
      <c r="K383" s="131"/>
      <c r="L383" s="77"/>
      <c r="M383" s="93"/>
      <c r="T383" s="85"/>
      <c r="U383" s="32"/>
      <c r="AA383" s="11"/>
      <c r="AB383" s="12"/>
      <c r="AC383" s="18"/>
      <c r="AD383" s="18"/>
      <c r="AE383" s="117"/>
      <c r="AF383" s="123"/>
      <c r="AG383" s="124"/>
      <c r="AH383" s="129"/>
      <c r="AI383" s="67"/>
      <c r="AJ383" s="31"/>
      <c r="AK383" s="112"/>
      <c r="AL383" s="97"/>
      <c r="AM383" s="102"/>
      <c r="AN383" s="105"/>
    </row>
    <row r="384" spans="1:40" ht="15" customHeight="1" x14ac:dyDescent="0.25">
      <c r="A384" s="15"/>
      <c r="B384" s="75"/>
      <c r="C384" s="15"/>
      <c r="G384" s="15"/>
      <c r="H384" s="8"/>
      <c r="I384" s="19"/>
      <c r="J384" s="64"/>
      <c r="K384" s="131"/>
      <c r="L384" s="77"/>
      <c r="M384" s="93"/>
      <c r="T384" s="85"/>
      <c r="U384" s="32"/>
      <c r="AA384" s="11"/>
      <c r="AB384" s="12"/>
      <c r="AC384" s="18"/>
      <c r="AD384" s="18"/>
      <c r="AE384" s="117"/>
      <c r="AF384" s="123"/>
      <c r="AG384" s="124"/>
      <c r="AH384" s="129"/>
      <c r="AI384" s="67"/>
      <c r="AJ384" s="31"/>
      <c r="AK384" s="112"/>
      <c r="AL384" s="97"/>
      <c r="AM384" s="102"/>
      <c r="AN384" s="105"/>
    </row>
    <row r="385" spans="1:40" ht="15" customHeight="1" x14ac:dyDescent="0.25">
      <c r="A385" s="15"/>
      <c r="B385" s="75"/>
      <c r="C385" s="15"/>
      <c r="G385" s="15"/>
      <c r="H385" s="8"/>
      <c r="I385" s="19"/>
      <c r="J385" s="64"/>
      <c r="K385" s="131"/>
      <c r="L385" s="77"/>
      <c r="M385" s="93"/>
      <c r="T385" s="85"/>
      <c r="U385" s="32"/>
      <c r="AA385" s="11"/>
      <c r="AB385" s="12"/>
      <c r="AC385" s="18"/>
      <c r="AD385" s="18"/>
      <c r="AE385" s="117"/>
      <c r="AF385" s="123"/>
      <c r="AG385" s="124"/>
      <c r="AH385" s="129"/>
      <c r="AI385" s="67"/>
      <c r="AJ385" s="31"/>
      <c r="AK385" s="112"/>
      <c r="AL385" s="97"/>
      <c r="AM385" s="102"/>
      <c r="AN385" s="105"/>
    </row>
    <row r="386" spans="1:40" ht="15" customHeight="1" x14ac:dyDescent="0.25">
      <c r="A386" s="15"/>
      <c r="B386" s="75"/>
      <c r="C386" s="15"/>
      <c r="G386" s="15"/>
      <c r="H386" s="8"/>
      <c r="I386" s="19"/>
      <c r="J386" s="64"/>
      <c r="K386" s="131"/>
      <c r="L386" s="77"/>
      <c r="M386" s="93"/>
      <c r="T386" s="85"/>
      <c r="U386" s="32"/>
      <c r="AA386" s="11"/>
      <c r="AB386" s="12"/>
      <c r="AC386" s="18"/>
      <c r="AD386" s="18"/>
      <c r="AE386" s="117"/>
      <c r="AF386" s="123"/>
      <c r="AG386" s="124"/>
      <c r="AH386" s="129"/>
      <c r="AI386" s="67"/>
      <c r="AJ386" s="31"/>
      <c r="AK386" s="112"/>
      <c r="AL386" s="97"/>
      <c r="AM386" s="102"/>
      <c r="AN386" s="105"/>
    </row>
    <row r="387" spans="1:40" ht="15" customHeight="1" x14ac:dyDescent="0.25">
      <c r="A387" s="15"/>
      <c r="B387" s="75"/>
      <c r="C387" s="15"/>
      <c r="G387" s="15"/>
      <c r="H387" s="8"/>
      <c r="I387" s="19"/>
      <c r="J387" s="64"/>
      <c r="K387" s="131"/>
      <c r="L387" s="77"/>
      <c r="M387" s="93"/>
      <c r="T387" s="85"/>
      <c r="U387" s="32"/>
      <c r="AA387" s="11"/>
      <c r="AB387" s="12"/>
      <c r="AC387" s="18"/>
      <c r="AD387" s="18"/>
      <c r="AE387" s="117"/>
      <c r="AF387" s="123"/>
      <c r="AG387" s="124"/>
      <c r="AH387" s="129"/>
      <c r="AI387" s="67"/>
      <c r="AJ387" s="31"/>
      <c r="AK387" s="112"/>
      <c r="AL387" s="97"/>
      <c r="AM387" s="102"/>
      <c r="AN387" s="105"/>
    </row>
    <row r="388" spans="1:40" ht="15" customHeight="1" x14ac:dyDescent="0.25">
      <c r="A388" s="15"/>
      <c r="B388" s="75"/>
      <c r="C388" s="15"/>
      <c r="G388" s="15"/>
      <c r="H388" s="8"/>
      <c r="I388" s="19"/>
      <c r="J388" s="64"/>
      <c r="K388" s="131"/>
      <c r="L388" s="77"/>
      <c r="M388" s="93"/>
      <c r="T388" s="85"/>
      <c r="U388" s="32"/>
      <c r="AA388" s="11"/>
      <c r="AB388" s="12"/>
      <c r="AC388" s="18"/>
      <c r="AD388" s="18"/>
      <c r="AE388" s="117"/>
      <c r="AF388" s="123"/>
      <c r="AG388" s="124"/>
      <c r="AH388" s="129"/>
      <c r="AI388" s="67"/>
      <c r="AJ388" s="31"/>
      <c r="AK388" s="112"/>
      <c r="AL388" s="97"/>
      <c r="AM388" s="101"/>
      <c r="AN388" s="105"/>
    </row>
    <row r="389" spans="1:40" ht="15" customHeight="1" x14ac:dyDescent="0.25">
      <c r="A389" s="15"/>
      <c r="B389" s="75"/>
      <c r="C389" s="15"/>
      <c r="G389" s="15"/>
      <c r="H389" s="8"/>
      <c r="I389" s="19"/>
      <c r="J389" s="64"/>
      <c r="K389" s="131"/>
      <c r="L389" s="77"/>
      <c r="M389" s="93"/>
      <c r="T389" s="85"/>
      <c r="U389" s="32"/>
      <c r="AA389" s="11"/>
      <c r="AB389" s="12"/>
      <c r="AC389" s="18"/>
      <c r="AD389" s="18"/>
      <c r="AE389" s="117"/>
      <c r="AF389" s="123"/>
      <c r="AG389" s="124"/>
      <c r="AH389" s="129"/>
      <c r="AI389" s="67"/>
      <c r="AJ389" s="31"/>
      <c r="AK389" s="112"/>
      <c r="AL389" s="97"/>
      <c r="AM389" s="102"/>
      <c r="AN389" s="105"/>
    </row>
    <row r="390" spans="1:40" ht="15" customHeight="1" x14ac:dyDescent="0.25">
      <c r="A390" s="15"/>
      <c r="B390" s="75"/>
      <c r="C390" s="15"/>
      <c r="G390" s="15"/>
      <c r="H390" s="8"/>
      <c r="I390" s="19"/>
      <c r="J390" s="64"/>
      <c r="K390" s="131"/>
      <c r="L390" s="77"/>
      <c r="M390" s="93"/>
      <c r="T390" s="85"/>
      <c r="U390" s="32"/>
      <c r="AA390" s="11"/>
      <c r="AB390" s="12"/>
      <c r="AC390" s="18"/>
      <c r="AD390" s="18"/>
      <c r="AE390" s="117"/>
      <c r="AF390" s="123"/>
      <c r="AG390" s="124"/>
      <c r="AH390" s="129"/>
      <c r="AI390" s="67"/>
      <c r="AJ390" s="31"/>
      <c r="AK390" s="112"/>
      <c r="AL390" s="97"/>
      <c r="AM390" s="102"/>
      <c r="AN390" s="105"/>
    </row>
    <row r="391" spans="1:40" ht="15" customHeight="1" x14ac:dyDescent="0.25">
      <c r="A391" s="15"/>
      <c r="B391" s="75"/>
      <c r="C391" s="15"/>
      <c r="G391" s="15"/>
      <c r="H391" s="8"/>
      <c r="I391" s="19"/>
      <c r="J391" s="64"/>
      <c r="K391" s="131"/>
      <c r="L391" s="77"/>
      <c r="M391" s="93"/>
      <c r="T391" s="85"/>
      <c r="U391" s="32"/>
      <c r="AA391" s="11"/>
      <c r="AB391" s="12"/>
      <c r="AC391" s="18"/>
      <c r="AD391" s="18"/>
      <c r="AE391" s="117"/>
      <c r="AF391" s="123"/>
      <c r="AG391" s="124"/>
      <c r="AH391" s="129"/>
      <c r="AI391" s="67"/>
      <c r="AJ391" s="31"/>
      <c r="AK391" s="112"/>
      <c r="AL391" s="97"/>
      <c r="AM391" s="101"/>
      <c r="AN391" s="105"/>
    </row>
    <row r="392" spans="1:40" ht="15" customHeight="1" x14ac:dyDescent="0.25">
      <c r="A392" s="15"/>
      <c r="B392" s="75"/>
      <c r="C392" s="15"/>
      <c r="G392" s="15"/>
      <c r="H392" s="8"/>
      <c r="I392" s="19"/>
      <c r="J392" s="64"/>
      <c r="K392" s="131"/>
      <c r="L392" s="77"/>
      <c r="M392" s="93"/>
      <c r="T392" s="85"/>
      <c r="U392" s="32"/>
      <c r="AA392" s="11"/>
      <c r="AB392" s="12"/>
      <c r="AC392" s="18"/>
      <c r="AD392" s="18"/>
      <c r="AE392" s="117"/>
      <c r="AF392" s="123"/>
      <c r="AG392" s="124"/>
      <c r="AH392" s="129"/>
      <c r="AI392" s="67"/>
      <c r="AJ392" s="31"/>
      <c r="AK392" s="112"/>
      <c r="AL392" s="97"/>
      <c r="AM392" s="101"/>
      <c r="AN392" s="105"/>
    </row>
    <row r="393" spans="1:40" ht="15" customHeight="1" x14ac:dyDescent="0.25">
      <c r="A393" s="15"/>
      <c r="B393" s="75"/>
      <c r="C393" s="15"/>
      <c r="G393" s="15"/>
      <c r="H393" s="8"/>
      <c r="I393" s="19"/>
      <c r="J393" s="64"/>
      <c r="K393" s="131"/>
      <c r="L393" s="77"/>
      <c r="M393" s="93"/>
      <c r="T393" s="85"/>
      <c r="U393" s="32"/>
      <c r="AA393" s="11"/>
      <c r="AB393" s="12"/>
      <c r="AC393" s="18"/>
      <c r="AD393" s="18"/>
      <c r="AE393" s="117"/>
      <c r="AF393" s="123"/>
      <c r="AG393" s="124"/>
      <c r="AH393" s="129"/>
      <c r="AI393" s="67"/>
      <c r="AJ393" s="31"/>
      <c r="AK393" s="112"/>
      <c r="AL393" s="97"/>
      <c r="AM393" s="101"/>
      <c r="AN393" s="105"/>
    </row>
    <row r="394" spans="1:40" ht="15" customHeight="1" x14ac:dyDescent="0.25">
      <c r="A394" s="15"/>
      <c r="B394" s="75"/>
      <c r="C394" s="15"/>
      <c r="G394" s="15"/>
      <c r="H394" s="8"/>
      <c r="I394" s="19"/>
      <c r="J394" s="64"/>
      <c r="K394" s="131"/>
      <c r="L394" s="77"/>
      <c r="M394" s="93"/>
      <c r="T394" s="85"/>
      <c r="U394" s="32"/>
      <c r="AA394" s="11"/>
      <c r="AB394" s="12"/>
      <c r="AC394" s="18"/>
      <c r="AD394" s="18"/>
      <c r="AE394" s="117"/>
      <c r="AF394" s="123"/>
      <c r="AG394" s="124"/>
      <c r="AH394" s="129"/>
      <c r="AI394" s="67"/>
      <c r="AJ394" s="31"/>
      <c r="AK394" s="112"/>
      <c r="AL394" s="97"/>
      <c r="AM394" s="101"/>
      <c r="AN394" s="105"/>
    </row>
    <row r="395" spans="1:40" ht="15" customHeight="1" x14ac:dyDescent="0.25">
      <c r="A395" s="15"/>
      <c r="B395" s="75"/>
      <c r="C395" s="15"/>
      <c r="G395" s="15"/>
      <c r="H395" s="8"/>
      <c r="I395" s="19"/>
      <c r="J395" s="64"/>
      <c r="K395" s="131"/>
      <c r="L395" s="77"/>
      <c r="M395" s="93"/>
      <c r="T395" s="85"/>
      <c r="U395" s="32"/>
      <c r="AA395" s="11"/>
      <c r="AB395" s="12"/>
      <c r="AC395" s="18"/>
      <c r="AD395" s="18"/>
      <c r="AE395" s="117"/>
      <c r="AF395" s="123"/>
      <c r="AG395" s="124"/>
      <c r="AH395" s="129"/>
      <c r="AI395" s="67"/>
      <c r="AJ395" s="31"/>
      <c r="AK395" s="112"/>
      <c r="AL395" s="97"/>
      <c r="AM395" s="101"/>
      <c r="AN395" s="105"/>
    </row>
    <row r="396" spans="1:40" ht="15" customHeight="1" x14ac:dyDescent="0.25">
      <c r="A396" s="15"/>
      <c r="B396" s="75"/>
      <c r="C396" s="15"/>
      <c r="G396" s="15"/>
      <c r="H396" s="8"/>
      <c r="I396" s="19"/>
      <c r="J396" s="64"/>
      <c r="K396" s="131"/>
      <c r="L396" s="77"/>
      <c r="M396" s="93"/>
      <c r="T396" s="85"/>
      <c r="U396" s="32"/>
      <c r="AA396" s="11"/>
      <c r="AB396" s="12"/>
      <c r="AC396" s="18"/>
      <c r="AD396" s="18"/>
      <c r="AE396" s="117"/>
      <c r="AF396" s="123"/>
      <c r="AG396" s="124"/>
      <c r="AH396" s="129"/>
      <c r="AI396" s="67"/>
      <c r="AJ396" s="31"/>
      <c r="AK396" s="112"/>
      <c r="AL396" s="97"/>
      <c r="AM396" s="101"/>
      <c r="AN396" s="105"/>
    </row>
    <row r="397" spans="1:40" ht="15" customHeight="1" x14ac:dyDescent="0.25">
      <c r="A397" s="15"/>
      <c r="B397" s="75"/>
      <c r="C397" s="15"/>
      <c r="G397" s="15"/>
      <c r="H397" s="8"/>
      <c r="I397" s="19"/>
      <c r="J397" s="64"/>
      <c r="K397" s="131"/>
      <c r="L397" s="77"/>
      <c r="M397" s="93"/>
      <c r="T397" s="85"/>
      <c r="U397" s="32"/>
      <c r="AA397" s="11"/>
      <c r="AB397" s="12"/>
      <c r="AC397" s="18"/>
      <c r="AD397" s="18"/>
      <c r="AE397" s="117"/>
      <c r="AF397" s="123"/>
      <c r="AG397" s="124"/>
      <c r="AH397" s="129"/>
      <c r="AI397" s="67"/>
      <c r="AJ397" s="31"/>
      <c r="AK397" s="112"/>
      <c r="AL397" s="97"/>
      <c r="AM397" s="101"/>
      <c r="AN397" s="105"/>
    </row>
    <row r="398" spans="1:40" ht="15" customHeight="1" x14ac:dyDescent="0.25">
      <c r="A398" s="15"/>
      <c r="B398" s="75"/>
      <c r="C398" s="15"/>
      <c r="G398" s="15"/>
      <c r="H398" s="8"/>
      <c r="I398" s="19"/>
      <c r="J398" s="64"/>
      <c r="K398" s="131"/>
      <c r="L398" s="77"/>
      <c r="M398" s="93"/>
      <c r="T398" s="85"/>
      <c r="U398" s="32"/>
      <c r="AA398" s="11"/>
      <c r="AB398" s="12"/>
      <c r="AC398" s="18"/>
      <c r="AD398" s="18"/>
      <c r="AE398" s="117"/>
      <c r="AF398" s="123"/>
      <c r="AG398" s="124"/>
      <c r="AH398" s="129"/>
      <c r="AI398" s="67"/>
      <c r="AJ398" s="31"/>
      <c r="AK398" s="112"/>
      <c r="AL398" s="97"/>
      <c r="AM398" s="101"/>
      <c r="AN398" s="105"/>
    </row>
    <row r="399" spans="1:40" ht="15" customHeight="1" x14ac:dyDescent="0.25">
      <c r="A399" s="15"/>
      <c r="B399" s="75"/>
      <c r="C399" s="15"/>
      <c r="G399" s="15"/>
      <c r="H399" s="8"/>
      <c r="I399" s="19"/>
      <c r="J399" s="64"/>
      <c r="K399" s="131"/>
      <c r="L399" s="77"/>
      <c r="M399" s="93"/>
      <c r="T399" s="85"/>
      <c r="U399" s="32"/>
      <c r="AA399" s="11"/>
      <c r="AB399" s="12"/>
      <c r="AC399" s="18"/>
      <c r="AD399" s="18"/>
      <c r="AE399" s="117"/>
      <c r="AF399" s="123"/>
      <c r="AG399" s="124"/>
      <c r="AH399" s="129"/>
      <c r="AI399" s="67"/>
      <c r="AJ399" s="31"/>
      <c r="AK399" s="112"/>
      <c r="AL399" s="97"/>
      <c r="AM399" s="101"/>
      <c r="AN399" s="105"/>
    </row>
    <row r="400" spans="1:40" ht="15" customHeight="1" x14ac:dyDescent="0.25">
      <c r="A400" s="15"/>
      <c r="B400" s="75"/>
      <c r="C400" s="15"/>
      <c r="G400" s="15"/>
      <c r="H400" s="8"/>
      <c r="I400" s="19"/>
      <c r="J400" s="64"/>
      <c r="K400" s="131"/>
      <c r="L400" s="77"/>
      <c r="M400" s="93"/>
      <c r="T400" s="85"/>
      <c r="U400" s="32"/>
      <c r="AA400" s="11"/>
      <c r="AB400" s="12"/>
      <c r="AC400" s="18"/>
      <c r="AD400" s="18"/>
      <c r="AE400" s="117"/>
      <c r="AF400" s="123"/>
      <c r="AG400" s="124"/>
      <c r="AH400" s="129"/>
      <c r="AI400" s="67"/>
      <c r="AJ400" s="31"/>
      <c r="AK400" s="112"/>
      <c r="AL400" s="97"/>
      <c r="AM400" s="101"/>
      <c r="AN400" s="105"/>
    </row>
    <row r="401" spans="1:40" ht="15" customHeight="1" x14ac:dyDescent="0.25">
      <c r="A401" s="15"/>
      <c r="B401" s="75"/>
      <c r="C401" s="15"/>
      <c r="G401" s="15"/>
      <c r="H401" s="8"/>
      <c r="I401" s="19"/>
      <c r="J401" s="64"/>
      <c r="K401" s="131"/>
      <c r="L401" s="77"/>
      <c r="M401" s="93"/>
      <c r="T401" s="85"/>
      <c r="U401" s="32"/>
      <c r="AA401" s="11"/>
      <c r="AB401" s="12"/>
      <c r="AC401" s="18"/>
      <c r="AD401" s="18"/>
      <c r="AE401" s="117"/>
      <c r="AF401" s="123"/>
      <c r="AG401" s="124"/>
      <c r="AH401" s="129"/>
      <c r="AI401" s="67"/>
      <c r="AJ401" s="31"/>
      <c r="AK401" s="112"/>
      <c r="AL401" s="97"/>
      <c r="AM401" s="101"/>
      <c r="AN401" s="105"/>
    </row>
    <row r="402" spans="1:40" ht="15" customHeight="1" x14ac:dyDescent="0.25">
      <c r="A402" s="15"/>
      <c r="B402" s="75"/>
      <c r="C402" s="15"/>
      <c r="G402" s="15"/>
      <c r="H402" s="8"/>
      <c r="I402" s="19"/>
      <c r="J402" s="64"/>
      <c r="K402" s="131"/>
      <c r="L402" s="77"/>
      <c r="M402" s="93"/>
      <c r="T402" s="85"/>
      <c r="U402" s="32"/>
      <c r="AA402" s="11"/>
      <c r="AB402" s="12"/>
      <c r="AC402" s="18"/>
      <c r="AD402" s="18"/>
      <c r="AE402" s="117"/>
      <c r="AF402" s="123"/>
      <c r="AG402" s="124"/>
      <c r="AH402" s="129"/>
      <c r="AI402" s="67"/>
      <c r="AJ402" s="31"/>
      <c r="AK402" s="112"/>
      <c r="AL402" s="97"/>
      <c r="AM402" s="101"/>
      <c r="AN402" s="105"/>
    </row>
    <row r="403" spans="1:40" ht="15" customHeight="1" x14ac:dyDescent="0.25">
      <c r="A403" s="15"/>
      <c r="B403" s="75"/>
      <c r="C403" s="15"/>
      <c r="G403" s="15"/>
      <c r="H403" s="8"/>
      <c r="I403" s="19"/>
      <c r="J403" s="64"/>
      <c r="K403" s="131"/>
      <c r="L403" s="77"/>
      <c r="M403" s="93"/>
      <c r="T403" s="85"/>
      <c r="U403" s="32"/>
      <c r="AA403" s="11"/>
      <c r="AB403" s="12"/>
      <c r="AC403" s="18"/>
      <c r="AD403" s="18"/>
      <c r="AE403" s="117"/>
      <c r="AF403" s="123"/>
      <c r="AG403" s="124"/>
      <c r="AH403" s="129"/>
      <c r="AI403" s="67"/>
      <c r="AJ403" s="31"/>
      <c r="AK403" s="112"/>
      <c r="AL403" s="97"/>
      <c r="AM403" s="101"/>
      <c r="AN403" s="105"/>
    </row>
    <row r="404" spans="1:40" ht="15" customHeight="1" x14ac:dyDescent="0.25">
      <c r="A404" s="15"/>
      <c r="B404" s="75"/>
      <c r="C404" s="15"/>
      <c r="G404" s="15"/>
      <c r="H404" s="8"/>
      <c r="I404" s="19"/>
      <c r="J404" s="64"/>
      <c r="K404" s="131"/>
      <c r="L404" s="77"/>
      <c r="M404" s="93"/>
      <c r="T404" s="85"/>
      <c r="U404" s="32"/>
      <c r="AA404" s="11"/>
      <c r="AB404" s="12"/>
      <c r="AC404" s="18"/>
      <c r="AD404" s="18"/>
      <c r="AE404" s="117"/>
      <c r="AF404" s="123"/>
      <c r="AG404" s="124"/>
      <c r="AH404" s="129"/>
      <c r="AI404" s="67"/>
      <c r="AJ404" s="31"/>
      <c r="AK404" s="112"/>
      <c r="AL404" s="97"/>
      <c r="AM404" s="101"/>
      <c r="AN404" s="105"/>
    </row>
    <row r="405" spans="1:40" ht="15" customHeight="1" x14ac:dyDescent="0.25">
      <c r="A405" s="15"/>
      <c r="B405" s="75"/>
      <c r="C405" s="15"/>
      <c r="G405" s="15"/>
      <c r="H405" s="8"/>
      <c r="I405" s="19"/>
      <c r="J405" s="64"/>
      <c r="K405" s="131"/>
      <c r="L405" s="77"/>
      <c r="M405" s="93"/>
      <c r="T405" s="85"/>
      <c r="U405" s="32"/>
      <c r="AA405" s="11"/>
      <c r="AB405" s="12"/>
      <c r="AC405" s="18"/>
      <c r="AD405" s="18"/>
      <c r="AE405" s="117"/>
      <c r="AF405" s="123"/>
      <c r="AG405" s="124"/>
      <c r="AH405" s="129"/>
      <c r="AI405" s="67"/>
      <c r="AJ405" s="31"/>
      <c r="AK405" s="112"/>
      <c r="AL405" s="97"/>
      <c r="AM405" s="101"/>
      <c r="AN405" s="105"/>
    </row>
    <row r="406" spans="1:40" ht="15" customHeight="1" x14ac:dyDescent="0.25">
      <c r="A406" s="15"/>
      <c r="B406" s="75"/>
      <c r="C406" s="15"/>
      <c r="G406" s="15"/>
      <c r="H406" s="8"/>
      <c r="I406" s="19"/>
      <c r="J406" s="64"/>
      <c r="K406" s="131"/>
      <c r="L406" s="77"/>
      <c r="M406" s="93"/>
      <c r="T406" s="85"/>
      <c r="U406" s="32"/>
      <c r="AA406" s="11"/>
      <c r="AB406" s="12"/>
      <c r="AC406" s="18"/>
      <c r="AD406" s="18"/>
      <c r="AE406" s="117"/>
      <c r="AF406" s="123"/>
      <c r="AG406" s="124"/>
      <c r="AH406" s="129"/>
      <c r="AI406" s="67"/>
      <c r="AJ406" s="31"/>
      <c r="AK406" s="112"/>
      <c r="AL406" s="97"/>
      <c r="AM406" s="101"/>
      <c r="AN406" s="105"/>
    </row>
    <row r="407" spans="1:40" ht="15" customHeight="1" x14ac:dyDescent="0.25">
      <c r="A407" s="15"/>
      <c r="B407" s="75"/>
      <c r="C407" s="15"/>
      <c r="G407" s="15"/>
      <c r="H407" s="8"/>
      <c r="I407" s="19"/>
      <c r="J407" s="64"/>
      <c r="K407" s="131"/>
      <c r="L407" s="77"/>
      <c r="M407" s="93"/>
      <c r="T407" s="85"/>
      <c r="U407" s="32"/>
      <c r="AA407" s="11"/>
      <c r="AB407" s="12"/>
      <c r="AC407" s="18"/>
      <c r="AD407" s="18"/>
      <c r="AE407" s="117"/>
      <c r="AF407" s="123"/>
      <c r="AG407" s="124"/>
      <c r="AH407" s="129"/>
      <c r="AI407" s="67"/>
      <c r="AJ407" s="31"/>
      <c r="AK407" s="112"/>
      <c r="AL407" s="97"/>
      <c r="AM407" s="101"/>
      <c r="AN407" s="105"/>
    </row>
    <row r="408" spans="1:40" ht="15" customHeight="1" x14ac:dyDescent="0.25">
      <c r="A408" s="15"/>
      <c r="B408" s="75"/>
      <c r="C408" s="15"/>
      <c r="G408" s="15"/>
      <c r="H408" s="8"/>
      <c r="I408" s="19"/>
      <c r="J408" s="64"/>
      <c r="K408" s="131"/>
      <c r="L408" s="77"/>
      <c r="M408" s="93"/>
      <c r="T408" s="85"/>
      <c r="U408" s="32"/>
      <c r="AA408" s="11"/>
      <c r="AB408" s="12"/>
      <c r="AC408" s="18"/>
      <c r="AD408" s="18"/>
      <c r="AE408" s="117"/>
      <c r="AF408" s="123"/>
      <c r="AG408" s="124"/>
      <c r="AH408" s="129"/>
      <c r="AI408" s="67"/>
      <c r="AJ408" s="31"/>
      <c r="AK408" s="112"/>
      <c r="AL408" s="97"/>
      <c r="AM408" s="101"/>
      <c r="AN408" s="105"/>
    </row>
  </sheetData>
  <sheetProtection deleteRows="0"/>
  <sortState ref="A4:AO4">
    <sortCondition ref="I4"/>
  </sortState>
  <mergeCells count="17">
    <mergeCell ref="A2:A3"/>
    <mergeCell ref="C2:C3"/>
    <mergeCell ref="D2:D3"/>
    <mergeCell ref="E2:E3"/>
    <mergeCell ref="H2:H3"/>
    <mergeCell ref="F2:F3"/>
    <mergeCell ref="AO2:AO3"/>
    <mergeCell ref="M2:M3"/>
    <mergeCell ref="B2:B3"/>
    <mergeCell ref="AN2:AN3"/>
    <mergeCell ref="G2:G3"/>
    <mergeCell ref="I2:I3"/>
    <mergeCell ref="J2:J3"/>
    <mergeCell ref="K2:K3"/>
    <mergeCell ref="L2:L3"/>
    <mergeCell ref="AM2:AM3"/>
    <mergeCell ref="AL2:AL3"/>
  </mergeCells>
  <conditionalFormatting sqref="A8">
    <cfRule type="duplicateValues" dxfId="21" priority="8"/>
  </conditionalFormatting>
  <conditionalFormatting sqref="A8">
    <cfRule type="duplicateValues" dxfId="20" priority="7"/>
  </conditionalFormatting>
  <conditionalFormatting sqref="A9:A1048576 A1:A3">
    <cfRule type="duplicateValues" dxfId="19" priority="914"/>
  </conditionalFormatting>
  <conditionalFormatting sqref="A9:A1048576">
    <cfRule type="duplicateValues" dxfId="18" priority="917"/>
  </conditionalFormatting>
  <conditionalFormatting sqref="A7">
    <cfRule type="duplicateValues" dxfId="17" priority="5"/>
  </conditionalFormatting>
  <conditionalFormatting sqref="A7">
    <cfRule type="duplicateValues" dxfId="16" priority="6"/>
  </conditionalFormatting>
  <conditionalFormatting sqref="A6">
    <cfRule type="duplicateValues" dxfId="15" priority="4"/>
  </conditionalFormatting>
  <conditionalFormatting sqref="A5">
    <cfRule type="duplicateValues" dxfId="14" priority="3"/>
  </conditionalFormatting>
  <conditionalFormatting sqref="A4">
    <cfRule type="duplicateValues" dxfId="13" priority="2"/>
  </conditionalFormatting>
  <pageMargins left="0.7" right="0.7" top="0.75" bottom="0.75" header="0.3" footer="0.3"/>
  <pageSetup paperSize="9" orientation="portrait" horizont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92D050"/>
  </sheetPr>
  <dimension ref="A1:AO408"/>
  <sheetViews>
    <sheetView showGridLines="0" topLeftCell="J1" zoomScale="65" zoomScaleNormal="65" workbookViewId="0">
      <selection activeCell="AO4" sqref="AO4:AO1048576"/>
    </sheetView>
  </sheetViews>
  <sheetFormatPr baseColWidth="10" defaultRowHeight="15" customHeight="1" x14ac:dyDescent="0.25"/>
  <cols>
    <col min="1" max="1" width="19.7109375" style="71" customWidth="1"/>
    <col min="2" max="2" width="6.7109375" style="76" customWidth="1"/>
    <col min="3" max="3" width="6.7109375" style="66" customWidth="1"/>
    <col min="4" max="4" width="32.7109375" style="111" customWidth="1"/>
    <col min="5" max="5" width="17.5703125" style="110" customWidth="1"/>
    <col min="6" max="6" width="17.5703125" style="180" customWidth="1"/>
    <col min="7" max="7" width="10.7109375" style="3" customWidth="1"/>
    <col min="8" max="8" width="13.5703125" style="66" bestFit="1" customWidth="1"/>
    <col min="9" max="9" width="12.7109375" style="4" customWidth="1"/>
    <col min="10" max="10" width="6.7109375" style="65" customWidth="1"/>
    <col min="11" max="11" width="8.7109375" style="132" customWidth="1"/>
    <col min="12" max="12" width="4.7109375" style="78" customWidth="1"/>
    <col min="13" max="13" width="4.7109375" style="94" customWidth="1"/>
    <col min="14" max="14" width="4.7109375" style="83" customWidth="1"/>
    <col min="15" max="18" width="4.7109375" style="82" customWidth="1"/>
    <col min="19" max="19" width="4.7109375" style="89" customWidth="1"/>
    <col min="20" max="20" width="8.7109375" style="86" customWidth="1"/>
    <col min="21" max="21" width="4.7109375" style="70" customWidth="1"/>
    <col min="22" max="24" width="4.7109375" style="17" customWidth="1"/>
    <col min="25" max="26" width="4.7109375" style="208" customWidth="1"/>
    <col min="27" max="27" width="8.7109375" style="69" customWidth="1"/>
    <col min="28" max="28" width="4.7109375" style="5" customWidth="1"/>
    <col min="29" max="30" width="4.7109375" style="6" customWidth="1"/>
    <col min="31" max="31" width="4.7109375" style="118" customWidth="1"/>
    <col min="32" max="32" width="12.7109375" style="125" customWidth="1"/>
    <col min="33" max="33" width="12.7109375" style="126" customWidth="1"/>
    <col min="34" max="34" width="30.7109375" style="130" customWidth="1"/>
    <col min="35" max="35" width="8.7109375" style="68" customWidth="1"/>
    <col min="36" max="36" width="16.7109375" style="28" customWidth="1"/>
    <col min="37" max="37" width="48.7109375" style="114" customWidth="1"/>
    <col min="38" max="38" width="6.7109375" style="98" customWidth="1"/>
    <col min="39" max="39" width="6.7109375" style="103" customWidth="1"/>
    <col min="40" max="40" width="4.7109375" style="106" customWidth="1"/>
    <col min="41" max="41" width="12.7109375" style="178" customWidth="1"/>
    <col min="42" max="16384" width="11.42578125" style="2"/>
  </cols>
  <sheetData>
    <row r="1" spans="1:41" s="14" customFormat="1" ht="15" customHeight="1" x14ac:dyDescent="0.25">
      <c r="A1" s="8"/>
      <c r="B1" s="74" t="str">
        <f t="array" ref="B1">IF(A1="","",ROUNDUP((COUNTIF(A1:$A$4,"1000*")/150),0))</f>
        <v/>
      </c>
      <c r="C1" s="8"/>
      <c r="D1" s="111"/>
      <c r="E1" s="110"/>
      <c r="F1" s="180"/>
      <c r="G1" s="8"/>
      <c r="H1" s="8"/>
      <c r="I1" s="9"/>
      <c r="J1" s="63"/>
      <c r="K1" s="194" t="str">
        <f t="array" ref="K1">IF(AL1&gt;=1,"OUI",IF(AND(AI1="OUI",AL1=""),"NON",""))</f>
        <v/>
      </c>
      <c r="L1" s="195"/>
      <c r="M1" s="196"/>
      <c r="N1" s="90"/>
      <c r="O1" s="81"/>
      <c r="P1" s="81"/>
      <c r="Q1" s="81"/>
      <c r="R1" s="81"/>
      <c r="S1" s="88"/>
      <c r="T1" s="85" t="str">
        <f t="array" ref="T1">IF(OR(N1="X",O1="X",P1="X",Q1="X",R1="X",S1="X"),"OUI","")</f>
        <v/>
      </c>
      <c r="U1" s="197"/>
      <c r="V1" s="10"/>
      <c r="W1" s="10"/>
      <c r="X1" s="10"/>
      <c r="Y1" s="205"/>
      <c r="Z1" s="205"/>
      <c r="AA1" s="11" t="str">
        <f t="array" ref="AA1">IF(OR(U1="X",V1="X",W1="X",X1="X",Y1="X",Z1="X"),"OUI","")</f>
        <v/>
      </c>
      <c r="AB1" s="12" t="str">
        <f>IF(COUNTBLANK($AF1:$AG1)=0,"X","")</f>
        <v/>
      </c>
      <c r="AC1" s="13"/>
      <c r="AD1" s="13"/>
      <c r="AE1" s="116"/>
      <c r="AF1" s="121"/>
      <c r="AG1" s="122"/>
      <c r="AH1" s="128"/>
      <c r="AI1" s="198" t="str">
        <f t="array" ref="AI1">IF(OR(AD1="X",AE1="X"),"OUI",IF(OR(AB1="X",AC1="X"),"NON",""))</f>
        <v/>
      </c>
      <c r="AJ1" s="199" t="str">
        <f t="array" ref="AJ1">IF(AB1="X","CICM inaccessible",IF(AC1="X","Refus syndic",IF(AD1="X","Branchement Individuel",IF(AE1="X","Bâtiment détruit",""))))</f>
        <v/>
      </c>
      <c r="AK1" s="112" t="str">
        <f t="array" ref="AK1">IF(AND(AH1="",AB1=""),"",IF(AB1="",TEXT(AH1,"jj/mm/aaaa"),"1er passage"&amp;" "&amp;TEXT(CV!AF1,"jj/mm/aaaa")&amp;" - "&amp;"2eme passage"&amp;" "&amp;CV!AG1&amp;" _ "&amp;CV!AH1))</f>
        <v/>
      </c>
      <c r="AL1" s="96"/>
      <c r="AM1" s="100"/>
      <c r="AN1" s="104"/>
      <c r="AO1" s="177"/>
    </row>
    <row r="2" spans="1:41" s="1" customFormat="1" ht="20.100000000000001" customHeight="1" x14ac:dyDescent="0.25">
      <c r="A2" s="230" t="s">
        <v>32</v>
      </c>
      <c r="B2" s="213" t="s">
        <v>67</v>
      </c>
      <c r="C2" s="216" t="s">
        <v>0</v>
      </c>
      <c r="D2" s="232" t="s">
        <v>1</v>
      </c>
      <c r="E2" s="232" t="s">
        <v>2</v>
      </c>
      <c r="F2" s="234" t="s">
        <v>57</v>
      </c>
      <c r="G2" s="216" t="s">
        <v>3</v>
      </c>
      <c r="H2" s="216" t="s">
        <v>4</v>
      </c>
      <c r="I2" s="218" t="s">
        <v>5</v>
      </c>
      <c r="J2" s="220" t="s">
        <v>6</v>
      </c>
      <c r="K2" s="222" t="s">
        <v>7</v>
      </c>
      <c r="L2" s="224" t="s">
        <v>8</v>
      </c>
      <c r="M2" s="212" t="s">
        <v>55</v>
      </c>
      <c r="N2" s="181"/>
      <c r="O2" s="181"/>
      <c r="P2" s="181"/>
      <c r="Q2" s="182" t="s">
        <v>65</v>
      </c>
      <c r="R2" s="181"/>
      <c r="S2" s="181"/>
      <c r="T2" s="183"/>
      <c r="U2" s="184"/>
      <c r="V2" s="184"/>
      <c r="W2" s="185" t="s">
        <v>9</v>
      </c>
      <c r="X2" s="184"/>
      <c r="Y2" s="184"/>
      <c r="Z2" s="209"/>
      <c r="AA2" s="186"/>
      <c r="AB2" s="187"/>
      <c r="AC2" s="188"/>
      <c r="AD2" s="188"/>
      <c r="AE2" s="188"/>
      <c r="AF2" s="189" t="s">
        <v>10</v>
      </c>
      <c r="AG2" s="190"/>
      <c r="AH2" s="191"/>
      <c r="AI2" s="192"/>
      <c r="AJ2" s="188"/>
      <c r="AK2" s="193"/>
      <c r="AL2" s="228" t="s">
        <v>66</v>
      </c>
      <c r="AM2" s="226" t="s">
        <v>11</v>
      </c>
      <c r="AN2" s="214" t="s">
        <v>56</v>
      </c>
      <c r="AO2" s="211" t="s">
        <v>68</v>
      </c>
    </row>
    <row r="3" spans="1:41" s="1" customFormat="1" ht="99.95" customHeight="1" x14ac:dyDescent="0.25">
      <c r="A3" s="231"/>
      <c r="B3" s="213"/>
      <c r="C3" s="217"/>
      <c r="D3" s="233"/>
      <c r="E3" s="233"/>
      <c r="F3" s="234"/>
      <c r="G3" s="217"/>
      <c r="H3" s="217"/>
      <c r="I3" s="219"/>
      <c r="J3" s="221"/>
      <c r="K3" s="223"/>
      <c r="L3" s="225"/>
      <c r="M3" s="212"/>
      <c r="N3" s="141" t="s">
        <v>12</v>
      </c>
      <c r="O3" s="147" t="s">
        <v>61</v>
      </c>
      <c r="P3" s="147" t="s">
        <v>62</v>
      </c>
      <c r="Q3" s="147" t="s">
        <v>63</v>
      </c>
      <c r="R3" s="148" t="s">
        <v>64</v>
      </c>
      <c r="S3" s="147" t="s">
        <v>14</v>
      </c>
      <c r="T3" s="143" t="s">
        <v>17</v>
      </c>
      <c r="U3" s="140" t="s">
        <v>59</v>
      </c>
      <c r="V3" s="145" t="s">
        <v>13</v>
      </c>
      <c r="W3" s="145" t="s">
        <v>54</v>
      </c>
      <c r="X3" s="145" t="s">
        <v>15</v>
      </c>
      <c r="Y3" s="206" t="s">
        <v>60</v>
      </c>
      <c r="Z3" s="146" t="s">
        <v>16</v>
      </c>
      <c r="AA3" s="143" t="s">
        <v>17</v>
      </c>
      <c r="AB3" s="144" t="s">
        <v>18</v>
      </c>
      <c r="AC3" s="134" t="s">
        <v>19</v>
      </c>
      <c r="AD3" s="134" t="s">
        <v>20</v>
      </c>
      <c r="AE3" s="135" t="s">
        <v>21</v>
      </c>
      <c r="AF3" s="136" t="s">
        <v>22</v>
      </c>
      <c r="AG3" s="137" t="s">
        <v>23</v>
      </c>
      <c r="AH3" s="138" t="s">
        <v>58</v>
      </c>
      <c r="AI3" s="139" t="s">
        <v>17</v>
      </c>
      <c r="AJ3" s="133" t="s">
        <v>24</v>
      </c>
      <c r="AK3" s="142" t="s">
        <v>25</v>
      </c>
      <c r="AL3" s="229"/>
      <c r="AM3" s="227"/>
      <c r="AN3" s="215"/>
      <c r="AO3" s="211"/>
    </row>
    <row r="4" spans="1:41" s="14" customFormat="1" ht="15" customHeight="1" x14ac:dyDescent="0.25">
      <c r="A4" s="20"/>
      <c r="B4" s="73"/>
      <c r="C4" s="20"/>
      <c r="D4" s="108"/>
      <c r="E4" s="107"/>
      <c r="F4" s="179"/>
      <c r="G4" s="20"/>
      <c r="H4" s="20"/>
      <c r="I4" s="21"/>
      <c r="J4" s="62"/>
      <c r="K4" s="131"/>
      <c r="L4" s="33"/>
      <c r="M4" s="91"/>
      <c r="N4" s="79"/>
      <c r="O4" s="80"/>
      <c r="P4" s="80"/>
      <c r="Q4" s="80"/>
      <c r="R4" s="80"/>
      <c r="S4" s="87"/>
      <c r="T4" s="84"/>
      <c r="U4" s="26"/>
      <c r="V4" s="22"/>
      <c r="W4" s="22"/>
      <c r="X4" s="22"/>
      <c r="Y4" s="207"/>
      <c r="Z4" s="207"/>
      <c r="AA4" s="23"/>
      <c r="AB4" s="24"/>
      <c r="AC4" s="25"/>
      <c r="AD4" s="25"/>
      <c r="AE4" s="115"/>
      <c r="AF4" s="119"/>
      <c r="AG4" s="120"/>
      <c r="AH4" s="127"/>
      <c r="AI4" s="67"/>
      <c r="AJ4" s="27"/>
      <c r="AK4" s="109"/>
      <c r="AL4" s="95"/>
      <c r="AM4" s="99"/>
      <c r="AN4" s="104"/>
      <c r="AO4" s="177"/>
    </row>
    <row r="5" spans="1:41" s="14" customFormat="1" ht="15" customHeight="1" x14ac:dyDescent="0.25">
      <c r="A5" s="20"/>
      <c r="B5" s="73"/>
      <c r="C5" s="20"/>
      <c r="D5" s="108"/>
      <c r="E5" s="107"/>
      <c r="F5" s="179"/>
      <c r="G5" s="20"/>
      <c r="H5" s="20"/>
      <c r="I5" s="21"/>
      <c r="J5" s="62"/>
      <c r="K5" s="131"/>
      <c r="L5" s="33"/>
      <c r="M5" s="91"/>
      <c r="N5" s="79"/>
      <c r="O5" s="80"/>
      <c r="P5" s="80"/>
      <c r="Q5" s="80"/>
      <c r="R5" s="80"/>
      <c r="S5" s="87"/>
      <c r="T5" s="84"/>
      <c r="U5" s="26"/>
      <c r="V5" s="22"/>
      <c r="W5" s="22"/>
      <c r="X5" s="22"/>
      <c r="Y5" s="207"/>
      <c r="Z5" s="207"/>
      <c r="AA5" s="23"/>
      <c r="AB5" s="24"/>
      <c r="AC5" s="25"/>
      <c r="AD5" s="25"/>
      <c r="AE5" s="115"/>
      <c r="AF5" s="119"/>
      <c r="AG5" s="120"/>
      <c r="AH5" s="127"/>
      <c r="AI5" s="67"/>
      <c r="AJ5" s="27"/>
      <c r="AK5" s="109"/>
      <c r="AL5" s="95"/>
      <c r="AM5" s="99"/>
      <c r="AN5" s="104"/>
      <c r="AO5" s="177"/>
    </row>
    <row r="6" spans="1:41" s="14" customFormat="1" ht="15" customHeight="1" x14ac:dyDescent="0.25">
      <c r="A6" s="20"/>
      <c r="B6" s="73"/>
      <c r="C6" s="20"/>
      <c r="D6" s="108"/>
      <c r="E6" s="107"/>
      <c r="F6" s="179"/>
      <c r="G6" s="20"/>
      <c r="H6" s="20"/>
      <c r="I6" s="21"/>
      <c r="J6" s="62"/>
      <c r="K6" s="131"/>
      <c r="L6" s="33"/>
      <c r="M6" s="91"/>
      <c r="N6" s="79"/>
      <c r="O6" s="80"/>
      <c r="P6" s="80"/>
      <c r="Q6" s="80"/>
      <c r="R6" s="80"/>
      <c r="S6" s="87"/>
      <c r="T6" s="84"/>
      <c r="U6" s="26"/>
      <c r="V6" s="22"/>
      <c r="W6" s="22"/>
      <c r="X6" s="22"/>
      <c r="Y6" s="207"/>
      <c r="Z6" s="207"/>
      <c r="AA6" s="23"/>
      <c r="AB6" s="24"/>
      <c r="AC6" s="25"/>
      <c r="AD6" s="25"/>
      <c r="AE6" s="115"/>
      <c r="AF6" s="119"/>
      <c r="AG6" s="120"/>
      <c r="AH6" s="127"/>
      <c r="AI6" s="67"/>
      <c r="AJ6" s="27"/>
      <c r="AK6" s="109"/>
      <c r="AL6" s="95"/>
      <c r="AM6" s="99"/>
      <c r="AN6" s="104"/>
      <c r="AO6" s="177"/>
    </row>
    <row r="7" spans="1:41" s="14" customFormat="1" ht="15" customHeight="1" x14ac:dyDescent="0.25">
      <c r="A7" s="20"/>
      <c r="B7" s="73"/>
      <c r="C7" s="20"/>
      <c r="D7" s="108"/>
      <c r="E7" s="107"/>
      <c r="F7" s="179"/>
      <c r="G7" s="20"/>
      <c r="H7" s="20"/>
      <c r="I7" s="21"/>
      <c r="J7" s="62"/>
      <c r="K7" s="131"/>
      <c r="L7" s="33"/>
      <c r="M7" s="91"/>
      <c r="N7" s="79"/>
      <c r="O7" s="80"/>
      <c r="P7" s="80"/>
      <c r="Q7" s="80"/>
      <c r="R7" s="80"/>
      <c r="S7" s="87"/>
      <c r="T7" s="84"/>
      <c r="U7" s="26"/>
      <c r="V7" s="22"/>
      <c r="W7" s="22"/>
      <c r="X7" s="22"/>
      <c r="Y7" s="207"/>
      <c r="Z7" s="207"/>
      <c r="AA7" s="23"/>
      <c r="AB7" s="24"/>
      <c r="AC7" s="25"/>
      <c r="AD7" s="25"/>
      <c r="AE7" s="115"/>
      <c r="AF7" s="119"/>
      <c r="AG7" s="120"/>
      <c r="AH7" s="127"/>
      <c r="AI7" s="67"/>
      <c r="AJ7" s="27"/>
      <c r="AK7" s="109"/>
      <c r="AL7" s="95"/>
      <c r="AM7" s="99"/>
      <c r="AN7" s="104"/>
      <c r="AO7" s="177"/>
    </row>
    <row r="8" spans="1:41" s="14" customFormat="1" ht="15" customHeight="1" x14ac:dyDescent="0.25">
      <c r="A8" s="20"/>
      <c r="B8" s="73"/>
      <c r="C8" s="20"/>
      <c r="D8" s="108"/>
      <c r="E8" s="107"/>
      <c r="F8" s="179"/>
      <c r="G8" s="20"/>
      <c r="H8" s="20"/>
      <c r="I8" s="21"/>
      <c r="J8" s="62"/>
      <c r="K8" s="131"/>
      <c r="L8" s="33"/>
      <c r="M8" s="91"/>
      <c r="N8" s="79"/>
      <c r="O8" s="80"/>
      <c r="P8" s="80"/>
      <c r="Q8" s="80"/>
      <c r="R8" s="80"/>
      <c r="S8" s="87"/>
      <c r="T8" s="84"/>
      <c r="U8" s="26"/>
      <c r="V8" s="22"/>
      <c r="W8" s="22"/>
      <c r="X8" s="22"/>
      <c r="Y8" s="207"/>
      <c r="Z8" s="207"/>
      <c r="AA8" s="23"/>
      <c r="AB8" s="24"/>
      <c r="AC8" s="25"/>
      <c r="AD8" s="25"/>
      <c r="AE8" s="115"/>
      <c r="AF8" s="119"/>
      <c r="AG8" s="120"/>
      <c r="AH8" s="127"/>
      <c r="AI8" s="67"/>
      <c r="AJ8" s="27"/>
      <c r="AK8" s="109"/>
      <c r="AL8" s="95"/>
      <c r="AM8" s="99"/>
      <c r="AN8" s="104"/>
      <c r="AO8" s="177"/>
    </row>
    <row r="9" spans="1:41" s="14" customFormat="1" ht="15" customHeight="1" x14ac:dyDescent="0.25">
      <c r="A9" s="20"/>
      <c r="B9" s="73"/>
      <c r="C9" s="20"/>
      <c r="D9" s="108"/>
      <c r="E9" s="107"/>
      <c r="F9" s="179"/>
      <c r="G9" s="20"/>
      <c r="H9" s="20"/>
      <c r="I9" s="21"/>
      <c r="J9" s="62"/>
      <c r="K9" s="131"/>
      <c r="L9" s="33"/>
      <c r="M9" s="91"/>
      <c r="N9" s="79"/>
      <c r="O9" s="80"/>
      <c r="P9" s="80"/>
      <c r="Q9" s="80"/>
      <c r="R9" s="80"/>
      <c r="S9" s="87"/>
      <c r="T9" s="84"/>
      <c r="U9" s="26"/>
      <c r="V9" s="22"/>
      <c r="W9" s="22"/>
      <c r="X9" s="22"/>
      <c r="Y9" s="207"/>
      <c r="Z9" s="207"/>
      <c r="AA9" s="23"/>
      <c r="AB9" s="24"/>
      <c r="AC9" s="25"/>
      <c r="AD9" s="25"/>
      <c r="AE9" s="115"/>
      <c r="AF9" s="119"/>
      <c r="AG9" s="120"/>
      <c r="AH9" s="127"/>
      <c r="AI9" s="67"/>
      <c r="AJ9" s="27"/>
      <c r="AK9" s="109"/>
      <c r="AL9" s="95"/>
      <c r="AM9" s="99"/>
      <c r="AN9" s="105"/>
      <c r="AO9" s="177"/>
    </row>
    <row r="10" spans="1:41" s="14" customFormat="1" ht="15" customHeight="1" x14ac:dyDescent="0.25">
      <c r="A10" s="20"/>
      <c r="B10" s="73"/>
      <c r="C10" s="20"/>
      <c r="D10" s="108"/>
      <c r="E10" s="107"/>
      <c r="F10" s="179"/>
      <c r="G10" s="20"/>
      <c r="H10" s="20"/>
      <c r="I10" s="21"/>
      <c r="J10" s="62"/>
      <c r="K10" s="131"/>
      <c r="L10" s="33"/>
      <c r="M10" s="91"/>
      <c r="N10" s="79"/>
      <c r="O10" s="80"/>
      <c r="P10" s="80"/>
      <c r="Q10" s="80"/>
      <c r="R10" s="80"/>
      <c r="S10" s="87"/>
      <c r="T10" s="84"/>
      <c r="U10" s="26"/>
      <c r="V10" s="22"/>
      <c r="W10" s="22"/>
      <c r="X10" s="22"/>
      <c r="Y10" s="207"/>
      <c r="Z10" s="207"/>
      <c r="AA10" s="23"/>
      <c r="AB10" s="24"/>
      <c r="AC10" s="25"/>
      <c r="AD10" s="25"/>
      <c r="AE10" s="115"/>
      <c r="AF10" s="119"/>
      <c r="AG10" s="120"/>
      <c r="AH10" s="127"/>
      <c r="AI10" s="67"/>
      <c r="AJ10" s="27"/>
      <c r="AK10" s="109"/>
      <c r="AL10" s="95"/>
      <c r="AM10" s="99"/>
      <c r="AN10" s="105"/>
      <c r="AO10" s="177"/>
    </row>
    <row r="11" spans="1:41" s="14" customFormat="1" ht="15" customHeight="1" x14ac:dyDescent="0.25">
      <c r="A11" s="20"/>
      <c r="B11" s="73"/>
      <c r="C11" s="20"/>
      <c r="D11" s="108"/>
      <c r="E11" s="107"/>
      <c r="F11" s="179"/>
      <c r="G11" s="20"/>
      <c r="H11" s="20"/>
      <c r="I11" s="21"/>
      <c r="J11" s="62"/>
      <c r="K11" s="131"/>
      <c r="L11" s="33"/>
      <c r="M11" s="91"/>
      <c r="N11" s="79"/>
      <c r="O11" s="80"/>
      <c r="P11" s="80"/>
      <c r="Q11" s="80"/>
      <c r="R11" s="80"/>
      <c r="S11" s="87"/>
      <c r="T11" s="84"/>
      <c r="U11" s="26"/>
      <c r="V11" s="22"/>
      <c r="W11" s="22"/>
      <c r="X11" s="22"/>
      <c r="Y11" s="207"/>
      <c r="Z11" s="207"/>
      <c r="AA11" s="23"/>
      <c r="AB11" s="24"/>
      <c r="AC11" s="25"/>
      <c r="AD11" s="25"/>
      <c r="AE11" s="115"/>
      <c r="AF11" s="119"/>
      <c r="AG11" s="120"/>
      <c r="AH11" s="127"/>
      <c r="AI11" s="67"/>
      <c r="AJ11" s="27"/>
      <c r="AK11" s="109"/>
      <c r="AL11" s="95"/>
      <c r="AM11" s="99"/>
      <c r="AN11" s="105"/>
      <c r="AO11" s="177"/>
    </row>
    <row r="12" spans="1:41" s="14" customFormat="1" ht="15" customHeight="1" x14ac:dyDescent="0.25">
      <c r="A12" s="20"/>
      <c r="B12" s="73"/>
      <c r="C12" s="20"/>
      <c r="D12" s="108"/>
      <c r="E12" s="107"/>
      <c r="F12" s="179"/>
      <c r="G12" s="20"/>
      <c r="H12" s="20"/>
      <c r="I12" s="21"/>
      <c r="J12" s="62"/>
      <c r="K12" s="131"/>
      <c r="L12" s="33"/>
      <c r="M12" s="91"/>
      <c r="N12" s="79"/>
      <c r="O12" s="80"/>
      <c r="P12" s="80"/>
      <c r="Q12" s="80"/>
      <c r="R12" s="80"/>
      <c r="S12" s="87"/>
      <c r="T12" s="84"/>
      <c r="U12" s="26"/>
      <c r="V12" s="22"/>
      <c r="W12" s="22"/>
      <c r="X12" s="22"/>
      <c r="Y12" s="207"/>
      <c r="Z12" s="207"/>
      <c r="AA12" s="23"/>
      <c r="AB12" s="24"/>
      <c r="AC12" s="25"/>
      <c r="AD12" s="25"/>
      <c r="AE12" s="115"/>
      <c r="AF12" s="119"/>
      <c r="AG12" s="120"/>
      <c r="AH12" s="127"/>
      <c r="AI12" s="67"/>
      <c r="AJ12" s="27"/>
      <c r="AK12" s="109"/>
      <c r="AL12" s="95"/>
      <c r="AM12" s="99"/>
      <c r="AN12" s="105"/>
      <c r="AO12" s="177"/>
    </row>
    <row r="13" spans="1:41" s="14" customFormat="1" ht="15" customHeight="1" x14ac:dyDescent="0.25">
      <c r="A13" s="20"/>
      <c r="B13" s="73"/>
      <c r="C13" s="20"/>
      <c r="D13" s="108"/>
      <c r="E13" s="107"/>
      <c r="F13" s="179"/>
      <c r="G13" s="20"/>
      <c r="H13" s="20"/>
      <c r="I13" s="21"/>
      <c r="J13" s="62"/>
      <c r="K13" s="131"/>
      <c r="L13" s="33"/>
      <c r="M13" s="91"/>
      <c r="N13" s="79"/>
      <c r="O13" s="80"/>
      <c r="P13" s="80"/>
      <c r="Q13" s="80"/>
      <c r="R13" s="80"/>
      <c r="S13" s="87"/>
      <c r="T13" s="84"/>
      <c r="U13" s="26"/>
      <c r="V13" s="22"/>
      <c r="W13" s="22"/>
      <c r="X13" s="22"/>
      <c r="Y13" s="207"/>
      <c r="Z13" s="207"/>
      <c r="AA13" s="23"/>
      <c r="AB13" s="24"/>
      <c r="AC13" s="25"/>
      <c r="AD13" s="25"/>
      <c r="AE13" s="115"/>
      <c r="AF13" s="119"/>
      <c r="AG13" s="120"/>
      <c r="AH13" s="127"/>
      <c r="AI13" s="67"/>
      <c r="AJ13" s="27"/>
      <c r="AK13" s="109"/>
      <c r="AL13" s="95"/>
      <c r="AM13" s="99"/>
      <c r="AN13" s="105"/>
      <c r="AO13" s="177"/>
    </row>
    <row r="14" spans="1:41" s="14" customFormat="1" ht="15" customHeight="1" x14ac:dyDescent="0.25">
      <c r="A14" s="20"/>
      <c r="B14" s="73"/>
      <c r="C14" s="20"/>
      <c r="D14" s="108"/>
      <c r="E14" s="107"/>
      <c r="F14" s="179"/>
      <c r="G14" s="20"/>
      <c r="H14" s="20"/>
      <c r="I14" s="21"/>
      <c r="J14" s="62"/>
      <c r="K14" s="131"/>
      <c r="L14" s="33"/>
      <c r="M14" s="91"/>
      <c r="N14" s="79"/>
      <c r="O14" s="80"/>
      <c r="P14" s="80"/>
      <c r="Q14" s="80"/>
      <c r="R14" s="80"/>
      <c r="S14" s="87"/>
      <c r="T14" s="84"/>
      <c r="U14" s="26"/>
      <c r="V14" s="22"/>
      <c r="W14" s="22"/>
      <c r="X14" s="22"/>
      <c r="Y14" s="207"/>
      <c r="Z14" s="207"/>
      <c r="AA14" s="23"/>
      <c r="AB14" s="24"/>
      <c r="AC14" s="25"/>
      <c r="AD14" s="25"/>
      <c r="AE14" s="115"/>
      <c r="AF14" s="119"/>
      <c r="AG14" s="120"/>
      <c r="AH14" s="127"/>
      <c r="AI14" s="67"/>
      <c r="AJ14" s="27"/>
      <c r="AK14" s="109"/>
      <c r="AL14" s="95"/>
      <c r="AM14" s="99"/>
      <c r="AN14" s="105"/>
      <c r="AO14" s="177"/>
    </row>
    <row r="15" spans="1:41" s="14" customFormat="1" ht="15" customHeight="1" x14ac:dyDescent="0.25">
      <c r="A15" s="20"/>
      <c r="B15" s="73"/>
      <c r="C15" s="20"/>
      <c r="D15" s="108"/>
      <c r="E15" s="107"/>
      <c r="F15" s="179"/>
      <c r="G15" s="20"/>
      <c r="H15" s="20"/>
      <c r="I15" s="21"/>
      <c r="J15" s="62"/>
      <c r="K15" s="131"/>
      <c r="L15" s="33"/>
      <c r="M15" s="91"/>
      <c r="N15" s="79"/>
      <c r="O15" s="80"/>
      <c r="P15" s="80"/>
      <c r="Q15" s="80"/>
      <c r="R15" s="80"/>
      <c r="S15" s="87"/>
      <c r="T15" s="84"/>
      <c r="U15" s="26"/>
      <c r="V15" s="22"/>
      <c r="W15" s="22"/>
      <c r="X15" s="22"/>
      <c r="Y15" s="207"/>
      <c r="Z15" s="207"/>
      <c r="AA15" s="23"/>
      <c r="AB15" s="24"/>
      <c r="AC15" s="25"/>
      <c r="AD15" s="25"/>
      <c r="AE15" s="115"/>
      <c r="AF15" s="119"/>
      <c r="AG15" s="120"/>
      <c r="AH15" s="127"/>
      <c r="AI15" s="67"/>
      <c r="AJ15" s="27"/>
      <c r="AK15" s="109"/>
      <c r="AL15" s="95"/>
      <c r="AM15" s="99"/>
      <c r="AN15" s="105"/>
      <c r="AO15" s="177"/>
    </row>
    <row r="16" spans="1:41" s="14" customFormat="1" ht="15" customHeight="1" x14ac:dyDescent="0.25">
      <c r="A16" s="20"/>
      <c r="B16" s="73"/>
      <c r="C16" s="20"/>
      <c r="D16" s="108"/>
      <c r="E16" s="107"/>
      <c r="F16" s="179"/>
      <c r="G16" s="20"/>
      <c r="H16" s="20"/>
      <c r="I16" s="21"/>
      <c r="J16" s="62"/>
      <c r="K16" s="131"/>
      <c r="L16" s="33"/>
      <c r="M16" s="91"/>
      <c r="N16" s="79"/>
      <c r="O16" s="80"/>
      <c r="P16" s="80"/>
      <c r="Q16" s="80"/>
      <c r="R16" s="80"/>
      <c r="S16" s="87"/>
      <c r="T16" s="84"/>
      <c r="U16" s="26"/>
      <c r="V16" s="22"/>
      <c r="W16" s="22"/>
      <c r="X16" s="22"/>
      <c r="Y16" s="207"/>
      <c r="Z16" s="207"/>
      <c r="AA16" s="23"/>
      <c r="AB16" s="24"/>
      <c r="AC16" s="25"/>
      <c r="AD16" s="25"/>
      <c r="AE16" s="115"/>
      <c r="AF16" s="119"/>
      <c r="AG16" s="120"/>
      <c r="AH16" s="127"/>
      <c r="AI16" s="67"/>
      <c r="AJ16" s="27"/>
      <c r="AK16" s="109"/>
      <c r="AL16" s="95"/>
      <c r="AM16" s="99"/>
      <c r="AN16" s="105"/>
      <c r="AO16" s="177"/>
    </row>
    <row r="17" spans="1:41" s="14" customFormat="1" ht="15" customHeight="1" x14ac:dyDescent="0.25">
      <c r="A17" s="20"/>
      <c r="B17" s="73"/>
      <c r="C17" s="20"/>
      <c r="D17" s="108"/>
      <c r="E17" s="107"/>
      <c r="F17" s="179"/>
      <c r="G17" s="20"/>
      <c r="H17" s="20"/>
      <c r="I17" s="21"/>
      <c r="J17" s="62"/>
      <c r="K17" s="131"/>
      <c r="L17" s="33"/>
      <c r="M17" s="91"/>
      <c r="N17" s="79"/>
      <c r="O17" s="80"/>
      <c r="P17" s="80"/>
      <c r="Q17" s="80"/>
      <c r="R17" s="80"/>
      <c r="S17" s="87"/>
      <c r="T17" s="84"/>
      <c r="U17" s="26"/>
      <c r="V17" s="22"/>
      <c r="W17" s="22"/>
      <c r="X17" s="22"/>
      <c r="Y17" s="207"/>
      <c r="Z17" s="207"/>
      <c r="AA17" s="23"/>
      <c r="AB17" s="24"/>
      <c r="AC17" s="25"/>
      <c r="AD17" s="25"/>
      <c r="AE17" s="115"/>
      <c r="AF17" s="119"/>
      <c r="AG17" s="120"/>
      <c r="AH17" s="127"/>
      <c r="AI17" s="67"/>
      <c r="AJ17" s="27"/>
      <c r="AK17" s="109"/>
      <c r="AL17" s="95"/>
      <c r="AM17" s="99"/>
      <c r="AN17" s="105"/>
      <c r="AO17" s="177"/>
    </row>
    <row r="18" spans="1:41" s="14" customFormat="1" ht="15" customHeight="1" x14ac:dyDescent="0.25">
      <c r="A18" s="20"/>
      <c r="B18" s="73"/>
      <c r="C18" s="20"/>
      <c r="D18" s="108"/>
      <c r="E18" s="107"/>
      <c r="F18" s="179"/>
      <c r="G18" s="20"/>
      <c r="H18" s="20"/>
      <c r="I18" s="21"/>
      <c r="J18" s="62"/>
      <c r="K18" s="131"/>
      <c r="L18" s="33"/>
      <c r="M18" s="91"/>
      <c r="N18" s="79"/>
      <c r="O18" s="80"/>
      <c r="P18" s="80"/>
      <c r="Q18" s="80"/>
      <c r="R18" s="80"/>
      <c r="S18" s="87"/>
      <c r="T18" s="84"/>
      <c r="U18" s="26"/>
      <c r="V18" s="22"/>
      <c r="W18" s="22"/>
      <c r="X18" s="22"/>
      <c r="Y18" s="207"/>
      <c r="Z18" s="207"/>
      <c r="AA18" s="23"/>
      <c r="AB18" s="24"/>
      <c r="AC18" s="25"/>
      <c r="AD18" s="25"/>
      <c r="AE18" s="115"/>
      <c r="AF18" s="119"/>
      <c r="AG18" s="120"/>
      <c r="AH18" s="127"/>
      <c r="AI18" s="67"/>
      <c r="AJ18" s="27"/>
      <c r="AK18" s="109"/>
      <c r="AL18" s="95"/>
      <c r="AM18" s="99"/>
      <c r="AN18" s="105"/>
      <c r="AO18" s="177"/>
    </row>
    <row r="19" spans="1:41" s="14" customFormat="1" ht="15" customHeight="1" x14ac:dyDescent="0.25">
      <c r="A19" s="20"/>
      <c r="B19" s="73"/>
      <c r="C19" s="20"/>
      <c r="D19" s="108"/>
      <c r="E19" s="107"/>
      <c r="F19" s="179"/>
      <c r="G19" s="20"/>
      <c r="H19" s="20"/>
      <c r="I19" s="21"/>
      <c r="J19" s="62"/>
      <c r="K19" s="131"/>
      <c r="L19" s="33"/>
      <c r="M19" s="91"/>
      <c r="N19" s="79"/>
      <c r="O19" s="80"/>
      <c r="P19" s="80"/>
      <c r="Q19" s="80"/>
      <c r="R19" s="80"/>
      <c r="S19" s="87"/>
      <c r="T19" s="84"/>
      <c r="U19" s="26"/>
      <c r="V19" s="22"/>
      <c r="W19" s="22"/>
      <c r="X19" s="22"/>
      <c r="Y19" s="207"/>
      <c r="Z19" s="207"/>
      <c r="AA19" s="23"/>
      <c r="AB19" s="24"/>
      <c r="AC19" s="25"/>
      <c r="AD19" s="25"/>
      <c r="AE19" s="115"/>
      <c r="AF19" s="119"/>
      <c r="AG19" s="120"/>
      <c r="AH19" s="127"/>
      <c r="AI19" s="67"/>
      <c r="AJ19" s="27"/>
      <c r="AK19" s="109"/>
      <c r="AL19" s="95"/>
      <c r="AM19" s="99"/>
      <c r="AN19" s="105"/>
      <c r="AO19" s="177"/>
    </row>
    <row r="20" spans="1:41" s="14" customFormat="1" ht="15" customHeight="1" x14ac:dyDescent="0.25">
      <c r="A20" s="20"/>
      <c r="B20" s="73"/>
      <c r="C20" s="20"/>
      <c r="D20" s="108"/>
      <c r="E20" s="107"/>
      <c r="F20" s="179"/>
      <c r="G20" s="20"/>
      <c r="H20" s="20"/>
      <c r="I20" s="21"/>
      <c r="J20" s="62"/>
      <c r="K20" s="131"/>
      <c r="L20" s="33"/>
      <c r="M20" s="91"/>
      <c r="N20" s="79"/>
      <c r="O20" s="80"/>
      <c r="P20" s="80"/>
      <c r="Q20" s="80"/>
      <c r="R20" s="80"/>
      <c r="S20" s="87"/>
      <c r="T20" s="84"/>
      <c r="U20" s="26"/>
      <c r="V20" s="22"/>
      <c r="W20" s="22"/>
      <c r="X20" s="22"/>
      <c r="Y20" s="207"/>
      <c r="Z20" s="207"/>
      <c r="AA20" s="23"/>
      <c r="AB20" s="24"/>
      <c r="AC20" s="25"/>
      <c r="AD20" s="25"/>
      <c r="AE20" s="115"/>
      <c r="AF20" s="119"/>
      <c r="AG20" s="120"/>
      <c r="AH20" s="127"/>
      <c r="AI20" s="67"/>
      <c r="AJ20" s="27"/>
      <c r="AK20" s="109"/>
      <c r="AL20" s="95"/>
      <c r="AM20" s="99"/>
      <c r="AN20" s="105"/>
      <c r="AO20" s="177"/>
    </row>
    <row r="21" spans="1:41" s="14" customFormat="1" ht="15" customHeight="1" x14ac:dyDescent="0.25">
      <c r="A21" s="20"/>
      <c r="B21" s="73"/>
      <c r="C21" s="20"/>
      <c r="D21" s="108"/>
      <c r="E21" s="107"/>
      <c r="F21" s="179"/>
      <c r="G21" s="20"/>
      <c r="H21" s="20"/>
      <c r="I21" s="21"/>
      <c r="J21" s="62"/>
      <c r="K21" s="131"/>
      <c r="L21" s="33"/>
      <c r="M21" s="91"/>
      <c r="N21" s="79"/>
      <c r="O21" s="80"/>
      <c r="P21" s="80"/>
      <c r="Q21" s="80"/>
      <c r="R21" s="80"/>
      <c r="S21" s="87"/>
      <c r="T21" s="84"/>
      <c r="U21" s="26"/>
      <c r="V21" s="22"/>
      <c r="W21" s="22"/>
      <c r="X21" s="22"/>
      <c r="Y21" s="207"/>
      <c r="Z21" s="207"/>
      <c r="AA21" s="23"/>
      <c r="AB21" s="24"/>
      <c r="AC21" s="25"/>
      <c r="AD21" s="25"/>
      <c r="AE21" s="115"/>
      <c r="AF21" s="119"/>
      <c r="AG21" s="120"/>
      <c r="AH21" s="127"/>
      <c r="AI21" s="67"/>
      <c r="AJ21" s="27"/>
      <c r="AK21" s="109"/>
      <c r="AL21" s="95"/>
      <c r="AM21" s="99"/>
      <c r="AN21" s="105"/>
      <c r="AO21" s="177"/>
    </row>
    <row r="22" spans="1:41" s="14" customFormat="1" ht="15" customHeight="1" x14ac:dyDescent="0.25">
      <c r="A22" s="20"/>
      <c r="B22" s="73"/>
      <c r="C22" s="20"/>
      <c r="D22" s="108"/>
      <c r="E22" s="107"/>
      <c r="F22" s="179"/>
      <c r="G22" s="20"/>
      <c r="H22" s="20"/>
      <c r="I22" s="21"/>
      <c r="J22" s="62"/>
      <c r="K22" s="131"/>
      <c r="L22" s="33"/>
      <c r="M22" s="91"/>
      <c r="N22" s="79"/>
      <c r="O22" s="80"/>
      <c r="P22" s="80"/>
      <c r="Q22" s="80"/>
      <c r="R22" s="80"/>
      <c r="S22" s="87"/>
      <c r="T22" s="84"/>
      <c r="U22" s="26"/>
      <c r="V22" s="22"/>
      <c r="W22" s="22"/>
      <c r="X22" s="22"/>
      <c r="Y22" s="207"/>
      <c r="Z22" s="207"/>
      <c r="AA22" s="23"/>
      <c r="AB22" s="24"/>
      <c r="AC22" s="25"/>
      <c r="AD22" s="25"/>
      <c r="AE22" s="115"/>
      <c r="AF22" s="119"/>
      <c r="AG22" s="120"/>
      <c r="AH22" s="127"/>
      <c r="AI22" s="67"/>
      <c r="AJ22" s="27"/>
      <c r="AK22" s="109"/>
      <c r="AL22" s="95"/>
      <c r="AM22" s="99"/>
      <c r="AN22" s="105"/>
      <c r="AO22" s="177"/>
    </row>
    <row r="23" spans="1:41" s="14" customFormat="1" ht="15" customHeight="1" x14ac:dyDescent="0.25">
      <c r="A23" s="20"/>
      <c r="B23" s="73"/>
      <c r="C23" s="20"/>
      <c r="D23" s="108"/>
      <c r="E23" s="107"/>
      <c r="F23" s="179"/>
      <c r="G23" s="20"/>
      <c r="H23" s="20"/>
      <c r="I23" s="21"/>
      <c r="J23" s="62"/>
      <c r="K23" s="131"/>
      <c r="L23" s="33"/>
      <c r="M23" s="91"/>
      <c r="N23" s="79"/>
      <c r="O23" s="80"/>
      <c r="P23" s="80"/>
      <c r="Q23" s="80"/>
      <c r="R23" s="80"/>
      <c r="S23" s="87"/>
      <c r="T23" s="84"/>
      <c r="U23" s="26"/>
      <c r="V23" s="22"/>
      <c r="W23" s="22"/>
      <c r="X23" s="22"/>
      <c r="Y23" s="207"/>
      <c r="Z23" s="207"/>
      <c r="AA23" s="23"/>
      <c r="AB23" s="24"/>
      <c r="AC23" s="25"/>
      <c r="AD23" s="25"/>
      <c r="AE23" s="115"/>
      <c r="AF23" s="119"/>
      <c r="AG23" s="120"/>
      <c r="AH23" s="127"/>
      <c r="AI23" s="67"/>
      <c r="AJ23" s="27"/>
      <c r="AK23" s="109"/>
      <c r="AL23" s="95"/>
      <c r="AM23" s="99"/>
      <c r="AN23" s="105"/>
      <c r="AO23" s="177"/>
    </row>
    <row r="24" spans="1:41" s="14" customFormat="1" ht="15" customHeight="1" x14ac:dyDescent="0.25">
      <c r="A24" s="20"/>
      <c r="B24" s="73"/>
      <c r="C24" s="20"/>
      <c r="D24" s="108"/>
      <c r="E24" s="107"/>
      <c r="F24" s="179"/>
      <c r="G24" s="20"/>
      <c r="H24" s="20"/>
      <c r="I24" s="21"/>
      <c r="J24" s="62"/>
      <c r="K24" s="131"/>
      <c r="L24" s="33"/>
      <c r="M24" s="91"/>
      <c r="N24" s="79"/>
      <c r="O24" s="80"/>
      <c r="P24" s="80"/>
      <c r="Q24" s="80"/>
      <c r="R24" s="80"/>
      <c r="S24" s="87"/>
      <c r="T24" s="84"/>
      <c r="U24" s="26"/>
      <c r="V24" s="22"/>
      <c r="W24" s="22"/>
      <c r="X24" s="22"/>
      <c r="Y24" s="207"/>
      <c r="Z24" s="207"/>
      <c r="AA24" s="23"/>
      <c r="AB24" s="24"/>
      <c r="AC24" s="25"/>
      <c r="AD24" s="25"/>
      <c r="AE24" s="115"/>
      <c r="AF24" s="119"/>
      <c r="AG24" s="120"/>
      <c r="AH24" s="127"/>
      <c r="AI24" s="67"/>
      <c r="AJ24" s="27"/>
      <c r="AK24" s="109"/>
      <c r="AL24" s="95"/>
      <c r="AM24" s="99"/>
      <c r="AN24" s="105"/>
      <c r="AO24" s="177"/>
    </row>
    <row r="25" spans="1:41" s="14" customFormat="1" ht="15" customHeight="1" x14ac:dyDescent="0.25">
      <c r="A25" s="20"/>
      <c r="B25" s="73"/>
      <c r="C25" s="20"/>
      <c r="D25" s="108"/>
      <c r="E25" s="107"/>
      <c r="F25" s="179"/>
      <c r="G25" s="20"/>
      <c r="H25" s="20"/>
      <c r="I25" s="21"/>
      <c r="J25" s="62"/>
      <c r="K25" s="131"/>
      <c r="L25" s="33"/>
      <c r="M25" s="91"/>
      <c r="N25" s="79"/>
      <c r="O25" s="80"/>
      <c r="P25" s="80"/>
      <c r="Q25" s="80"/>
      <c r="R25" s="80"/>
      <c r="S25" s="87"/>
      <c r="T25" s="84"/>
      <c r="U25" s="26"/>
      <c r="V25" s="22"/>
      <c r="W25" s="22"/>
      <c r="X25" s="22"/>
      <c r="Y25" s="207"/>
      <c r="Z25" s="207"/>
      <c r="AA25" s="23"/>
      <c r="AB25" s="24"/>
      <c r="AC25" s="25"/>
      <c r="AD25" s="25"/>
      <c r="AE25" s="115"/>
      <c r="AF25" s="119"/>
      <c r="AG25" s="120"/>
      <c r="AH25" s="127"/>
      <c r="AI25" s="67"/>
      <c r="AJ25" s="27"/>
      <c r="AK25" s="109"/>
      <c r="AL25" s="95"/>
      <c r="AM25" s="99"/>
      <c r="AN25" s="105"/>
      <c r="AO25" s="177"/>
    </row>
    <row r="26" spans="1:41" s="14" customFormat="1" ht="15" customHeight="1" x14ac:dyDescent="0.25">
      <c r="A26" s="20"/>
      <c r="B26" s="73"/>
      <c r="C26" s="20"/>
      <c r="D26" s="108"/>
      <c r="E26" s="107"/>
      <c r="F26" s="179"/>
      <c r="G26" s="20"/>
      <c r="H26" s="20"/>
      <c r="I26" s="21"/>
      <c r="J26" s="62"/>
      <c r="K26" s="131"/>
      <c r="L26" s="33"/>
      <c r="M26" s="91"/>
      <c r="N26" s="79"/>
      <c r="O26" s="80"/>
      <c r="P26" s="80"/>
      <c r="Q26" s="80"/>
      <c r="R26" s="80"/>
      <c r="S26" s="87"/>
      <c r="T26" s="84"/>
      <c r="U26" s="26"/>
      <c r="V26" s="22"/>
      <c r="W26" s="22"/>
      <c r="X26" s="22"/>
      <c r="Y26" s="207"/>
      <c r="Z26" s="207"/>
      <c r="AA26" s="23"/>
      <c r="AB26" s="24"/>
      <c r="AC26" s="25"/>
      <c r="AD26" s="25"/>
      <c r="AE26" s="115"/>
      <c r="AF26" s="119"/>
      <c r="AG26" s="120"/>
      <c r="AH26" s="127"/>
      <c r="AI26" s="67"/>
      <c r="AJ26" s="27"/>
      <c r="AK26" s="109"/>
      <c r="AL26" s="95"/>
      <c r="AM26" s="99"/>
      <c r="AN26" s="105"/>
      <c r="AO26" s="177"/>
    </row>
    <row r="27" spans="1:41" s="14" customFormat="1" ht="15" customHeight="1" x14ac:dyDescent="0.25">
      <c r="A27" s="20"/>
      <c r="B27" s="73"/>
      <c r="C27" s="20"/>
      <c r="D27" s="108"/>
      <c r="E27" s="107"/>
      <c r="F27" s="179"/>
      <c r="G27" s="20"/>
      <c r="H27" s="20"/>
      <c r="I27" s="21"/>
      <c r="J27" s="62"/>
      <c r="K27" s="131"/>
      <c r="L27" s="33"/>
      <c r="M27" s="91"/>
      <c r="N27" s="79"/>
      <c r="O27" s="80"/>
      <c r="P27" s="80"/>
      <c r="Q27" s="80"/>
      <c r="R27" s="80"/>
      <c r="S27" s="87"/>
      <c r="T27" s="84"/>
      <c r="U27" s="26"/>
      <c r="V27" s="22"/>
      <c r="W27" s="22"/>
      <c r="X27" s="22"/>
      <c r="Y27" s="207"/>
      <c r="Z27" s="207"/>
      <c r="AA27" s="23"/>
      <c r="AB27" s="24"/>
      <c r="AC27" s="25"/>
      <c r="AD27" s="25"/>
      <c r="AE27" s="115"/>
      <c r="AF27" s="119"/>
      <c r="AG27" s="120"/>
      <c r="AH27" s="127"/>
      <c r="AI27" s="67"/>
      <c r="AJ27" s="27"/>
      <c r="AK27" s="109"/>
      <c r="AL27" s="95"/>
      <c r="AM27" s="99"/>
      <c r="AN27" s="105"/>
      <c r="AO27" s="177"/>
    </row>
    <row r="28" spans="1:41" s="14" customFormat="1" ht="15" customHeight="1" x14ac:dyDescent="0.25">
      <c r="A28" s="20"/>
      <c r="B28" s="73"/>
      <c r="C28" s="20"/>
      <c r="D28" s="108"/>
      <c r="E28" s="107"/>
      <c r="F28" s="179"/>
      <c r="G28" s="20"/>
      <c r="H28" s="20"/>
      <c r="I28" s="21"/>
      <c r="J28" s="62"/>
      <c r="K28" s="131"/>
      <c r="L28" s="33"/>
      <c r="M28" s="91"/>
      <c r="N28" s="79"/>
      <c r="O28" s="80"/>
      <c r="P28" s="80"/>
      <c r="Q28" s="80"/>
      <c r="R28" s="80"/>
      <c r="S28" s="87"/>
      <c r="T28" s="84"/>
      <c r="U28" s="26"/>
      <c r="V28" s="22"/>
      <c r="W28" s="22"/>
      <c r="X28" s="22"/>
      <c r="Y28" s="207"/>
      <c r="Z28" s="207"/>
      <c r="AA28" s="23"/>
      <c r="AB28" s="24"/>
      <c r="AC28" s="25"/>
      <c r="AD28" s="25"/>
      <c r="AE28" s="115"/>
      <c r="AF28" s="119"/>
      <c r="AG28" s="120"/>
      <c r="AH28" s="127"/>
      <c r="AI28" s="67"/>
      <c r="AJ28" s="27"/>
      <c r="AK28" s="109"/>
      <c r="AL28" s="95"/>
      <c r="AM28" s="99"/>
      <c r="AN28" s="105"/>
      <c r="AO28" s="177"/>
    </row>
    <row r="29" spans="1:41" s="14" customFormat="1" ht="15" customHeight="1" x14ac:dyDescent="0.25">
      <c r="A29" s="20"/>
      <c r="B29" s="73"/>
      <c r="C29" s="20"/>
      <c r="D29" s="108"/>
      <c r="E29" s="107"/>
      <c r="F29" s="179"/>
      <c r="G29" s="20"/>
      <c r="H29" s="20"/>
      <c r="I29" s="21"/>
      <c r="J29" s="62"/>
      <c r="K29" s="131"/>
      <c r="L29" s="33"/>
      <c r="M29" s="91"/>
      <c r="N29" s="79"/>
      <c r="O29" s="80"/>
      <c r="P29" s="80"/>
      <c r="Q29" s="80"/>
      <c r="R29" s="80"/>
      <c r="S29" s="87"/>
      <c r="T29" s="84"/>
      <c r="U29" s="26"/>
      <c r="V29" s="22"/>
      <c r="W29" s="22"/>
      <c r="X29" s="22"/>
      <c r="Y29" s="207"/>
      <c r="Z29" s="207"/>
      <c r="AA29" s="23"/>
      <c r="AB29" s="24"/>
      <c r="AC29" s="25"/>
      <c r="AD29" s="25"/>
      <c r="AE29" s="115"/>
      <c r="AF29" s="119"/>
      <c r="AG29" s="120"/>
      <c r="AH29" s="127"/>
      <c r="AI29" s="67"/>
      <c r="AJ29" s="27"/>
      <c r="AK29" s="109"/>
      <c r="AL29" s="95"/>
      <c r="AM29" s="99"/>
      <c r="AN29" s="105"/>
      <c r="AO29" s="177"/>
    </row>
    <row r="30" spans="1:41" s="14" customFormat="1" ht="15" customHeight="1" x14ac:dyDescent="0.25">
      <c r="A30" s="20"/>
      <c r="B30" s="73"/>
      <c r="C30" s="20"/>
      <c r="D30" s="108"/>
      <c r="E30" s="107"/>
      <c r="F30" s="179"/>
      <c r="G30" s="20"/>
      <c r="H30" s="20"/>
      <c r="I30" s="21"/>
      <c r="J30" s="62"/>
      <c r="K30" s="131"/>
      <c r="L30" s="33"/>
      <c r="M30" s="91"/>
      <c r="N30" s="79"/>
      <c r="O30" s="80"/>
      <c r="P30" s="80"/>
      <c r="Q30" s="80"/>
      <c r="R30" s="80"/>
      <c r="S30" s="87"/>
      <c r="T30" s="84"/>
      <c r="U30" s="26"/>
      <c r="V30" s="22"/>
      <c r="W30" s="22"/>
      <c r="X30" s="22"/>
      <c r="Y30" s="207"/>
      <c r="Z30" s="207"/>
      <c r="AA30" s="23"/>
      <c r="AB30" s="24"/>
      <c r="AC30" s="25"/>
      <c r="AD30" s="25"/>
      <c r="AE30" s="115"/>
      <c r="AF30" s="119"/>
      <c r="AG30" s="120"/>
      <c r="AH30" s="127"/>
      <c r="AI30" s="67"/>
      <c r="AJ30" s="27"/>
      <c r="AK30" s="109"/>
      <c r="AL30" s="95"/>
      <c r="AM30" s="99"/>
      <c r="AN30" s="105"/>
      <c r="AO30" s="177"/>
    </row>
    <row r="31" spans="1:41" s="14" customFormat="1" ht="15" customHeight="1" x14ac:dyDescent="0.25">
      <c r="A31" s="20"/>
      <c r="B31" s="73"/>
      <c r="C31" s="20"/>
      <c r="D31" s="108"/>
      <c r="E31" s="107"/>
      <c r="F31" s="179"/>
      <c r="G31" s="20"/>
      <c r="H31" s="20"/>
      <c r="I31" s="21"/>
      <c r="J31" s="62"/>
      <c r="K31" s="131"/>
      <c r="L31" s="33"/>
      <c r="M31" s="91"/>
      <c r="N31" s="79"/>
      <c r="O31" s="80"/>
      <c r="P31" s="80"/>
      <c r="Q31" s="80"/>
      <c r="R31" s="80"/>
      <c r="S31" s="87"/>
      <c r="T31" s="84"/>
      <c r="U31" s="26"/>
      <c r="V31" s="22"/>
      <c r="W31" s="22"/>
      <c r="X31" s="22"/>
      <c r="Y31" s="207"/>
      <c r="Z31" s="207"/>
      <c r="AA31" s="23"/>
      <c r="AB31" s="24"/>
      <c r="AC31" s="25"/>
      <c r="AD31" s="25"/>
      <c r="AE31" s="115"/>
      <c r="AF31" s="119"/>
      <c r="AG31" s="120"/>
      <c r="AH31" s="127"/>
      <c r="AI31" s="67"/>
      <c r="AJ31" s="27"/>
      <c r="AK31" s="109"/>
      <c r="AL31" s="95"/>
      <c r="AM31" s="99"/>
      <c r="AN31" s="105"/>
      <c r="AO31" s="177"/>
    </row>
    <row r="32" spans="1:41" s="14" customFormat="1" ht="15" customHeight="1" x14ac:dyDescent="0.25">
      <c r="A32" s="20"/>
      <c r="B32" s="73"/>
      <c r="C32" s="20"/>
      <c r="D32" s="108"/>
      <c r="E32" s="107"/>
      <c r="F32" s="179"/>
      <c r="G32" s="20"/>
      <c r="H32" s="20"/>
      <c r="I32" s="21"/>
      <c r="J32" s="62"/>
      <c r="K32" s="131"/>
      <c r="L32" s="33"/>
      <c r="M32" s="91"/>
      <c r="N32" s="79"/>
      <c r="O32" s="80"/>
      <c r="P32" s="80"/>
      <c r="Q32" s="80"/>
      <c r="R32" s="80"/>
      <c r="S32" s="87"/>
      <c r="T32" s="84"/>
      <c r="U32" s="26"/>
      <c r="V32" s="22"/>
      <c r="W32" s="22"/>
      <c r="X32" s="22"/>
      <c r="Y32" s="207"/>
      <c r="Z32" s="207"/>
      <c r="AA32" s="23"/>
      <c r="AB32" s="24"/>
      <c r="AC32" s="25"/>
      <c r="AD32" s="25"/>
      <c r="AE32" s="115"/>
      <c r="AF32" s="119"/>
      <c r="AG32" s="120"/>
      <c r="AH32" s="127"/>
      <c r="AI32" s="67"/>
      <c r="AJ32" s="27"/>
      <c r="AK32" s="109"/>
      <c r="AL32" s="95"/>
      <c r="AM32" s="99"/>
      <c r="AN32" s="105"/>
      <c r="AO32" s="177"/>
    </row>
    <row r="33" spans="1:41" s="14" customFormat="1" ht="15" customHeight="1" x14ac:dyDescent="0.25">
      <c r="A33" s="20"/>
      <c r="B33" s="73"/>
      <c r="C33" s="20"/>
      <c r="D33" s="108"/>
      <c r="E33" s="107"/>
      <c r="F33" s="179"/>
      <c r="G33" s="20"/>
      <c r="H33" s="20"/>
      <c r="I33" s="21"/>
      <c r="J33" s="62"/>
      <c r="K33" s="131"/>
      <c r="L33" s="33"/>
      <c r="M33" s="91"/>
      <c r="N33" s="79"/>
      <c r="O33" s="80"/>
      <c r="P33" s="80"/>
      <c r="Q33" s="80"/>
      <c r="R33" s="80"/>
      <c r="S33" s="87"/>
      <c r="T33" s="84"/>
      <c r="U33" s="26"/>
      <c r="V33" s="22"/>
      <c r="W33" s="22"/>
      <c r="X33" s="22"/>
      <c r="Y33" s="207"/>
      <c r="Z33" s="207"/>
      <c r="AA33" s="23"/>
      <c r="AB33" s="24"/>
      <c r="AC33" s="25"/>
      <c r="AD33" s="25"/>
      <c r="AE33" s="115"/>
      <c r="AF33" s="119"/>
      <c r="AG33" s="120"/>
      <c r="AH33" s="127"/>
      <c r="AI33" s="67"/>
      <c r="AJ33" s="27"/>
      <c r="AK33" s="109"/>
      <c r="AL33" s="95"/>
      <c r="AM33" s="99"/>
      <c r="AN33" s="105"/>
      <c r="AO33" s="177"/>
    </row>
    <row r="34" spans="1:41" s="14" customFormat="1" ht="15" customHeight="1" x14ac:dyDescent="0.25">
      <c r="A34" s="20"/>
      <c r="B34" s="73"/>
      <c r="C34" s="20"/>
      <c r="D34" s="108"/>
      <c r="E34" s="107"/>
      <c r="F34" s="179"/>
      <c r="G34" s="20"/>
      <c r="H34" s="20"/>
      <c r="I34" s="21"/>
      <c r="J34" s="62"/>
      <c r="K34" s="131"/>
      <c r="L34" s="33"/>
      <c r="M34" s="91"/>
      <c r="N34" s="79"/>
      <c r="O34" s="80"/>
      <c r="P34" s="80"/>
      <c r="Q34" s="80"/>
      <c r="R34" s="80"/>
      <c r="S34" s="87"/>
      <c r="T34" s="84"/>
      <c r="U34" s="26"/>
      <c r="V34" s="22"/>
      <c r="W34" s="22"/>
      <c r="X34" s="22"/>
      <c r="Y34" s="207"/>
      <c r="Z34" s="207"/>
      <c r="AA34" s="23"/>
      <c r="AB34" s="24"/>
      <c r="AC34" s="25"/>
      <c r="AD34" s="25"/>
      <c r="AE34" s="115"/>
      <c r="AF34" s="119"/>
      <c r="AG34" s="120"/>
      <c r="AH34" s="127"/>
      <c r="AI34" s="67"/>
      <c r="AJ34" s="27"/>
      <c r="AK34" s="109"/>
      <c r="AL34" s="95"/>
      <c r="AM34" s="99"/>
      <c r="AN34" s="105"/>
      <c r="AO34" s="177"/>
    </row>
    <row r="35" spans="1:41" s="14" customFormat="1" ht="15" customHeight="1" x14ac:dyDescent="0.25">
      <c r="A35" s="20"/>
      <c r="B35" s="73"/>
      <c r="C35" s="20"/>
      <c r="D35" s="108"/>
      <c r="E35" s="107"/>
      <c r="F35" s="179"/>
      <c r="G35" s="20"/>
      <c r="H35" s="20"/>
      <c r="I35" s="21"/>
      <c r="J35" s="62"/>
      <c r="K35" s="131"/>
      <c r="L35" s="33"/>
      <c r="M35" s="91"/>
      <c r="N35" s="79"/>
      <c r="O35" s="80"/>
      <c r="P35" s="80"/>
      <c r="Q35" s="80"/>
      <c r="R35" s="80"/>
      <c r="S35" s="87"/>
      <c r="T35" s="84"/>
      <c r="U35" s="26"/>
      <c r="V35" s="22"/>
      <c r="W35" s="22"/>
      <c r="X35" s="22"/>
      <c r="Y35" s="207"/>
      <c r="Z35" s="207"/>
      <c r="AA35" s="23"/>
      <c r="AB35" s="24"/>
      <c r="AC35" s="25"/>
      <c r="AD35" s="25"/>
      <c r="AE35" s="115"/>
      <c r="AF35" s="119"/>
      <c r="AG35" s="120"/>
      <c r="AH35" s="127"/>
      <c r="AI35" s="67"/>
      <c r="AJ35" s="27"/>
      <c r="AK35" s="109"/>
      <c r="AL35" s="95"/>
      <c r="AM35" s="99"/>
      <c r="AN35" s="105"/>
      <c r="AO35" s="177"/>
    </row>
    <row r="36" spans="1:41" s="14" customFormat="1" ht="15" customHeight="1" x14ac:dyDescent="0.25">
      <c r="A36" s="20"/>
      <c r="B36" s="73"/>
      <c r="C36" s="20"/>
      <c r="D36" s="108"/>
      <c r="E36" s="107"/>
      <c r="F36" s="179"/>
      <c r="G36" s="20"/>
      <c r="H36" s="20"/>
      <c r="I36" s="21"/>
      <c r="J36" s="62"/>
      <c r="K36" s="131"/>
      <c r="L36" s="33"/>
      <c r="M36" s="91"/>
      <c r="N36" s="79"/>
      <c r="O36" s="80"/>
      <c r="P36" s="80"/>
      <c r="Q36" s="80"/>
      <c r="R36" s="80"/>
      <c r="S36" s="87"/>
      <c r="T36" s="84"/>
      <c r="U36" s="26"/>
      <c r="V36" s="22"/>
      <c r="W36" s="22"/>
      <c r="X36" s="22"/>
      <c r="Y36" s="207"/>
      <c r="Z36" s="207"/>
      <c r="AA36" s="23"/>
      <c r="AB36" s="24"/>
      <c r="AC36" s="25"/>
      <c r="AD36" s="25"/>
      <c r="AE36" s="115"/>
      <c r="AF36" s="119"/>
      <c r="AG36" s="120"/>
      <c r="AH36" s="127"/>
      <c r="AI36" s="67"/>
      <c r="AJ36" s="27"/>
      <c r="AK36" s="109"/>
      <c r="AL36" s="95"/>
      <c r="AM36" s="99"/>
      <c r="AN36" s="105"/>
      <c r="AO36" s="177"/>
    </row>
    <row r="37" spans="1:41" s="14" customFormat="1" ht="15" customHeight="1" x14ac:dyDescent="0.25">
      <c r="A37" s="20"/>
      <c r="B37" s="73"/>
      <c r="C37" s="20"/>
      <c r="D37" s="108"/>
      <c r="E37" s="107"/>
      <c r="F37" s="179"/>
      <c r="G37" s="20"/>
      <c r="H37" s="20"/>
      <c r="I37" s="21"/>
      <c r="J37" s="62"/>
      <c r="K37" s="131"/>
      <c r="L37" s="33"/>
      <c r="M37" s="91"/>
      <c r="N37" s="79"/>
      <c r="O37" s="80"/>
      <c r="P37" s="80"/>
      <c r="Q37" s="80"/>
      <c r="R37" s="80"/>
      <c r="S37" s="87"/>
      <c r="T37" s="84"/>
      <c r="U37" s="26"/>
      <c r="V37" s="22"/>
      <c r="W37" s="22"/>
      <c r="X37" s="22"/>
      <c r="Y37" s="207"/>
      <c r="Z37" s="207"/>
      <c r="AA37" s="23"/>
      <c r="AB37" s="24"/>
      <c r="AC37" s="25"/>
      <c r="AD37" s="25"/>
      <c r="AE37" s="115"/>
      <c r="AF37" s="119"/>
      <c r="AG37" s="120"/>
      <c r="AH37" s="127"/>
      <c r="AI37" s="67"/>
      <c r="AJ37" s="27"/>
      <c r="AK37" s="109"/>
      <c r="AL37" s="95"/>
      <c r="AM37" s="99"/>
      <c r="AN37" s="105"/>
      <c r="AO37" s="177"/>
    </row>
    <row r="38" spans="1:41" s="14" customFormat="1" ht="15" customHeight="1" x14ac:dyDescent="0.25">
      <c r="A38" s="20"/>
      <c r="B38" s="73"/>
      <c r="C38" s="20"/>
      <c r="D38" s="108"/>
      <c r="E38" s="107"/>
      <c r="F38" s="179"/>
      <c r="G38" s="20"/>
      <c r="H38" s="20"/>
      <c r="I38" s="21"/>
      <c r="J38" s="62"/>
      <c r="K38" s="131"/>
      <c r="L38" s="33"/>
      <c r="M38" s="91"/>
      <c r="N38" s="79"/>
      <c r="O38" s="80"/>
      <c r="P38" s="80"/>
      <c r="Q38" s="80"/>
      <c r="R38" s="80"/>
      <c r="S38" s="87"/>
      <c r="T38" s="84"/>
      <c r="U38" s="26"/>
      <c r="V38" s="22"/>
      <c r="W38" s="22"/>
      <c r="X38" s="22"/>
      <c r="Y38" s="207"/>
      <c r="Z38" s="207"/>
      <c r="AA38" s="23"/>
      <c r="AB38" s="24"/>
      <c r="AC38" s="25"/>
      <c r="AD38" s="25"/>
      <c r="AE38" s="115"/>
      <c r="AF38" s="119"/>
      <c r="AG38" s="120"/>
      <c r="AH38" s="127"/>
      <c r="AI38" s="67"/>
      <c r="AJ38" s="27"/>
      <c r="AK38" s="109"/>
      <c r="AL38" s="95"/>
      <c r="AM38" s="99"/>
      <c r="AN38" s="105"/>
      <c r="AO38" s="177"/>
    </row>
    <row r="39" spans="1:41" s="14" customFormat="1" ht="15" customHeight="1" x14ac:dyDescent="0.25">
      <c r="A39" s="20"/>
      <c r="B39" s="73"/>
      <c r="C39" s="20"/>
      <c r="D39" s="108"/>
      <c r="E39" s="107"/>
      <c r="F39" s="179"/>
      <c r="G39" s="20"/>
      <c r="H39" s="20"/>
      <c r="I39" s="21"/>
      <c r="J39" s="62"/>
      <c r="K39" s="131"/>
      <c r="L39" s="33"/>
      <c r="M39" s="91"/>
      <c r="N39" s="79"/>
      <c r="O39" s="80"/>
      <c r="P39" s="80"/>
      <c r="Q39" s="80"/>
      <c r="R39" s="80"/>
      <c r="S39" s="87"/>
      <c r="T39" s="84"/>
      <c r="U39" s="26"/>
      <c r="V39" s="22"/>
      <c r="W39" s="22"/>
      <c r="X39" s="22"/>
      <c r="Y39" s="207"/>
      <c r="Z39" s="207"/>
      <c r="AA39" s="23"/>
      <c r="AB39" s="24"/>
      <c r="AC39" s="25"/>
      <c r="AD39" s="25"/>
      <c r="AE39" s="115"/>
      <c r="AF39" s="119"/>
      <c r="AG39" s="120"/>
      <c r="AH39" s="127"/>
      <c r="AI39" s="67"/>
      <c r="AJ39" s="27"/>
      <c r="AK39" s="109"/>
      <c r="AL39" s="95"/>
      <c r="AM39" s="99"/>
      <c r="AN39" s="105"/>
      <c r="AO39" s="177"/>
    </row>
    <row r="40" spans="1:41" s="14" customFormat="1" ht="15" customHeight="1" x14ac:dyDescent="0.25">
      <c r="A40" s="20"/>
      <c r="B40" s="73"/>
      <c r="C40" s="20"/>
      <c r="D40" s="108"/>
      <c r="E40" s="107"/>
      <c r="F40" s="179"/>
      <c r="G40" s="20"/>
      <c r="H40" s="20"/>
      <c r="I40" s="21"/>
      <c r="J40" s="62"/>
      <c r="K40" s="131"/>
      <c r="L40" s="33"/>
      <c r="M40" s="91"/>
      <c r="N40" s="79"/>
      <c r="O40" s="80"/>
      <c r="P40" s="80"/>
      <c r="Q40" s="80"/>
      <c r="R40" s="80"/>
      <c r="S40" s="87"/>
      <c r="T40" s="84"/>
      <c r="U40" s="26"/>
      <c r="V40" s="22"/>
      <c r="W40" s="22"/>
      <c r="X40" s="22"/>
      <c r="Y40" s="207"/>
      <c r="Z40" s="207"/>
      <c r="AA40" s="23"/>
      <c r="AB40" s="24"/>
      <c r="AC40" s="25"/>
      <c r="AD40" s="25"/>
      <c r="AE40" s="115"/>
      <c r="AF40" s="119"/>
      <c r="AG40" s="120"/>
      <c r="AH40" s="127"/>
      <c r="AI40" s="67"/>
      <c r="AJ40" s="27"/>
      <c r="AK40" s="109"/>
      <c r="AL40" s="95"/>
      <c r="AM40" s="99"/>
      <c r="AN40" s="105"/>
      <c r="AO40" s="177"/>
    </row>
    <row r="41" spans="1:41" s="14" customFormat="1" ht="15" customHeight="1" x14ac:dyDescent="0.25">
      <c r="A41" s="20"/>
      <c r="B41" s="73"/>
      <c r="C41" s="20"/>
      <c r="D41" s="108"/>
      <c r="E41" s="107"/>
      <c r="F41" s="179"/>
      <c r="G41" s="20"/>
      <c r="H41" s="20"/>
      <c r="I41" s="21"/>
      <c r="J41" s="62"/>
      <c r="K41" s="131"/>
      <c r="L41" s="33"/>
      <c r="M41" s="91"/>
      <c r="N41" s="79"/>
      <c r="O41" s="80"/>
      <c r="P41" s="80"/>
      <c r="Q41" s="80"/>
      <c r="R41" s="80"/>
      <c r="S41" s="87"/>
      <c r="T41" s="84"/>
      <c r="U41" s="26"/>
      <c r="V41" s="22"/>
      <c r="W41" s="22"/>
      <c r="X41" s="22"/>
      <c r="Y41" s="207"/>
      <c r="Z41" s="207"/>
      <c r="AA41" s="23"/>
      <c r="AB41" s="24"/>
      <c r="AC41" s="25"/>
      <c r="AD41" s="25"/>
      <c r="AE41" s="115"/>
      <c r="AF41" s="119"/>
      <c r="AG41" s="120"/>
      <c r="AH41" s="127"/>
      <c r="AI41" s="67"/>
      <c r="AJ41" s="27"/>
      <c r="AK41" s="109"/>
      <c r="AL41" s="95"/>
      <c r="AM41" s="99"/>
      <c r="AN41" s="105"/>
      <c r="AO41" s="177"/>
    </row>
    <row r="42" spans="1:41" s="14" customFormat="1" ht="15" customHeight="1" x14ac:dyDescent="0.25">
      <c r="A42" s="20"/>
      <c r="B42" s="73"/>
      <c r="C42" s="20"/>
      <c r="D42" s="108"/>
      <c r="E42" s="107"/>
      <c r="F42" s="179"/>
      <c r="G42" s="20"/>
      <c r="H42" s="20"/>
      <c r="I42" s="21"/>
      <c r="J42" s="62"/>
      <c r="K42" s="131"/>
      <c r="L42" s="33"/>
      <c r="M42" s="91"/>
      <c r="N42" s="79"/>
      <c r="O42" s="80"/>
      <c r="P42" s="80"/>
      <c r="Q42" s="80"/>
      <c r="R42" s="80"/>
      <c r="S42" s="87"/>
      <c r="T42" s="84"/>
      <c r="U42" s="26"/>
      <c r="V42" s="22"/>
      <c r="W42" s="22"/>
      <c r="X42" s="22"/>
      <c r="Y42" s="207"/>
      <c r="Z42" s="207"/>
      <c r="AA42" s="23"/>
      <c r="AB42" s="24"/>
      <c r="AC42" s="25"/>
      <c r="AD42" s="25"/>
      <c r="AE42" s="115"/>
      <c r="AF42" s="119"/>
      <c r="AG42" s="120"/>
      <c r="AH42" s="127"/>
      <c r="AI42" s="67"/>
      <c r="AJ42" s="27"/>
      <c r="AK42" s="109"/>
      <c r="AL42" s="95"/>
      <c r="AM42" s="99"/>
      <c r="AN42" s="105"/>
      <c r="AO42" s="177"/>
    </row>
    <row r="43" spans="1:41" s="14" customFormat="1" ht="15" customHeight="1" x14ac:dyDescent="0.25">
      <c r="A43" s="20"/>
      <c r="B43" s="73"/>
      <c r="C43" s="20"/>
      <c r="D43" s="108"/>
      <c r="E43" s="107"/>
      <c r="F43" s="179"/>
      <c r="G43" s="20"/>
      <c r="H43" s="20"/>
      <c r="I43" s="21"/>
      <c r="J43" s="62"/>
      <c r="K43" s="131"/>
      <c r="L43" s="33"/>
      <c r="M43" s="91"/>
      <c r="N43" s="79"/>
      <c r="O43" s="80"/>
      <c r="P43" s="80"/>
      <c r="Q43" s="80"/>
      <c r="R43" s="80"/>
      <c r="S43" s="87"/>
      <c r="T43" s="84"/>
      <c r="U43" s="26"/>
      <c r="V43" s="22"/>
      <c r="W43" s="22"/>
      <c r="X43" s="22"/>
      <c r="Y43" s="207"/>
      <c r="Z43" s="207"/>
      <c r="AA43" s="23"/>
      <c r="AB43" s="24"/>
      <c r="AC43" s="25"/>
      <c r="AD43" s="25"/>
      <c r="AE43" s="115"/>
      <c r="AF43" s="119"/>
      <c r="AG43" s="120"/>
      <c r="AH43" s="127"/>
      <c r="AI43" s="67"/>
      <c r="AJ43" s="27"/>
      <c r="AK43" s="109"/>
      <c r="AL43" s="95"/>
      <c r="AM43" s="99"/>
      <c r="AN43" s="105"/>
      <c r="AO43" s="177"/>
    </row>
    <row r="44" spans="1:41" s="14" customFormat="1" ht="15" customHeight="1" x14ac:dyDescent="0.25">
      <c r="A44" s="20"/>
      <c r="B44" s="73"/>
      <c r="C44" s="20"/>
      <c r="D44" s="108"/>
      <c r="E44" s="107"/>
      <c r="F44" s="179"/>
      <c r="G44" s="20"/>
      <c r="H44" s="20"/>
      <c r="I44" s="21"/>
      <c r="J44" s="62"/>
      <c r="K44" s="131"/>
      <c r="L44" s="33"/>
      <c r="M44" s="91"/>
      <c r="N44" s="79"/>
      <c r="O44" s="80"/>
      <c r="P44" s="80"/>
      <c r="Q44" s="80"/>
      <c r="R44" s="80"/>
      <c r="S44" s="87"/>
      <c r="T44" s="84"/>
      <c r="U44" s="26"/>
      <c r="V44" s="22"/>
      <c r="W44" s="22"/>
      <c r="X44" s="22"/>
      <c r="Y44" s="207"/>
      <c r="Z44" s="207"/>
      <c r="AA44" s="23"/>
      <c r="AB44" s="24"/>
      <c r="AC44" s="25"/>
      <c r="AD44" s="25"/>
      <c r="AE44" s="115"/>
      <c r="AF44" s="119"/>
      <c r="AG44" s="120"/>
      <c r="AH44" s="127"/>
      <c r="AI44" s="67"/>
      <c r="AJ44" s="27"/>
      <c r="AK44" s="109"/>
      <c r="AL44" s="95"/>
      <c r="AM44" s="99"/>
      <c r="AN44" s="105"/>
      <c r="AO44" s="177"/>
    </row>
    <row r="45" spans="1:41" s="14" customFormat="1" ht="15" customHeight="1" x14ac:dyDescent="0.25">
      <c r="A45" s="20"/>
      <c r="B45" s="73"/>
      <c r="C45" s="20"/>
      <c r="D45" s="108"/>
      <c r="E45" s="107"/>
      <c r="F45" s="179"/>
      <c r="G45" s="20"/>
      <c r="H45" s="20"/>
      <c r="I45" s="21"/>
      <c r="J45" s="62"/>
      <c r="K45" s="131"/>
      <c r="L45" s="33"/>
      <c r="M45" s="91"/>
      <c r="N45" s="79"/>
      <c r="O45" s="80"/>
      <c r="P45" s="80"/>
      <c r="Q45" s="80"/>
      <c r="R45" s="80"/>
      <c r="S45" s="87"/>
      <c r="T45" s="84"/>
      <c r="U45" s="26"/>
      <c r="V45" s="22"/>
      <c r="W45" s="22"/>
      <c r="X45" s="22"/>
      <c r="Y45" s="207"/>
      <c r="Z45" s="207"/>
      <c r="AA45" s="23"/>
      <c r="AB45" s="24"/>
      <c r="AC45" s="25"/>
      <c r="AD45" s="25"/>
      <c r="AE45" s="115"/>
      <c r="AF45" s="119"/>
      <c r="AG45" s="120"/>
      <c r="AH45" s="127"/>
      <c r="AI45" s="67"/>
      <c r="AJ45" s="27"/>
      <c r="AK45" s="109"/>
      <c r="AL45" s="95"/>
      <c r="AM45" s="99"/>
      <c r="AN45" s="105"/>
      <c r="AO45" s="177"/>
    </row>
    <row r="46" spans="1:41" s="14" customFormat="1" ht="15" customHeight="1" x14ac:dyDescent="0.25">
      <c r="A46" s="20"/>
      <c r="B46" s="73"/>
      <c r="C46" s="20"/>
      <c r="D46" s="108"/>
      <c r="E46" s="107"/>
      <c r="F46" s="179"/>
      <c r="G46" s="20"/>
      <c r="H46" s="20"/>
      <c r="I46" s="21"/>
      <c r="J46" s="62"/>
      <c r="K46" s="131"/>
      <c r="L46" s="33"/>
      <c r="M46" s="91"/>
      <c r="N46" s="79"/>
      <c r="O46" s="80"/>
      <c r="P46" s="80"/>
      <c r="Q46" s="80"/>
      <c r="R46" s="80"/>
      <c r="S46" s="87"/>
      <c r="T46" s="84"/>
      <c r="U46" s="26"/>
      <c r="V46" s="22"/>
      <c r="W46" s="22"/>
      <c r="X46" s="22"/>
      <c r="Y46" s="207"/>
      <c r="Z46" s="207"/>
      <c r="AA46" s="23"/>
      <c r="AB46" s="24"/>
      <c r="AC46" s="25"/>
      <c r="AD46" s="25"/>
      <c r="AE46" s="115"/>
      <c r="AF46" s="119"/>
      <c r="AG46" s="120"/>
      <c r="AH46" s="127"/>
      <c r="AI46" s="67"/>
      <c r="AJ46" s="27"/>
      <c r="AK46" s="109"/>
      <c r="AL46" s="95"/>
      <c r="AM46" s="99"/>
      <c r="AN46" s="105"/>
      <c r="AO46" s="177"/>
    </row>
    <row r="47" spans="1:41" s="14" customFormat="1" ht="15" customHeight="1" x14ac:dyDescent="0.25">
      <c r="A47" s="20"/>
      <c r="B47" s="73"/>
      <c r="C47" s="20"/>
      <c r="D47" s="108"/>
      <c r="E47" s="107"/>
      <c r="F47" s="179"/>
      <c r="G47" s="20"/>
      <c r="H47" s="20"/>
      <c r="I47" s="21"/>
      <c r="J47" s="62"/>
      <c r="K47" s="131"/>
      <c r="L47" s="33"/>
      <c r="M47" s="91"/>
      <c r="N47" s="79"/>
      <c r="O47" s="80"/>
      <c r="P47" s="80"/>
      <c r="Q47" s="80"/>
      <c r="R47" s="80"/>
      <c r="S47" s="87"/>
      <c r="T47" s="84"/>
      <c r="U47" s="26"/>
      <c r="V47" s="22"/>
      <c r="W47" s="22"/>
      <c r="X47" s="22"/>
      <c r="Y47" s="207"/>
      <c r="Z47" s="207"/>
      <c r="AA47" s="23"/>
      <c r="AB47" s="24"/>
      <c r="AC47" s="25"/>
      <c r="AD47" s="25"/>
      <c r="AE47" s="115"/>
      <c r="AF47" s="119"/>
      <c r="AG47" s="120"/>
      <c r="AH47" s="127"/>
      <c r="AI47" s="67"/>
      <c r="AJ47" s="27"/>
      <c r="AK47" s="109"/>
      <c r="AL47" s="95"/>
      <c r="AM47" s="99"/>
      <c r="AN47" s="105"/>
      <c r="AO47" s="177"/>
    </row>
    <row r="48" spans="1:41" s="14" customFormat="1" ht="15" customHeight="1" x14ac:dyDescent="0.25">
      <c r="A48" s="20"/>
      <c r="B48" s="73"/>
      <c r="C48" s="20"/>
      <c r="D48" s="108"/>
      <c r="E48" s="107"/>
      <c r="F48" s="179"/>
      <c r="G48" s="20"/>
      <c r="H48" s="20"/>
      <c r="I48" s="21"/>
      <c r="J48" s="62"/>
      <c r="K48" s="131"/>
      <c r="L48" s="33"/>
      <c r="M48" s="91"/>
      <c r="N48" s="79"/>
      <c r="O48" s="80"/>
      <c r="P48" s="80"/>
      <c r="Q48" s="80"/>
      <c r="R48" s="80"/>
      <c r="S48" s="87"/>
      <c r="T48" s="84"/>
      <c r="U48" s="26"/>
      <c r="V48" s="22"/>
      <c r="W48" s="22"/>
      <c r="X48" s="22"/>
      <c r="Y48" s="207"/>
      <c r="Z48" s="207"/>
      <c r="AA48" s="23"/>
      <c r="AB48" s="24"/>
      <c r="AC48" s="25"/>
      <c r="AD48" s="25"/>
      <c r="AE48" s="115"/>
      <c r="AF48" s="119"/>
      <c r="AG48" s="120"/>
      <c r="AH48" s="127"/>
      <c r="AI48" s="67"/>
      <c r="AJ48" s="27"/>
      <c r="AK48" s="109"/>
      <c r="AL48" s="95"/>
      <c r="AM48" s="99"/>
      <c r="AN48" s="105"/>
      <c r="AO48" s="177"/>
    </row>
    <row r="49" spans="1:41" s="14" customFormat="1" ht="15" customHeight="1" x14ac:dyDescent="0.25">
      <c r="A49" s="20"/>
      <c r="B49" s="73"/>
      <c r="C49" s="20"/>
      <c r="D49" s="108"/>
      <c r="E49" s="107"/>
      <c r="F49" s="179"/>
      <c r="G49" s="20"/>
      <c r="H49" s="20"/>
      <c r="I49" s="21"/>
      <c r="J49" s="62"/>
      <c r="K49" s="131"/>
      <c r="L49" s="33"/>
      <c r="M49" s="91"/>
      <c r="N49" s="79"/>
      <c r="O49" s="80"/>
      <c r="P49" s="80"/>
      <c r="Q49" s="80"/>
      <c r="R49" s="80"/>
      <c r="S49" s="87"/>
      <c r="T49" s="84"/>
      <c r="U49" s="26"/>
      <c r="V49" s="22"/>
      <c r="W49" s="22"/>
      <c r="X49" s="22"/>
      <c r="Y49" s="207"/>
      <c r="Z49" s="207"/>
      <c r="AA49" s="23"/>
      <c r="AB49" s="24"/>
      <c r="AC49" s="25"/>
      <c r="AD49" s="25"/>
      <c r="AE49" s="115"/>
      <c r="AF49" s="119"/>
      <c r="AG49" s="120"/>
      <c r="AH49" s="127"/>
      <c r="AI49" s="67"/>
      <c r="AJ49" s="27"/>
      <c r="AK49" s="109"/>
      <c r="AL49" s="95"/>
      <c r="AM49" s="99"/>
      <c r="AN49" s="105"/>
      <c r="AO49" s="177"/>
    </row>
    <row r="50" spans="1:41" s="14" customFormat="1" ht="15" customHeight="1" x14ac:dyDescent="0.25">
      <c r="A50" s="20"/>
      <c r="B50" s="73"/>
      <c r="C50" s="20"/>
      <c r="D50" s="108"/>
      <c r="E50" s="107"/>
      <c r="F50" s="179"/>
      <c r="G50" s="20"/>
      <c r="H50" s="20"/>
      <c r="I50" s="21"/>
      <c r="J50" s="62"/>
      <c r="K50" s="131"/>
      <c r="L50" s="33"/>
      <c r="M50" s="91"/>
      <c r="N50" s="79"/>
      <c r="O50" s="80"/>
      <c r="P50" s="80"/>
      <c r="Q50" s="80"/>
      <c r="R50" s="80"/>
      <c r="S50" s="87"/>
      <c r="T50" s="84"/>
      <c r="U50" s="26"/>
      <c r="V50" s="22"/>
      <c r="W50" s="22"/>
      <c r="X50" s="22"/>
      <c r="Y50" s="207"/>
      <c r="Z50" s="207"/>
      <c r="AA50" s="23"/>
      <c r="AB50" s="24"/>
      <c r="AC50" s="25"/>
      <c r="AD50" s="25"/>
      <c r="AE50" s="115"/>
      <c r="AF50" s="119"/>
      <c r="AG50" s="120"/>
      <c r="AH50" s="127"/>
      <c r="AI50" s="67"/>
      <c r="AJ50" s="27"/>
      <c r="AK50" s="109"/>
      <c r="AL50" s="95"/>
      <c r="AM50" s="99"/>
      <c r="AN50" s="105"/>
      <c r="AO50" s="177"/>
    </row>
    <row r="51" spans="1:41" s="14" customFormat="1" ht="15" customHeight="1" x14ac:dyDescent="0.25">
      <c r="A51" s="20"/>
      <c r="B51" s="73"/>
      <c r="C51" s="20"/>
      <c r="D51" s="108"/>
      <c r="E51" s="107"/>
      <c r="F51" s="179"/>
      <c r="G51" s="20"/>
      <c r="H51" s="20"/>
      <c r="I51" s="21"/>
      <c r="J51" s="62"/>
      <c r="K51" s="131"/>
      <c r="L51" s="33"/>
      <c r="M51" s="91"/>
      <c r="N51" s="79"/>
      <c r="O51" s="80"/>
      <c r="P51" s="80"/>
      <c r="Q51" s="80"/>
      <c r="R51" s="80"/>
      <c r="S51" s="87"/>
      <c r="T51" s="84"/>
      <c r="U51" s="26"/>
      <c r="V51" s="22"/>
      <c r="W51" s="22"/>
      <c r="X51" s="22"/>
      <c r="Y51" s="207"/>
      <c r="Z51" s="207"/>
      <c r="AA51" s="23"/>
      <c r="AB51" s="24"/>
      <c r="AC51" s="25"/>
      <c r="AD51" s="25"/>
      <c r="AE51" s="115"/>
      <c r="AF51" s="119"/>
      <c r="AG51" s="120"/>
      <c r="AH51" s="127"/>
      <c r="AI51" s="67"/>
      <c r="AJ51" s="27"/>
      <c r="AK51" s="109"/>
      <c r="AL51" s="95"/>
      <c r="AM51" s="99"/>
      <c r="AN51" s="105"/>
      <c r="AO51" s="177"/>
    </row>
    <row r="52" spans="1:41" s="14" customFormat="1" ht="15" customHeight="1" x14ac:dyDescent="0.25">
      <c r="A52" s="20"/>
      <c r="B52" s="73"/>
      <c r="C52" s="20"/>
      <c r="D52" s="108"/>
      <c r="E52" s="107"/>
      <c r="F52" s="179"/>
      <c r="G52" s="20"/>
      <c r="H52" s="20"/>
      <c r="I52" s="21"/>
      <c r="J52" s="62"/>
      <c r="K52" s="131"/>
      <c r="L52" s="33"/>
      <c r="M52" s="91"/>
      <c r="N52" s="79"/>
      <c r="O52" s="80"/>
      <c r="P52" s="80"/>
      <c r="Q52" s="80"/>
      <c r="R52" s="80"/>
      <c r="S52" s="87"/>
      <c r="T52" s="84"/>
      <c r="U52" s="26"/>
      <c r="V52" s="22"/>
      <c r="W52" s="22"/>
      <c r="X52" s="22"/>
      <c r="Y52" s="207"/>
      <c r="Z52" s="207"/>
      <c r="AA52" s="23"/>
      <c r="AB52" s="24"/>
      <c r="AC52" s="25"/>
      <c r="AD52" s="25"/>
      <c r="AE52" s="115"/>
      <c r="AF52" s="119"/>
      <c r="AG52" s="120"/>
      <c r="AH52" s="127"/>
      <c r="AI52" s="67"/>
      <c r="AJ52" s="27"/>
      <c r="AK52" s="109"/>
      <c r="AL52" s="95"/>
      <c r="AM52" s="99"/>
      <c r="AN52" s="105"/>
      <c r="AO52" s="177"/>
    </row>
    <row r="53" spans="1:41" s="14" customFormat="1" ht="15" customHeight="1" x14ac:dyDescent="0.25">
      <c r="A53" s="20"/>
      <c r="B53" s="73"/>
      <c r="C53" s="20"/>
      <c r="D53" s="108"/>
      <c r="E53" s="107"/>
      <c r="F53" s="179"/>
      <c r="G53" s="20"/>
      <c r="H53" s="20"/>
      <c r="I53" s="21"/>
      <c r="J53" s="62"/>
      <c r="K53" s="131"/>
      <c r="L53" s="33"/>
      <c r="M53" s="91"/>
      <c r="N53" s="79"/>
      <c r="O53" s="80"/>
      <c r="P53" s="80"/>
      <c r="Q53" s="80"/>
      <c r="R53" s="80"/>
      <c r="S53" s="87"/>
      <c r="T53" s="84"/>
      <c r="U53" s="26"/>
      <c r="V53" s="22"/>
      <c r="W53" s="22"/>
      <c r="X53" s="22"/>
      <c r="Y53" s="207"/>
      <c r="Z53" s="207"/>
      <c r="AA53" s="23"/>
      <c r="AB53" s="24"/>
      <c r="AC53" s="25"/>
      <c r="AD53" s="25"/>
      <c r="AE53" s="115"/>
      <c r="AF53" s="119"/>
      <c r="AG53" s="120"/>
      <c r="AH53" s="127"/>
      <c r="AI53" s="67"/>
      <c r="AJ53" s="27"/>
      <c r="AK53" s="109"/>
      <c r="AL53" s="95"/>
      <c r="AM53" s="99"/>
      <c r="AN53" s="105"/>
      <c r="AO53" s="177"/>
    </row>
    <row r="54" spans="1:41" s="14" customFormat="1" ht="15" customHeight="1" x14ac:dyDescent="0.25">
      <c r="A54" s="20"/>
      <c r="B54" s="73"/>
      <c r="C54" s="20"/>
      <c r="D54" s="108"/>
      <c r="E54" s="107"/>
      <c r="F54" s="179"/>
      <c r="G54" s="20"/>
      <c r="H54" s="20"/>
      <c r="I54" s="21"/>
      <c r="J54" s="62"/>
      <c r="K54" s="131"/>
      <c r="L54" s="33"/>
      <c r="M54" s="91"/>
      <c r="N54" s="79"/>
      <c r="O54" s="80"/>
      <c r="P54" s="80"/>
      <c r="Q54" s="80"/>
      <c r="R54" s="80"/>
      <c r="S54" s="87"/>
      <c r="T54" s="84"/>
      <c r="U54" s="26"/>
      <c r="V54" s="22"/>
      <c r="W54" s="22"/>
      <c r="X54" s="22"/>
      <c r="Y54" s="207"/>
      <c r="Z54" s="207"/>
      <c r="AA54" s="23"/>
      <c r="AB54" s="24"/>
      <c r="AC54" s="25"/>
      <c r="AD54" s="25"/>
      <c r="AE54" s="115"/>
      <c r="AF54" s="119"/>
      <c r="AG54" s="120"/>
      <c r="AH54" s="127"/>
      <c r="AI54" s="67"/>
      <c r="AJ54" s="27"/>
      <c r="AK54" s="109"/>
      <c r="AL54" s="95"/>
      <c r="AM54" s="99"/>
      <c r="AN54" s="105"/>
      <c r="AO54" s="177"/>
    </row>
    <row r="55" spans="1:41" s="14" customFormat="1" ht="15" customHeight="1" x14ac:dyDescent="0.25">
      <c r="A55" s="20"/>
      <c r="B55" s="73"/>
      <c r="C55" s="20"/>
      <c r="D55" s="108"/>
      <c r="E55" s="107"/>
      <c r="F55" s="179"/>
      <c r="G55" s="20"/>
      <c r="H55" s="20"/>
      <c r="I55" s="21"/>
      <c r="J55" s="62"/>
      <c r="K55" s="131"/>
      <c r="L55" s="33"/>
      <c r="M55" s="91"/>
      <c r="N55" s="79"/>
      <c r="O55" s="80"/>
      <c r="P55" s="80"/>
      <c r="Q55" s="80"/>
      <c r="R55" s="80"/>
      <c r="S55" s="87"/>
      <c r="T55" s="84"/>
      <c r="U55" s="26"/>
      <c r="V55" s="22"/>
      <c r="W55" s="22"/>
      <c r="X55" s="22"/>
      <c r="Y55" s="207"/>
      <c r="Z55" s="207"/>
      <c r="AA55" s="23"/>
      <c r="AB55" s="24"/>
      <c r="AC55" s="25"/>
      <c r="AD55" s="25"/>
      <c r="AE55" s="115"/>
      <c r="AF55" s="119"/>
      <c r="AG55" s="120"/>
      <c r="AH55" s="127"/>
      <c r="AI55" s="67"/>
      <c r="AJ55" s="27"/>
      <c r="AK55" s="109"/>
      <c r="AL55" s="95"/>
      <c r="AM55" s="99"/>
      <c r="AN55" s="105"/>
      <c r="AO55" s="177"/>
    </row>
    <row r="56" spans="1:41" s="14" customFormat="1" ht="15" customHeight="1" x14ac:dyDescent="0.25">
      <c r="A56" s="20"/>
      <c r="B56" s="73"/>
      <c r="C56" s="20"/>
      <c r="D56" s="108"/>
      <c r="E56" s="107"/>
      <c r="F56" s="179"/>
      <c r="G56" s="20"/>
      <c r="H56" s="20"/>
      <c r="I56" s="21"/>
      <c r="J56" s="62"/>
      <c r="K56" s="131"/>
      <c r="L56" s="33"/>
      <c r="M56" s="91"/>
      <c r="N56" s="79"/>
      <c r="O56" s="80"/>
      <c r="P56" s="80"/>
      <c r="Q56" s="80"/>
      <c r="R56" s="80"/>
      <c r="S56" s="87"/>
      <c r="T56" s="84"/>
      <c r="U56" s="26"/>
      <c r="V56" s="22"/>
      <c r="W56" s="22"/>
      <c r="X56" s="22"/>
      <c r="Y56" s="207"/>
      <c r="Z56" s="207"/>
      <c r="AA56" s="23"/>
      <c r="AB56" s="24"/>
      <c r="AC56" s="25"/>
      <c r="AD56" s="25"/>
      <c r="AE56" s="115"/>
      <c r="AF56" s="119"/>
      <c r="AG56" s="120"/>
      <c r="AH56" s="127"/>
      <c r="AI56" s="67"/>
      <c r="AJ56" s="27"/>
      <c r="AK56" s="109"/>
      <c r="AL56" s="95"/>
      <c r="AM56" s="99"/>
      <c r="AN56" s="105"/>
      <c r="AO56" s="177"/>
    </row>
    <row r="57" spans="1:41" s="14" customFormat="1" ht="15" customHeight="1" x14ac:dyDescent="0.25">
      <c r="A57" s="20"/>
      <c r="B57" s="73"/>
      <c r="C57" s="20"/>
      <c r="D57" s="108"/>
      <c r="E57" s="107"/>
      <c r="F57" s="179"/>
      <c r="G57" s="20"/>
      <c r="H57" s="20"/>
      <c r="I57" s="21"/>
      <c r="J57" s="62"/>
      <c r="K57" s="131"/>
      <c r="L57" s="33"/>
      <c r="M57" s="91"/>
      <c r="N57" s="79"/>
      <c r="O57" s="80"/>
      <c r="P57" s="80"/>
      <c r="Q57" s="80"/>
      <c r="R57" s="80"/>
      <c r="S57" s="87"/>
      <c r="T57" s="84"/>
      <c r="U57" s="26"/>
      <c r="V57" s="22"/>
      <c r="W57" s="22"/>
      <c r="X57" s="22"/>
      <c r="Y57" s="207"/>
      <c r="Z57" s="207"/>
      <c r="AA57" s="23"/>
      <c r="AB57" s="24"/>
      <c r="AC57" s="25"/>
      <c r="AD57" s="25"/>
      <c r="AE57" s="115"/>
      <c r="AF57" s="119"/>
      <c r="AG57" s="120"/>
      <c r="AH57" s="127"/>
      <c r="AI57" s="67"/>
      <c r="AJ57" s="27"/>
      <c r="AK57" s="109"/>
      <c r="AL57" s="95"/>
      <c r="AM57" s="99"/>
      <c r="AN57" s="105"/>
      <c r="AO57" s="177"/>
    </row>
    <row r="58" spans="1:41" s="14" customFormat="1" ht="15" customHeight="1" x14ac:dyDescent="0.25">
      <c r="A58" s="20"/>
      <c r="B58" s="73"/>
      <c r="C58" s="20"/>
      <c r="D58" s="108"/>
      <c r="E58" s="107"/>
      <c r="F58" s="179"/>
      <c r="G58" s="20"/>
      <c r="H58" s="20"/>
      <c r="I58" s="21"/>
      <c r="J58" s="62"/>
      <c r="K58" s="131"/>
      <c r="L58" s="33"/>
      <c r="M58" s="91"/>
      <c r="N58" s="79"/>
      <c r="O58" s="80"/>
      <c r="P58" s="80"/>
      <c r="Q58" s="80"/>
      <c r="R58" s="80"/>
      <c r="S58" s="87"/>
      <c r="T58" s="84"/>
      <c r="U58" s="26"/>
      <c r="V58" s="22"/>
      <c r="W58" s="22"/>
      <c r="X58" s="22"/>
      <c r="Y58" s="207"/>
      <c r="Z58" s="207"/>
      <c r="AA58" s="23"/>
      <c r="AB58" s="24"/>
      <c r="AC58" s="25"/>
      <c r="AD58" s="25"/>
      <c r="AE58" s="115"/>
      <c r="AF58" s="119"/>
      <c r="AG58" s="120"/>
      <c r="AH58" s="127"/>
      <c r="AI58" s="67"/>
      <c r="AJ58" s="27"/>
      <c r="AK58" s="109"/>
      <c r="AL58" s="95"/>
      <c r="AM58" s="99"/>
      <c r="AN58" s="105"/>
      <c r="AO58" s="177"/>
    </row>
    <row r="59" spans="1:41" s="14" customFormat="1" ht="15" customHeight="1" x14ac:dyDescent="0.25">
      <c r="A59" s="20"/>
      <c r="B59" s="73"/>
      <c r="C59" s="20"/>
      <c r="D59" s="108"/>
      <c r="E59" s="107"/>
      <c r="F59" s="179"/>
      <c r="G59" s="20"/>
      <c r="H59" s="20"/>
      <c r="I59" s="21"/>
      <c r="J59" s="62"/>
      <c r="K59" s="131"/>
      <c r="L59" s="33"/>
      <c r="M59" s="91"/>
      <c r="N59" s="79"/>
      <c r="O59" s="80"/>
      <c r="P59" s="80"/>
      <c r="Q59" s="80"/>
      <c r="R59" s="80"/>
      <c r="S59" s="87"/>
      <c r="T59" s="84"/>
      <c r="U59" s="26"/>
      <c r="V59" s="22"/>
      <c r="W59" s="22"/>
      <c r="X59" s="22"/>
      <c r="Y59" s="207"/>
      <c r="Z59" s="207"/>
      <c r="AA59" s="23"/>
      <c r="AB59" s="24"/>
      <c r="AC59" s="25"/>
      <c r="AD59" s="25"/>
      <c r="AE59" s="115"/>
      <c r="AF59" s="119"/>
      <c r="AG59" s="120"/>
      <c r="AH59" s="127"/>
      <c r="AI59" s="67"/>
      <c r="AJ59" s="27"/>
      <c r="AK59" s="109"/>
      <c r="AL59" s="95"/>
      <c r="AM59" s="99"/>
      <c r="AN59" s="105"/>
      <c r="AO59" s="177"/>
    </row>
    <row r="60" spans="1:41" s="14" customFormat="1" ht="15" customHeight="1" x14ac:dyDescent="0.25">
      <c r="A60" s="20"/>
      <c r="B60" s="73"/>
      <c r="C60" s="20"/>
      <c r="D60" s="108"/>
      <c r="E60" s="107"/>
      <c r="F60" s="179"/>
      <c r="G60" s="20"/>
      <c r="H60" s="20"/>
      <c r="I60" s="21"/>
      <c r="J60" s="62"/>
      <c r="K60" s="131"/>
      <c r="L60" s="33"/>
      <c r="M60" s="91"/>
      <c r="N60" s="79"/>
      <c r="O60" s="80"/>
      <c r="P60" s="80"/>
      <c r="Q60" s="80"/>
      <c r="R60" s="80"/>
      <c r="S60" s="87"/>
      <c r="T60" s="84"/>
      <c r="U60" s="26"/>
      <c r="V60" s="22"/>
      <c r="W60" s="22"/>
      <c r="X60" s="22"/>
      <c r="Y60" s="207"/>
      <c r="Z60" s="207"/>
      <c r="AA60" s="23"/>
      <c r="AB60" s="24"/>
      <c r="AC60" s="25"/>
      <c r="AD60" s="25"/>
      <c r="AE60" s="115"/>
      <c r="AF60" s="119"/>
      <c r="AG60" s="120"/>
      <c r="AH60" s="127"/>
      <c r="AI60" s="67"/>
      <c r="AJ60" s="27"/>
      <c r="AK60" s="109"/>
      <c r="AL60" s="95"/>
      <c r="AM60" s="99"/>
      <c r="AN60" s="105"/>
      <c r="AO60" s="177"/>
    </row>
    <row r="61" spans="1:41" s="14" customFormat="1" ht="15" customHeight="1" x14ac:dyDescent="0.25">
      <c r="A61" s="20"/>
      <c r="B61" s="73"/>
      <c r="C61" s="20"/>
      <c r="D61" s="108"/>
      <c r="E61" s="107"/>
      <c r="F61" s="179"/>
      <c r="G61" s="20"/>
      <c r="H61" s="20"/>
      <c r="I61" s="21"/>
      <c r="J61" s="62"/>
      <c r="K61" s="131"/>
      <c r="L61" s="33"/>
      <c r="M61" s="91"/>
      <c r="N61" s="79"/>
      <c r="O61" s="80"/>
      <c r="P61" s="80"/>
      <c r="Q61" s="80"/>
      <c r="R61" s="80"/>
      <c r="S61" s="87"/>
      <c r="T61" s="84"/>
      <c r="U61" s="26"/>
      <c r="V61" s="22"/>
      <c r="W61" s="22"/>
      <c r="X61" s="22"/>
      <c r="Y61" s="207"/>
      <c r="Z61" s="207"/>
      <c r="AA61" s="23"/>
      <c r="AB61" s="24"/>
      <c r="AC61" s="25"/>
      <c r="AD61" s="25"/>
      <c r="AE61" s="115"/>
      <c r="AF61" s="119"/>
      <c r="AG61" s="120"/>
      <c r="AH61" s="127"/>
      <c r="AI61" s="67"/>
      <c r="AJ61" s="27"/>
      <c r="AK61" s="109"/>
      <c r="AL61" s="95"/>
      <c r="AM61" s="99"/>
      <c r="AN61" s="105"/>
      <c r="AO61" s="177"/>
    </row>
    <row r="62" spans="1:41" s="14" customFormat="1" ht="15" customHeight="1" x14ac:dyDescent="0.25">
      <c r="A62" s="20"/>
      <c r="B62" s="73"/>
      <c r="C62" s="20"/>
      <c r="D62" s="108"/>
      <c r="E62" s="107"/>
      <c r="F62" s="179"/>
      <c r="G62" s="20"/>
      <c r="H62" s="20"/>
      <c r="I62" s="21"/>
      <c r="J62" s="62"/>
      <c r="K62" s="131"/>
      <c r="L62" s="33"/>
      <c r="M62" s="91"/>
      <c r="N62" s="79"/>
      <c r="O62" s="80"/>
      <c r="P62" s="80"/>
      <c r="Q62" s="80"/>
      <c r="R62" s="80"/>
      <c r="S62" s="87"/>
      <c r="T62" s="84"/>
      <c r="U62" s="26"/>
      <c r="V62" s="22"/>
      <c r="W62" s="22"/>
      <c r="X62" s="22"/>
      <c r="Y62" s="207"/>
      <c r="Z62" s="207"/>
      <c r="AA62" s="23"/>
      <c r="AB62" s="24"/>
      <c r="AC62" s="25"/>
      <c r="AD62" s="25"/>
      <c r="AE62" s="115"/>
      <c r="AF62" s="119"/>
      <c r="AG62" s="120"/>
      <c r="AH62" s="127"/>
      <c r="AI62" s="67"/>
      <c r="AJ62" s="27"/>
      <c r="AK62" s="109"/>
      <c r="AL62" s="95"/>
      <c r="AM62" s="99"/>
      <c r="AN62" s="105"/>
      <c r="AO62" s="177"/>
    </row>
    <row r="63" spans="1:41" s="14" customFormat="1" ht="15" customHeight="1" x14ac:dyDescent="0.25">
      <c r="A63" s="20"/>
      <c r="B63" s="73"/>
      <c r="C63" s="20"/>
      <c r="D63" s="108"/>
      <c r="E63" s="107"/>
      <c r="F63" s="179"/>
      <c r="G63" s="20"/>
      <c r="H63" s="20"/>
      <c r="I63" s="21"/>
      <c r="J63" s="62"/>
      <c r="K63" s="131"/>
      <c r="L63" s="33"/>
      <c r="M63" s="91"/>
      <c r="N63" s="79"/>
      <c r="O63" s="80"/>
      <c r="P63" s="80"/>
      <c r="Q63" s="80"/>
      <c r="R63" s="80"/>
      <c r="S63" s="87"/>
      <c r="T63" s="84"/>
      <c r="U63" s="26"/>
      <c r="V63" s="22"/>
      <c r="W63" s="22"/>
      <c r="X63" s="22"/>
      <c r="Y63" s="207"/>
      <c r="Z63" s="207"/>
      <c r="AA63" s="23"/>
      <c r="AB63" s="24"/>
      <c r="AC63" s="25"/>
      <c r="AD63" s="25"/>
      <c r="AE63" s="115"/>
      <c r="AF63" s="119"/>
      <c r="AG63" s="120"/>
      <c r="AH63" s="127"/>
      <c r="AI63" s="67"/>
      <c r="AJ63" s="27"/>
      <c r="AK63" s="109"/>
      <c r="AL63" s="95"/>
      <c r="AM63" s="99"/>
      <c r="AN63" s="105"/>
      <c r="AO63" s="177"/>
    </row>
    <row r="64" spans="1:41" s="14" customFormat="1" ht="15" customHeight="1" x14ac:dyDescent="0.25">
      <c r="A64" s="20"/>
      <c r="B64" s="73"/>
      <c r="C64" s="20"/>
      <c r="D64" s="108"/>
      <c r="E64" s="107"/>
      <c r="F64" s="179"/>
      <c r="G64" s="20"/>
      <c r="H64" s="20"/>
      <c r="I64" s="21"/>
      <c r="J64" s="62"/>
      <c r="K64" s="131"/>
      <c r="L64" s="33"/>
      <c r="M64" s="91"/>
      <c r="N64" s="79"/>
      <c r="O64" s="80"/>
      <c r="P64" s="80"/>
      <c r="Q64" s="80"/>
      <c r="R64" s="80"/>
      <c r="S64" s="87"/>
      <c r="T64" s="84"/>
      <c r="U64" s="26"/>
      <c r="V64" s="22"/>
      <c r="W64" s="22"/>
      <c r="X64" s="22"/>
      <c r="Y64" s="207"/>
      <c r="Z64" s="207"/>
      <c r="AA64" s="23"/>
      <c r="AB64" s="24"/>
      <c r="AC64" s="25"/>
      <c r="AD64" s="25"/>
      <c r="AE64" s="115"/>
      <c r="AF64" s="119"/>
      <c r="AG64" s="120"/>
      <c r="AH64" s="127"/>
      <c r="AI64" s="67"/>
      <c r="AJ64" s="27"/>
      <c r="AK64" s="109"/>
      <c r="AL64" s="95"/>
      <c r="AM64" s="99"/>
      <c r="AN64" s="105"/>
      <c r="AO64" s="177"/>
    </row>
    <row r="65" spans="1:41" s="14" customFormat="1" ht="15" customHeight="1" x14ac:dyDescent="0.25">
      <c r="A65" s="20"/>
      <c r="B65" s="73"/>
      <c r="C65" s="20"/>
      <c r="D65" s="108"/>
      <c r="E65" s="107"/>
      <c r="F65" s="179"/>
      <c r="G65" s="20"/>
      <c r="H65" s="20"/>
      <c r="I65" s="21"/>
      <c r="J65" s="62"/>
      <c r="K65" s="131"/>
      <c r="L65" s="33"/>
      <c r="M65" s="91"/>
      <c r="N65" s="79"/>
      <c r="O65" s="80"/>
      <c r="P65" s="80"/>
      <c r="Q65" s="80"/>
      <c r="R65" s="80"/>
      <c r="S65" s="87"/>
      <c r="T65" s="84"/>
      <c r="U65" s="26"/>
      <c r="V65" s="22"/>
      <c r="W65" s="22"/>
      <c r="X65" s="22"/>
      <c r="Y65" s="207"/>
      <c r="Z65" s="207"/>
      <c r="AA65" s="23"/>
      <c r="AB65" s="24"/>
      <c r="AC65" s="25"/>
      <c r="AD65" s="25"/>
      <c r="AE65" s="115"/>
      <c r="AF65" s="119"/>
      <c r="AG65" s="120"/>
      <c r="AH65" s="127"/>
      <c r="AI65" s="67"/>
      <c r="AJ65" s="27"/>
      <c r="AK65" s="109"/>
      <c r="AL65" s="95"/>
      <c r="AM65" s="99"/>
      <c r="AN65" s="105"/>
      <c r="AO65" s="177"/>
    </row>
    <row r="66" spans="1:41" s="14" customFormat="1" ht="15" customHeight="1" x14ac:dyDescent="0.25">
      <c r="A66" s="20"/>
      <c r="B66" s="73"/>
      <c r="C66" s="20"/>
      <c r="D66" s="108"/>
      <c r="E66" s="107"/>
      <c r="F66" s="179"/>
      <c r="G66" s="20"/>
      <c r="H66" s="20"/>
      <c r="I66" s="21"/>
      <c r="J66" s="62"/>
      <c r="K66" s="131"/>
      <c r="L66" s="33"/>
      <c r="M66" s="91"/>
      <c r="N66" s="79"/>
      <c r="O66" s="80"/>
      <c r="P66" s="80"/>
      <c r="Q66" s="80"/>
      <c r="R66" s="80"/>
      <c r="S66" s="87"/>
      <c r="T66" s="84"/>
      <c r="U66" s="26"/>
      <c r="V66" s="22"/>
      <c r="W66" s="22"/>
      <c r="X66" s="22"/>
      <c r="Y66" s="207"/>
      <c r="Z66" s="207"/>
      <c r="AA66" s="23"/>
      <c r="AB66" s="24"/>
      <c r="AC66" s="25"/>
      <c r="AD66" s="25"/>
      <c r="AE66" s="115"/>
      <c r="AF66" s="119"/>
      <c r="AG66" s="120"/>
      <c r="AH66" s="127"/>
      <c r="AI66" s="67"/>
      <c r="AJ66" s="27"/>
      <c r="AK66" s="109"/>
      <c r="AL66" s="95"/>
      <c r="AM66" s="99"/>
      <c r="AN66" s="105"/>
      <c r="AO66" s="177"/>
    </row>
    <row r="67" spans="1:41" s="14" customFormat="1" ht="15" customHeight="1" x14ac:dyDescent="0.25">
      <c r="A67" s="20"/>
      <c r="B67" s="73"/>
      <c r="C67" s="20"/>
      <c r="D67" s="108"/>
      <c r="E67" s="107"/>
      <c r="F67" s="179"/>
      <c r="G67" s="20"/>
      <c r="H67" s="20"/>
      <c r="I67" s="21"/>
      <c r="J67" s="62"/>
      <c r="K67" s="131"/>
      <c r="L67" s="33"/>
      <c r="M67" s="91"/>
      <c r="N67" s="79"/>
      <c r="O67" s="80"/>
      <c r="P67" s="80"/>
      <c r="Q67" s="80"/>
      <c r="R67" s="80"/>
      <c r="S67" s="87"/>
      <c r="T67" s="84"/>
      <c r="U67" s="26"/>
      <c r="V67" s="22"/>
      <c r="W67" s="22"/>
      <c r="X67" s="22"/>
      <c r="Y67" s="207"/>
      <c r="Z67" s="207"/>
      <c r="AA67" s="23"/>
      <c r="AB67" s="24"/>
      <c r="AC67" s="25"/>
      <c r="AD67" s="25"/>
      <c r="AE67" s="115"/>
      <c r="AF67" s="119"/>
      <c r="AG67" s="120"/>
      <c r="AH67" s="127"/>
      <c r="AI67" s="67"/>
      <c r="AJ67" s="27"/>
      <c r="AK67" s="109"/>
      <c r="AL67" s="95"/>
      <c r="AM67" s="99"/>
      <c r="AN67" s="105"/>
      <c r="AO67" s="177"/>
    </row>
    <row r="68" spans="1:41" s="14" customFormat="1" ht="15" customHeight="1" x14ac:dyDescent="0.25">
      <c r="A68" s="20"/>
      <c r="B68" s="73"/>
      <c r="C68" s="20"/>
      <c r="D68" s="108"/>
      <c r="E68" s="107"/>
      <c r="F68" s="179"/>
      <c r="G68" s="20"/>
      <c r="H68" s="20"/>
      <c r="I68" s="21"/>
      <c r="J68" s="62"/>
      <c r="K68" s="131"/>
      <c r="L68" s="33"/>
      <c r="M68" s="91"/>
      <c r="N68" s="79"/>
      <c r="O68" s="80"/>
      <c r="P68" s="80"/>
      <c r="Q68" s="80"/>
      <c r="R68" s="80"/>
      <c r="S68" s="87"/>
      <c r="T68" s="84"/>
      <c r="U68" s="26"/>
      <c r="V68" s="22"/>
      <c r="W68" s="22"/>
      <c r="X68" s="22"/>
      <c r="Y68" s="207"/>
      <c r="Z68" s="207"/>
      <c r="AA68" s="23"/>
      <c r="AB68" s="24"/>
      <c r="AC68" s="25"/>
      <c r="AD68" s="25"/>
      <c r="AE68" s="115"/>
      <c r="AF68" s="119"/>
      <c r="AG68" s="120"/>
      <c r="AH68" s="127"/>
      <c r="AI68" s="67"/>
      <c r="AJ68" s="27"/>
      <c r="AK68" s="109"/>
      <c r="AL68" s="95"/>
      <c r="AM68" s="99"/>
      <c r="AN68" s="105"/>
      <c r="AO68" s="177"/>
    </row>
    <row r="69" spans="1:41" s="14" customFormat="1" ht="15" customHeight="1" x14ac:dyDescent="0.25">
      <c r="A69" s="20"/>
      <c r="B69" s="73"/>
      <c r="C69" s="20"/>
      <c r="D69" s="108"/>
      <c r="E69" s="107"/>
      <c r="F69" s="179"/>
      <c r="G69" s="20"/>
      <c r="H69" s="20"/>
      <c r="I69" s="21"/>
      <c r="J69" s="62"/>
      <c r="K69" s="131"/>
      <c r="L69" s="33"/>
      <c r="M69" s="91"/>
      <c r="N69" s="79"/>
      <c r="O69" s="80"/>
      <c r="P69" s="80"/>
      <c r="Q69" s="80"/>
      <c r="R69" s="80"/>
      <c r="S69" s="87"/>
      <c r="T69" s="84"/>
      <c r="U69" s="26"/>
      <c r="V69" s="22"/>
      <c r="W69" s="22"/>
      <c r="X69" s="22"/>
      <c r="Y69" s="207"/>
      <c r="Z69" s="207"/>
      <c r="AA69" s="23"/>
      <c r="AB69" s="24"/>
      <c r="AC69" s="25"/>
      <c r="AD69" s="25"/>
      <c r="AE69" s="115"/>
      <c r="AF69" s="119"/>
      <c r="AG69" s="120"/>
      <c r="AH69" s="127"/>
      <c r="AI69" s="67"/>
      <c r="AJ69" s="27"/>
      <c r="AK69" s="109"/>
      <c r="AL69" s="95"/>
      <c r="AM69" s="99"/>
      <c r="AN69" s="105"/>
      <c r="AO69" s="177"/>
    </row>
    <row r="70" spans="1:41" s="14" customFormat="1" ht="15" customHeight="1" x14ac:dyDescent="0.25">
      <c r="A70" s="20"/>
      <c r="B70" s="73"/>
      <c r="C70" s="20"/>
      <c r="D70" s="108"/>
      <c r="E70" s="107"/>
      <c r="F70" s="179"/>
      <c r="G70" s="20"/>
      <c r="H70" s="20"/>
      <c r="I70" s="21"/>
      <c r="J70" s="62"/>
      <c r="K70" s="131"/>
      <c r="L70" s="33"/>
      <c r="M70" s="91"/>
      <c r="N70" s="79"/>
      <c r="O70" s="80"/>
      <c r="P70" s="80"/>
      <c r="Q70" s="80"/>
      <c r="R70" s="80"/>
      <c r="S70" s="87"/>
      <c r="T70" s="84"/>
      <c r="U70" s="26"/>
      <c r="V70" s="22"/>
      <c r="W70" s="22"/>
      <c r="X70" s="22"/>
      <c r="Y70" s="207"/>
      <c r="Z70" s="207"/>
      <c r="AA70" s="23"/>
      <c r="AB70" s="24"/>
      <c r="AC70" s="25"/>
      <c r="AD70" s="25"/>
      <c r="AE70" s="115"/>
      <c r="AF70" s="119"/>
      <c r="AG70" s="120"/>
      <c r="AH70" s="127"/>
      <c r="AI70" s="67"/>
      <c r="AJ70" s="27"/>
      <c r="AK70" s="109"/>
      <c r="AL70" s="95"/>
      <c r="AM70" s="99"/>
      <c r="AN70" s="105"/>
      <c r="AO70" s="177"/>
    </row>
    <row r="71" spans="1:41" s="14" customFormat="1" ht="15" customHeight="1" x14ac:dyDescent="0.25">
      <c r="A71" s="20"/>
      <c r="B71" s="73"/>
      <c r="C71" s="20"/>
      <c r="D71" s="108"/>
      <c r="E71" s="107"/>
      <c r="F71" s="179"/>
      <c r="G71" s="20"/>
      <c r="H71" s="20"/>
      <c r="I71" s="21"/>
      <c r="J71" s="62"/>
      <c r="K71" s="131"/>
      <c r="L71" s="33"/>
      <c r="M71" s="91"/>
      <c r="N71" s="79"/>
      <c r="O71" s="80"/>
      <c r="P71" s="80"/>
      <c r="Q71" s="80"/>
      <c r="R71" s="80"/>
      <c r="S71" s="87"/>
      <c r="T71" s="84"/>
      <c r="U71" s="26"/>
      <c r="V71" s="22"/>
      <c r="W71" s="22"/>
      <c r="X71" s="22"/>
      <c r="Y71" s="207"/>
      <c r="Z71" s="207"/>
      <c r="AA71" s="23"/>
      <c r="AB71" s="24"/>
      <c r="AC71" s="25"/>
      <c r="AD71" s="25"/>
      <c r="AE71" s="115"/>
      <c r="AF71" s="119"/>
      <c r="AG71" s="120"/>
      <c r="AH71" s="127"/>
      <c r="AI71" s="67"/>
      <c r="AJ71" s="27"/>
      <c r="AK71" s="109"/>
      <c r="AL71" s="95"/>
      <c r="AM71" s="99"/>
      <c r="AN71" s="105"/>
      <c r="AO71" s="177"/>
    </row>
    <row r="72" spans="1:41" s="14" customFormat="1" ht="15" customHeight="1" x14ac:dyDescent="0.25">
      <c r="A72" s="20"/>
      <c r="B72" s="73"/>
      <c r="C72" s="20"/>
      <c r="D72" s="108"/>
      <c r="E72" s="107"/>
      <c r="F72" s="179"/>
      <c r="G72" s="20"/>
      <c r="H72" s="20"/>
      <c r="I72" s="21"/>
      <c r="J72" s="62"/>
      <c r="K72" s="131"/>
      <c r="L72" s="33"/>
      <c r="M72" s="91"/>
      <c r="N72" s="79"/>
      <c r="O72" s="80"/>
      <c r="P72" s="80"/>
      <c r="Q72" s="80"/>
      <c r="R72" s="80"/>
      <c r="S72" s="87"/>
      <c r="T72" s="84"/>
      <c r="U72" s="26"/>
      <c r="V72" s="22"/>
      <c r="W72" s="22"/>
      <c r="X72" s="22"/>
      <c r="Y72" s="207"/>
      <c r="Z72" s="207"/>
      <c r="AA72" s="23"/>
      <c r="AB72" s="24"/>
      <c r="AC72" s="25"/>
      <c r="AD72" s="25"/>
      <c r="AE72" s="115"/>
      <c r="AF72" s="119"/>
      <c r="AG72" s="120"/>
      <c r="AH72" s="127"/>
      <c r="AI72" s="67"/>
      <c r="AJ72" s="27"/>
      <c r="AK72" s="109"/>
      <c r="AL72" s="95"/>
      <c r="AM72" s="99"/>
      <c r="AN72" s="105"/>
      <c r="AO72" s="177"/>
    </row>
    <row r="73" spans="1:41" s="14" customFormat="1" ht="15" customHeight="1" x14ac:dyDescent="0.25">
      <c r="A73" s="20"/>
      <c r="B73" s="73"/>
      <c r="C73" s="20"/>
      <c r="D73" s="108"/>
      <c r="E73" s="107"/>
      <c r="F73" s="179"/>
      <c r="G73" s="20"/>
      <c r="H73" s="20"/>
      <c r="I73" s="21"/>
      <c r="J73" s="62"/>
      <c r="K73" s="131"/>
      <c r="L73" s="33"/>
      <c r="M73" s="91"/>
      <c r="N73" s="79"/>
      <c r="O73" s="80"/>
      <c r="P73" s="80"/>
      <c r="Q73" s="80"/>
      <c r="R73" s="80"/>
      <c r="S73" s="87"/>
      <c r="T73" s="84"/>
      <c r="U73" s="26"/>
      <c r="V73" s="22"/>
      <c r="W73" s="22"/>
      <c r="X73" s="22"/>
      <c r="Y73" s="207"/>
      <c r="Z73" s="207"/>
      <c r="AA73" s="23"/>
      <c r="AB73" s="24"/>
      <c r="AC73" s="25"/>
      <c r="AD73" s="25"/>
      <c r="AE73" s="115"/>
      <c r="AF73" s="119"/>
      <c r="AG73" s="120"/>
      <c r="AH73" s="127"/>
      <c r="AI73" s="67"/>
      <c r="AJ73" s="27"/>
      <c r="AK73" s="109"/>
      <c r="AL73" s="95"/>
      <c r="AM73" s="99"/>
      <c r="AN73" s="105"/>
      <c r="AO73" s="177"/>
    </row>
    <row r="74" spans="1:41" s="14" customFormat="1" ht="15" customHeight="1" x14ac:dyDescent="0.25">
      <c r="A74" s="20"/>
      <c r="B74" s="73"/>
      <c r="C74" s="20"/>
      <c r="D74" s="108"/>
      <c r="E74" s="107"/>
      <c r="F74" s="179"/>
      <c r="G74" s="20"/>
      <c r="H74" s="20"/>
      <c r="I74" s="21"/>
      <c r="J74" s="62"/>
      <c r="K74" s="131"/>
      <c r="L74" s="33"/>
      <c r="M74" s="91"/>
      <c r="N74" s="79"/>
      <c r="O74" s="80"/>
      <c r="P74" s="80"/>
      <c r="Q74" s="80"/>
      <c r="R74" s="80"/>
      <c r="S74" s="87"/>
      <c r="T74" s="84"/>
      <c r="U74" s="26"/>
      <c r="V74" s="22"/>
      <c r="W74" s="22"/>
      <c r="X74" s="22"/>
      <c r="Y74" s="207"/>
      <c r="Z74" s="207"/>
      <c r="AA74" s="23"/>
      <c r="AB74" s="24"/>
      <c r="AC74" s="25"/>
      <c r="AD74" s="25"/>
      <c r="AE74" s="115"/>
      <c r="AF74" s="119"/>
      <c r="AG74" s="120"/>
      <c r="AH74" s="127"/>
      <c r="AI74" s="67"/>
      <c r="AJ74" s="27"/>
      <c r="AK74" s="109"/>
      <c r="AL74" s="95"/>
      <c r="AM74" s="99"/>
      <c r="AN74" s="105"/>
      <c r="AO74" s="177"/>
    </row>
    <row r="75" spans="1:41" s="14" customFormat="1" ht="15" customHeight="1" x14ac:dyDescent="0.25">
      <c r="A75" s="20"/>
      <c r="B75" s="73"/>
      <c r="C75" s="20"/>
      <c r="D75" s="108"/>
      <c r="E75" s="107"/>
      <c r="F75" s="179"/>
      <c r="G75" s="20"/>
      <c r="H75" s="20"/>
      <c r="I75" s="21"/>
      <c r="J75" s="62"/>
      <c r="K75" s="131"/>
      <c r="L75" s="33"/>
      <c r="M75" s="91"/>
      <c r="N75" s="79"/>
      <c r="O75" s="80"/>
      <c r="P75" s="80"/>
      <c r="Q75" s="80"/>
      <c r="R75" s="80"/>
      <c r="S75" s="87"/>
      <c r="T75" s="84"/>
      <c r="U75" s="26"/>
      <c r="V75" s="22"/>
      <c r="W75" s="22"/>
      <c r="X75" s="22"/>
      <c r="Y75" s="207"/>
      <c r="Z75" s="207"/>
      <c r="AA75" s="23"/>
      <c r="AB75" s="24"/>
      <c r="AC75" s="25"/>
      <c r="AD75" s="25"/>
      <c r="AE75" s="115"/>
      <c r="AF75" s="119"/>
      <c r="AG75" s="120"/>
      <c r="AH75" s="127"/>
      <c r="AI75" s="67"/>
      <c r="AJ75" s="27"/>
      <c r="AK75" s="109"/>
      <c r="AL75" s="95"/>
      <c r="AM75" s="99"/>
      <c r="AN75" s="105"/>
      <c r="AO75" s="177"/>
    </row>
    <row r="76" spans="1:41" s="14" customFormat="1" ht="15" customHeight="1" x14ac:dyDescent="0.25">
      <c r="A76" s="20"/>
      <c r="B76" s="73"/>
      <c r="C76" s="20"/>
      <c r="D76" s="108"/>
      <c r="E76" s="107"/>
      <c r="F76" s="179"/>
      <c r="G76" s="20"/>
      <c r="H76" s="20"/>
      <c r="I76" s="21"/>
      <c r="J76" s="62"/>
      <c r="K76" s="131"/>
      <c r="L76" s="33"/>
      <c r="M76" s="91"/>
      <c r="N76" s="79"/>
      <c r="O76" s="80"/>
      <c r="P76" s="80"/>
      <c r="Q76" s="80"/>
      <c r="R76" s="80"/>
      <c r="S76" s="87"/>
      <c r="T76" s="84"/>
      <c r="U76" s="26"/>
      <c r="V76" s="22"/>
      <c r="W76" s="22"/>
      <c r="X76" s="22"/>
      <c r="Y76" s="207"/>
      <c r="Z76" s="207"/>
      <c r="AA76" s="23"/>
      <c r="AB76" s="24"/>
      <c r="AC76" s="25"/>
      <c r="AD76" s="25"/>
      <c r="AE76" s="115"/>
      <c r="AF76" s="119"/>
      <c r="AG76" s="120"/>
      <c r="AH76" s="127"/>
      <c r="AI76" s="67"/>
      <c r="AJ76" s="27"/>
      <c r="AK76" s="109"/>
      <c r="AL76" s="95"/>
      <c r="AM76" s="99"/>
      <c r="AN76" s="105"/>
      <c r="AO76" s="177"/>
    </row>
    <row r="77" spans="1:41" s="14" customFormat="1" ht="15" customHeight="1" x14ac:dyDescent="0.25">
      <c r="A77" s="20"/>
      <c r="B77" s="73"/>
      <c r="C77" s="20"/>
      <c r="D77" s="108"/>
      <c r="E77" s="107"/>
      <c r="F77" s="179"/>
      <c r="G77" s="20"/>
      <c r="H77" s="20"/>
      <c r="I77" s="21"/>
      <c r="J77" s="62"/>
      <c r="K77" s="131"/>
      <c r="L77" s="33"/>
      <c r="M77" s="91"/>
      <c r="N77" s="79"/>
      <c r="O77" s="80"/>
      <c r="P77" s="80"/>
      <c r="Q77" s="80"/>
      <c r="R77" s="80"/>
      <c r="S77" s="87"/>
      <c r="T77" s="84"/>
      <c r="U77" s="26"/>
      <c r="V77" s="22"/>
      <c r="W77" s="22"/>
      <c r="X77" s="22"/>
      <c r="Y77" s="207"/>
      <c r="Z77" s="207"/>
      <c r="AA77" s="23"/>
      <c r="AB77" s="24"/>
      <c r="AC77" s="25"/>
      <c r="AD77" s="25"/>
      <c r="AE77" s="115"/>
      <c r="AF77" s="119"/>
      <c r="AG77" s="120"/>
      <c r="AH77" s="127"/>
      <c r="AI77" s="67"/>
      <c r="AJ77" s="27"/>
      <c r="AK77" s="109"/>
      <c r="AL77" s="95"/>
      <c r="AM77" s="99"/>
      <c r="AN77" s="105"/>
      <c r="AO77" s="177"/>
    </row>
    <row r="78" spans="1:41" s="14" customFormat="1" ht="15" customHeight="1" x14ac:dyDescent="0.25">
      <c r="A78" s="20"/>
      <c r="B78" s="73"/>
      <c r="C78" s="20"/>
      <c r="D78" s="108"/>
      <c r="E78" s="107"/>
      <c r="F78" s="179"/>
      <c r="G78" s="20"/>
      <c r="H78" s="20"/>
      <c r="I78" s="21"/>
      <c r="J78" s="62"/>
      <c r="K78" s="131"/>
      <c r="L78" s="33"/>
      <c r="M78" s="91"/>
      <c r="N78" s="79"/>
      <c r="O78" s="80"/>
      <c r="P78" s="80"/>
      <c r="Q78" s="80"/>
      <c r="R78" s="80"/>
      <c r="S78" s="87"/>
      <c r="T78" s="84"/>
      <c r="U78" s="26"/>
      <c r="V78" s="22"/>
      <c r="W78" s="22"/>
      <c r="X78" s="22"/>
      <c r="Y78" s="207"/>
      <c r="Z78" s="207"/>
      <c r="AA78" s="23"/>
      <c r="AB78" s="24"/>
      <c r="AC78" s="25"/>
      <c r="AD78" s="25"/>
      <c r="AE78" s="115"/>
      <c r="AF78" s="119"/>
      <c r="AG78" s="120"/>
      <c r="AH78" s="127"/>
      <c r="AI78" s="67"/>
      <c r="AJ78" s="27"/>
      <c r="AK78" s="109"/>
      <c r="AL78" s="95"/>
      <c r="AM78" s="99"/>
      <c r="AN78" s="105"/>
      <c r="AO78" s="177"/>
    </row>
    <row r="79" spans="1:41" s="14" customFormat="1" ht="15" customHeight="1" x14ac:dyDescent="0.25">
      <c r="A79" s="20"/>
      <c r="B79" s="73"/>
      <c r="C79" s="20"/>
      <c r="D79" s="108"/>
      <c r="E79" s="107"/>
      <c r="F79" s="179"/>
      <c r="G79" s="20"/>
      <c r="H79" s="20"/>
      <c r="I79" s="21"/>
      <c r="J79" s="62"/>
      <c r="K79" s="131"/>
      <c r="L79" s="33"/>
      <c r="M79" s="91"/>
      <c r="N79" s="79"/>
      <c r="O79" s="80"/>
      <c r="P79" s="80"/>
      <c r="Q79" s="80"/>
      <c r="R79" s="80"/>
      <c r="S79" s="87"/>
      <c r="T79" s="84"/>
      <c r="U79" s="26"/>
      <c r="V79" s="22"/>
      <c r="W79" s="22"/>
      <c r="X79" s="22"/>
      <c r="Y79" s="207"/>
      <c r="Z79" s="207"/>
      <c r="AA79" s="23"/>
      <c r="AB79" s="24"/>
      <c r="AC79" s="25"/>
      <c r="AD79" s="25"/>
      <c r="AE79" s="115"/>
      <c r="AF79" s="119"/>
      <c r="AG79" s="120"/>
      <c r="AH79" s="127"/>
      <c r="AI79" s="67"/>
      <c r="AJ79" s="27"/>
      <c r="AK79" s="109"/>
      <c r="AL79" s="95"/>
      <c r="AM79" s="99"/>
      <c r="AN79" s="105"/>
      <c r="AO79" s="177"/>
    </row>
    <row r="80" spans="1:41" s="14" customFormat="1" ht="15" customHeight="1" x14ac:dyDescent="0.25">
      <c r="A80" s="20"/>
      <c r="B80" s="73"/>
      <c r="C80" s="20"/>
      <c r="D80" s="108"/>
      <c r="E80" s="107"/>
      <c r="F80" s="179"/>
      <c r="G80" s="20"/>
      <c r="H80" s="20"/>
      <c r="I80" s="21"/>
      <c r="J80" s="62"/>
      <c r="K80" s="131"/>
      <c r="L80" s="33"/>
      <c r="M80" s="91"/>
      <c r="N80" s="79"/>
      <c r="O80" s="80"/>
      <c r="P80" s="80"/>
      <c r="Q80" s="80"/>
      <c r="R80" s="80"/>
      <c r="S80" s="87"/>
      <c r="T80" s="84"/>
      <c r="U80" s="26"/>
      <c r="V80" s="22"/>
      <c r="W80" s="22"/>
      <c r="X80" s="22"/>
      <c r="Y80" s="207"/>
      <c r="Z80" s="207"/>
      <c r="AA80" s="23"/>
      <c r="AB80" s="24"/>
      <c r="AC80" s="25"/>
      <c r="AD80" s="25"/>
      <c r="AE80" s="115"/>
      <c r="AF80" s="119"/>
      <c r="AG80" s="120"/>
      <c r="AH80" s="127"/>
      <c r="AI80" s="67"/>
      <c r="AJ80" s="27"/>
      <c r="AK80" s="109"/>
      <c r="AL80" s="95"/>
      <c r="AM80" s="99"/>
      <c r="AN80" s="105"/>
      <c r="AO80" s="177"/>
    </row>
    <row r="81" spans="1:41" s="14" customFormat="1" ht="15" customHeight="1" x14ac:dyDescent="0.25">
      <c r="A81" s="20"/>
      <c r="B81" s="73"/>
      <c r="C81" s="20"/>
      <c r="D81" s="108"/>
      <c r="E81" s="107"/>
      <c r="F81" s="179"/>
      <c r="G81" s="20"/>
      <c r="H81" s="20"/>
      <c r="I81" s="21"/>
      <c r="J81" s="62"/>
      <c r="K81" s="131"/>
      <c r="L81" s="33"/>
      <c r="M81" s="91"/>
      <c r="N81" s="79"/>
      <c r="O81" s="80"/>
      <c r="P81" s="80"/>
      <c r="Q81" s="80"/>
      <c r="R81" s="80"/>
      <c r="S81" s="87"/>
      <c r="T81" s="84"/>
      <c r="U81" s="26"/>
      <c r="V81" s="22"/>
      <c r="W81" s="22"/>
      <c r="X81" s="22"/>
      <c r="Y81" s="207"/>
      <c r="Z81" s="207"/>
      <c r="AA81" s="23"/>
      <c r="AB81" s="24"/>
      <c r="AC81" s="25"/>
      <c r="AD81" s="25"/>
      <c r="AE81" s="115"/>
      <c r="AF81" s="119"/>
      <c r="AG81" s="120"/>
      <c r="AH81" s="127"/>
      <c r="AI81" s="67"/>
      <c r="AJ81" s="27"/>
      <c r="AK81" s="109"/>
      <c r="AL81" s="95"/>
      <c r="AM81" s="99"/>
      <c r="AN81" s="105"/>
      <c r="AO81" s="177"/>
    </row>
    <row r="82" spans="1:41" s="14" customFormat="1" ht="15" customHeight="1" x14ac:dyDescent="0.25">
      <c r="A82" s="20"/>
      <c r="B82" s="73"/>
      <c r="C82" s="20"/>
      <c r="D82" s="108"/>
      <c r="E82" s="107"/>
      <c r="F82" s="179"/>
      <c r="G82" s="20"/>
      <c r="H82" s="20"/>
      <c r="I82" s="21"/>
      <c r="J82" s="62"/>
      <c r="K82" s="131"/>
      <c r="L82" s="33"/>
      <c r="M82" s="91"/>
      <c r="N82" s="79"/>
      <c r="O82" s="80"/>
      <c r="P82" s="80"/>
      <c r="Q82" s="80"/>
      <c r="R82" s="80"/>
      <c r="S82" s="87"/>
      <c r="T82" s="84"/>
      <c r="U82" s="26"/>
      <c r="V82" s="22"/>
      <c r="W82" s="22"/>
      <c r="X82" s="22"/>
      <c r="Y82" s="207"/>
      <c r="Z82" s="207"/>
      <c r="AA82" s="23"/>
      <c r="AB82" s="24"/>
      <c r="AC82" s="25"/>
      <c r="AD82" s="25"/>
      <c r="AE82" s="115"/>
      <c r="AF82" s="119"/>
      <c r="AG82" s="120"/>
      <c r="AH82" s="127"/>
      <c r="AI82" s="67"/>
      <c r="AJ82" s="27"/>
      <c r="AK82" s="109"/>
      <c r="AL82" s="95"/>
      <c r="AM82" s="99"/>
      <c r="AN82" s="105"/>
      <c r="AO82" s="177"/>
    </row>
    <row r="83" spans="1:41" s="14" customFormat="1" ht="15" customHeight="1" x14ac:dyDescent="0.25">
      <c r="A83" s="20"/>
      <c r="B83" s="73"/>
      <c r="C83" s="20"/>
      <c r="D83" s="108"/>
      <c r="E83" s="107"/>
      <c r="F83" s="179"/>
      <c r="G83" s="20"/>
      <c r="H83" s="20"/>
      <c r="I83" s="21"/>
      <c r="J83" s="62"/>
      <c r="K83" s="131"/>
      <c r="L83" s="33"/>
      <c r="M83" s="91"/>
      <c r="N83" s="79"/>
      <c r="O83" s="80"/>
      <c r="P83" s="80"/>
      <c r="Q83" s="80"/>
      <c r="R83" s="80"/>
      <c r="S83" s="87"/>
      <c r="T83" s="84"/>
      <c r="U83" s="26"/>
      <c r="V83" s="22"/>
      <c r="W83" s="22"/>
      <c r="X83" s="22"/>
      <c r="Y83" s="207"/>
      <c r="Z83" s="207"/>
      <c r="AA83" s="23"/>
      <c r="AB83" s="24"/>
      <c r="AC83" s="25"/>
      <c r="AD83" s="25"/>
      <c r="AE83" s="115"/>
      <c r="AF83" s="119"/>
      <c r="AG83" s="120"/>
      <c r="AH83" s="127"/>
      <c r="AI83" s="67"/>
      <c r="AJ83" s="27"/>
      <c r="AK83" s="109"/>
      <c r="AL83" s="95"/>
      <c r="AM83" s="99"/>
      <c r="AN83" s="105"/>
      <c r="AO83" s="177"/>
    </row>
    <row r="84" spans="1:41" s="14" customFormat="1" ht="15" customHeight="1" x14ac:dyDescent="0.25">
      <c r="A84" s="20"/>
      <c r="B84" s="73"/>
      <c r="C84" s="20"/>
      <c r="D84" s="108"/>
      <c r="E84" s="107"/>
      <c r="F84" s="179"/>
      <c r="G84" s="20"/>
      <c r="H84" s="20"/>
      <c r="I84" s="21"/>
      <c r="J84" s="62"/>
      <c r="K84" s="131"/>
      <c r="L84" s="33"/>
      <c r="M84" s="91"/>
      <c r="N84" s="79"/>
      <c r="O84" s="80"/>
      <c r="P84" s="80"/>
      <c r="Q84" s="80"/>
      <c r="R84" s="80"/>
      <c r="S84" s="87"/>
      <c r="T84" s="84"/>
      <c r="U84" s="26"/>
      <c r="V84" s="22"/>
      <c r="W84" s="22"/>
      <c r="X84" s="22"/>
      <c r="Y84" s="207"/>
      <c r="Z84" s="207"/>
      <c r="AA84" s="23"/>
      <c r="AB84" s="24"/>
      <c r="AC84" s="25"/>
      <c r="AD84" s="25"/>
      <c r="AE84" s="115"/>
      <c r="AF84" s="119"/>
      <c r="AG84" s="120"/>
      <c r="AH84" s="127"/>
      <c r="AI84" s="67"/>
      <c r="AJ84" s="27"/>
      <c r="AK84" s="109"/>
      <c r="AL84" s="95"/>
      <c r="AM84" s="99"/>
      <c r="AN84" s="105"/>
      <c r="AO84" s="177"/>
    </row>
    <row r="85" spans="1:41" s="14" customFormat="1" ht="15" customHeight="1" x14ac:dyDescent="0.25">
      <c r="A85" s="20"/>
      <c r="B85" s="73"/>
      <c r="C85" s="20"/>
      <c r="D85" s="108"/>
      <c r="E85" s="107"/>
      <c r="F85" s="179"/>
      <c r="G85" s="20"/>
      <c r="H85" s="20"/>
      <c r="I85" s="21"/>
      <c r="J85" s="62"/>
      <c r="K85" s="131"/>
      <c r="L85" s="33"/>
      <c r="M85" s="91"/>
      <c r="N85" s="79"/>
      <c r="O85" s="80"/>
      <c r="P85" s="80"/>
      <c r="Q85" s="80"/>
      <c r="R85" s="80"/>
      <c r="S85" s="87"/>
      <c r="T85" s="84"/>
      <c r="U85" s="26"/>
      <c r="V85" s="22"/>
      <c r="W85" s="22"/>
      <c r="X85" s="22"/>
      <c r="Y85" s="207"/>
      <c r="Z85" s="207"/>
      <c r="AA85" s="23"/>
      <c r="AB85" s="24"/>
      <c r="AC85" s="25"/>
      <c r="AD85" s="25"/>
      <c r="AE85" s="115"/>
      <c r="AF85" s="119"/>
      <c r="AG85" s="120"/>
      <c r="AH85" s="127"/>
      <c r="AI85" s="67"/>
      <c r="AJ85" s="27"/>
      <c r="AK85" s="109"/>
      <c r="AL85" s="95"/>
      <c r="AM85" s="99"/>
      <c r="AN85" s="105"/>
      <c r="AO85" s="177"/>
    </row>
    <row r="86" spans="1:41" s="14" customFormat="1" ht="15" customHeight="1" x14ac:dyDescent="0.25">
      <c r="A86" s="20"/>
      <c r="B86" s="73"/>
      <c r="C86" s="20"/>
      <c r="D86" s="108"/>
      <c r="E86" s="107"/>
      <c r="F86" s="179"/>
      <c r="G86" s="20"/>
      <c r="H86" s="20"/>
      <c r="I86" s="21"/>
      <c r="J86" s="62"/>
      <c r="K86" s="131"/>
      <c r="L86" s="33"/>
      <c r="M86" s="91"/>
      <c r="N86" s="79"/>
      <c r="O86" s="80"/>
      <c r="P86" s="80"/>
      <c r="Q86" s="80"/>
      <c r="R86" s="80"/>
      <c r="S86" s="87"/>
      <c r="T86" s="84"/>
      <c r="U86" s="26"/>
      <c r="V86" s="22"/>
      <c r="W86" s="22"/>
      <c r="X86" s="22"/>
      <c r="Y86" s="207"/>
      <c r="Z86" s="207"/>
      <c r="AA86" s="23"/>
      <c r="AB86" s="24"/>
      <c r="AC86" s="25"/>
      <c r="AD86" s="25"/>
      <c r="AE86" s="115"/>
      <c r="AF86" s="119"/>
      <c r="AG86" s="120"/>
      <c r="AH86" s="127"/>
      <c r="AI86" s="67"/>
      <c r="AJ86" s="27"/>
      <c r="AK86" s="109"/>
      <c r="AL86" s="95"/>
      <c r="AM86" s="99"/>
      <c r="AN86" s="105"/>
      <c r="AO86" s="177"/>
    </row>
    <row r="87" spans="1:41" s="14" customFormat="1" ht="15" customHeight="1" x14ac:dyDescent="0.25">
      <c r="A87" s="20"/>
      <c r="B87" s="73"/>
      <c r="C87" s="20"/>
      <c r="D87" s="108"/>
      <c r="E87" s="107"/>
      <c r="F87" s="179"/>
      <c r="G87" s="20"/>
      <c r="H87" s="20"/>
      <c r="I87" s="21"/>
      <c r="J87" s="62"/>
      <c r="K87" s="131"/>
      <c r="L87" s="33"/>
      <c r="M87" s="91"/>
      <c r="N87" s="79"/>
      <c r="O87" s="80"/>
      <c r="P87" s="80"/>
      <c r="Q87" s="80"/>
      <c r="R87" s="80"/>
      <c r="S87" s="87"/>
      <c r="T87" s="84"/>
      <c r="U87" s="26"/>
      <c r="V87" s="22"/>
      <c r="W87" s="22"/>
      <c r="X87" s="22"/>
      <c r="Y87" s="207"/>
      <c r="Z87" s="207"/>
      <c r="AA87" s="23"/>
      <c r="AB87" s="24"/>
      <c r="AC87" s="25"/>
      <c r="AD87" s="25"/>
      <c r="AE87" s="115"/>
      <c r="AF87" s="119"/>
      <c r="AG87" s="120"/>
      <c r="AH87" s="127"/>
      <c r="AI87" s="67"/>
      <c r="AJ87" s="27"/>
      <c r="AK87" s="109"/>
      <c r="AL87" s="95"/>
      <c r="AM87" s="99"/>
      <c r="AN87" s="105"/>
      <c r="AO87" s="177"/>
    </row>
    <row r="88" spans="1:41" s="14" customFormat="1" ht="15" customHeight="1" x14ac:dyDescent="0.25">
      <c r="A88" s="20"/>
      <c r="B88" s="73"/>
      <c r="C88" s="20"/>
      <c r="D88" s="108"/>
      <c r="E88" s="107"/>
      <c r="F88" s="179"/>
      <c r="G88" s="20"/>
      <c r="H88" s="20"/>
      <c r="I88" s="21"/>
      <c r="J88" s="62"/>
      <c r="K88" s="131"/>
      <c r="L88" s="33"/>
      <c r="M88" s="91"/>
      <c r="N88" s="79"/>
      <c r="O88" s="80"/>
      <c r="P88" s="80"/>
      <c r="Q88" s="80"/>
      <c r="R88" s="80"/>
      <c r="S88" s="87"/>
      <c r="T88" s="84"/>
      <c r="U88" s="26"/>
      <c r="V88" s="22"/>
      <c r="W88" s="22"/>
      <c r="X88" s="22"/>
      <c r="Y88" s="207"/>
      <c r="Z88" s="207"/>
      <c r="AA88" s="23"/>
      <c r="AB88" s="24"/>
      <c r="AC88" s="25"/>
      <c r="AD88" s="25"/>
      <c r="AE88" s="115"/>
      <c r="AF88" s="119"/>
      <c r="AG88" s="120"/>
      <c r="AH88" s="127"/>
      <c r="AI88" s="67"/>
      <c r="AJ88" s="27"/>
      <c r="AK88" s="109"/>
      <c r="AL88" s="95"/>
      <c r="AM88" s="99"/>
      <c r="AN88" s="105"/>
      <c r="AO88" s="177"/>
    </row>
    <row r="89" spans="1:41" s="14" customFormat="1" ht="15" customHeight="1" x14ac:dyDescent="0.25">
      <c r="A89" s="20"/>
      <c r="B89" s="73"/>
      <c r="C89" s="20"/>
      <c r="D89" s="108"/>
      <c r="E89" s="107"/>
      <c r="F89" s="179"/>
      <c r="G89" s="20"/>
      <c r="H89" s="20"/>
      <c r="I89" s="21"/>
      <c r="J89" s="62"/>
      <c r="K89" s="131"/>
      <c r="L89" s="33"/>
      <c r="M89" s="91"/>
      <c r="N89" s="79"/>
      <c r="O89" s="80"/>
      <c r="P89" s="80"/>
      <c r="Q89" s="80"/>
      <c r="R89" s="80"/>
      <c r="S89" s="87"/>
      <c r="T89" s="84"/>
      <c r="U89" s="26"/>
      <c r="V89" s="22"/>
      <c r="W89" s="22"/>
      <c r="X89" s="22"/>
      <c r="Y89" s="207"/>
      <c r="Z89" s="207"/>
      <c r="AA89" s="23"/>
      <c r="AB89" s="24"/>
      <c r="AC89" s="25"/>
      <c r="AD89" s="25"/>
      <c r="AE89" s="115"/>
      <c r="AF89" s="119"/>
      <c r="AG89" s="120"/>
      <c r="AH89" s="127"/>
      <c r="AI89" s="67"/>
      <c r="AJ89" s="27"/>
      <c r="AK89" s="109"/>
      <c r="AL89" s="95"/>
      <c r="AM89" s="99"/>
      <c r="AN89" s="105"/>
      <c r="AO89" s="177"/>
    </row>
    <row r="90" spans="1:41" s="14" customFormat="1" ht="15" customHeight="1" x14ac:dyDescent="0.25">
      <c r="A90" s="20"/>
      <c r="B90" s="73"/>
      <c r="C90" s="20"/>
      <c r="D90" s="108"/>
      <c r="E90" s="107"/>
      <c r="F90" s="179"/>
      <c r="G90" s="20"/>
      <c r="H90" s="20"/>
      <c r="I90" s="21"/>
      <c r="J90" s="62"/>
      <c r="K90" s="131"/>
      <c r="L90" s="33"/>
      <c r="M90" s="91"/>
      <c r="N90" s="79"/>
      <c r="O90" s="80"/>
      <c r="P90" s="80"/>
      <c r="Q90" s="80"/>
      <c r="R90" s="80"/>
      <c r="S90" s="87"/>
      <c r="T90" s="84"/>
      <c r="U90" s="26"/>
      <c r="V90" s="22"/>
      <c r="W90" s="22"/>
      <c r="X90" s="22"/>
      <c r="Y90" s="207"/>
      <c r="Z90" s="207"/>
      <c r="AA90" s="23"/>
      <c r="AB90" s="24"/>
      <c r="AC90" s="25"/>
      <c r="AD90" s="25"/>
      <c r="AE90" s="115"/>
      <c r="AF90" s="119"/>
      <c r="AG90" s="120"/>
      <c r="AH90" s="127"/>
      <c r="AI90" s="67"/>
      <c r="AJ90" s="27"/>
      <c r="AK90" s="109"/>
      <c r="AL90" s="95"/>
      <c r="AM90" s="99"/>
      <c r="AN90" s="105"/>
      <c r="AO90" s="177"/>
    </row>
    <row r="91" spans="1:41" s="14" customFormat="1" ht="15" customHeight="1" x14ac:dyDescent="0.25">
      <c r="A91" s="20"/>
      <c r="B91" s="73"/>
      <c r="C91" s="20"/>
      <c r="D91" s="108"/>
      <c r="E91" s="107"/>
      <c r="F91" s="179"/>
      <c r="G91" s="20"/>
      <c r="H91" s="20"/>
      <c r="I91" s="21"/>
      <c r="J91" s="62"/>
      <c r="K91" s="131"/>
      <c r="L91" s="33"/>
      <c r="M91" s="91"/>
      <c r="N91" s="79"/>
      <c r="O91" s="80"/>
      <c r="P91" s="80"/>
      <c r="Q91" s="80"/>
      <c r="R91" s="80"/>
      <c r="S91" s="87"/>
      <c r="T91" s="84"/>
      <c r="U91" s="26"/>
      <c r="V91" s="22"/>
      <c r="W91" s="22"/>
      <c r="X91" s="22"/>
      <c r="Y91" s="207"/>
      <c r="Z91" s="207"/>
      <c r="AA91" s="23"/>
      <c r="AB91" s="24"/>
      <c r="AC91" s="25"/>
      <c r="AD91" s="25"/>
      <c r="AE91" s="115"/>
      <c r="AF91" s="119"/>
      <c r="AG91" s="120"/>
      <c r="AH91" s="127"/>
      <c r="AI91" s="67"/>
      <c r="AJ91" s="27"/>
      <c r="AK91" s="109"/>
      <c r="AL91" s="95"/>
      <c r="AM91" s="99"/>
      <c r="AN91" s="105"/>
      <c r="AO91" s="177"/>
    </row>
    <row r="92" spans="1:41" s="14" customFormat="1" ht="15" customHeight="1" x14ac:dyDescent="0.25">
      <c r="A92" s="20"/>
      <c r="B92" s="73"/>
      <c r="C92" s="20"/>
      <c r="D92" s="108"/>
      <c r="E92" s="107"/>
      <c r="F92" s="179"/>
      <c r="G92" s="20"/>
      <c r="H92" s="20"/>
      <c r="I92" s="21"/>
      <c r="J92" s="62"/>
      <c r="K92" s="131"/>
      <c r="L92" s="33"/>
      <c r="M92" s="91"/>
      <c r="N92" s="79"/>
      <c r="O92" s="80"/>
      <c r="P92" s="80"/>
      <c r="Q92" s="80"/>
      <c r="R92" s="80"/>
      <c r="S92" s="87"/>
      <c r="T92" s="84"/>
      <c r="U92" s="26"/>
      <c r="V92" s="22"/>
      <c r="W92" s="22"/>
      <c r="X92" s="22"/>
      <c r="Y92" s="207"/>
      <c r="Z92" s="207"/>
      <c r="AA92" s="23"/>
      <c r="AB92" s="24"/>
      <c r="AC92" s="25"/>
      <c r="AD92" s="25"/>
      <c r="AE92" s="115"/>
      <c r="AF92" s="119"/>
      <c r="AG92" s="120"/>
      <c r="AH92" s="127"/>
      <c r="AI92" s="67"/>
      <c r="AJ92" s="27"/>
      <c r="AK92" s="109"/>
      <c r="AL92" s="95"/>
      <c r="AM92" s="99"/>
      <c r="AN92" s="105"/>
      <c r="AO92" s="177"/>
    </row>
    <row r="93" spans="1:41" s="14" customFormat="1" ht="15" customHeight="1" x14ac:dyDescent="0.25">
      <c r="A93" s="20"/>
      <c r="B93" s="73"/>
      <c r="C93" s="20"/>
      <c r="D93" s="108"/>
      <c r="E93" s="107"/>
      <c r="F93" s="179"/>
      <c r="G93" s="20"/>
      <c r="H93" s="20"/>
      <c r="I93" s="21"/>
      <c r="J93" s="62"/>
      <c r="K93" s="131"/>
      <c r="L93" s="33"/>
      <c r="M93" s="91"/>
      <c r="N93" s="79"/>
      <c r="O93" s="80"/>
      <c r="P93" s="80"/>
      <c r="Q93" s="80"/>
      <c r="R93" s="80"/>
      <c r="S93" s="87"/>
      <c r="T93" s="84"/>
      <c r="U93" s="26"/>
      <c r="V93" s="22"/>
      <c r="W93" s="22"/>
      <c r="X93" s="22"/>
      <c r="Y93" s="207"/>
      <c r="Z93" s="207"/>
      <c r="AA93" s="23"/>
      <c r="AB93" s="24"/>
      <c r="AC93" s="25"/>
      <c r="AD93" s="25"/>
      <c r="AE93" s="115"/>
      <c r="AF93" s="119"/>
      <c r="AG93" s="120"/>
      <c r="AH93" s="127"/>
      <c r="AI93" s="67"/>
      <c r="AJ93" s="27"/>
      <c r="AK93" s="109"/>
      <c r="AL93" s="95"/>
      <c r="AM93" s="99"/>
      <c r="AN93" s="105"/>
      <c r="AO93" s="177"/>
    </row>
    <row r="94" spans="1:41" s="14" customFormat="1" ht="15" customHeight="1" x14ac:dyDescent="0.25">
      <c r="A94" s="20"/>
      <c r="B94" s="73"/>
      <c r="C94" s="20"/>
      <c r="D94" s="108"/>
      <c r="E94" s="107"/>
      <c r="F94" s="179"/>
      <c r="G94" s="20"/>
      <c r="H94" s="20"/>
      <c r="I94" s="21"/>
      <c r="J94" s="62"/>
      <c r="K94" s="131"/>
      <c r="L94" s="33"/>
      <c r="M94" s="91"/>
      <c r="N94" s="79"/>
      <c r="O94" s="80"/>
      <c r="P94" s="80"/>
      <c r="Q94" s="80"/>
      <c r="R94" s="80"/>
      <c r="S94" s="87"/>
      <c r="T94" s="84"/>
      <c r="U94" s="26"/>
      <c r="V94" s="22"/>
      <c r="W94" s="22"/>
      <c r="X94" s="22"/>
      <c r="Y94" s="207"/>
      <c r="Z94" s="207"/>
      <c r="AA94" s="23"/>
      <c r="AB94" s="24"/>
      <c r="AC94" s="25"/>
      <c r="AD94" s="25"/>
      <c r="AE94" s="115"/>
      <c r="AF94" s="119"/>
      <c r="AG94" s="120"/>
      <c r="AH94" s="127"/>
      <c r="AI94" s="67"/>
      <c r="AJ94" s="27"/>
      <c r="AK94" s="109"/>
      <c r="AL94" s="95"/>
      <c r="AM94" s="99"/>
      <c r="AN94" s="105"/>
      <c r="AO94" s="177"/>
    </row>
    <row r="95" spans="1:41" s="14" customFormat="1" ht="15" customHeight="1" x14ac:dyDescent="0.25">
      <c r="A95" s="20"/>
      <c r="B95" s="73"/>
      <c r="C95" s="20"/>
      <c r="D95" s="108"/>
      <c r="E95" s="107"/>
      <c r="F95" s="179"/>
      <c r="G95" s="20"/>
      <c r="H95" s="20"/>
      <c r="I95" s="21"/>
      <c r="J95" s="62"/>
      <c r="K95" s="131"/>
      <c r="L95" s="33"/>
      <c r="M95" s="91"/>
      <c r="N95" s="79"/>
      <c r="O95" s="80"/>
      <c r="P95" s="80"/>
      <c r="Q95" s="80"/>
      <c r="R95" s="80"/>
      <c r="S95" s="87"/>
      <c r="T95" s="84"/>
      <c r="U95" s="26"/>
      <c r="V95" s="22"/>
      <c r="W95" s="22"/>
      <c r="X95" s="22"/>
      <c r="Y95" s="207"/>
      <c r="Z95" s="207"/>
      <c r="AA95" s="23"/>
      <c r="AB95" s="24"/>
      <c r="AC95" s="25"/>
      <c r="AD95" s="25"/>
      <c r="AE95" s="115"/>
      <c r="AF95" s="119"/>
      <c r="AG95" s="120"/>
      <c r="AH95" s="127"/>
      <c r="AI95" s="67"/>
      <c r="AJ95" s="27"/>
      <c r="AK95" s="109"/>
      <c r="AL95" s="95"/>
      <c r="AM95" s="99"/>
      <c r="AN95" s="105"/>
      <c r="AO95" s="177"/>
    </row>
    <row r="96" spans="1:41" s="14" customFormat="1" ht="15" customHeight="1" x14ac:dyDescent="0.25">
      <c r="A96" s="20"/>
      <c r="B96" s="73"/>
      <c r="C96" s="20"/>
      <c r="D96" s="108"/>
      <c r="E96" s="107"/>
      <c r="F96" s="179"/>
      <c r="G96" s="20"/>
      <c r="H96" s="20"/>
      <c r="I96" s="21"/>
      <c r="J96" s="62"/>
      <c r="K96" s="131"/>
      <c r="L96" s="33"/>
      <c r="M96" s="91"/>
      <c r="N96" s="79"/>
      <c r="O96" s="80"/>
      <c r="P96" s="80"/>
      <c r="Q96" s="80"/>
      <c r="R96" s="80"/>
      <c r="S96" s="87"/>
      <c r="T96" s="84"/>
      <c r="U96" s="26"/>
      <c r="V96" s="22"/>
      <c r="W96" s="22"/>
      <c r="X96" s="22"/>
      <c r="Y96" s="207"/>
      <c r="Z96" s="207"/>
      <c r="AA96" s="23"/>
      <c r="AB96" s="24"/>
      <c r="AC96" s="25"/>
      <c r="AD96" s="25"/>
      <c r="AE96" s="115"/>
      <c r="AF96" s="119"/>
      <c r="AG96" s="120"/>
      <c r="AH96" s="127"/>
      <c r="AI96" s="67"/>
      <c r="AJ96" s="27"/>
      <c r="AK96" s="109"/>
      <c r="AL96" s="95"/>
      <c r="AM96" s="99"/>
      <c r="AN96" s="105"/>
      <c r="AO96" s="177"/>
    </row>
    <row r="97" spans="1:41" s="14" customFormat="1" ht="15" customHeight="1" x14ac:dyDescent="0.25">
      <c r="A97" s="20"/>
      <c r="B97" s="73"/>
      <c r="C97" s="20"/>
      <c r="D97" s="108"/>
      <c r="E97" s="107"/>
      <c r="F97" s="179"/>
      <c r="G97" s="20"/>
      <c r="H97" s="20"/>
      <c r="I97" s="21"/>
      <c r="J97" s="62"/>
      <c r="K97" s="131"/>
      <c r="L97" s="33"/>
      <c r="M97" s="91"/>
      <c r="N97" s="79"/>
      <c r="O97" s="80"/>
      <c r="P97" s="80"/>
      <c r="Q97" s="80"/>
      <c r="R97" s="80"/>
      <c r="S97" s="87"/>
      <c r="T97" s="84"/>
      <c r="U97" s="26"/>
      <c r="V97" s="22"/>
      <c r="W97" s="22"/>
      <c r="X97" s="22"/>
      <c r="Y97" s="207"/>
      <c r="Z97" s="207"/>
      <c r="AA97" s="23"/>
      <c r="AB97" s="24"/>
      <c r="AC97" s="25"/>
      <c r="AD97" s="25"/>
      <c r="AE97" s="115"/>
      <c r="AF97" s="119"/>
      <c r="AG97" s="120"/>
      <c r="AH97" s="127"/>
      <c r="AI97" s="67"/>
      <c r="AJ97" s="27"/>
      <c r="AK97" s="109"/>
      <c r="AL97" s="95"/>
      <c r="AM97" s="99"/>
      <c r="AN97" s="105"/>
      <c r="AO97" s="177"/>
    </row>
    <row r="98" spans="1:41" s="14" customFormat="1" ht="15" customHeight="1" x14ac:dyDescent="0.25">
      <c r="A98" s="20"/>
      <c r="B98" s="73"/>
      <c r="C98" s="20"/>
      <c r="D98" s="108"/>
      <c r="E98" s="107"/>
      <c r="F98" s="179"/>
      <c r="G98" s="20"/>
      <c r="H98" s="20"/>
      <c r="I98" s="21"/>
      <c r="J98" s="62"/>
      <c r="K98" s="131"/>
      <c r="L98" s="33"/>
      <c r="M98" s="91"/>
      <c r="N98" s="79"/>
      <c r="O98" s="80"/>
      <c r="P98" s="80"/>
      <c r="Q98" s="80"/>
      <c r="R98" s="80"/>
      <c r="S98" s="87"/>
      <c r="T98" s="84"/>
      <c r="U98" s="26"/>
      <c r="V98" s="22"/>
      <c r="W98" s="22"/>
      <c r="X98" s="22"/>
      <c r="Y98" s="207"/>
      <c r="Z98" s="207"/>
      <c r="AA98" s="23"/>
      <c r="AB98" s="24"/>
      <c r="AC98" s="25"/>
      <c r="AD98" s="25"/>
      <c r="AE98" s="115"/>
      <c r="AF98" s="119"/>
      <c r="AG98" s="120"/>
      <c r="AH98" s="127"/>
      <c r="AI98" s="67"/>
      <c r="AJ98" s="27"/>
      <c r="AK98" s="109"/>
      <c r="AL98" s="95"/>
      <c r="AM98" s="99"/>
      <c r="AN98" s="105"/>
      <c r="AO98" s="177"/>
    </row>
    <row r="99" spans="1:41" s="14" customFormat="1" ht="15" customHeight="1" x14ac:dyDescent="0.25">
      <c r="A99" s="20"/>
      <c r="B99" s="73"/>
      <c r="C99" s="20"/>
      <c r="D99" s="108"/>
      <c r="E99" s="107"/>
      <c r="F99" s="179"/>
      <c r="G99" s="20"/>
      <c r="H99" s="20"/>
      <c r="I99" s="21"/>
      <c r="J99" s="62"/>
      <c r="K99" s="131"/>
      <c r="L99" s="33"/>
      <c r="M99" s="91"/>
      <c r="N99" s="79"/>
      <c r="O99" s="80"/>
      <c r="P99" s="80"/>
      <c r="Q99" s="80"/>
      <c r="R99" s="80"/>
      <c r="S99" s="87"/>
      <c r="T99" s="84"/>
      <c r="U99" s="26"/>
      <c r="V99" s="22"/>
      <c r="W99" s="22"/>
      <c r="X99" s="22"/>
      <c r="Y99" s="207"/>
      <c r="Z99" s="207"/>
      <c r="AA99" s="23"/>
      <c r="AB99" s="24"/>
      <c r="AC99" s="25"/>
      <c r="AD99" s="25"/>
      <c r="AE99" s="115"/>
      <c r="AF99" s="119"/>
      <c r="AG99" s="120"/>
      <c r="AH99" s="127"/>
      <c r="AI99" s="67"/>
      <c r="AJ99" s="27"/>
      <c r="AK99" s="109"/>
      <c r="AL99" s="95"/>
      <c r="AM99" s="99"/>
      <c r="AN99" s="105"/>
      <c r="AO99" s="177"/>
    </row>
    <row r="100" spans="1:41" s="14" customFormat="1" ht="15" customHeight="1" x14ac:dyDescent="0.25">
      <c r="A100" s="20"/>
      <c r="B100" s="73"/>
      <c r="C100" s="20"/>
      <c r="D100" s="108"/>
      <c r="E100" s="107"/>
      <c r="F100" s="179"/>
      <c r="G100" s="20"/>
      <c r="H100" s="20"/>
      <c r="I100" s="21"/>
      <c r="J100" s="62"/>
      <c r="K100" s="131"/>
      <c r="L100" s="33"/>
      <c r="M100" s="91"/>
      <c r="N100" s="79"/>
      <c r="O100" s="80"/>
      <c r="P100" s="80"/>
      <c r="Q100" s="80"/>
      <c r="R100" s="80"/>
      <c r="S100" s="87"/>
      <c r="T100" s="84"/>
      <c r="U100" s="26"/>
      <c r="V100" s="22"/>
      <c r="W100" s="22"/>
      <c r="X100" s="22"/>
      <c r="Y100" s="207"/>
      <c r="Z100" s="207"/>
      <c r="AA100" s="23"/>
      <c r="AB100" s="24"/>
      <c r="AC100" s="25"/>
      <c r="AD100" s="25"/>
      <c r="AE100" s="115"/>
      <c r="AF100" s="119"/>
      <c r="AG100" s="120"/>
      <c r="AH100" s="127"/>
      <c r="AI100" s="67"/>
      <c r="AJ100" s="27"/>
      <c r="AK100" s="109"/>
      <c r="AL100" s="95"/>
      <c r="AM100" s="99"/>
      <c r="AN100" s="105"/>
      <c r="AO100" s="177"/>
    </row>
    <row r="101" spans="1:41" s="14" customFormat="1" ht="15" customHeight="1" x14ac:dyDescent="0.25">
      <c r="A101" s="20"/>
      <c r="B101" s="73"/>
      <c r="C101" s="20"/>
      <c r="D101" s="108"/>
      <c r="E101" s="107"/>
      <c r="F101" s="179"/>
      <c r="G101" s="20"/>
      <c r="H101" s="20"/>
      <c r="I101" s="21"/>
      <c r="J101" s="62"/>
      <c r="K101" s="131"/>
      <c r="L101" s="33"/>
      <c r="M101" s="91"/>
      <c r="N101" s="79"/>
      <c r="O101" s="80"/>
      <c r="P101" s="80"/>
      <c r="Q101" s="80"/>
      <c r="R101" s="80"/>
      <c r="S101" s="87"/>
      <c r="T101" s="84"/>
      <c r="U101" s="26"/>
      <c r="V101" s="22"/>
      <c r="W101" s="22"/>
      <c r="X101" s="22"/>
      <c r="Y101" s="207"/>
      <c r="Z101" s="207"/>
      <c r="AA101" s="23"/>
      <c r="AB101" s="24"/>
      <c r="AC101" s="25"/>
      <c r="AD101" s="25"/>
      <c r="AE101" s="115"/>
      <c r="AF101" s="119"/>
      <c r="AG101" s="120"/>
      <c r="AH101" s="127"/>
      <c r="AI101" s="67"/>
      <c r="AJ101" s="27"/>
      <c r="AK101" s="109"/>
      <c r="AL101" s="95"/>
      <c r="AM101" s="99"/>
      <c r="AN101" s="105"/>
      <c r="AO101" s="177"/>
    </row>
    <row r="102" spans="1:41" s="14" customFormat="1" ht="15" customHeight="1" x14ac:dyDescent="0.25">
      <c r="A102" s="20"/>
      <c r="B102" s="73"/>
      <c r="C102" s="20"/>
      <c r="D102" s="108"/>
      <c r="E102" s="107"/>
      <c r="F102" s="179"/>
      <c r="G102" s="20"/>
      <c r="H102" s="20"/>
      <c r="I102" s="21"/>
      <c r="J102" s="62"/>
      <c r="K102" s="131"/>
      <c r="L102" s="33"/>
      <c r="M102" s="91"/>
      <c r="N102" s="79"/>
      <c r="O102" s="80"/>
      <c r="P102" s="80"/>
      <c r="Q102" s="80"/>
      <c r="R102" s="80"/>
      <c r="S102" s="87"/>
      <c r="T102" s="84"/>
      <c r="U102" s="26"/>
      <c r="V102" s="22"/>
      <c r="W102" s="22"/>
      <c r="X102" s="22"/>
      <c r="Y102" s="207"/>
      <c r="Z102" s="207"/>
      <c r="AA102" s="23"/>
      <c r="AB102" s="24"/>
      <c r="AC102" s="25"/>
      <c r="AD102" s="25"/>
      <c r="AE102" s="115"/>
      <c r="AF102" s="119"/>
      <c r="AG102" s="120"/>
      <c r="AH102" s="127"/>
      <c r="AI102" s="67"/>
      <c r="AJ102" s="27"/>
      <c r="AK102" s="109"/>
      <c r="AL102" s="95"/>
      <c r="AM102" s="99"/>
      <c r="AN102" s="105"/>
      <c r="AO102" s="177"/>
    </row>
    <row r="103" spans="1:41" s="14" customFormat="1" ht="15" customHeight="1" x14ac:dyDescent="0.25">
      <c r="A103" s="20"/>
      <c r="B103" s="73"/>
      <c r="C103" s="20"/>
      <c r="D103" s="108"/>
      <c r="E103" s="107"/>
      <c r="F103" s="179"/>
      <c r="G103" s="20"/>
      <c r="H103" s="20"/>
      <c r="I103" s="21"/>
      <c r="J103" s="62"/>
      <c r="K103" s="131"/>
      <c r="L103" s="33"/>
      <c r="M103" s="91"/>
      <c r="N103" s="79"/>
      <c r="O103" s="80"/>
      <c r="P103" s="80"/>
      <c r="Q103" s="80"/>
      <c r="R103" s="80"/>
      <c r="S103" s="87"/>
      <c r="T103" s="84"/>
      <c r="U103" s="26"/>
      <c r="V103" s="22"/>
      <c r="W103" s="22"/>
      <c r="X103" s="22"/>
      <c r="Y103" s="207"/>
      <c r="Z103" s="207"/>
      <c r="AA103" s="23"/>
      <c r="AB103" s="24"/>
      <c r="AC103" s="25"/>
      <c r="AD103" s="25"/>
      <c r="AE103" s="115"/>
      <c r="AF103" s="119"/>
      <c r="AG103" s="120"/>
      <c r="AH103" s="127"/>
      <c r="AI103" s="67"/>
      <c r="AJ103" s="27"/>
      <c r="AK103" s="109"/>
      <c r="AL103" s="95"/>
      <c r="AM103" s="99"/>
      <c r="AN103" s="105"/>
      <c r="AO103" s="177"/>
    </row>
    <row r="104" spans="1:41" s="14" customFormat="1" ht="15" customHeight="1" x14ac:dyDescent="0.25">
      <c r="A104" s="20"/>
      <c r="B104" s="73"/>
      <c r="C104" s="20"/>
      <c r="D104" s="108"/>
      <c r="E104" s="107"/>
      <c r="F104" s="179"/>
      <c r="G104" s="20"/>
      <c r="H104" s="20"/>
      <c r="I104" s="21"/>
      <c r="J104" s="62"/>
      <c r="K104" s="131"/>
      <c r="L104" s="33"/>
      <c r="M104" s="91"/>
      <c r="N104" s="79"/>
      <c r="O104" s="80"/>
      <c r="P104" s="80"/>
      <c r="Q104" s="80"/>
      <c r="R104" s="80"/>
      <c r="S104" s="87"/>
      <c r="T104" s="84"/>
      <c r="U104" s="26"/>
      <c r="V104" s="22"/>
      <c r="W104" s="22"/>
      <c r="X104" s="22"/>
      <c r="Y104" s="207"/>
      <c r="Z104" s="207"/>
      <c r="AA104" s="23"/>
      <c r="AB104" s="24"/>
      <c r="AC104" s="25"/>
      <c r="AD104" s="25"/>
      <c r="AE104" s="115"/>
      <c r="AF104" s="119"/>
      <c r="AG104" s="120"/>
      <c r="AH104" s="127"/>
      <c r="AI104" s="67"/>
      <c r="AJ104" s="27"/>
      <c r="AK104" s="109"/>
      <c r="AL104" s="95"/>
      <c r="AM104" s="99"/>
      <c r="AN104" s="105"/>
      <c r="AO104" s="177"/>
    </row>
    <row r="105" spans="1:41" s="14" customFormat="1" ht="15" customHeight="1" x14ac:dyDescent="0.25">
      <c r="A105" s="20"/>
      <c r="B105" s="73"/>
      <c r="C105" s="20"/>
      <c r="D105" s="108"/>
      <c r="E105" s="107"/>
      <c r="F105" s="179"/>
      <c r="G105" s="20"/>
      <c r="H105" s="20"/>
      <c r="I105" s="21"/>
      <c r="J105" s="62"/>
      <c r="K105" s="131"/>
      <c r="L105" s="33"/>
      <c r="M105" s="91"/>
      <c r="N105" s="79"/>
      <c r="O105" s="80"/>
      <c r="P105" s="80"/>
      <c r="Q105" s="80"/>
      <c r="R105" s="80"/>
      <c r="S105" s="87"/>
      <c r="T105" s="84"/>
      <c r="U105" s="26"/>
      <c r="V105" s="22"/>
      <c r="W105" s="22"/>
      <c r="X105" s="22"/>
      <c r="Y105" s="207"/>
      <c r="Z105" s="207"/>
      <c r="AA105" s="23"/>
      <c r="AB105" s="24"/>
      <c r="AC105" s="25"/>
      <c r="AD105" s="25"/>
      <c r="AE105" s="115"/>
      <c r="AF105" s="119"/>
      <c r="AG105" s="120"/>
      <c r="AH105" s="127"/>
      <c r="AI105" s="67"/>
      <c r="AJ105" s="27"/>
      <c r="AK105" s="109"/>
      <c r="AL105" s="95"/>
      <c r="AM105" s="99"/>
      <c r="AN105" s="105"/>
      <c r="AO105" s="177"/>
    </row>
    <row r="106" spans="1:41" s="14" customFormat="1" ht="15" customHeight="1" x14ac:dyDescent="0.25">
      <c r="A106" s="20"/>
      <c r="B106" s="73"/>
      <c r="C106" s="20"/>
      <c r="D106" s="108"/>
      <c r="E106" s="107"/>
      <c r="F106" s="179"/>
      <c r="G106" s="20"/>
      <c r="H106" s="20"/>
      <c r="I106" s="21"/>
      <c r="J106" s="62"/>
      <c r="K106" s="131"/>
      <c r="L106" s="33"/>
      <c r="M106" s="91"/>
      <c r="N106" s="79"/>
      <c r="O106" s="80"/>
      <c r="P106" s="80"/>
      <c r="Q106" s="80"/>
      <c r="R106" s="80"/>
      <c r="S106" s="87"/>
      <c r="T106" s="84"/>
      <c r="U106" s="26"/>
      <c r="V106" s="22"/>
      <c r="W106" s="22"/>
      <c r="X106" s="22"/>
      <c r="Y106" s="207"/>
      <c r="Z106" s="207"/>
      <c r="AA106" s="23"/>
      <c r="AB106" s="24"/>
      <c r="AC106" s="25"/>
      <c r="AD106" s="25"/>
      <c r="AE106" s="115"/>
      <c r="AF106" s="119"/>
      <c r="AG106" s="120"/>
      <c r="AH106" s="127"/>
      <c r="AI106" s="67"/>
      <c r="AJ106" s="27"/>
      <c r="AK106" s="109"/>
      <c r="AL106" s="95"/>
      <c r="AM106" s="99"/>
      <c r="AN106" s="105"/>
      <c r="AO106" s="177"/>
    </row>
    <row r="107" spans="1:41" s="14" customFormat="1" ht="15" customHeight="1" x14ac:dyDescent="0.25">
      <c r="A107" s="20"/>
      <c r="B107" s="73"/>
      <c r="C107" s="20"/>
      <c r="D107" s="108"/>
      <c r="E107" s="107"/>
      <c r="F107" s="179"/>
      <c r="G107" s="20"/>
      <c r="H107" s="20"/>
      <c r="I107" s="21"/>
      <c r="J107" s="62"/>
      <c r="K107" s="131"/>
      <c r="L107" s="33"/>
      <c r="M107" s="91"/>
      <c r="N107" s="79"/>
      <c r="O107" s="80"/>
      <c r="P107" s="80"/>
      <c r="Q107" s="80"/>
      <c r="R107" s="80"/>
      <c r="S107" s="87"/>
      <c r="T107" s="84"/>
      <c r="U107" s="26"/>
      <c r="V107" s="22"/>
      <c r="W107" s="22"/>
      <c r="X107" s="22"/>
      <c r="Y107" s="207"/>
      <c r="Z107" s="207"/>
      <c r="AA107" s="23"/>
      <c r="AB107" s="24"/>
      <c r="AC107" s="25"/>
      <c r="AD107" s="25"/>
      <c r="AE107" s="115"/>
      <c r="AF107" s="119"/>
      <c r="AG107" s="120"/>
      <c r="AH107" s="127"/>
      <c r="AI107" s="67"/>
      <c r="AJ107" s="27"/>
      <c r="AK107" s="109"/>
      <c r="AL107" s="95"/>
      <c r="AM107" s="99"/>
      <c r="AN107" s="105"/>
      <c r="AO107" s="177"/>
    </row>
    <row r="108" spans="1:41" s="14" customFormat="1" ht="15" customHeight="1" x14ac:dyDescent="0.25">
      <c r="A108" s="20"/>
      <c r="B108" s="73"/>
      <c r="C108" s="20"/>
      <c r="D108" s="108"/>
      <c r="E108" s="107"/>
      <c r="F108" s="179"/>
      <c r="G108" s="20"/>
      <c r="H108" s="20"/>
      <c r="I108" s="21"/>
      <c r="J108" s="62"/>
      <c r="K108" s="131"/>
      <c r="L108" s="33"/>
      <c r="M108" s="91"/>
      <c r="N108" s="79"/>
      <c r="O108" s="80"/>
      <c r="P108" s="80"/>
      <c r="Q108" s="80"/>
      <c r="R108" s="80"/>
      <c r="S108" s="87"/>
      <c r="T108" s="84"/>
      <c r="U108" s="26"/>
      <c r="V108" s="22"/>
      <c r="W108" s="22"/>
      <c r="X108" s="22"/>
      <c r="Y108" s="207"/>
      <c r="Z108" s="207"/>
      <c r="AA108" s="23"/>
      <c r="AB108" s="24"/>
      <c r="AC108" s="25"/>
      <c r="AD108" s="25"/>
      <c r="AE108" s="115"/>
      <c r="AF108" s="119"/>
      <c r="AG108" s="120"/>
      <c r="AH108" s="127"/>
      <c r="AI108" s="67"/>
      <c r="AJ108" s="27"/>
      <c r="AK108" s="109"/>
      <c r="AL108" s="95"/>
      <c r="AM108" s="99"/>
      <c r="AN108" s="105"/>
      <c r="AO108" s="177"/>
    </row>
    <row r="109" spans="1:41" s="14" customFormat="1" ht="15" customHeight="1" x14ac:dyDescent="0.25">
      <c r="A109" s="20"/>
      <c r="B109" s="73"/>
      <c r="C109" s="20"/>
      <c r="D109" s="108"/>
      <c r="E109" s="107"/>
      <c r="F109" s="179"/>
      <c r="G109" s="20"/>
      <c r="H109" s="20"/>
      <c r="I109" s="21"/>
      <c r="J109" s="62"/>
      <c r="K109" s="131"/>
      <c r="L109" s="33"/>
      <c r="M109" s="91"/>
      <c r="N109" s="79"/>
      <c r="O109" s="80"/>
      <c r="P109" s="80"/>
      <c r="Q109" s="80"/>
      <c r="R109" s="80"/>
      <c r="S109" s="87"/>
      <c r="T109" s="84"/>
      <c r="U109" s="26"/>
      <c r="V109" s="22"/>
      <c r="W109" s="22"/>
      <c r="X109" s="22"/>
      <c r="Y109" s="207"/>
      <c r="Z109" s="207"/>
      <c r="AA109" s="23"/>
      <c r="AB109" s="24"/>
      <c r="AC109" s="25"/>
      <c r="AD109" s="25"/>
      <c r="AE109" s="115"/>
      <c r="AF109" s="119"/>
      <c r="AG109" s="120"/>
      <c r="AH109" s="127"/>
      <c r="AI109" s="67"/>
      <c r="AJ109" s="27"/>
      <c r="AK109" s="109"/>
      <c r="AL109" s="95"/>
      <c r="AM109" s="99"/>
      <c r="AN109" s="105"/>
      <c r="AO109" s="177"/>
    </row>
    <row r="110" spans="1:41" s="14" customFormat="1" ht="15" customHeight="1" x14ac:dyDescent="0.25">
      <c r="A110" s="20"/>
      <c r="B110" s="73"/>
      <c r="C110" s="20"/>
      <c r="D110" s="108"/>
      <c r="E110" s="107"/>
      <c r="F110" s="179"/>
      <c r="G110" s="20"/>
      <c r="H110" s="20"/>
      <c r="I110" s="21"/>
      <c r="J110" s="62"/>
      <c r="K110" s="131"/>
      <c r="L110" s="33"/>
      <c r="M110" s="91"/>
      <c r="N110" s="79"/>
      <c r="O110" s="80"/>
      <c r="P110" s="80"/>
      <c r="Q110" s="80"/>
      <c r="R110" s="80"/>
      <c r="S110" s="87"/>
      <c r="T110" s="84"/>
      <c r="U110" s="26"/>
      <c r="V110" s="22"/>
      <c r="W110" s="22"/>
      <c r="X110" s="22"/>
      <c r="Y110" s="207"/>
      <c r="Z110" s="207"/>
      <c r="AA110" s="23"/>
      <c r="AB110" s="24"/>
      <c r="AC110" s="25"/>
      <c r="AD110" s="25"/>
      <c r="AE110" s="115"/>
      <c r="AF110" s="119"/>
      <c r="AG110" s="120"/>
      <c r="AH110" s="127"/>
      <c r="AI110" s="67"/>
      <c r="AJ110" s="27"/>
      <c r="AK110" s="109"/>
      <c r="AL110" s="95"/>
      <c r="AM110" s="99"/>
      <c r="AN110" s="105"/>
      <c r="AO110" s="177"/>
    </row>
    <row r="111" spans="1:41" s="14" customFormat="1" ht="15" customHeight="1" x14ac:dyDescent="0.25">
      <c r="A111" s="20"/>
      <c r="B111" s="73"/>
      <c r="C111" s="20"/>
      <c r="D111" s="108"/>
      <c r="E111" s="107"/>
      <c r="F111" s="179"/>
      <c r="G111" s="20"/>
      <c r="H111" s="20"/>
      <c r="I111" s="21"/>
      <c r="J111" s="62"/>
      <c r="K111" s="131"/>
      <c r="L111" s="33"/>
      <c r="M111" s="91"/>
      <c r="N111" s="79"/>
      <c r="O111" s="80"/>
      <c r="P111" s="80"/>
      <c r="Q111" s="80"/>
      <c r="R111" s="80"/>
      <c r="S111" s="87"/>
      <c r="T111" s="84"/>
      <c r="U111" s="26"/>
      <c r="V111" s="22"/>
      <c r="W111" s="22"/>
      <c r="X111" s="22"/>
      <c r="Y111" s="207"/>
      <c r="Z111" s="207"/>
      <c r="AA111" s="23"/>
      <c r="AB111" s="24"/>
      <c r="AC111" s="25"/>
      <c r="AD111" s="25"/>
      <c r="AE111" s="115"/>
      <c r="AF111" s="119"/>
      <c r="AG111" s="120"/>
      <c r="AH111" s="127"/>
      <c r="AI111" s="67"/>
      <c r="AJ111" s="27"/>
      <c r="AK111" s="109"/>
      <c r="AL111" s="95"/>
      <c r="AM111" s="99"/>
      <c r="AN111" s="105"/>
      <c r="AO111" s="177"/>
    </row>
    <row r="112" spans="1:41" s="14" customFormat="1" ht="15" customHeight="1" x14ac:dyDescent="0.25">
      <c r="A112" s="20"/>
      <c r="B112" s="73"/>
      <c r="C112" s="20"/>
      <c r="D112" s="108"/>
      <c r="E112" s="107"/>
      <c r="F112" s="179"/>
      <c r="G112" s="20"/>
      <c r="H112" s="20"/>
      <c r="I112" s="21"/>
      <c r="J112" s="62"/>
      <c r="K112" s="131"/>
      <c r="L112" s="33"/>
      <c r="M112" s="91"/>
      <c r="N112" s="79"/>
      <c r="O112" s="80"/>
      <c r="P112" s="80"/>
      <c r="Q112" s="80"/>
      <c r="R112" s="80"/>
      <c r="S112" s="87"/>
      <c r="T112" s="84"/>
      <c r="U112" s="26"/>
      <c r="V112" s="22"/>
      <c r="W112" s="22"/>
      <c r="X112" s="22"/>
      <c r="Y112" s="207"/>
      <c r="Z112" s="207"/>
      <c r="AA112" s="23"/>
      <c r="AB112" s="24"/>
      <c r="AC112" s="25"/>
      <c r="AD112" s="25"/>
      <c r="AE112" s="115"/>
      <c r="AF112" s="119"/>
      <c r="AG112" s="120"/>
      <c r="AH112" s="127"/>
      <c r="AI112" s="67"/>
      <c r="AJ112" s="27"/>
      <c r="AK112" s="109"/>
      <c r="AL112" s="95"/>
      <c r="AM112" s="99"/>
      <c r="AN112" s="105"/>
      <c r="AO112" s="177"/>
    </row>
    <row r="113" spans="1:41" s="14" customFormat="1" ht="15" customHeight="1" x14ac:dyDescent="0.25">
      <c r="A113" s="20"/>
      <c r="B113" s="73"/>
      <c r="C113" s="20"/>
      <c r="D113" s="108"/>
      <c r="E113" s="107"/>
      <c r="F113" s="179"/>
      <c r="G113" s="20"/>
      <c r="H113" s="20"/>
      <c r="I113" s="21"/>
      <c r="J113" s="62"/>
      <c r="K113" s="131"/>
      <c r="L113" s="33"/>
      <c r="M113" s="91"/>
      <c r="N113" s="79"/>
      <c r="O113" s="80"/>
      <c r="P113" s="80"/>
      <c r="Q113" s="80"/>
      <c r="R113" s="80"/>
      <c r="S113" s="87"/>
      <c r="T113" s="84"/>
      <c r="U113" s="26"/>
      <c r="V113" s="22"/>
      <c r="W113" s="22"/>
      <c r="X113" s="22"/>
      <c r="Y113" s="207"/>
      <c r="Z113" s="207"/>
      <c r="AA113" s="23"/>
      <c r="AB113" s="24"/>
      <c r="AC113" s="25"/>
      <c r="AD113" s="25"/>
      <c r="AE113" s="115"/>
      <c r="AF113" s="119"/>
      <c r="AG113" s="120"/>
      <c r="AH113" s="127"/>
      <c r="AI113" s="67"/>
      <c r="AJ113" s="27"/>
      <c r="AK113" s="109"/>
      <c r="AL113" s="95"/>
      <c r="AM113" s="99"/>
      <c r="AN113" s="105"/>
      <c r="AO113" s="177"/>
    </row>
    <row r="114" spans="1:41" s="14" customFormat="1" ht="15" customHeight="1" x14ac:dyDescent="0.25">
      <c r="A114" s="20"/>
      <c r="B114" s="73"/>
      <c r="C114" s="20"/>
      <c r="D114" s="108"/>
      <c r="E114" s="107"/>
      <c r="F114" s="179"/>
      <c r="G114" s="20"/>
      <c r="H114" s="20"/>
      <c r="I114" s="21"/>
      <c r="J114" s="62"/>
      <c r="K114" s="131"/>
      <c r="L114" s="33"/>
      <c r="M114" s="91"/>
      <c r="N114" s="79"/>
      <c r="O114" s="80"/>
      <c r="P114" s="80"/>
      <c r="Q114" s="80"/>
      <c r="R114" s="80"/>
      <c r="S114" s="87"/>
      <c r="T114" s="84"/>
      <c r="U114" s="26"/>
      <c r="V114" s="22"/>
      <c r="W114" s="22"/>
      <c r="X114" s="22"/>
      <c r="Y114" s="207"/>
      <c r="Z114" s="207"/>
      <c r="AA114" s="23"/>
      <c r="AB114" s="24"/>
      <c r="AC114" s="25"/>
      <c r="AD114" s="25"/>
      <c r="AE114" s="115"/>
      <c r="AF114" s="119"/>
      <c r="AG114" s="120"/>
      <c r="AH114" s="127"/>
      <c r="AI114" s="67"/>
      <c r="AJ114" s="27"/>
      <c r="AK114" s="109"/>
      <c r="AL114" s="95"/>
      <c r="AM114" s="99"/>
      <c r="AN114" s="105"/>
      <c r="AO114" s="177"/>
    </row>
    <row r="115" spans="1:41" s="14" customFormat="1" ht="15" customHeight="1" x14ac:dyDescent="0.25">
      <c r="A115" s="20"/>
      <c r="B115" s="73"/>
      <c r="C115" s="20"/>
      <c r="D115" s="108"/>
      <c r="E115" s="107"/>
      <c r="F115" s="179"/>
      <c r="G115" s="20"/>
      <c r="H115" s="20"/>
      <c r="I115" s="21"/>
      <c r="J115" s="62"/>
      <c r="K115" s="131"/>
      <c r="L115" s="33"/>
      <c r="M115" s="91"/>
      <c r="N115" s="79"/>
      <c r="O115" s="80"/>
      <c r="P115" s="80"/>
      <c r="Q115" s="80"/>
      <c r="R115" s="80"/>
      <c r="S115" s="87"/>
      <c r="T115" s="84"/>
      <c r="U115" s="26"/>
      <c r="V115" s="22"/>
      <c r="W115" s="22"/>
      <c r="X115" s="22"/>
      <c r="Y115" s="207"/>
      <c r="Z115" s="207"/>
      <c r="AA115" s="23"/>
      <c r="AB115" s="24"/>
      <c r="AC115" s="25"/>
      <c r="AD115" s="25"/>
      <c r="AE115" s="115"/>
      <c r="AF115" s="119"/>
      <c r="AG115" s="120"/>
      <c r="AH115" s="127"/>
      <c r="AI115" s="67"/>
      <c r="AJ115" s="27"/>
      <c r="AK115" s="109"/>
      <c r="AL115" s="95"/>
      <c r="AM115" s="99"/>
      <c r="AN115" s="105"/>
      <c r="AO115" s="177"/>
    </row>
    <row r="116" spans="1:41" s="14" customFormat="1" ht="15" customHeight="1" x14ac:dyDescent="0.25">
      <c r="A116" s="20"/>
      <c r="B116" s="73"/>
      <c r="C116" s="20"/>
      <c r="D116" s="108"/>
      <c r="E116" s="107"/>
      <c r="F116" s="179"/>
      <c r="G116" s="20"/>
      <c r="H116" s="20"/>
      <c r="I116" s="21"/>
      <c r="J116" s="62"/>
      <c r="K116" s="131"/>
      <c r="L116" s="33"/>
      <c r="M116" s="91"/>
      <c r="N116" s="79"/>
      <c r="O116" s="80"/>
      <c r="P116" s="80"/>
      <c r="Q116" s="80"/>
      <c r="R116" s="80"/>
      <c r="S116" s="87"/>
      <c r="T116" s="84"/>
      <c r="U116" s="26"/>
      <c r="V116" s="22"/>
      <c r="W116" s="22"/>
      <c r="X116" s="22"/>
      <c r="Y116" s="207"/>
      <c r="Z116" s="207"/>
      <c r="AA116" s="23"/>
      <c r="AB116" s="24"/>
      <c r="AC116" s="25"/>
      <c r="AD116" s="25"/>
      <c r="AE116" s="115"/>
      <c r="AF116" s="119"/>
      <c r="AG116" s="120"/>
      <c r="AH116" s="127"/>
      <c r="AI116" s="67"/>
      <c r="AJ116" s="27"/>
      <c r="AK116" s="109"/>
      <c r="AL116" s="95"/>
      <c r="AM116" s="99"/>
      <c r="AN116" s="105"/>
      <c r="AO116" s="177"/>
    </row>
    <row r="117" spans="1:41" s="14" customFormat="1" ht="15" customHeight="1" x14ac:dyDescent="0.25">
      <c r="A117" s="20"/>
      <c r="B117" s="73"/>
      <c r="C117" s="20"/>
      <c r="D117" s="108"/>
      <c r="E117" s="107"/>
      <c r="F117" s="179"/>
      <c r="G117" s="20"/>
      <c r="H117" s="20"/>
      <c r="I117" s="21"/>
      <c r="J117" s="62"/>
      <c r="K117" s="131"/>
      <c r="L117" s="33"/>
      <c r="M117" s="91"/>
      <c r="N117" s="79"/>
      <c r="O117" s="80"/>
      <c r="P117" s="80"/>
      <c r="Q117" s="80"/>
      <c r="R117" s="80"/>
      <c r="S117" s="87"/>
      <c r="T117" s="84"/>
      <c r="U117" s="26"/>
      <c r="V117" s="22"/>
      <c r="W117" s="22"/>
      <c r="X117" s="22"/>
      <c r="Y117" s="207"/>
      <c r="Z117" s="207"/>
      <c r="AA117" s="23"/>
      <c r="AB117" s="24"/>
      <c r="AC117" s="25"/>
      <c r="AD117" s="25"/>
      <c r="AE117" s="115"/>
      <c r="AF117" s="119"/>
      <c r="AG117" s="120"/>
      <c r="AH117" s="127"/>
      <c r="AI117" s="67"/>
      <c r="AJ117" s="27"/>
      <c r="AK117" s="109"/>
      <c r="AL117" s="95"/>
      <c r="AM117" s="99"/>
      <c r="AN117" s="105"/>
      <c r="AO117" s="177"/>
    </row>
    <row r="118" spans="1:41" s="14" customFormat="1" ht="15" customHeight="1" x14ac:dyDescent="0.25">
      <c r="A118" s="20"/>
      <c r="B118" s="73"/>
      <c r="C118" s="20"/>
      <c r="D118" s="108"/>
      <c r="E118" s="107"/>
      <c r="F118" s="179"/>
      <c r="G118" s="20"/>
      <c r="H118" s="20"/>
      <c r="I118" s="21"/>
      <c r="J118" s="62"/>
      <c r="K118" s="131"/>
      <c r="L118" s="33"/>
      <c r="M118" s="91"/>
      <c r="N118" s="79"/>
      <c r="O118" s="80"/>
      <c r="P118" s="80"/>
      <c r="Q118" s="80"/>
      <c r="R118" s="80"/>
      <c r="S118" s="87"/>
      <c r="T118" s="84"/>
      <c r="U118" s="26"/>
      <c r="V118" s="22"/>
      <c r="W118" s="22"/>
      <c r="X118" s="22"/>
      <c r="Y118" s="207"/>
      <c r="Z118" s="207"/>
      <c r="AA118" s="23"/>
      <c r="AB118" s="24"/>
      <c r="AC118" s="25"/>
      <c r="AD118" s="25"/>
      <c r="AE118" s="115"/>
      <c r="AF118" s="119"/>
      <c r="AG118" s="120"/>
      <c r="AH118" s="127"/>
      <c r="AI118" s="67"/>
      <c r="AJ118" s="27"/>
      <c r="AK118" s="109"/>
      <c r="AL118" s="95"/>
      <c r="AM118" s="99"/>
      <c r="AN118" s="105"/>
      <c r="AO118" s="177"/>
    </row>
    <row r="119" spans="1:41" s="14" customFormat="1" ht="15" customHeight="1" x14ac:dyDescent="0.25">
      <c r="A119" s="20"/>
      <c r="B119" s="73"/>
      <c r="C119" s="20"/>
      <c r="D119" s="108"/>
      <c r="E119" s="107"/>
      <c r="F119" s="179"/>
      <c r="G119" s="20"/>
      <c r="H119" s="20"/>
      <c r="I119" s="21"/>
      <c r="J119" s="62"/>
      <c r="K119" s="131"/>
      <c r="L119" s="33"/>
      <c r="M119" s="91"/>
      <c r="N119" s="79"/>
      <c r="O119" s="80"/>
      <c r="P119" s="80"/>
      <c r="Q119" s="80"/>
      <c r="R119" s="80"/>
      <c r="S119" s="87"/>
      <c r="T119" s="84"/>
      <c r="U119" s="26"/>
      <c r="V119" s="22"/>
      <c r="W119" s="22"/>
      <c r="X119" s="22"/>
      <c r="Y119" s="207"/>
      <c r="Z119" s="207"/>
      <c r="AA119" s="23"/>
      <c r="AB119" s="24"/>
      <c r="AC119" s="25"/>
      <c r="AD119" s="25"/>
      <c r="AE119" s="115"/>
      <c r="AF119" s="119"/>
      <c r="AG119" s="120"/>
      <c r="AH119" s="127"/>
      <c r="AI119" s="67"/>
      <c r="AJ119" s="27"/>
      <c r="AK119" s="109"/>
      <c r="AL119" s="95"/>
      <c r="AM119" s="99"/>
      <c r="AN119" s="105"/>
      <c r="AO119" s="177"/>
    </row>
    <row r="120" spans="1:41" s="14" customFormat="1" ht="15" customHeight="1" x14ac:dyDescent="0.25">
      <c r="A120" s="20"/>
      <c r="B120" s="73"/>
      <c r="C120" s="20"/>
      <c r="D120" s="108"/>
      <c r="E120" s="107"/>
      <c r="F120" s="179"/>
      <c r="G120" s="20"/>
      <c r="H120" s="20"/>
      <c r="I120" s="21"/>
      <c r="J120" s="62"/>
      <c r="K120" s="131"/>
      <c r="L120" s="33"/>
      <c r="M120" s="91"/>
      <c r="N120" s="79"/>
      <c r="O120" s="80"/>
      <c r="P120" s="80"/>
      <c r="Q120" s="80"/>
      <c r="R120" s="80"/>
      <c r="S120" s="87"/>
      <c r="T120" s="84"/>
      <c r="U120" s="26"/>
      <c r="V120" s="22"/>
      <c r="W120" s="22"/>
      <c r="X120" s="22"/>
      <c r="Y120" s="207"/>
      <c r="Z120" s="207"/>
      <c r="AA120" s="23"/>
      <c r="AB120" s="24"/>
      <c r="AC120" s="25"/>
      <c r="AD120" s="25"/>
      <c r="AE120" s="115"/>
      <c r="AF120" s="119"/>
      <c r="AG120" s="120"/>
      <c r="AH120" s="127"/>
      <c r="AI120" s="67"/>
      <c r="AJ120" s="27"/>
      <c r="AK120" s="109"/>
      <c r="AL120" s="95"/>
      <c r="AM120" s="99"/>
      <c r="AN120" s="105"/>
      <c r="AO120" s="177"/>
    </row>
    <row r="121" spans="1:41" s="14" customFormat="1" ht="15" customHeight="1" x14ac:dyDescent="0.25">
      <c r="A121" s="20"/>
      <c r="B121" s="73"/>
      <c r="C121" s="20"/>
      <c r="D121" s="108"/>
      <c r="E121" s="107"/>
      <c r="F121" s="179"/>
      <c r="G121" s="20"/>
      <c r="H121" s="20"/>
      <c r="I121" s="21"/>
      <c r="J121" s="62"/>
      <c r="K121" s="131"/>
      <c r="L121" s="33"/>
      <c r="M121" s="91"/>
      <c r="N121" s="79"/>
      <c r="O121" s="80"/>
      <c r="P121" s="80"/>
      <c r="Q121" s="80"/>
      <c r="R121" s="80"/>
      <c r="S121" s="87"/>
      <c r="T121" s="84"/>
      <c r="U121" s="26"/>
      <c r="V121" s="22"/>
      <c r="W121" s="22"/>
      <c r="X121" s="22"/>
      <c r="Y121" s="207"/>
      <c r="Z121" s="207"/>
      <c r="AA121" s="23"/>
      <c r="AB121" s="24"/>
      <c r="AC121" s="25"/>
      <c r="AD121" s="25"/>
      <c r="AE121" s="115"/>
      <c r="AF121" s="119"/>
      <c r="AG121" s="120"/>
      <c r="AH121" s="127"/>
      <c r="AI121" s="67"/>
      <c r="AJ121" s="27"/>
      <c r="AK121" s="109"/>
      <c r="AL121" s="95"/>
      <c r="AM121" s="99"/>
      <c r="AN121" s="105"/>
      <c r="AO121" s="177"/>
    </row>
    <row r="122" spans="1:41" s="14" customFormat="1" ht="15" customHeight="1" x14ac:dyDescent="0.25">
      <c r="A122" s="20"/>
      <c r="B122" s="73"/>
      <c r="C122" s="20"/>
      <c r="D122" s="108"/>
      <c r="E122" s="107"/>
      <c r="F122" s="179"/>
      <c r="G122" s="20"/>
      <c r="H122" s="20"/>
      <c r="I122" s="21"/>
      <c r="J122" s="62"/>
      <c r="K122" s="131"/>
      <c r="L122" s="33"/>
      <c r="M122" s="91"/>
      <c r="N122" s="79"/>
      <c r="O122" s="80"/>
      <c r="P122" s="80"/>
      <c r="Q122" s="80"/>
      <c r="R122" s="80"/>
      <c r="S122" s="87"/>
      <c r="T122" s="84"/>
      <c r="U122" s="26"/>
      <c r="V122" s="22"/>
      <c r="W122" s="22"/>
      <c r="X122" s="22"/>
      <c r="Y122" s="207"/>
      <c r="Z122" s="207"/>
      <c r="AA122" s="23"/>
      <c r="AB122" s="24"/>
      <c r="AC122" s="25"/>
      <c r="AD122" s="25"/>
      <c r="AE122" s="115"/>
      <c r="AF122" s="119"/>
      <c r="AG122" s="120"/>
      <c r="AH122" s="127"/>
      <c r="AI122" s="67"/>
      <c r="AJ122" s="27"/>
      <c r="AK122" s="109"/>
      <c r="AL122" s="95"/>
      <c r="AM122" s="99"/>
      <c r="AN122" s="105"/>
      <c r="AO122" s="177"/>
    </row>
    <row r="123" spans="1:41" s="14" customFormat="1" ht="15" customHeight="1" x14ac:dyDescent="0.25">
      <c r="A123" s="20"/>
      <c r="B123" s="73"/>
      <c r="C123" s="20"/>
      <c r="D123" s="108"/>
      <c r="E123" s="107"/>
      <c r="F123" s="179"/>
      <c r="G123" s="20"/>
      <c r="H123" s="20"/>
      <c r="I123" s="21"/>
      <c r="J123" s="62"/>
      <c r="K123" s="131"/>
      <c r="L123" s="33"/>
      <c r="M123" s="91"/>
      <c r="N123" s="79"/>
      <c r="O123" s="80"/>
      <c r="P123" s="80"/>
      <c r="Q123" s="80"/>
      <c r="R123" s="80"/>
      <c r="S123" s="87"/>
      <c r="T123" s="84"/>
      <c r="U123" s="26"/>
      <c r="V123" s="22"/>
      <c r="W123" s="22"/>
      <c r="X123" s="22"/>
      <c r="Y123" s="207"/>
      <c r="Z123" s="207"/>
      <c r="AA123" s="23"/>
      <c r="AB123" s="24"/>
      <c r="AC123" s="25"/>
      <c r="AD123" s="25"/>
      <c r="AE123" s="115"/>
      <c r="AF123" s="119"/>
      <c r="AG123" s="120"/>
      <c r="AH123" s="127"/>
      <c r="AI123" s="67"/>
      <c r="AJ123" s="27"/>
      <c r="AK123" s="109"/>
      <c r="AL123" s="95"/>
      <c r="AM123" s="99"/>
      <c r="AN123" s="105"/>
      <c r="AO123" s="177"/>
    </row>
    <row r="124" spans="1:41" s="14" customFormat="1" ht="15" customHeight="1" x14ac:dyDescent="0.25">
      <c r="A124" s="20"/>
      <c r="B124" s="73"/>
      <c r="C124" s="20"/>
      <c r="D124" s="108"/>
      <c r="E124" s="107"/>
      <c r="F124" s="179"/>
      <c r="G124" s="20"/>
      <c r="H124" s="20"/>
      <c r="I124" s="21"/>
      <c r="J124" s="62"/>
      <c r="K124" s="131"/>
      <c r="L124" s="33"/>
      <c r="M124" s="91"/>
      <c r="N124" s="79"/>
      <c r="O124" s="80"/>
      <c r="P124" s="80"/>
      <c r="Q124" s="80"/>
      <c r="R124" s="80"/>
      <c r="S124" s="87"/>
      <c r="T124" s="84"/>
      <c r="U124" s="26"/>
      <c r="V124" s="22"/>
      <c r="W124" s="22"/>
      <c r="X124" s="22"/>
      <c r="Y124" s="207"/>
      <c r="Z124" s="207"/>
      <c r="AA124" s="23"/>
      <c r="AB124" s="24"/>
      <c r="AC124" s="25"/>
      <c r="AD124" s="25"/>
      <c r="AE124" s="115"/>
      <c r="AF124" s="119"/>
      <c r="AG124" s="120"/>
      <c r="AH124" s="127"/>
      <c r="AI124" s="67"/>
      <c r="AJ124" s="27"/>
      <c r="AK124" s="109"/>
      <c r="AL124" s="95"/>
      <c r="AM124" s="99"/>
      <c r="AN124" s="105"/>
      <c r="AO124" s="177"/>
    </row>
    <row r="125" spans="1:41" s="14" customFormat="1" ht="15" customHeight="1" x14ac:dyDescent="0.25">
      <c r="A125" s="20"/>
      <c r="B125" s="73"/>
      <c r="C125" s="20"/>
      <c r="D125" s="108"/>
      <c r="E125" s="107"/>
      <c r="F125" s="179"/>
      <c r="G125" s="20"/>
      <c r="H125" s="20"/>
      <c r="I125" s="21"/>
      <c r="J125" s="62"/>
      <c r="K125" s="131"/>
      <c r="L125" s="33"/>
      <c r="M125" s="91"/>
      <c r="N125" s="79"/>
      <c r="O125" s="80"/>
      <c r="P125" s="80"/>
      <c r="Q125" s="80"/>
      <c r="R125" s="80"/>
      <c r="S125" s="87"/>
      <c r="T125" s="84"/>
      <c r="U125" s="26"/>
      <c r="V125" s="22"/>
      <c r="W125" s="22"/>
      <c r="X125" s="22"/>
      <c r="Y125" s="207"/>
      <c r="Z125" s="207"/>
      <c r="AA125" s="23"/>
      <c r="AB125" s="24"/>
      <c r="AC125" s="25"/>
      <c r="AD125" s="25"/>
      <c r="AE125" s="115"/>
      <c r="AF125" s="119"/>
      <c r="AG125" s="120"/>
      <c r="AH125" s="127"/>
      <c r="AI125" s="67"/>
      <c r="AJ125" s="27"/>
      <c r="AK125" s="109"/>
      <c r="AL125" s="95"/>
      <c r="AM125" s="99"/>
      <c r="AN125" s="105"/>
      <c r="AO125" s="177"/>
    </row>
    <row r="126" spans="1:41" s="14" customFormat="1" ht="15" customHeight="1" x14ac:dyDescent="0.25">
      <c r="A126" s="20"/>
      <c r="B126" s="73"/>
      <c r="C126" s="20"/>
      <c r="D126" s="108"/>
      <c r="E126" s="107"/>
      <c r="F126" s="179"/>
      <c r="G126" s="20"/>
      <c r="H126" s="20"/>
      <c r="I126" s="21"/>
      <c r="J126" s="62"/>
      <c r="K126" s="131"/>
      <c r="L126" s="33"/>
      <c r="M126" s="91"/>
      <c r="N126" s="79"/>
      <c r="O126" s="80"/>
      <c r="P126" s="80"/>
      <c r="Q126" s="80"/>
      <c r="R126" s="80"/>
      <c r="S126" s="87"/>
      <c r="T126" s="84"/>
      <c r="U126" s="26"/>
      <c r="V126" s="22"/>
      <c r="W126" s="22"/>
      <c r="X126" s="22"/>
      <c r="Y126" s="207"/>
      <c r="Z126" s="207"/>
      <c r="AA126" s="23"/>
      <c r="AB126" s="24"/>
      <c r="AC126" s="25"/>
      <c r="AD126" s="25"/>
      <c r="AE126" s="115"/>
      <c r="AF126" s="119"/>
      <c r="AG126" s="120"/>
      <c r="AH126" s="127"/>
      <c r="AI126" s="67"/>
      <c r="AJ126" s="27"/>
      <c r="AK126" s="109"/>
      <c r="AL126" s="95"/>
      <c r="AM126" s="99"/>
      <c r="AN126" s="105"/>
      <c r="AO126" s="177"/>
    </row>
    <row r="127" spans="1:41" s="14" customFormat="1" ht="15" customHeight="1" x14ac:dyDescent="0.25">
      <c r="A127" s="20"/>
      <c r="B127" s="73"/>
      <c r="C127" s="20"/>
      <c r="D127" s="108"/>
      <c r="E127" s="107"/>
      <c r="F127" s="179"/>
      <c r="G127" s="20"/>
      <c r="H127" s="20"/>
      <c r="I127" s="21"/>
      <c r="J127" s="62"/>
      <c r="K127" s="131"/>
      <c r="L127" s="33"/>
      <c r="M127" s="91"/>
      <c r="N127" s="79"/>
      <c r="O127" s="80"/>
      <c r="P127" s="80"/>
      <c r="Q127" s="80"/>
      <c r="R127" s="80"/>
      <c r="S127" s="87"/>
      <c r="T127" s="84"/>
      <c r="U127" s="26"/>
      <c r="V127" s="22"/>
      <c r="W127" s="22"/>
      <c r="X127" s="22"/>
      <c r="Y127" s="207"/>
      <c r="Z127" s="207"/>
      <c r="AA127" s="23"/>
      <c r="AB127" s="24"/>
      <c r="AC127" s="25"/>
      <c r="AD127" s="25"/>
      <c r="AE127" s="115"/>
      <c r="AF127" s="119"/>
      <c r="AG127" s="120"/>
      <c r="AH127" s="127"/>
      <c r="AI127" s="67"/>
      <c r="AJ127" s="27"/>
      <c r="AK127" s="109"/>
      <c r="AL127" s="95"/>
      <c r="AM127" s="99"/>
      <c r="AN127" s="105"/>
      <c r="AO127" s="177"/>
    </row>
    <row r="128" spans="1:41" s="14" customFormat="1" ht="15" customHeight="1" x14ac:dyDescent="0.25">
      <c r="A128" s="20"/>
      <c r="B128" s="73"/>
      <c r="C128" s="20"/>
      <c r="D128" s="108"/>
      <c r="E128" s="107"/>
      <c r="F128" s="179"/>
      <c r="G128" s="20"/>
      <c r="H128" s="20"/>
      <c r="I128" s="21"/>
      <c r="J128" s="62"/>
      <c r="K128" s="131"/>
      <c r="L128" s="33"/>
      <c r="M128" s="91"/>
      <c r="N128" s="79"/>
      <c r="O128" s="80"/>
      <c r="P128" s="80"/>
      <c r="Q128" s="80"/>
      <c r="R128" s="80"/>
      <c r="S128" s="87"/>
      <c r="T128" s="84"/>
      <c r="U128" s="26"/>
      <c r="V128" s="22"/>
      <c r="W128" s="22"/>
      <c r="X128" s="22"/>
      <c r="Y128" s="207"/>
      <c r="Z128" s="207"/>
      <c r="AA128" s="23"/>
      <c r="AB128" s="24"/>
      <c r="AC128" s="25"/>
      <c r="AD128" s="25"/>
      <c r="AE128" s="115"/>
      <c r="AF128" s="119"/>
      <c r="AG128" s="120"/>
      <c r="AH128" s="127"/>
      <c r="AI128" s="67"/>
      <c r="AJ128" s="27"/>
      <c r="AK128" s="109"/>
      <c r="AL128" s="95"/>
      <c r="AM128" s="99"/>
      <c r="AN128" s="105"/>
      <c r="AO128" s="177"/>
    </row>
    <row r="129" spans="1:41" s="14" customFormat="1" ht="15" customHeight="1" x14ac:dyDescent="0.25">
      <c r="A129" s="20"/>
      <c r="B129" s="73"/>
      <c r="C129" s="20"/>
      <c r="D129" s="108"/>
      <c r="E129" s="107"/>
      <c r="F129" s="179"/>
      <c r="G129" s="20"/>
      <c r="H129" s="20"/>
      <c r="I129" s="21"/>
      <c r="J129" s="62"/>
      <c r="K129" s="131"/>
      <c r="L129" s="33"/>
      <c r="M129" s="91"/>
      <c r="N129" s="79"/>
      <c r="O129" s="80"/>
      <c r="P129" s="80"/>
      <c r="Q129" s="80"/>
      <c r="R129" s="80"/>
      <c r="S129" s="87"/>
      <c r="T129" s="84"/>
      <c r="U129" s="26"/>
      <c r="V129" s="22"/>
      <c r="W129" s="22"/>
      <c r="X129" s="22"/>
      <c r="Y129" s="207"/>
      <c r="Z129" s="207"/>
      <c r="AA129" s="23"/>
      <c r="AB129" s="24"/>
      <c r="AC129" s="25"/>
      <c r="AD129" s="25"/>
      <c r="AE129" s="115"/>
      <c r="AF129" s="119"/>
      <c r="AG129" s="120"/>
      <c r="AH129" s="127"/>
      <c r="AI129" s="67"/>
      <c r="AJ129" s="27"/>
      <c r="AK129" s="109"/>
      <c r="AL129" s="95"/>
      <c r="AM129" s="99"/>
      <c r="AN129" s="105"/>
      <c r="AO129" s="177"/>
    </row>
    <row r="130" spans="1:41" s="14" customFormat="1" ht="15" customHeight="1" x14ac:dyDescent="0.25">
      <c r="A130" s="20"/>
      <c r="B130" s="73"/>
      <c r="C130" s="20"/>
      <c r="D130" s="108"/>
      <c r="E130" s="107"/>
      <c r="F130" s="179"/>
      <c r="G130" s="20"/>
      <c r="H130" s="20"/>
      <c r="I130" s="21"/>
      <c r="J130" s="62"/>
      <c r="K130" s="131"/>
      <c r="L130" s="33"/>
      <c r="M130" s="91"/>
      <c r="N130" s="79"/>
      <c r="O130" s="80"/>
      <c r="P130" s="80"/>
      <c r="Q130" s="80"/>
      <c r="R130" s="80"/>
      <c r="S130" s="87"/>
      <c r="T130" s="84"/>
      <c r="U130" s="26"/>
      <c r="V130" s="22"/>
      <c r="W130" s="22"/>
      <c r="X130" s="22"/>
      <c r="Y130" s="207"/>
      <c r="Z130" s="207"/>
      <c r="AA130" s="23"/>
      <c r="AB130" s="24"/>
      <c r="AC130" s="25"/>
      <c r="AD130" s="25"/>
      <c r="AE130" s="115"/>
      <c r="AF130" s="119"/>
      <c r="AG130" s="120"/>
      <c r="AH130" s="127"/>
      <c r="AI130" s="67"/>
      <c r="AJ130" s="27"/>
      <c r="AK130" s="109"/>
      <c r="AL130" s="95"/>
      <c r="AM130" s="99"/>
      <c r="AN130" s="105"/>
      <c r="AO130" s="177"/>
    </row>
    <row r="131" spans="1:41" s="14" customFormat="1" ht="15" customHeight="1" x14ac:dyDescent="0.25">
      <c r="A131" s="20"/>
      <c r="B131" s="73"/>
      <c r="C131" s="20"/>
      <c r="D131" s="108"/>
      <c r="E131" s="107"/>
      <c r="F131" s="179"/>
      <c r="G131" s="20"/>
      <c r="H131" s="20"/>
      <c r="I131" s="21"/>
      <c r="J131" s="62"/>
      <c r="K131" s="131"/>
      <c r="L131" s="33"/>
      <c r="M131" s="91"/>
      <c r="N131" s="79"/>
      <c r="O131" s="80"/>
      <c r="P131" s="80"/>
      <c r="Q131" s="80"/>
      <c r="R131" s="80"/>
      <c r="S131" s="87"/>
      <c r="T131" s="84"/>
      <c r="U131" s="26"/>
      <c r="V131" s="22"/>
      <c r="W131" s="22"/>
      <c r="X131" s="22"/>
      <c r="Y131" s="207"/>
      <c r="Z131" s="207"/>
      <c r="AA131" s="23"/>
      <c r="AB131" s="24"/>
      <c r="AC131" s="25"/>
      <c r="AD131" s="25"/>
      <c r="AE131" s="115"/>
      <c r="AF131" s="119"/>
      <c r="AG131" s="120"/>
      <c r="AH131" s="127"/>
      <c r="AI131" s="67"/>
      <c r="AJ131" s="27"/>
      <c r="AK131" s="109"/>
      <c r="AL131" s="95"/>
      <c r="AM131" s="99"/>
      <c r="AN131" s="105"/>
      <c r="AO131" s="177"/>
    </row>
    <row r="132" spans="1:41" s="14" customFormat="1" ht="15" customHeight="1" x14ac:dyDescent="0.25">
      <c r="A132" s="20"/>
      <c r="B132" s="73"/>
      <c r="C132" s="20"/>
      <c r="D132" s="108"/>
      <c r="E132" s="107"/>
      <c r="F132" s="179"/>
      <c r="G132" s="20"/>
      <c r="H132" s="20"/>
      <c r="I132" s="21"/>
      <c r="J132" s="62"/>
      <c r="K132" s="131"/>
      <c r="L132" s="33"/>
      <c r="M132" s="91"/>
      <c r="N132" s="79"/>
      <c r="O132" s="80"/>
      <c r="P132" s="80"/>
      <c r="Q132" s="80"/>
      <c r="R132" s="80"/>
      <c r="S132" s="87"/>
      <c r="T132" s="84"/>
      <c r="U132" s="26"/>
      <c r="V132" s="22"/>
      <c r="W132" s="22"/>
      <c r="X132" s="22"/>
      <c r="Y132" s="207"/>
      <c r="Z132" s="207"/>
      <c r="AA132" s="23"/>
      <c r="AB132" s="24"/>
      <c r="AC132" s="25"/>
      <c r="AD132" s="25"/>
      <c r="AE132" s="115"/>
      <c r="AF132" s="119"/>
      <c r="AG132" s="120"/>
      <c r="AH132" s="127"/>
      <c r="AI132" s="67"/>
      <c r="AJ132" s="27"/>
      <c r="AK132" s="109"/>
      <c r="AL132" s="95"/>
      <c r="AM132" s="99"/>
      <c r="AN132" s="105"/>
      <c r="AO132" s="177"/>
    </row>
    <row r="133" spans="1:41" s="14" customFormat="1" ht="15" customHeight="1" x14ac:dyDescent="0.25">
      <c r="A133" s="20"/>
      <c r="B133" s="73"/>
      <c r="C133" s="20"/>
      <c r="D133" s="108"/>
      <c r="E133" s="107"/>
      <c r="F133" s="179"/>
      <c r="G133" s="20"/>
      <c r="H133" s="20"/>
      <c r="I133" s="21"/>
      <c r="J133" s="62"/>
      <c r="K133" s="131"/>
      <c r="L133" s="33"/>
      <c r="M133" s="91"/>
      <c r="N133" s="79"/>
      <c r="O133" s="80"/>
      <c r="P133" s="80"/>
      <c r="Q133" s="80"/>
      <c r="R133" s="80"/>
      <c r="S133" s="87"/>
      <c r="T133" s="84"/>
      <c r="U133" s="26"/>
      <c r="V133" s="22"/>
      <c r="W133" s="22"/>
      <c r="X133" s="22"/>
      <c r="Y133" s="207"/>
      <c r="Z133" s="207"/>
      <c r="AA133" s="23"/>
      <c r="AB133" s="24"/>
      <c r="AC133" s="25"/>
      <c r="AD133" s="25"/>
      <c r="AE133" s="115"/>
      <c r="AF133" s="119"/>
      <c r="AG133" s="120"/>
      <c r="AH133" s="127"/>
      <c r="AI133" s="67"/>
      <c r="AJ133" s="27"/>
      <c r="AK133" s="109"/>
      <c r="AL133" s="95"/>
      <c r="AM133" s="99"/>
      <c r="AN133" s="105"/>
      <c r="AO133" s="177"/>
    </row>
    <row r="134" spans="1:41" s="14" customFormat="1" ht="15" customHeight="1" x14ac:dyDescent="0.25">
      <c r="A134" s="20"/>
      <c r="B134" s="73"/>
      <c r="C134" s="20"/>
      <c r="D134" s="108"/>
      <c r="E134" s="107"/>
      <c r="F134" s="179"/>
      <c r="G134" s="20"/>
      <c r="H134" s="20"/>
      <c r="I134" s="21"/>
      <c r="J134" s="62"/>
      <c r="K134" s="131"/>
      <c r="L134" s="33"/>
      <c r="M134" s="91"/>
      <c r="N134" s="79"/>
      <c r="O134" s="80"/>
      <c r="P134" s="80"/>
      <c r="Q134" s="80"/>
      <c r="R134" s="80"/>
      <c r="S134" s="87"/>
      <c r="T134" s="84"/>
      <c r="U134" s="26"/>
      <c r="V134" s="22"/>
      <c r="W134" s="22"/>
      <c r="X134" s="22"/>
      <c r="Y134" s="207"/>
      <c r="Z134" s="207"/>
      <c r="AA134" s="23"/>
      <c r="AB134" s="24"/>
      <c r="AC134" s="25"/>
      <c r="AD134" s="25"/>
      <c r="AE134" s="115"/>
      <c r="AF134" s="119"/>
      <c r="AG134" s="120"/>
      <c r="AH134" s="127"/>
      <c r="AI134" s="67"/>
      <c r="AJ134" s="27"/>
      <c r="AK134" s="109"/>
      <c r="AL134" s="95"/>
      <c r="AM134" s="99"/>
      <c r="AN134" s="105"/>
      <c r="AO134" s="177"/>
    </row>
    <row r="135" spans="1:41" s="14" customFormat="1" ht="15" customHeight="1" x14ac:dyDescent="0.25">
      <c r="A135" s="20"/>
      <c r="B135" s="73"/>
      <c r="C135" s="20"/>
      <c r="D135" s="108"/>
      <c r="E135" s="107"/>
      <c r="F135" s="179"/>
      <c r="G135" s="20"/>
      <c r="H135" s="20"/>
      <c r="I135" s="21"/>
      <c r="J135" s="62"/>
      <c r="K135" s="131"/>
      <c r="L135" s="33"/>
      <c r="M135" s="91"/>
      <c r="N135" s="79"/>
      <c r="O135" s="80"/>
      <c r="P135" s="80"/>
      <c r="Q135" s="80"/>
      <c r="R135" s="80"/>
      <c r="S135" s="87"/>
      <c r="T135" s="84"/>
      <c r="U135" s="26"/>
      <c r="V135" s="22"/>
      <c r="W135" s="22"/>
      <c r="X135" s="22"/>
      <c r="Y135" s="207"/>
      <c r="Z135" s="207"/>
      <c r="AA135" s="23"/>
      <c r="AB135" s="24"/>
      <c r="AC135" s="25"/>
      <c r="AD135" s="25"/>
      <c r="AE135" s="115"/>
      <c r="AF135" s="119"/>
      <c r="AG135" s="120"/>
      <c r="AH135" s="127"/>
      <c r="AI135" s="67"/>
      <c r="AJ135" s="27"/>
      <c r="AK135" s="109"/>
      <c r="AL135" s="95"/>
      <c r="AM135" s="99"/>
      <c r="AN135" s="105"/>
      <c r="AO135" s="177"/>
    </row>
    <row r="136" spans="1:41" s="14" customFormat="1" ht="15" customHeight="1" x14ac:dyDescent="0.25">
      <c r="A136" s="20"/>
      <c r="B136" s="73"/>
      <c r="C136" s="20"/>
      <c r="D136" s="108"/>
      <c r="E136" s="107"/>
      <c r="F136" s="179"/>
      <c r="G136" s="20"/>
      <c r="H136" s="20"/>
      <c r="I136" s="21"/>
      <c r="J136" s="62"/>
      <c r="K136" s="131"/>
      <c r="L136" s="33"/>
      <c r="M136" s="91"/>
      <c r="N136" s="79"/>
      <c r="O136" s="80"/>
      <c r="P136" s="80"/>
      <c r="Q136" s="80"/>
      <c r="R136" s="80"/>
      <c r="S136" s="87"/>
      <c r="T136" s="84"/>
      <c r="U136" s="26"/>
      <c r="V136" s="22"/>
      <c r="W136" s="22"/>
      <c r="X136" s="22"/>
      <c r="Y136" s="207"/>
      <c r="Z136" s="207"/>
      <c r="AA136" s="23"/>
      <c r="AB136" s="24"/>
      <c r="AC136" s="25"/>
      <c r="AD136" s="25"/>
      <c r="AE136" s="115"/>
      <c r="AF136" s="119"/>
      <c r="AG136" s="120"/>
      <c r="AH136" s="127"/>
      <c r="AI136" s="67"/>
      <c r="AJ136" s="27"/>
      <c r="AK136" s="109"/>
      <c r="AL136" s="95"/>
      <c r="AM136" s="99"/>
      <c r="AN136" s="105"/>
      <c r="AO136" s="177"/>
    </row>
    <row r="137" spans="1:41" s="14" customFormat="1" ht="15" customHeight="1" x14ac:dyDescent="0.25">
      <c r="A137" s="20"/>
      <c r="B137" s="73"/>
      <c r="C137" s="20"/>
      <c r="D137" s="108"/>
      <c r="E137" s="107"/>
      <c r="F137" s="179"/>
      <c r="G137" s="20"/>
      <c r="H137" s="20"/>
      <c r="I137" s="21"/>
      <c r="J137" s="62"/>
      <c r="K137" s="131"/>
      <c r="L137" s="33"/>
      <c r="M137" s="91"/>
      <c r="N137" s="79"/>
      <c r="O137" s="80"/>
      <c r="P137" s="80"/>
      <c r="Q137" s="80"/>
      <c r="R137" s="80"/>
      <c r="S137" s="87"/>
      <c r="T137" s="84"/>
      <c r="U137" s="26"/>
      <c r="V137" s="22"/>
      <c r="W137" s="22"/>
      <c r="X137" s="22"/>
      <c r="Y137" s="207"/>
      <c r="Z137" s="207"/>
      <c r="AA137" s="23"/>
      <c r="AB137" s="24"/>
      <c r="AC137" s="25"/>
      <c r="AD137" s="25"/>
      <c r="AE137" s="115"/>
      <c r="AF137" s="119"/>
      <c r="AG137" s="120"/>
      <c r="AH137" s="127"/>
      <c r="AI137" s="67"/>
      <c r="AJ137" s="27"/>
      <c r="AK137" s="109"/>
      <c r="AL137" s="95"/>
      <c r="AM137" s="99"/>
      <c r="AN137" s="105"/>
      <c r="AO137" s="177"/>
    </row>
    <row r="138" spans="1:41" s="14" customFormat="1" ht="15" customHeight="1" x14ac:dyDescent="0.25">
      <c r="A138" s="20"/>
      <c r="B138" s="73"/>
      <c r="C138" s="20"/>
      <c r="D138" s="108"/>
      <c r="E138" s="107"/>
      <c r="F138" s="179"/>
      <c r="G138" s="20"/>
      <c r="H138" s="20"/>
      <c r="I138" s="21"/>
      <c r="J138" s="62"/>
      <c r="K138" s="131"/>
      <c r="L138" s="33"/>
      <c r="M138" s="91"/>
      <c r="N138" s="79"/>
      <c r="O138" s="80"/>
      <c r="P138" s="80"/>
      <c r="Q138" s="80"/>
      <c r="R138" s="80"/>
      <c r="S138" s="87"/>
      <c r="T138" s="84"/>
      <c r="U138" s="26"/>
      <c r="V138" s="22"/>
      <c r="W138" s="22"/>
      <c r="X138" s="22"/>
      <c r="Y138" s="207"/>
      <c r="Z138" s="207"/>
      <c r="AA138" s="23"/>
      <c r="AB138" s="24"/>
      <c r="AC138" s="25"/>
      <c r="AD138" s="25"/>
      <c r="AE138" s="115"/>
      <c r="AF138" s="119"/>
      <c r="AG138" s="120"/>
      <c r="AH138" s="127"/>
      <c r="AI138" s="67"/>
      <c r="AJ138" s="27"/>
      <c r="AK138" s="109"/>
      <c r="AL138" s="95"/>
      <c r="AM138" s="99"/>
      <c r="AN138" s="105"/>
      <c r="AO138" s="177"/>
    </row>
    <row r="139" spans="1:41" s="14" customFormat="1" ht="15" customHeight="1" x14ac:dyDescent="0.25">
      <c r="A139" s="20"/>
      <c r="B139" s="73"/>
      <c r="C139" s="20"/>
      <c r="D139" s="108"/>
      <c r="E139" s="107"/>
      <c r="F139" s="179"/>
      <c r="G139" s="20"/>
      <c r="H139" s="20"/>
      <c r="I139" s="21"/>
      <c r="J139" s="62"/>
      <c r="K139" s="131"/>
      <c r="L139" s="33"/>
      <c r="M139" s="91"/>
      <c r="N139" s="79"/>
      <c r="O139" s="80"/>
      <c r="P139" s="80"/>
      <c r="Q139" s="80"/>
      <c r="R139" s="80"/>
      <c r="S139" s="87"/>
      <c r="T139" s="84"/>
      <c r="U139" s="26"/>
      <c r="V139" s="22"/>
      <c r="W139" s="22"/>
      <c r="X139" s="22"/>
      <c r="Y139" s="207"/>
      <c r="Z139" s="207"/>
      <c r="AA139" s="23"/>
      <c r="AB139" s="24"/>
      <c r="AC139" s="25"/>
      <c r="AD139" s="25"/>
      <c r="AE139" s="115"/>
      <c r="AF139" s="119"/>
      <c r="AG139" s="120"/>
      <c r="AH139" s="127"/>
      <c r="AI139" s="67"/>
      <c r="AJ139" s="27"/>
      <c r="AK139" s="109"/>
      <c r="AL139" s="95"/>
      <c r="AM139" s="99"/>
      <c r="AN139" s="105"/>
      <c r="AO139" s="177"/>
    </row>
    <row r="140" spans="1:41" s="14" customFormat="1" ht="15" customHeight="1" x14ac:dyDescent="0.25">
      <c r="A140" s="20"/>
      <c r="B140" s="73"/>
      <c r="C140" s="20"/>
      <c r="D140" s="108"/>
      <c r="E140" s="107"/>
      <c r="F140" s="179"/>
      <c r="G140" s="20"/>
      <c r="H140" s="20"/>
      <c r="I140" s="21"/>
      <c r="J140" s="62"/>
      <c r="K140" s="131"/>
      <c r="L140" s="33"/>
      <c r="M140" s="91"/>
      <c r="N140" s="79"/>
      <c r="O140" s="80"/>
      <c r="P140" s="80"/>
      <c r="Q140" s="80"/>
      <c r="R140" s="80"/>
      <c r="S140" s="87"/>
      <c r="T140" s="84"/>
      <c r="U140" s="26"/>
      <c r="V140" s="22"/>
      <c r="W140" s="22"/>
      <c r="X140" s="22"/>
      <c r="Y140" s="207"/>
      <c r="Z140" s="207"/>
      <c r="AA140" s="23"/>
      <c r="AB140" s="24"/>
      <c r="AC140" s="25"/>
      <c r="AD140" s="25"/>
      <c r="AE140" s="115"/>
      <c r="AF140" s="119"/>
      <c r="AG140" s="120"/>
      <c r="AH140" s="127"/>
      <c r="AI140" s="67"/>
      <c r="AJ140" s="27"/>
      <c r="AK140" s="109"/>
      <c r="AL140" s="95"/>
      <c r="AM140" s="99"/>
      <c r="AN140" s="105"/>
      <c r="AO140" s="177"/>
    </row>
    <row r="141" spans="1:41" s="14" customFormat="1" ht="15" customHeight="1" x14ac:dyDescent="0.25">
      <c r="A141" s="20"/>
      <c r="B141" s="73"/>
      <c r="C141" s="20"/>
      <c r="D141" s="108"/>
      <c r="E141" s="107"/>
      <c r="F141" s="179"/>
      <c r="G141" s="20"/>
      <c r="H141" s="20"/>
      <c r="I141" s="21"/>
      <c r="J141" s="62"/>
      <c r="K141" s="131"/>
      <c r="L141" s="33"/>
      <c r="M141" s="91"/>
      <c r="N141" s="79"/>
      <c r="O141" s="80"/>
      <c r="P141" s="80"/>
      <c r="Q141" s="80"/>
      <c r="R141" s="80"/>
      <c r="S141" s="87"/>
      <c r="T141" s="84"/>
      <c r="U141" s="26"/>
      <c r="V141" s="22"/>
      <c r="W141" s="22"/>
      <c r="X141" s="22"/>
      <c r="Y141" s="207"/>
      <c r="Z141" s="207"/>
      <c r="AA141" s="23"/>
      <c r="AB141" s="24"/>
      <c r="AC141" s="25"/>
      <c r="AD141" s="25"/>
      <c r="AE141" s="115"/>
      <c r="AF141" s="119"/>
      <c r="AG141" s="120"/>
      <c r="AH141" s="127"/>
      <c r="AI141" s="67"/>
      <c r="AJ141" s="27"/>
      <c r="AK141" s="109"/>
      <c r="AL141" s="95"/>
      <c r="AM141" s="99"/>
      <c r="AN141" s="105"/>
      <c r="AO141" s="177"/>
    </row>
    <row r="142" spans="1:41" s="14" customFormat="1" ht="15" customHeight="1" x14ac:dyDescent="0.25">
      <c r="A142" s="20"/>
      <c r="B142" s="73"/>
      <c r="C142" s="20"/>
      <c r="D142" s="108"/>
      <c r="E142" s="107"/>
      <c r="F142" s="179"/>
      <c r="G142" s="20"/>
      <c r="H142" s="20"/>
      <c r="I142" s="21"/>
      <c r="J142" s="62"/>
      <c r="K142" s="131"/>
      <c r="L142" s="33"/>
      <c r="M142" s="91"/>
      <c r="N142" s="79"/>
      <c r="O142" s="80"/>
      <c r="P142" s="80"/>
      <c r="Q142" s="80"/>
      <c r="R142" s="80"/>
      <c r="S142" s="87"/>
      <c r="T142" s="84"/>
      <c r="U142" s="26"/>
      <c r="V142" s="22"/>
      <c r="W142" s="22"/>
      <c r="X142" s="22"/>
      <c r="Y142" s="207"/>
      <c r="Z142" s="207"/>
      <c r="AA142" s="23"/>
      <c r="AB142" s="24"/>
      <c r="AC142" s="25"/>
      <c r="AD142" s="25"/>
      <c r="AE142" s="115"/>
      <c r="AF142" s="119"/>
      <c r="AG142" s="120"/>
      <c r="AH142" s="127"/>
      <c r="AI142" s="67"/>
      <c r="AJ142" s="27"/>
      <c r="AK142" s="109"/>
      <c r="AL142" s="95"/>
      <c r="AM142" s="99"/>
      <c r="AN142" s="105"/>
      <c r="AO142" s="177"/>
    </row>
    <row r="143" spans="1:41" s="14" customFormat="1" ht="15" customHeight="1" x14ac:dyDescent="0.25">
      <c r="A143" s="20"/>
      <c r="B143" s="73"/>
      <c r="C143" s="20"/>
      <c r="D143" s="108"/>
      <c r="E143" s="107"/>
      <c r="F143" s="179"/>
      <c r="G143" s="20"/>
      <c r="H143" s="20"/>
      <c r="I143" s="21"/>
      <c r="J143" s="62"/>
      <c r="K143" s="131"/>
      <c r="L143" s="33"/>
      <c r="M143" s="91"/>
      <c r="N143" s="79"/>
      <c r="O143" s="80"/>
      <c r="P143" s="80"/>
      <c r="Q143" s="80"/>
      <c r="R143" s="80"/>
      <c r="S143" s="87"/>
      <c r="T143" s="84"/>
      <c r="U143" s="26"/>
      <c r="V143" s="22"/>
      <c r="W143" s="22"/>
      <c r="X143" s="22"/>
      <c r="Y143" s="207"/>
      <c r="Z143" s="207"/>
      <c r="AA143" s="23"/>
      <c r="AB143" s="24"/>
      <c r="AC143" s="25"/>
      <c r="AD143" s="25"/>
      <c r="AE143" s="115"/>
      <c r="AF143" s="119"/>
      <c r="AG143" s="120"/>
      <c r="AH143" s="127"/>
      <c r="AI143" s="67"/>
      <c r="AJ143" s="27"/>
      <c r="AK143" s="109"/>
      <c r="AL143" s="95"/>
      <c r="AM143" s="99"/>
      <c r="AN143" s="105"/>
      <c r="AO143" s="177"/>
    </row>
    <row r="144" spans="1:41" s="14" customFormat="1" ht="15" customHeight="1" x14ac:dyDescent="0.25">
      <c r="A144" s="20"/>
      <c r="B144" s="73"/>
      <c r="C144" s="20"/>
      <c r="D144" s="108"/>
      <c r="E144" s="107"/>
      <c r="F144" s="179"/>
      <c r="G144" s="20"/>
      <c r="H144" s="20"/>
      <c r="I144" s="21"/>
      <c r="J144" s="62"/>
      <c r="K144" s="131"/>
      <c r="L144" s="33"/>
      <c r="M144" s="91"/>
      <c r="N144" s="79"/>
      <c r="O144" s="80"/>
      <c r="P144" s="80"/>
      <c r="Q144" s="80"/>
      <c r="R144" s="80"/>
      <c r="S144" s="87"/>
      <c r="T144" s="84"/>
      <c r="U144" s="26"/>
      <c r="V144" s="22"/>
      <c r="W144" s="22"/>
      <c r="X144" s="22"/>
      <c r="Y144" s="207"/>
      <c r="Z144" s="207"/>
      <c r="AA144" s="23"/>
      <c r="AB144" s="24"/>
      <c r="AC144" s="25"/>
      <c r="AD144" s="25"/>
      <c r="AE144" s="115"/>
      <c r="AF144" s="119"/>
      <c r="AG144" s="120"/>
      <c r="AH144" s="127"/>
      <c r="AI144" s="67"/>
      <c r="AJ144" s="27"/>
      <c r="AK144" s="109"/>
      <c r="AL144" s="95"/>
      <c r="AM144" s="99"/>
      <c r="AN144" s="105"/>
      <c r="AO144" s="177"/>
    </row>
    <row r="145" spans="1:41" s="14" customFormat="1" ht="15" customHeight="1" x14ac:dyDescent="0.25">
      <c r="A145" s="20"/>
      <c r="B145" s="73"/>
      <c r="C145" s="20"/>
      <c r="D145" s="108"/>
      <c r="E145" s="107"/>
      <c r="F145" s="179"/>
      <c r="G145" s="20"/>
      <c r="H145" s="20"/>
      <c r="I145" s="21"/>
      <c r="J145" s="62"/>
      <c r="K145" s="131"/>
      <c r="L145" s="33"/>
      <c r="M145" s="91"/>
      <c r="N145" s="79"/>
      <c r="O145" s="80"/>
      <c r="P145" s="80"/>
      <c r="Q145" s="80"/>
      <c r="R145" s="80"/>
      <c r="S145" s="87"/>
      <c r="T145" s="84"/>
      <c r="U145" s="26"/>
      <c r="V145" s="22"/>
      <c r="W145" s="22"/>
      <c r="X145" s="22"/>
      <c r="Y145" s="207"/>
      <c r="Z145" s="207"/>
      <c r="AA145" s="23"/>
      <c r="AB145" s="24"/>
      <c r="AC145" s="25"/>
      <c r="AD145" s="25"/>
      <c r="AE145" s="115"/>
      <c r="AF145" s="119"/>
      <c r="AG145" s="120"/>
      <c r="AH145" s="127"/>
      <c r="AI145" s="67"/>
      <c r="AJ145" s="27"/>
      <c r="AK145" s="109"/>
      <c r="AL145" s="95"/>
      <c r="AM145" s="99"/>
      <c r="AN145" s="105"/>
      <c r="AO145" s="177"/>
    </row>
    <row r="146" spans="1:41" s="14" customFormat="1" ht="15" customHeight="1" x14ac:dyDescent="0.25">
      <c r="A146" s="20"/>
      <c r="B146" s="73"/>
      <c r="C146" s="20"/>
      <c r="D146" s="108"/>
      <c r="E146" s="107"/>
      <c r="F146" s="179"/>
      <c r="G146" s="20"/>
      <c r="H146" s="20"/>
      <c r="I146" s="21"/>
      <c r="J146" s="62"/>
      <c r="K146" s="131"/>
      <c r="L146" s="33"/>
      <c r="M146" s="91"/>
      <c r="N146" s="79"/>
      <c r="O146" s="80"/>
      <c r="P146" s="80"/>
      <c r="Q146" s="80"/>
      <c r="R146" s="80"/>
      <c r="S146" s="87"/>
      <c r="T146" s="84"/>
      <c r="U146" s="26"/>
      <c r="V146" s="22"/>
      <c r="W146" s="22"/>
      <c r="X146" s="22"/>
      <c r="Y146" s="207"/>
      <c r="Z146" s="207"/>
      <c r="AA146" s="23"/>
      <c r="AB146" s="24"/>
      <c r="AC146" s="25"/>
      <c r="AD146" s="25"/>
      <c r="AE146" s="115"/>
      <c r="AF146" s="119"/>
      <c r="AG146" s="120"/>
      <c r="AH146" s="127"/>
      <c r="AI146" s="67"/>
      <c r="AJ146" s="27"/>
      <c r="AK146" s="109"/>
      <c r="AL146" s="95"/>
      <c r="AM146" s="99"/>
      <c r="AN146" s="105"/>
      <c r="AO146" s="177"/>
    </row>
    <row r="147" spans="1:41" s="14" customFormat="1" ht="15" customHeight="1" x14ac:dyDescent="0.25">
      <c r="A147" s="20"/>
      <c r="B147" s="73"/>
      <c r="C147" s="20"/>
      <c r="D147" s="108"/>
      <c r="E147" s="107"/>
      <c r="F147" s="179"/>
      <c r="G147" s="20"/>
      <c r="H147" s="20"/>
      <c r="I147" s="21"/>
      <c r="J147" s="62"/>
      <c r="K147" s="131"/>
      <c r="L147" s="33"/>
      <c r="M147" s="91"/>
      <c r="N147" s="79"/>
      <c r="O147" s="80"/>
      <c r="P147" s="80"/>
      <c r="Q147" s="80"/>
      <c r="R147" s="80"/>
      <c r="S147" s="87"/>
      <c r="T147" s="84"/>
      <c r="U147" s="26"/>
      <c r="V147" s="22"/>
      <c r="W147" s="22"/>
      <c r="X147" s="22"/>
      <c r="Y147" s="207"/>
      <c r="Z147" s="207"/>
      <c r="AA147" s="23"/>
      <c r="AB147" s="24"/>
      <c r="AC147" s="25"/>
      <c r="AD147" s="25"/>
      <c r="AE147" s="115"/>
      <c r="AF147" s="119"/>
      <c r="AG147" s="120"/>
      <c r="AH147" s="127"/>
      <c r="AI147" s="67"/>
      <c r="AJ147" s="27"/>
      <c r="AK147" s="109"/>
      <c r="AL147" s="95"/>
      <c r="AM147" s="99"/>
      <c r="AN147" s="105"/>
      <c r="AO147" s="177"/>
    </row>
    <row r="148" spans="1:41" s="14" customFormat="1" ht="15" customHeight="1" x14ac:dyDescent="0.25">
      <c r="A148" s="20"/>
      <c r="B148" s="73"/>
      <c r="C148" s="20"/>
      <c r="D148" s="108"/>
      <c r="E148" s="107"/>
      <c r="F148" s="179"/>
      <c r="G148" s="20"/>
      <c r="H148" s="20"/>
      <c r="I148" s="21"/>
      <c r="J148" s="62"/>
      <c r="K148" s="131"/>
      <c r="L148" s="33"/>
      <c r="M148" s="91"/>
      <c r="N148" s="79"/>
      <c r="O148" s="80"/>
      <c r="P148" s="80"/>
      <c r="Q148" s="80"/>
      <c r="R148" s="80"/>
      <c r="S148" s="87"/>
      <c r="T148" s="84"/>
      <c r="U148" s="26"/>
      <c r="V148" s="22"/>
      <c r="W148" s="22"/>
      <c r="X148" s="22"/>
      <c r="Y148" s="207"/>
      <c r="Z148" s="207"/>
      <c r="AA148" s="23"/>
      <c r="AB148" s="24"/>
      <c r="AC148" s="25"/>
      <c r="AD148" s="25"/>
      <c r="AE148" s="115"/>
      <c r="AF148" s="119"/>
      <c r="AG148" s="120"/>
      <c r="AH148" s="127"/>
      <c r="AI148" s="67"/>
      <c r="AJ148" s="27"/>
      <c r="AK148" s="109"/>
      <c r="AL148" s="95"/>
      <c r="AM148" s="99"/>
      <c r="AN148" s="105"/>
      <c r="AO148" s="177"/>
    </row>
    <row r="149" spans="1:41" s="14" customFormat="1" ht="15" customHeight="1" x14ac:dyDescent="0.25">
      <c r="A149" s="20"/>
      <c r="B149" s="73"/>
      <c r="C149" s="20"/>
      <c r="D149" s="108"/>
      <c r="E149" s="107"/>
      <c r="F149" s="179"/>
      <c r="G149" s="20"/>
      <c r="H149" s="20"/>
      <c r="I149" s="21"/>
      <c r="J149" s="62"/>
      <c r="K149" s="131"/>
      <c r="L149" s="33"/>
      <c r="M149" s="91"/>
      <c r="N149" s="79"/>
      <c r="O149" s="80"/>
      <c r="P149" s="80"/>
      <c r="Q149" s="80"/>
      <c r="R149" s="80"/>
      <c r="S149" s="87"/>
      <c r="T149" s="84"/>
      <c r="U149" s="26"/>
      <c r="V149" s="22"/>
      <c r="W149" s="22"/>
      <c r="X149" s="22"/>
      <c r="Y149" s="207"/>
      <c r="Z149" s="207"/>
      <c r="AA149" s="23"/>
      <c r="AB149" s="24"/>
      <c r="AC149" s="25"/>
      <c r="AD149" s="25"/>
      <c r="AE149" s="115"/>
      <c r="AF149" s="119"/>
      <c r="AG149" s="120"/>
      <c r="AH149" s="127"/>
      <c r="AI149" s="67"/>
      <c r="AJ149" s="27"/>
      <c r="AK149" s="109"/>
      <c r="AL149" s="95"/>
      <c r="AM149" s="99"/>
      <c r="AN149" s="105"/>
      <c r="AO149" s="177"/>
    </row>
    <row r="150" spans="1:41" s="14" customFormat="1" ht="15" customHeight="1" x14ac:dyDescent="0.25">
      <c r="A150" s="20"/>
      <c r="B150" s="73"/>
      <c r="C150" s="20"/>
      <c r="D150" s="108"/>
      <c r="E150" s="107"/>
      <c r="F150" s="179"/>
      <c r="G150" s="20"/>
      <c r="H150" s="20"/>
      <c r="I150" s="21"/>
      <c r="J150" s="62"/>
      <c r="K150" s="131"/>
      <c r="L150" s="33"/>
      <c r="M150" s="91"/>
      <c r="N150" s="79"/>
      <c r="O150" s="80"/>
      <c r="P150" s="80"/>
      <c r="Q150" s="80"/>
      <c r="R150" s="80"/>
      <c r="S150" s="87"/>
      <c r="T150" s="84"/>
      <c r="U150" s="26"/>
      <c r="V150" s="22"/>
      <c r="W150" s="22"/>
      <c r="X150" s="22"/>
      <c r="Y150" s="207"/>
      <c r="Z150" s="207"/>
      <c r="AA150" s="23"/>
      <c r="AB150" s="24"/>
      <c r="AC150" s="25"/>
      <c r="AD150" s="25"/>
      <c r="AE150" s="115"/>
      <c r="AF150" s="119"/>
      <c r="AG150" s="120"/>
      <c r="AH150" s="127"/>
      <c r="AI150" s="67"/>
      <c r="AJ150" s="27"/>
      <c r="AK150" s="109"/>
      <c r="AL150" s="95"/>
      <c r="AM150" s="99"/>
      <c r="AN150" s="105"/>
      <c r="AO150" s="177"/>
    </row>
    <row r="151" spans="1:41" s="14" customFormat="1" ht="15" customHeight="1" x14ac:dyDescent="0.25">
      <c r="A151" s="20"/>
      <c r="B151" s="73"/>
      <c r="C151" s="20"/>
      <c r="D151" s="108"/>
      <c r="E151" s="107"/>
      <c r="F151" s="179"/>
      <c r="G151" s="20"/>
      <c r="H151" s="20"/>
      <c r="I151" s="21"/>
      <c r="J151" s="62"/>
      <c r="K151" s="131"/>
      <c r="L151" s="33"/>
      <c r="M151" s="91"/>
      <c r="N151" s="79"/>
      <c r="O151" s="80"/>
      <c r="P151" s="80"/>
      <c r="Q151" s="80"/>
      <c r="R151" s="80"/>
      <c r="S151" s="87"/>
      <c r="T151" s="84"/>
      <c r="U151" s="26"/>
      <c r="V151" s="22"/>
      <c r="W151" s="22"/>
      <c r="X151" s="22"/>
      <c r="Y151" s="207"/>
      <c r="Z151" s="207"/>
      <c r="AA151" s="23"/>
      <c r="AB151" s="24"/>
      <c r="AC151" s="25"/>
      <c r="AD151" s="25"/>
      <c r="AE151" s="115"/>
      <c r="AF151" s="119"/>
      <c r="AG151" s="120"/>
      <c r="AH151" s="127"/>
      <c r="AI151" s="67"/>
      <c r="AJ151" s="27"/>
      <c r="AK151" s="109"/>
      <c r="AL151" s="95"/>
      <c r="AM151" s="99"/>
      <c r="AN151" s="105"/>
      <c r="AO151" s="177"/>
    </row>
    <row r="152" spans="1:41" s="14" customFormat="1" ht="15" customHeight="1" x14ac:dyDescent="0.25">
      <c r="A152" s="20"/>
      <c r="B152" s="73"/>
      <c r="C152" s="20"/>
      <c r="D152" s="108"/>
      <c r="E152" s="107"/>
      <c r="F152" s="179"/>
      <c r="G152" s="20"/>
      <c r="H152" s="20"/>
      <c r="I152" s="21"/>
      <c r="J152" s="62"/>
      <c r="K152" s="131"/>
      <c r="L152" s="33"/>
      <c r="M152" s="91"/>
      <c r="N152" s="79"/>
      <c r="O152" s="80"/>
      <c r="P152" s="80"/>
      <c r="Q152" s="80"/>
      <c r="R152" s="80"/>
      <c r="S152" s="87"/>
      <c r="T152" s="84"/>
      <c r="U152" s="26"/>
      <c r="V152" s="22"/>
      <c r="W152" s="22"/>
      <c r="X152" s="22"/>
      <c r="Y152" s="207"/>
      <c r="Z152" s="207"/>
      <c r="AA152" s="23"/>
      <c r="AB152" s="24"/>
      <c r="AC152" s="25"/>
      <c r="AD152" s="25"/>
      <c r="AE152" s="115"/>
      <c r="AF152" s="119"/>
      <c r="AG152" s="120"/>
      <c r="AH152" s="127"/>
      <c r="AI152" s="67"/>
      <c r="AJ152" s="27"/>
      <c r="AK152" s="109"/>
      <c r="AL152" s="95"/>
      <c r="AM152" s="99"/>
      <c r="AN152" s="105"/>
      <c r="AO152" s="177"/>
    </row>
    <row r="153" spans="1:41" s="14" customFormat="1" ht="15" customHeight="1" x14ac:dyDescent="0.25">
      <c r="A153" s="20"/>
      <c r="B153" s="73"/>
      <c r="C153" s="20"/>
      <c r="D153" s="108"/>
      <c r="E153" s="107"/>
      <c r="F153" s="179"/>
      <c r="G153" s="20"/>
      <c r="H153" s="20"/>
      <c r="I153" s="21"/>
      <c r="J153" s="62"/>
      <c r="K153" s="131"/>
      <c r="L153" s="33"/>
      <c r="M153" s="91"/>
      <c r="N153" s="79"/>
      <c r="O153" s="80"/>
      <c r="P153" s="80"/>
      <c r="Q153" s="80"/>
      <c r="R153" s="80"/>
      <c r="S153" s="87"/>
      <c r="T153" s="84"/>
      <c r="U153" s="26"/>
      <c r="V153" s="22"/>
      <c r="W153" s="22"/>
      <c r="X153" s="22"/>
      <c r="Y153" s="207"/>
      <c r="Z153" s="207"/>
      <c r="AA153" s="23"/>
      <c r="AB153" s="24"/>
      <c r="AC153" s="25"/>
      <c r="AD153" s="25"/>
      <c r="AE153" s="115"/>
      <c r="AF153" s="119"/>
      <c r="AG153" s="120"/>
      <c r="AH153" s="127"/>
      <c r="AI153" s="67"/>
      <c r="AJ153" s="27"/>
      <c r="AK153" s="109"/>
      <c r="AL153" s="95"/>
      <c r="AM153" s="99"/>
      <c r="AN153" s="105"/>
      <c r="AO153" s="177"/>
    </row>
    <row r="154" spans="1:41" s="14" customFormat="1" ht="15" customHeight="1" x14ac:dyDescent="0.25">
      <c r="A154" s="20"/>
      <c r="B154" s="73"/>
      <c r="C154" s="20"/>
      <c r="D154" s="108"/>
      <c r="E154" s="107"/>
      <c r="F154" s="179"/>
      <c r="G154" s="20"/>
      <c r="H154" s="20"/>
      <c r="I154" s="21"/>
      <c r="J154" s="62"/>
      <c r="K154" s="131"/>
      <c r="L154" s="33"/>
      <c r="M154" s="91"/>
      <c r="N154" s="79"/>
      <c r="O154" s="80"/>
      <c r="P154" s="80"/>
      <c r="Q154" s="80"/>
      <c r="R154" s="80"/>
      <c r="S154" s="87"/>
      <c r="T154" s="84"/>
      <c r="U154" s="26"/>
      <c r="V154" s="22"/>
      <c r="W154" s="22"/>
      <c r="X154" s="22"/>
      <c r="Y154" s="207"/>
      <c r="Z154" s="207"/>
      <c r="AA154" s="23"/>
      <c r="AB154" s="24"/>
      <c r="AC154" s="25"/>
      <c r="AD154" s="25"/>
      <c r="AE154" s="115"/>
      <c r="AF154" s="119"/>
      <c r="AG154" s="120"/>
      <c r="AH154" s="127"/>
      <c r="AI154" s="67"/>
      <c r="AJ154" s="27"/>
      <c r="AK154" s="109"/>
      <c r="AL154" s="95"/>
      <c r="AM154" s="99"/>
      <c r="AN154" s="105"/>
      <c r="AO154" s="177"/>
    </row>
    <row r="155" spans="1:41" s="14" customFormat="1" ht="15" customHeight="1" x14ac:dyDescent="0.25">
      <c r="A155" s="20"/>
      <c r="B155" s="73"/>
      <c r="C155" s="20"/>
      <c r="D155" s="108"/>
      <c r="E155" s="107"/>
      <c r="F155" s="179"/>
      <c r="G155" s="20"/>
      <c r="H155" s="20"/>
      <c r="I155" s="21"/>
      <c r="J155" s="62"/>
      <c r="K155" s="131"/>
      <c r="L155" s="33"/>
      <c r="M155" s="91"/>
      <c r="N155" s="79"/>
      <c r="O155" s="80"/>
      <c r="P155" s="80"/>
      <c r="Q155" s="80"/>
      <c r="R155" s="80"/>
      <c r="S155" s="87"/>
      <c r="T155" s="84"/>
      <c r="U155" s="26"/>
      <c r="V155" s="22"/>
      <c r="W155" s="22"/>
      <c r="X155" s="22"/>
      <c r="Y155" s="207"/>
      <c r="Z155" s="207"/>
      <c r="AA155" s="23"/>
      <c r="AB155" s="24"/>
      <c r="AC155" s="25"/>
      <c r="AD155" s="25"/>
      <c r="AE155" s="115"/>
      <c r="AF155" s="119"/>
      <c r="AG155" s="120"/>
      <c r="AH155" s="127"/>
      <c r="AI155" s="67"/>
      <c r="AJ155" s="27"/>
      <c r="AK155" s="109"/>
      <c r="AL155" s="95"/>
      <c r="AM155" s="99"/>
      <c r="AN155" s="105"/>
      <c r="AO155" s="177"/>
    </row>
    <row r="156" spans="1:41" s="14" customFormat="1" ht="15" customHeight="1" x14ac:dyDescent="0.25">
      <c r="A156" s="20"/>
      <c r="B156" s="73"/>
      <c r="C156" s="20"/>
      <c r="D156" s="108"/>
      <c r="E156" s="107"/>
      <c r="F156" s="179"/>
      <c r="G156" s="20"/>
      <c r="H156" s="20"/>
      <c r="I156" s="21"/>
      <c r="J156" s="62"/>
      <c r="K156" s="131"/>
      <c r="L156" s="33"/>
      <c r="M156" s="91"/>
      <c r="N156" s="79"/>
      <c r="O156" s="80"/>
      <c r="P156" s="80"/>
      <c r="Q156" s="80"/>
      <c r="R156" s="80"/>
      <c r="S156" s="87"/>
      <c r="T156" s="84"/>
      <c r="U156" s="26"/>
      <c r="V156" s="22"/>
      <c r="W156" s="22"/>
      <c r="X156" s="22"/>
      <c r="Y156" s="207"/>
      <c r="Z156" s="207"/>
      <c r="AA156" s="23"/>
      <c r="AB156" s="24"/>
      <c r="AC156" s="25"/>
      <c r="AD156" s="25"/>
      <c r="AE156" s="115"/>
      <c r="AF156" s="119"/>
      <c r="AG156" s="120"/>
      <c r="AH156" s="127"/>
      <c r="AI156" s="67"/>
      <c r="AJ156" s="27"/>
      <c r="AK156" s="109"/>
      <c r="AL156" s="95"/>
      <c r="AM156" s="99"/>
      <c r="AN156" s="105"/>
      <c r="AO156" s="177"/>
    </row>
    <row r="157" spans="1:41" s="14" customFormat="1" ht="15" customHeight="1" x14ac:dyDescent="0.25">
      <c r="A157" s="20"/>
      <c r="B157" s="73"/>
      <c r="C157" s="20"/>
      <c r="D157" s="108"/>
      <c r="E157" s="107"/>
      <c r="F157" s="179"/>
      <c r="G157" s="20"/>
      <c r="H157" s="20"/>
      <c r="I157" s="21"/>
      <c r="J157" s="62"/>
      <c r="K157" s="131"/>
      <c r="L157" s="33"/>
      <c r="M157" s="91"/>
      <c r="N157" s="79"/>
      <c r="O157" s="80"/>
      <c r="P157" s="80"/>
      <c r="Q157" s="80"/>
      <c r="R157" s="80"/>
      <c r="S157" s="87"/>
      <c r="T157" s="84"/>
      <c r="U157" s="26"/>
      <c r="V157" s="22"/>
      <c r="W157" s="22"/>
      <c r="X157" s="22"/>
      <c r="Y157" s="207"/>
      <c r="Z157" s="207"/>
      <c r="AA157" s="23"/>
      <c r="AB157" s="24"/>
      <c r="AC157" s="25"/>
      <c r="AD157" s="25"/>
      <c r="AE157" s="115"/>
      <c r="AF157" s="119"/>
      <c r="AG157" s="120"/>
      <c r="AH157" s="127"/>
      <c r="AI157" s="67"/>
      <c r="AJ157" s="27"/>
      <c r="AK157" s="109"/>
      <c r="AL157" s="95"/>
      <c r="AM157" s="99"/>
      <c r="AN157" s="105"/>
      <c r="AO157" s="177"/>
    </row>
    <row r="158" spans="1:41" s="14" customFormat="1" ht="15" customHeight="1" x14ac:dyDescent="0.25">
      <c r="A158" s="20"/>
      <c r="B158" s="73"/>
      <c r="C158" s="20"/>
      <c r="D158" s="108"/>
      <c r="E158" s="107"/>
      <c r="F158" s="179"/>
      <c r="G158" s="20"/>
      <c r="H158" s="20"/>
      <c r="I158" s="21"/>
      <c r="J158" s="62"/>
      <c r="K158" s="131"/>
      <c r="L158" s="33"/>
      <c r="M158" s="91"/>
      <c r="N158" s="79"/>
      <c r="O158" s="80"/>
      <c r="P158" s="80"/>
      <c r="Q158" s="80"/>
      <c r="R158" s="80"/>
      <c r="S158" s="87"/>
      <c r="T158" s="84"/>
      <c r="U158" s="26"/>
      <c r="V158" s="22"/>
      <c r="W158" s="22"/>
      <c r="X158" s="22"/>
      <c r="Y158" s="207"/>
      <c r="Z158" s="207"/>
      <c r="AA158" s="23"/>
      <c r="AB158" s="24"/>
      <c r="AC158" s="25"/>
      <c r="AD158" s="25"/>
      <c r="AE158" s="115"/>
      <c r="AF158" s="119"/>
      <c r="AG158" s="120"/>
      <c r="AH158" s="127"/>
      <c r="AI158" s="67"/>
      <c r="AJ158" s="27"/>
      <c r="AK158" s="109"/>
      <c r="AL158" s="95"/>
      <c r="AM158" s="99"/>
      <c r="AN158" s="105"/>
      <c r="AO158" s="177"/>
    </row>
    <row r="159" spans="1:41" s="14" customFormat="1" ht="15" customHeight="1" x14ac:dyDescent="0.25">
      <c r="A159" s="20"/>
      <c r="B159" s="73"/>
      <c r="C159" s="20"/>
      <c r="D159" s="108"/>
      <c r="E159" s="107"/>
      <c r="F159" s="179"/>
      <c r="G159" s="20"/>
      <c r="H159" s="20"/>
      <c r="I159" s="21"/>
      <c r="J159" s="62"/>
      <c r="K159" s="131"/>
      <c r="L159" s="33"/>
      <c r="M159" s="91"/>
      <c r="N159" s="79"/>
      <c r="O159" s="80"/>
      <c r="P159" s="80"/>
      <c r="Q159" s="80"/>
      <c r="R159" s="80"/>
      <c r="S159" s="87"/>
      <c r="T159" s="84"/>
      <c r="U159" s="26"/>
      <c r="V159" s="22"/>
      <c r="W159" s="22"/>
      <c r="X159" s="22"/>
      <c r="Y159" s="207"/>
      <c r="Z159" s="207"/>
      <c r="AA159" s="23"/>
      <c r="AB159" s="24"/>
      <c r="AC159" s="25"/>
      <c r="AD159" s="25"/>
      <c r="AE159" s="115"/>
      <c r="AF159" s="119"/>
      <c r="AG159" s="120"/>
      <c r="AH159" s="127"/>
      <c r="AI159" s="67"/>
      <c r="AJ159" s="27"/>
      <c r="AK159" s="109"/>
      <c r="AL159" s="95"/>
      <c r="AM159" s="99"/>
      <c r="AN159" s="105"/>
      <c r="AO159" s="177"/>
    </row>
    <row r="160" spans="1:41" s="14" customFormat="1" ht="15" customHeight="1" x14ac:dyDescent="0.25">
      <c r="A160" s="20"/>
      <c r="B160" s="73"/>
      <c r="C160" s="20"/>
      <c r="D160" s="108"/>
      <c r="E160" s="107"/>
      <c r="F160" s="179"/>
      <c r="G160" s="20"/>
      <c r="H160" s="20"/>
      <c r="I160" s="21"/>
      <c r="J160" s="62"/>
      <c r="K160" s="131"/>
      <c r="L160" s="33"/>
      <c r="M160" s="91"/>
      <c r="N160" s="79"/>
      <c r="O160" s="80"/>
      <c r="P160" s="80"/>
      <c r="Q160" s="80"/>
      <c r="R160" s="80"/>
      <c r="S160" s="87"/>
      <c r="T160" s="84"/>
      <c r="U160" s="26"/>
      <c r="V160" s="22"/>
      <c r="W160" s="22"/>
      <c r="X160" s="22"/>
      <c r="Y160" s="207"/>
      <c r="Z160" s="207"/>
      <c r="AA160" s="23"/>
      <c r="AB160" s="24"/>
      <c r="AC160" s="25"/>
      <c r="AD160" s="25"/>
      <c r="AE160" s="115"/>
      <c r="AF160" s="119"/>
      <c r="AG160" s="120"/>
      <c r="AH160" s="127"/>
      <c r="AI160" s="67"/>
      <c r="AJ160" s="27"/>
      <c r="AK160" s="109"/>
      <c r="AL160" s="95"/>
      <c r="AM160" s="99"/>
      <c r="AN160" s="105"/>
      <c r="AO160" s="177"/>
    </row>
    <row r="161" spans="1:40" ht="15" customHeight="1" x14ac:dyDescent="0.25">
      <c r="A161" s="8"/>
      <c r="B161" s="74"/>
      <c r="C161" s="8"/>
      <c r="G161" s="8"/>
      <c r="H161" s="8"/>
      <c r="I161" s="9"/>
      <c r="J161" s="63"/>
      <c r="K161" s="131"/>
      <c r="L161" s="29"/>
      <c r="M161" s="92"/>
      <c r="N161" s="90"/>
      <c r="O161" s="81"/>
      <c r="P161" s="81"/>
      <c r="Q161" s="81"/>
      <c r="R161" s="81"/>
      <c r="S161" s="88"/>
      <c r="T161" s="84"/>
      <c r="U161" s="30"/>
      <c r="V161" s="10"/>
      <c r="W161" s="10"/>
      <c r="X161" s="10"/>
      <c r="Y161" s="205"/>
      <c r="Z161" s="207"/>
      <c r="AA161" s="23"/>
      <c r="AB161" s="12"/>
      <c r="AC161" s="13"/>
      <c r="AD161" s="13"/>
      <c r="AE161" s="116"/>
      <c r="AF161" s="121"/>
      <c r="AG161" s="122"/>
      <c r="AH161" s="128"/>
      <c r="AI161" s="67"/>
      <c r="AJ161" s="31"/>
      <c r="AK161" s="112"/>
      <c r="AL161" s="96"/>
      <c r="AM161" s="100"/>
      <c r="AN161" s="105"/>
    </row>
    <row r="162" spans="1:40" ht="15" customHeight="1" x14ac:dyDescent="0.25">
      <c r="A162" s="8"/>
      <c r="B162" s="74"/>
      <c r="C162" s="8"/>
      <c r="G162" s="8"/>
      <c r="H162" s="8"/>
      <c r="I162" s="9"/>
      <c r="J162" s="63"/>
      <c r="K162" s="131"/>
      <c r="L162" s="29"/>
      <c r="M162" s="92"/>
      <c r="N162" s="90"/>
      <c r="O162" s="81"/>
      <c r="P162" s="81"/>
      <c r="Q162" s="81"/>
      <c r="R162" s="81"/>
      <c r="S162" s="88"/>
      <c r="T162" s="84"/>
      <c r="U162" s="30"/>
      <c r="V162" s="10"/>
      <c r="W162" s="10"/>
      <c r="X162" s="10"/>
      <c r="Y162" s="205"/>
      <c r="Z162" s="207"/>
      <c r="AA162" s="23"/>
      <c r="AB162" s="12"/>
      <c r="AC162" s="13"/>
      <c r="AD162" s="13"/>
      <c r="AE162" s="116"/>
      <c r="AF162" s="121"/>
      <c r="AG162" s="122"/>
      <c r="AH162" s="128"/>
      <c r="AI162" s="67"/>
      <c r="AJ162" s="31"/>
      <c r="AK162" s="112"/>
      <c r="AL162" s="96"/>
      <c r="AM162" s="100"/>
      <c r="AN162" s="105"/>
    </row>
    <row r="163" spans="1:40" ht="15" customHeight="1" x14ac:dyDescent="0.25">
      <c r="A163" s="8"/>
      <c r="B163" s="74"/>
      <c r="C163" s="8"/>
      <c r="G163" s="8"/>
      <c r="H163" s="8"/>
      <c r="I163" s="9"/>
      <c r="J163" s="63"/>
      <c r="K163" s="131"/>
      <c r="L163" s="29"/>
      <c r="M163" s="92"/>
      <c r="N163" s="90"/>
      <c r="O163" s="81"/>
      <c r="P163" s="81"/>
      <c r="Q163" s="81"/>
      <c r="R163" s="81"/>
      <c r="S163" s="88"/>
      <c r="T163" s="84"/>
      <c r="U163" s="30"/>
      <c r="V163" s="10"/>
      <c r="W163" s="10"/>
      <c r="X163" s="10"/>
      <c r="Y163" s="205"/>
      <c r="Z163" s="207"/>
      <c r="AA163" s="23"/>
      <c r="AB163" s="12"/>
      <c r="AC163" s="13"/>
      <c r="AD163" s="13"/>
      <c r="AE163" s="116"/>
      <c r="AF163" s="121"/>
      <c r="AG163" s="122"/>
      <c r="AH163" s="128"/>
      <c r="AI163" s="67"/>
      <c r="AJ163" s="31"/>
      <c r="AK163" s="112"/>
      <c r="AL163" s="96"/>
      <c r="AM163" s="100"/>
      <c r="AN163" s="105"/>
    </row>
    <row r="164" spans="1:40" ht="15" customHeight="1" x14ac:dyDescent="0.25">
      <c r="A164" s="8"/>
      <c r="B164" s="74"/>
      <c r="C164" s="8"/>
      <c r="G164" s="8"/>
      <c r="H164" s="8"/>
      <c r="I164" s="9"/>
      <c r="J164" s="63"/>
      <c r="K164" s="131"/>
      <c r="L164" s="29"/>
      <c r="M164" s="92"/>
      <c r="N164" s="90"/>
      <c r="O164" s="81"/>
      <c r="P164" s="81"/>
      <c r="Q164" s="81"/>
      <c r="R164" s="81"/>
      <c r="S164" s="88"/>
      <c r="T164" s="84"/>
      <c r="U164" s="30"/>
      <c r="V164" s="10"/>
      <c r="W164" s="10"/>
      <c r="X164" s="10"/>
      <c r="Y164" s="205"/>
      <c r="Z164" s="207"/>
      <c r="AA164" s="23"/>
      <c r="AB164" s="12"/>
      <c r="AC164" s="13"/>
      <c r="AD164" s="13"/>
      <c r="AE164" s="116"/>
      <c r="AF164" s="121"/>
      <c r="AG164" s="122"/>
      <c r="AH164" s="128"/>
      <c r="AI164" s="67"/>
      <c r="AJ164" s="31"/>
      <c r="AK164" s="112"/>
      <c r="AL164" s="96"/>
      <c r="AM164" s="100"/>
      <c r="AN164" s="105"/>
    </row>
    <row r="165" spans="1:40" ht="15" customHeight="1" x14ac:dyDescent="0.25">
      <c r="A165" s="8"/>
      <c r="B165" s="74"/>
      <c r="C165" s="8"/>
      <c r="G165" s="8"/>
      <c r="H165" s="8"/>
      <c r="I165" s="9"/>
      <c r="J165" s="63"/>
      <c r="K165" s="131"/>
      <c r="L165" s="29"/>
      <c r="M165" s="92"/>
      <c r="N165" s="90"/>
      <c r="O165" s="81"/>
      <c r="P165" s="81"/>
      <c r="Q165" s="81"/>
      <c r="R165" s="81"/>
      <c r="S165" s="88"/>
      <c r="T165" s="84"/>
      <c r="U165" s="30"/>
      <c r="V165" s="10"/>
      <c r="W165" s="10"/>
      <c r="X165" s="10"/>
      <c r="Y165" s="205"/>
      <c r="Z165" s="207"/>
      <c r="AA165" s="23"/>
      <c r="AB165" s="12"/>
      <c r="AC165" s="13"/>
      <c r="AD165" s="13"/>
      <c r="AE165" s="116"/>
      <c r="AF165" s="121"/>
      <c r="AG165" s="122"/>
      <c r="AH165" s="128"/>
      <c r="AI165" s="67"/>
      <c r="AJ165" s="31"/>
      <c r="AK165" s="112"/>
      <c r="AL165" s="96"/>
      <c r="AM165" s="100"/>
      <c r="AN165" s="105"/>
    </row>
    <row r="166" spans="1:40" ht="15" customHeight="1" x14ac:dyDescent="0.25">
      <c r="A166" s="8"/>
      <c r="B166" s="74"/>
      <c r="C166" s="8"/>
      <c r="G166" s="8"/>
      <c r="H166" s="8"/>
      <c r="I166" s="9"/>
      <c r="J166" s="63"/>
      <c r="K166" s="131"/>
      <c r="L166" s="29"/>
      <c r="M166" s="92"/>
      <c r="N166" s="90"/>
      <c r="O166" s="81"/>
      <c r="P166" s="81"/>
      <c r="Q166" s="81"/>
      <c r="R166" s="81"/>
      <c r="S166" s="88"/>
      <c r="T166" s="84"/>
      <c r="U166" s="30"/>
      <c r="V166" s="10"/>
      <c r="W166" s="10"/>
      <c r="X166" s="10"/>
      <c r="Y166" s="205"/>
      <c r="Z166" s="207"/>
      <c r="AA166" s="23"/>
      <c r="AB166" s="12"/>
      <c r="AC166" s="13"/>
      <c r="AD166" s="13"/>
      <c r="AE166" s="116"/>
      <c r="AF166" s="121"/>
      <c r="AG166" s="122"/>
      <c r="AH166" s="128"/>
      <c r="AI166" s="67"/>
      <c r="AJ166" s="31"/>
      <c r="AK166" s="112"/>
      <c r="AL166" s="96"/>
      <c r="AM166" s="100"/>
      <c r="AN166" s="105"/>
    </row>
    <row r="167" spans="1:40" ht="15" customHeight="1" x14ac:dyDescent="0.25">
      <c r="A167" s="8"/>
      <c r="B167" s="74"/>
      <c r="C167" s="8"/>
      <c r="G167" s="8"/>
      <c r="H167" s="8"/>
      <c r="I167" s="9"/>
      <c r="J167" s="63"/>
      <c r="K167" s="131"/>
      <c r="L167" s="29"/>
      <c r="M167" s="92"/>
      <c r="N167" s="90"/>
      <c r="O167" s="81"/>
      <c r="P167" s="81"/>
      <c r="Q167" s="81"/>
      <c r="R167" s="81"/>
      <c r="S167" s="88"/>
      <c r="T167" s="85"/>
      <c r="U167" s="30"/>
      <c r="V167" s="10"/>
      <c r="W167" s="10"/>
      <c r="X167" s="10"/>
      <c r="Y167" s="205"/>
      <c r="Z167" s="205"/>
      <c r="AA167" s="11"/>
      <c r="AB167" s="12"/>
      <c r="AC167" s="13"/>
      <c r="AD167" s="13"/>
      <c r="AE167" s="116"/>
      <c r="AF167" s="121"/>
      <c r="AG167" s="122"/>
      <c r="AH167" s="128"/>
      <c r="AI167" s="67"/>
      <c r="AJ167" s="31"/>
      <c r="AK167" s="112"/>
      <c r="AL167" s="96"/>
      <c r="AM167" s="100"/>
      <c r="AN167" s="105"/>
    </row>
    <row r="168" spans="1:40" ht="15" customHeight="1" x14ac:dyDescent="0.25">
      <c r="A168" s="8"/>
      <c r="B168" s="74"/>
      <c r="C168" s="8"/>
      <c r="G168" s="8"/>
      <c r="H168" s="8"/>
      <c r="I168" s="9"/>
      <c r="J168" s="63"/>
      <c r="K168" s="131"/>
      <c r="L168" s="29"/>
      <c r="M168" s="92"/>
      <c r="N168" s="90"/>
      <c r="O168" s="81"/>
      <c r="P168" s="81"/>
      <c r="Q168" s="81"/>
      <c r="R168" s="81"/>
      <c r="S168" s="88"/>
      <c r="T168" s="84"/>
      <c r="U168" s="30"/>
      <c r="V168" s="10"/>
      <c r="W168" s="10"/>
      <c r="X168" s="10"/>
      <c r="Y168" s="205"/>
      <c r="Z168" s="207"/>
      <c r="AA168" s="23"/>
      <c r="AB168" s="12"/>
      <c r="AC168" s="13"/>
      <c r="AD168" s="13"/>
      <c r="AE168" s="116"/>
      <c r="AF168" s="121"/>
      <c r="AG168" s="122"/>
      <c r="AH168" s="128"/>
      <c r="AI168" s="67"/>
      <c r="AJ168" s="31"/>
      <c r="AK168" s="112"/>
      <c r="AL168" s="96"/>
      <c r="AM168" s="100"/>
      <c r="AN168" s="105"/>
    </row>
    <row r="169" spans="1:40" ht="15" customHeight="1" x14ac:dyDescent="0.25">
      <c r="A169" s="8"/>
      <c r="B169" s="74"/>
      <c r="C169" s="8"/>
      <c r="G169" s="8"/>
      <c r="H169" s="8"/>
      <c r="I169" s="9"/>
      <c r="J169" s="63"/>
      <c r="K169" s="131"/>
      <c r="L169" s="29"/>
      <c r="M169" s="92"/>
      <c r="N169" s="90"/>
      <c r="O169" s="81"/>
      <c r="P169" s="81"/>
      <c r="Q169" s="81"/>
      <c r="R169" s="81"/>
      <c r="S169" s="88"/>
      <c r="T169" s="84"/>
      <c r="U169" s="30"/>
      <c r="V169" s="10"/>
      <c r="W169" s="10"/>
      <c r="X169" s="10"/>
      <c r="Y169" s="205"/>
      <c r="Z169" s="207"/>
      <c r="AA169" s="23"/>
      <c r="AB169" s="12"/>
      <c r="AC169" s="13"/>
      <c r="AD169" s="13"/>
      <c r="AE169" s="116"/>
      <c r="AF169" s="121"/>
      <c r="AG169" s="122"/>
      <c r="AH169" s="128"/>
      <c r="AI169" s="67"/>
      <c r="AJ169" s="31"/>
      <c r="AK169" s="112"/>
      <c r="AL169" s="96"/>
      <c r="AM169" s="100"/>
      <c r="AN169" s="105"/>
    </row>
    <row r="170" spans="1:40" ht="15" customHeight="1" x14ac:dyDescent="0.25">
      <c r="A170" s="8"/>
      <c r="B170" s="74"/>
      <c r="C170" s="8"/>
      <c r="G170" s="8"/>
      <c r="H170" s="8"/>
      <c r="I170" s="9"/>
      <c r="J170" s="63"/>
      <c r="K170" s="131"/>
      <c r="L170" s="29"/>
      <c r="M170" s="92"/>
      <c r="N170" s="90"/>
      <c r="O170" s="81"/>
      <c r="P170" s="81"/>
      <c r="Q170" s="81"/>
      <c r="R170" s="81"/>
      <c r="S170" s="88"/>
      <c r="T170" s="84"/>
      <c r="U170" s="30"/>
      <c r="V170" s="10"/>
      <c r="W170" s="10"/>
      <c r="X170" s="10"/>
      <c r="Y170" s="205"/>
      <c r="Z170" s="207"/>
      <c r="AA170" s="23"/>
      <c r="AB170" s="12"/>
      <c r="AC170" s="13"/>
      <c r="AD170" s="13"/>
      <c r="AE170" s="116"/>
      <c r="AF170" s="121"/>
      <c r="AG170" s="122"/>
      <c r="AH170" s="128"/>
      <c r="AI170" s="67"/>
      <c r="AJ170" s="31"/>
      <c r="AK170" s="112"/>
      <c r="AL170" s="96"/>
      <c r="AM170" s="100"/>
      <c r="AN170" s="105"/>
    </row>
    <row r="171" spans="1:40" ht="15" customHeight="1" x14ac:dyDescent="0.25">
      <c r="A171" s="8"/>
      <c r="B171" s="74"/>
      <c r="C171" s="8"/>
      <c r="G171" s="8"/>
      <c r="H171" s="8"/>
      <c r="I171" s="9"/>
      <c r="J171" s="63"/>
      <c r="K171" s="131"/>
      <c r="L171" s="29"/>
      <c r="M171" s="92"/>
      <c r="N171" s="90"/>
      <c r="O171" s="81"/>
      <c r="P171" s="81"/>
      <c r="Q171" s="81"/>
      <c r="R171" s="81"/>
      <c r="S171" s="88"/>
      <c r="T171" s="84"/>
      <c r="U171" s="30"/>
      <c r="V171" s="10"/>
      <c r="W171" s="10"/>
      <c r="X171" s="10"/>
      <c r="Y171" s="205"/>
      <c r="Z171" s="207"/>
      <c r="AA171" s="23"/>
      <c r="AB171" s="12"/>
      <c r="AC171" s="13"/>
      <c r="AD171" s="13"/>
      <c r="AE171" s="116"/>
      <c r="AF171" s="121"/>
      <c r="AG171" s="122"/>
      <c r="AH171" s="128"/>
      <c r="AI171" s="67"/>
      <c r="AJ171" s="31"/>
      <c r="AK171" s="112"/>
      <c r="AL171" s="96"/>
      <c r="AM171" s="100"/>
      <c r="AN171" s="105"/>
    </row>
    <row r="172" spans="1:40" ht="15" customHeight="1" x14ac:dyDescent="0.25">
      <c r="A172" s="8"/>
      <c r="B172" s="74"/>
      <c r="C172" s="8"/>
      <c r="G172" s="8"/>
      <c r="H172" s="8"/>
      <c r="I172" s="9"/>
      <c r="J172" s="63"/>
      <c r="K172" s="131"/>
      <c r="L172" s="29"/>
      <c r="M172" s="92"/>
      <c r="N172" s="90"/>
      <c r="O172" s="81"/>
      <c r="P172" s="81"/>
      <c r="Q172" s="81"/>
      <c r="R172" s="81"/>
      <c r="S172" s="88"/>
      <c r="T172" s="84"/>
      <c r="U172" s="30"/>
      <c r="V172" s="10"/>
      <c r="W172" s="10"/>
      <c r="X172" s="10"/>
      <c r="Y172" s="205"/>
      <c r="Z172" s="207"/>
      <c r="AA172" s="23"/>
      <c r="AB172" s="12"/>
      <c r="AC172" s="13"/>
      <c r="AD172" s="13"/>
      <c r="AE172" s="116"/>
      <c r="AF172" s="121"/>
      <c r="AG172" s="122"/>
      <c r="AH172" s="128"/>
      <c r="AI172" s="67"/>
      <c r="AJ172" s="31"/>
      <c r="AK172" s="112"/>
      <c r="AL172" s="96"/>
      <c r="AM172" s="100"/>
      <c r="AN172" s="105"/>
    </row>
    <row r="173" spans="1:40" ht="15" customHeight="1" x14ac:dyDescent="0.25">
      <c r="A173" s="8"/>
      <c r="B173" s="74"/>
      <c r="C173" s="8"/>
      <c r="G173" s="8"/>
      <c r="H173" s="8"/>
      <c r="I173" s="9"/>
      <c r="J173" s="63"/>
      <c r="K173" s="131"/>
      <c r="L173" s="29"/>
      <c r="M173" s="92"/>
      <c r="N173" s="90"/>
      <c r="O173" s="81"/>
      <c r="P173" s="81"/>
      <c r="Q173" s="81"/>
      <c r="R173" s="81"/>
      <c r="S173" s="88"/>
      <c r="T173" s="84"/>
      <c r="U173" s="30"/>
      <c r="V173" s="10"/>
      <c r="W173" s="10"/>
      <c r="X173" s="10"/>
      <c r="Y173" s="205"/>
      <c r="Z173" s="207"/>
      <c r="AA173" s="23"/>
      <c r="AB173" s="12"/>
      <c r="AC173" s="13"/>
      <c r="AD173" s="13"/>
      <c r="AE173" s="116"/>
      <c r="AF173" s="121"/>
      <c r="AG173" s="122"/>
      <c r="AH173" s="128"/>
      <c r="AI173" s="67"/>
      <c r="AJ173" s="31"/>
      <c r="AK173" s="112"/>
      <c r="AL173" s="96"/>
      <c r="AM173" s="100"/>
      <c r="AN173" s="105"/>
    </row>
    <row r="174" spans="1:40" ht="15" customHeight="1" x14ac:dyDescent="0.25">
      <c r="A174" s="8"/>
      <c r="B174" s="74"/>
      <c r="C174" s="8"/>
      <c r="G174" s="8"/>
      <c r="H174" s="8"/>
      <c r="I174" s="9"/>
      <c r="J174" s="63"/>
      <c r="K174" s="131"/>
      <c r="L174" s="29"/>
      <c r="M174" s="92"/>
      <c r="N174" s="90"/>
      <c r="O174" s="81"/>
      <c r="P174" s="81"/>
      <c r="Q174" s="81"/>
      <c r="R174" s="81"/>
      <c r="S174" s="88"/>
      <c r="T174" s="84"/>
      <c r="U174" s="30"/>
      <c r="V174" s="10"/>
      <c r="W174" s="10"/>
      <c r="X174" s="10"/>
      <c r="Y174" s="205"/>
      <c r="Z174" s="207"/>
      <c r="AA174" s="23"/>
      <c r="AB174" s="12"/>
      <c r="AC174" s="13"/>
      <c r="AD174" s="13"/>
      <c r="AE174" s="116"/>
      <c r="AF174" s="121"/>
      <c r="AG174" s="122"/>
      <c r="AH174" s="128"/>
      <c r="AI174" s="67"/>
      <c r="AJ174" s="31"/>
      <c r="AK174" s="112"/>
      <c r="AL174" s="96"/>
      <c r="AM174" s="100"/>
      <c r="AN174" s="105"/>
    </row>
    <row r="175" spans="1:40" ht="15" customHeight="1" x14ac:dyDescent="0.25">
      <c r="A175" s="8"/>
      <c r="B175" s="74"/>
      <c r="C175" s="8"/>
      <c r="G175" s="8"/>
      <c r="H175" s="8"/>
      <c r="I175" s="9"/>
      <c r="J175" s="63"/>
      <c r="K175" s="131"/>
      <c r="L175" s="29"/>
      <c r="M175" s="92"/>
      <c r="N175" s="90"/>
      <c r="O175" s="81"/>
      <c r="P175" s="81"/>
      <c r="Q175" s="81"/>
      <c r="R175" s="81"/>
      <c r="S175" s="88"/>
      <c r="T175" s="85"/>
      <c r="U175" s="30"/>
      <c r="V175" s="10"/>
      <c r="W175" s="10"/>
      <c r="X175" s="10"/>
      <c r="Y175" s="205"/>
      <c r="Z175" s="205"/>
      <c r="AA175" s="11"/>
      <c r="AB175" s="12"/>
      <c r="AC175" s="13"/>
      <c r="AD175" s="13"/>
      <c r="AE175" s="116"/>
      <c r="AF175" s="121"/>
      <c r="AG175" s="122"/>
      <c r="AH175" s="128"/>
      <c r="AI175" s="67"/>
      <c r="AJ175" s="31"/>
      <c r="AK175" s="112"/>
      <c r="AL175" s="96"/>
      <c r="AM175" s="100"/>
      <c r="AN175" s="105"/>
    </row>
    <row r="176" spans="1:40" ht="15" customHeight="1" x14ac:dyDescent="0.25">
      <c r="A176" s="8"/>
      <c r="B176" s="74"/>
      <c r="C176" s="8"/>
      <c r="G176" s="8"/>
      <c r="H176" s="8"/>
      <c r="I176" s="9"/>
      <c r="J176" s="63"/>
      <c r="K176" s="131"/>
      <c r="L176" s="29"/>
      <c r="M176" s="92"/>
      <c r="N176" s="90"/>
      <c r="O176" s="81"/>
      <c r="P176" s="81"/>
      <c r="Q176" s="81"/>
      <c r="R176" s="81"/>
      <c r="S176" s="88"/>
      <c r="T176" s="84"/>
      <c r="U176" s="30"/>
      <c r="V176" s="10"/>
      <c r="W176" s="10"/>
      <c r="X176" s="10"/>
      <c r="Y176" s="205"/>
      <c r="Z176" s="207"/>
      <c r="AA176" s="23"/>
      <c r="AB176" s="12"/>
      <c r="AC176" s="13"/>
      <c r="AD176" s="13"/>
      <c r="AE176" s="116"/>
      <c r="AF176" s="121"/>
      <c r="AG176" s="122"/>
      <c r="AH176" s="128"/>
      <c r="AI176" s="67"/>
      <c r="AJ176" s="31"/>
      <c r="AK176" s="112"/>
      <c r="AL176" s="96"/>
      <c r="AM176" s="100"/>
      <c r="AN176" s="105"/>
    </row>
    <row r="177" spans="1:40" ht="15" customHeight="1" x14ac:dyDescent="0.25">
      <c r="A177" s="8"/>
      <c r="B177" s="74"/>
      <c r="C177" s="8"/>
      <c r="G177" s="8"/>
      <c r="H177" s="8"/>
      <c r="I177" s="9"/>
      <c r="J177" s="63"/>
      <c r="K177" s="131"/>
      <c r="L177" s="29"/>
      <c r="M177" s="92"/>
      <c r="N177" s="90"/>
      <c r="O177" s="81"/>
      <c r="P177" s="81"/>
      <c r="Q177" s="81"/>
      <c r="R177" s="81"/>
      <c r="S177" s="88"/>
      <c r="T177" s="84"/>
      <c r="U177" s="30"/>
      <c r="V177" s="10"/>
      <c r="W177" s="10"/>
      <c r="X177" s="10"/>
      <c r="Y177" s="205"/>
      <c r="Z177" s="207"/>
      <c r="AA177" s="23"/>
      <c r="AB177" s="12"/>
      <c r="AC177" s="13"/>
      <c r="AD177" s="13"/>
      <c r="AE177" s="116"/>
      <c r="AF177" s="121"/>
      <c r="AG177" s="122"/>
      <c r="AH177" s="128"/>
      <c r="AI177" s="67"/>
      <c r="AJ177" s="31"/>
      <c r="AK177" s="112"/>
      <c r="AL177" s="96"/>
      <c r="AM177" s="100"/>
      <c r="AN177" s="105"/>
    </row>
    <row r="178" spans="1:40" ht="15" customHeight="1" x14ac:dyDescent="0.25">
      <c r="A178" s="8"/>
      <c r="B178" s="74"/>
      <c r="C178" s="8"/>
      <c r="G178" s="8"/>
      <c r="H178" s="8"/>
      <c r="I178" s="9"/>
      <c r="J178" s="63"/>
      <c r="K178" s="131"/>
      <c r="L178" s="29"/>
      <c r="M178" s="92"/>
      <c r="N178" s="90"/>
      <c r="O178" s="81"/>
      <c r="P178" s="81"/>
      <c r="Q178" s="81"/>
      <c r="R178" s="81"/>
      <c r="S178" s="88"/>
      <c r="T178" s="84"/>
      <c r="U178" s="30"/>
      <c r="V178" s="10"/>
      <c r="W178" s="10"/>
      <c r="X178" s="10"/>
      <c r="Y178" s="205"/>
      <c r="Z178" s="207"/>
      <c r="AA178" s="23"/>
      <c r="AB178" s="12"/>
      <c r="AC178" s="13"/>
      <c r="AD178" s="13"/>
      <c r="AE178" s="116"/>
      <c r="AF178" s="121"/>
      <c r="AG178" s="122"/>
      <c r="AH178" s="128"/>
      <c r="AI178" s="67"/>
      <c r="AJ178" s="31"/>
      <c r="AK178" s="112"/>
      <c r="AL178" s="96"/>
      <c r="AM178" s="100"/>
      <c r="AN178" s="105"/>
    </row>
    <row r="179" spans="1:40" ht="15" customHeight="1" x14ac:dyDescent="0.25">
      <c r="A179" s="8"/>
      <c r="B179" s="74"/>
      <c r="C179" s="8"/>
      <c r="G179" s="8"/>
      <c r="H179" s="8"/>
      <c r="I179" s="9"/>
      <c r="J179" s="63"/>
      <c r="K179" s="131"/>
      <c r="L179" s="29"/>
      <c r="M179" s="92"/>
      <c r="N179" s="90"/>
      <c r="O179" s="81"/>
      <c r="P179" s="81"/>
      <c r="Q179" s="81"/>
      <c r="R179" s="81"/>
      <c r="S179" s="88"/>
      <c r="T179" s="85"/>
      <c r="U179" s="30"/>
      <c r="V179" s="10"/>
      <c r="W179" s="10"/>
      <c r="X179" s="10"/>
      <c r="Y179" s="205"/>
      <c r="Z179" s="205"/>
      <c r="AA179" s="11"/>
      <c r="AB179" s="12"/>
      <c r="AC179" s="13"/>
      <c r="AD179" s="13"/>
      <c r="AE179" s="116"/>
      <c r="AF179" s="121"/>
      <c r="AG179" s="122"/>
      <c r="AH179" s="128"/>
      <c r="AI179" s="67"/>
      <c r="AJ179" s="31"/>
      <c r="AK179" s="112"/>
      <c r="AL179" s="96"/>
      <c r="AM179" s="100"/>
      <c r="AN179" s="105"/>
    </row>
    <row r="180" spans="1:40" ht="15" customHeight="1" x14ac:dyDescent="0.25">
      <c r="A180" s="15"/>
      <c r="B180" s="75"/>
      <c r="C180" s="15"/>
      <c r="G180" s="15"/>
      <c r="H180" s="15"/>
      <c r="I180" s="16"/>
      <c r="J180" s="64"/>
      <c r="K180" s="131"/>
      <c r="L180" s="77"/>
      <c r="M180" s="93"/>
      <c r="T180" s="84"/>
      <c r="U180" s="32"/>
      <c r="Z180" s="210"/>
      <c r="AA180" s="23"/>
      <c r="AB180" s="12"/>
      <c r="AC180" s="18"/>
      <c r="AD180" s="18"/>
      <c r="AE180" s="117"/>
      <c r="AF180" s="123"/>
      <c r="AG180" s="124"/>
      <c r="AH180" s="129"/>
      <c r="AI180" s="67"/>
      <c r="AJ180" s="31"/>
      <c r="AK180" s="112"/>
      <c r="AL180" s="97"/>
      <c r="AM180" s="101"/>
      <c r="AN180" s="105"/>
    </row>
    <row r="181" spans="1:40" ht="15" customHeight="1" x14ac:dyDescent="0.25">
      <c r="A181" s="15"/>
      <c r="B181" s="75"/>
      <c r="C181" s="15"/>
      <c r="G181" s="15"/>
      <c r="H181" s="15"/>
      <c r="I181" s="16"/>
      <c r="J181" s="64"/>
      <c r="K181" s="131"/>
      <c r="L181" s="77"/>
      <c r="M181" s="93"/>
      <c r="T181" s="84"/>
      <c r="U181" s="32"/>
      <c r="Z181" s="210"/>
      <c r="AA181" s="23"/>
      <c r="AB181" s="12"/>
      <c r="AC181" s="18"/>
      <c r="AD181" s="18"/>
      <c r="AE181" s="117"/>
      <c r="AF181" s="123"/>
      <c r="AG181" s="124"/>
      <c r="AH181" s="129"/>
      <c r="AI181" s="67"/>
      <c r="AJ181" s="31"/>
      <c r="AK181" s="112"/>
      <c r="AL181" s="97"/>
      <c r="AM181" s="101"/>
      <c r="AN181" s="105"/>
    </row>
    <row r="182" spans="1:40" ht="15" customHeight="1" x14ac:dyDescent="0.25">
      <c r="A182" s="15"/>
      <c r="B182" s="75"/>
      <c r="C182" s="15"/>
      <c r="G182" s="15"/>
      <c r="H182" s="15"/>
      <c r="I182" s="19"/>
      <c r="J182" s="64"/>
      <c r="K182" s="131"/>
      <c r="L182" s="77"/>
      <c r="M182" s="93"/>
      <c r="T182" s="84"/>
      <c r="U182" s="32"/>
      <c r="Z182" s="210"/>
      <c r="AA182" s="23"/>
      <c r="AB182" s="12"/>
      <c r="AC182" s="18"/>
      <c r="AD182" s="18"/>
      <c r="AE182" s="117"/>
      <c r="AF182" s="123"/>
      <c r="AG182" s="124"/>
      <c r="AH182" s="129"/>
      <c r="AI182" s="67"/>
      <c r="AJ182" s="31"/>
      <c r="AK182" s="112"/>
      <c r="AL182" s="97"/>
      <c r="AM182" s="101"/>
      <c r="AN182" s="105"/>
    </row>
    <row r="183" spans="1:40" ht="15" customHeight="1" x14ac:dyDescent="0.25">
      <c r="A183" s="15"/>
      <c r="B183" s="75"/>
      <c r="C183" s="15"/>
      <c r="G183" s="15"/>
      <c r="H183" s="15"/>
      <c r="I183" s="19"/>
      <c r="J183" s="64"/>
      <c r="K183" s="131"/>
      <c r="L183" s="77"/>
      <c r="M183" s="93"/>
      <c r="T183" s="84"/>
      <c r="U183" s="32"/>
      <c r="Z183" s="210"/>
      <c r="AA183" s="23"/>
      <c r="AB183" s="12"/>
      <c r="AC183" s="18"/>
      <c r="AD183" s="18"/>
      <c r="AE183" s="117"/>
      <c r="AF183" s="123"/>
      <c r="AG183" s="124"/>
      <c r="AH183" s="129"/>
      <c r="AI183" s="67"/>
      <c r="AJ183" s="31"/>
      <c r="AK183" s="112"/>
      <c r="AL183" s="97"/>
      <c r="AM183" s="101"/>
      <c r="AN183" s="105"/>
    </row>
    <row r="184" spans="1:40" ht="15" customHeight="1" x14ac:dyDescent="0.25">
      <c r="A184" s="15"/>
      <c r="B184" s="75"/>
      <c r="C184" s="15"/>
      <c r="G184" s="15"/>
      <c r="H184" s="15"/>
      <c r="I184" s="19"/>
      <c r="J184" s="64"/>
      <c r="K184" s="131"/>
      <c r="L184" s="77"/>
      <c r="M184" s="93"/>
      <c r="T184" s="84"/>
      <c r="U184" s="32"/>
      <c r="Z184" s="210"/>
      <c r="AA184" s="23"/>
      <c r="AB184" s="12"/>
      <c r="AC184" s="18"/>
      <c r="AD184" s="18"/>
      <c r="AE184" s="117"/>
      <c r="AF184" s="123"/>
      <c r="AG184" s="124"/>
      <c r="AH184" s="129"/>
      <c r="AI184" s="67"/>
      <c r="AJ184" s="31"/>
      <c r="AK184" s="112"/>
      <c r="AL184" s="97"/>
      <c r="AM184" s="101"/>
      <c r="AN184" s="105"/>
    </row>
    <row r="185" spans="1:40" ht="15" customHeight="1" x14ac:dyDescent="0.25">
      <c r="A185" s="15"/>
      <c r="B185" s="75"/>
      <c r="C185" s="15"/>
      <c r="G185" s="15"/>
      <c r="H185" s="15"/>
      <c r="I185" s="19"/>
      <c r="J185" s="64"/>
      <c r="K185" s="131"/>
      <c r="L185" s="77"/>
      <c r="M185" s="93"/>
      <c r="T185" s="84"/>
      <c r="U185" s="32"/>
      <c r="Z185" s="210"/>
      <c r="AA185" s="23"/>
      <c r="AB185" s="12"/>
      <c r="AC185" s="18"/>
      <c r="AD185" s="18"/>
      <c r="AE185" s="117"/>
      <c r="AF185" s="123"/>
      <c r="AG185" s="124"/>
      <c r="AH185" s="129"/>
      <c r="AI185" s="67"/>
      <c r="AJ185" s="31"/>
      <c r="AK185" s="112"/>
      <c r="AL185" s="97"/>
      <c r="AM185" s="101"/>
      <c r="AN185" s="105"/>
    </row>
    <row r="186" spans="1:40" ht="15" customHeight="1" x14ac:dyDescent="0.25">
      <c r="A186" s="15"/>
      <c r="B186" s="75"/>
      <c r="C186" s="15"/>
      <c r="G186" s="15"/>
      <c r="H186" s="15"/>
      <c r="I186" s="19"/>
      <c r="J186" s="64"/>
      <c r="K186" s="131"/>
      <c r="L186" s="77"/>
      <c r="M186" s="93"/>
      <c r="T186" s="84"/>
      <c r="U186" s="32"/>
      <c r="Z186" s="210"/>
      <c r="AA186" s="23"/>
      <c r="AB186" s="12"/>
      <c r="AC186" s="18"/>
      <c r="AD186" s="18"/>
      <c r="AE186" s="117"/>
      <c r="AF186" s="123"/>
      <c r="AG186" s="124"/>
      <c r="AH186" s="129"/>
      <c r="AI186" s="67"/>
      <c r="AJ186" s="31"/>
      <c r="AK186" s="112"/>
      <c r="AL186" s="97"/>
      <c r="AM186" s="101"/>
      <c r="AN186" s="105"/>
    </row>
    <row r="187" spans="1:40" ht="15" customHeight="1" x14ac:dyDescent="0.25">
      <c r="A187" s="15"/>
      <c r="B187" s="75"/>
      <c r="C187" s="15"/>
      <c r="G187" s="15"/>
      <c r="H187" s="15"/>
      <c r="I187" s="19"/>
      <c r="J187" s="64"/>
      <c r="K187" s="131"/>
      <c r="L187" s="77"/>
      <c r="M187" s="93"/>
      <c r="T187" s="85"/>
      <c r="U187" s="32"/>
      <c r="AA187" s="11"/>
      <c r="AB187" s="12"/>
      <c r="AC187" s="18"/>
      <c r="AD187" s="18"/>
      <c r="AE187" s="117"/>
      <c r="AF187" s="123"/>
      <c r="AG187" s="124"/>
      <c r="AH187" s="129"/>
      <c r="AI187" s="67"/>
      <c r="AJ187" s="31"/>
      <c r="AK187" s="112"/>
      <c r="AL187" s="97"/>
      <c r="AM187" s="101"/>
      <c r="AN187" s="105"/>
    </row>
    <row r="188" spans="1:40" ht="15" customHeight="1" x14ac:dyDescent="0.25">
      <c r="A188" s="15"/>
      <c r="B188" s="75"/>
      <c r="C188" s="15"/>
      <c r="D188" s="113"/>
      <c r="G188" s="15"/>
      <c r="H188" s="15"/>
      <c r="I188" s="19"/>
      <c r="J188" s="64"/>
      <c r="K188" s="131"/>
      <c r="L188" s="77"/>
      <c r="M188" s="93"/>
      <c r="T188" s="84"/>
      <c r="U188" s="32"/>
      <c r="Z188" s="210"/>
      <c r="AA188" s="23"/>
      <c r="AB188" s="12"/>
      <c r="AC188" s="18"/>
      <c r="AD188" s="18"/>
      <c r="AE188" s="117"/>
      <c r="AF188" s="123"/>
      <c r="AG188" s="124"/>
      <c r="AH188" s="129"/>
      <c r="AI188" s="67"/>
      <c r="AJ188" s="31"/>
      <c r="AK188" s="112"/>
      <c r="AL188" s="97"/>
      <c r="AM188" s="101"/>
      <c r="AN188" s="105"/>
    </row>
    <row r="189" spans="1:40" ht="15" customHeight="1" x14ac:dyDescent="0.25">
      <c r="A189" s="15"/>
      <c r="B189" s="75"/>
      <c r="C189" s="15"/>
      <c r="D189" s="113"/>
      <c r="G189" s="15"/>
      <c r="H189" s="15"/>
      <c r="I189" s="19"/>
      <c r="J189" s="64"/>
      <c r="K189" s="131"/>
      <c r="L189" s="77"/>
      <c r="M189" s="93"/>
      <c r="T189" s="84"/>
      <c r="U189" s="32"/>
      <c r="Z189" s="210"/>
      <c r="AA189" s="23"/>
      <c r="AB189" s="12"/>
      <c r="AC189" s="18"/>
      <c r="AD189" s="18"/>
      <c r="AE189" s="117"/>
      <c r="AF189" s="123"/>
      <c r="AG189" s="124"/>
      <c r="AH189" s="129"/>
      <c r="AI189" s="67"/>
      <c r="AJ189" s="31"/>
      <c r="AK189" s="112"/>
      <c r="AL189" s="97"/>
      <c r="AM189" s="101"/>
      <c r="AN189" s="105"/>
    </row>
    <row r="190" spans="1:40" ht="15" customHeight="1" x14ac:dyDescent="0.25">
      <c r="A190" s="15"/>
      <c r="B190" s="75"/>
      <c r="C190" s="15"/>
      <c r="G190" s="15"/>
      <c r="H190" s="15"/>
      <c r="I190" s="19"/>
      <c r="J190" s="64"/>
      <c r="K190" s="131"/>
      <c r="L190" s="77"/>
      <c r="M190" s="93"/>
      <c r="T190" s="84"/>
      <c r="U190" s="32"/>
      <c r="Z190" s="210"/>
      <c r="AA190" s="23"/>
      <c r="AB190" s="12"/>
      <c r="AC190" s="18"/>
      <c r="AD190" s="18"/>
      <c r="AE190" s="117"/>
      <c r="AF190" s="123"/>
      <c r="AG190" s="124"/>
      <c r="AH190" s="129"/>
      <c r="AI190" s="67"/>
      <c r="AJ190" s="31"/>
      <c r="AK190" s="112"/>
      <c r="AL190" s="97"/>
      <c r="AM190" s="101"/>
      <c r="AN190" s="105"/>
    </row>
    <row r="191" spans="1:40" ht="15" customHeight="1" x14ac:dyDescent="0.25">
      <c r="A191" s="15"/>
      <c r="B191" s="75"/>
      <c r="C191" s="15"/>
      <c r="G191" s="15"/>
      <c r="H191" s="15"/>
      <c r="I191" s="19"/>
      <c r="J191" s="64"/>
      <c r="K191" s="131"/>
      <c r="L191" s="77"/>
      <c r="M191" s="93"/>
      <c r="T191" s="84"/>
      <c r="U191" s="32"/>
      <c r="Z191" s="210"/>
      <c r="AA191" s="23"/>
      <c r="AB191" s="12"/>
      <c r="AC191" s="18"/>
      <c r="AD191" s="18"/>
      <c r="AE191" s="117"/>
      <c r="AF191" s="123"/>
      <c r="AG191" s="124"/>
      <c r="AH191" s="129"/>
      <c r="AI191" s="67"/>
      <c r="AJ191" s="31"/>
      <c r="AK191" s="112"/>
      <c r="AL191" s="97"/>
      <c r="AM191" s="102"/>
      <c r="AN191" s="105"/>
    </row>
    <row r="192" spans="1:40" ht="15" customHeight="1" x14ac:dyDescent="0.25">
      <c r="A192" s="15"/>
      <c r="B192" s="75"/>
      <c r="C192" s="15"/>
      <c r="G192" s="15"/>
      <c r="H192" s="15"/>
      <c r="I192" s="19"/>
      <c r="J192" s="64"/>
      <c r="K192" s="131"/>
      <c r="L192" s="77"/>
      <c r="M192" s="93"/>
      <c r="T192" s="84"/>
      <c r="U192" s="32"/>
      <c r="Z192" s="210"/>
      <c r="AA192" s="23"/>
      <c r="AB192" s="12"/>
      <c r="AC192" s="18"/>
      <c r="AD192" s="18"/>
      <c r="AE192" s="117"/>
      <c r="AF192" s="123"/>
      <c r="AG192" s="124"/>
      <c r="AH192" s="129"/>
      <c r="AI192" s="67"/>
      <c r="AJ192" s="31"/>
      <c r="AK192" s="112"/>
      <c r="AL192" s="97"/>
      <c r="AM192" s="102"/>
      <c r="AN192" s="105"/>
    </row>
    <row r="193" spans="1:40" ht="15" customHeight="1" x14ac:dyDescent="0.25">
      <c r="A193" s="15"/>
      <c r="B193" s="75"/>
      <c r="C193" s="15"/>
      <c r="G193" s="15"/>
      <c r="H193" s="15"/>
      <c r="I193" s="19"/>
      <c r="J193" s="64"/>
      <c r="K193" s="131"/>
      <c r="L193" s="77"/>
      <c r="M193" s="93"/>
      <c r="T193" s="84"/>
      <c r="U193" s="32"/>
      <c r="Z193" s="210"/>
      <c r="AA193" s="23"/>
      <c r="AB193" s="12"/>
      <c r="AC193" s="18"/>
      <c r="AD193" s="18"/>
      <c r="AE193" s="117"/>
      <c r="AF193" s="123"/>
      <c r="AG193" s="124"/>
      <c r="AH193" s="129"/>
      <c r="AI193" s="67"/>
      <c r="AJ193" s="31"/>
      <c r="AK193" s="112"/>
      <c r="AL193" s="97"/>
      <c r="AM193" s="101"/>
      <c r="AN193" s="105"/>
    </row>
    <row r="194" spans="1:40" ht="15" customHeight="1" x14ac:dyDescent="0.25">
      <c r="A194" s="15"/>
      <c r="B194" s="75"/>
      <c r="C194" s="15"/>
      <c r="G194" s="15"/>
      <c r="H194" s="15"/>
      <c r="I194" s="19"/>
      <c r="J194" s="64"/>
      <c r="K194" s="131"/>
      <c r="L194" s="77"/>
      <c r="M194" s="93"/>
      <c r="T194" s="84"/>
      <c r="U194" s="32"/>
      <c r="Z194" s="210"/>
      <c r="AA194" s="23"/>
      <c r="AB194" s="12"/>
      <c r="AC194" s="18"/>
      <c r="AD194" s="18"/>
      <c r="AE194" s="117"/>
      <c r="AF194" s="123"/>
      <c r="AG194" s="124"/>
      <c r="AH194" s="129"/>
      <c r="AI194" s="67"/>
      <c r="AJ194" s="31"/>
      <c r="AK194" s="112"/>
      <c r="AL194" s="97"/>
      <c r="AM194" s="101"/>
      <c r="AN194" s="105"/>
    </row>
    <row r="195" spans="1:40" ht="15" customHeight="1" x14ac:dyDescent="0.25">
      <c r="A195" s="15"/>
      <c r="B195" s="75"/>
      <c r="C195" s="15"/>
      <c r="G195" s="15"/>
      <c r="H195" s="15"/>
      <c r="I195" s="19"/>
      <c r="J195" s="64"/>
      <c r="K195" s="131"/>
      <c r="L195" s="77"/>
      <c r="M195" s="93"/>
      <c r="T195" s="84"/>
      <c r="U195" s="32"/>
      <c r="Z195" s="210"/>
      <c r="AA195" s="23"/>
      <c r="AB195" s="12"/>
      <c r="AC195" s="18"/>
      <c r="AD195" s="18"/>
      <c r="AE195" s="117"/>
      <c r="AF195" s="123"/>
      <c r="AG195" s="124"/>
      <c r="AH195" s="129"/>
      <c r="AI195" s="67"/>
      <c r="AJ195" s="31"/>
      <c r="AK195" s="112"/>
      <c r="AL195" s="97"/>
      <c r="AM195" s="101"/>
      <c r="AN195" s="105"/>
    </row>
    <row r="196" spans="1:40" ht="15" customHeight="1" x14ac:dyDescent="0.25">
      <c r="A196" s="15"/>
      <c r="B196" s="75"/>
      <c r="C196" s="15"/>
      <c r="G196" s="15"/>
      <c r="H196" s="15"/>
      <c r="I196" s="19"/>
      <c r="J196" s="64"/>
      <c r="K196" s="131"/>
      <c r="L196" s="77"/>
      <c r="M196" s="93"/>
      <c r="T196" s="84"/>
      <c r="U196" s="32"/>
      <c r="Z196" s="210"/>
      <c r="AA196" s="23"/>
      <c r="AB196" s="12"/>
      <c r="AC196" s="18"/>
      <c r="AD196" s="18"/>
      <c r="AE196" s="117"/>
      <c r="AF196" s="123"/>
      <c r="AG196" s="124"/>
      <c r="AH196" s="129"/>
      <c r="AI196" s="67"/>
      <c r="AJ196" s="31"/>
      <c r="AK196" s="112"/>
      <c r="AL196" s="97"/>
      <c r="AM196" s="101"/>
      <c r="AN196" s="105"/>
    </row>
    <row r="197" spans="1:40" ht="15" customHeight="1" x14ac:dyDescent="0.25">
      <c r="A197" s="15"/>
      <c r="B197" s="75"/>
      <c r="C197" s="15"/>
      <c r="G197" s="15"/>
      <c r="H197" s="15"/>
      <c r="I197" s="19"/>
      <c r="J197" s="64"/>
      <c r="K197" s="131"/>
      <c r="L197" s="77"/>
      <c r="M197" s="93"/>
      <c r="T197" s="84"/>
      <c r="U197" s="32"/>
      <c r="Z197" s="210"/>
      <c r="AA197" s="23"/>
      <c r="AB197" s="12"/>
      <c r="AC197" s="18"/>
      <c r="AD197" s="18"/>
      <c r="AE197" s="117"/>
      <c r="AF197" s="123"/>
      <c r="AG197" s="124"/>
      <c r="AH197" s="129"/>
      <c r="AI197" s="67"/>
      <c r="AJ197" s="31"/>
      <c r="AK197" s="112"/>
      <c r="AL197" s="97"/>
      <c r="AM197" s="101"/>
      <c r="AN197" s="105"/>
    </row>
    <row r="198" spans="1:40" ht="15" customHeight="1" x14ac:dyDescent="0.25">
      <c r="A198" s="15"/>
      <c r="B198" s="75"/>
      <c r="C198" s="15"/>
      <c r="G198" s="15"/>
      <c r="H198" s="15"/>
      <c r="I198" s="19"/>
      <c r="J198" s="64"/>
      <c r="K198" s="131"/>
      <c r="L198" s="77"/>
      <c r="M198" s="93"/>
      <c r="T198" s="84"/>
      <c r="U198" s="32"/>
      <c r="Z198" s="210"/>
      <c r="AA198" s="23"/>
      <c r="AB198" s="12"/>
      <c r="AC198" s="18"/>
      <c r="AD198" s="18"/>
      <c r="AE198" s="117"/>
      <c r="AF198" s="123"/>
      <c r="AG198" s="124"/>
      <c r="AH198" s="129"/>
      <c r="AI198" s="67"/>
      <c r="AJ198" s="31"/>
      <c r="AK198" s="112"/>
      <c r="AL198" s="97"/>
      <c r="AM198" s="101"/>
      <c r="AN198" s="105"/>
    </row>
    <row r="199" spans="1:40" ht="15" customHeight="1" x14ac:dyDescent="0.25">
      <c r="A199" s="15"/>
      <c r="B199" s="75"/>
      <c r="C199" s="15"/>
      <c r="G199" s="15"/>
      <c r="H199" s="15"/>
      <c r="I199" s="19"/>
      <c r="J199" s="64"/>
      <c r="K199" s="131"/>
      <c r="L199" s="77"/>
      <c r="M199" s="93"/>
      <c r="T199" s="84"/>
      <c r="U199" s="32"/>
      <c r="Z199" s="210"/>
      <c r="AA199" s="23"/>
      <c r="AB199" s="12"/>
      <c r="AC199" s="18"/>
      <c r="AD199" s="18"/>
      <c r="AE199" s="117"/>
      <c r="AF199" s="123"/>
      <c r="AG199" s="124"/>
      <c r="AH199" s="129"/>
      <c r="AI199" s="67"/>
      <c r="AJ199" s="31"/>
      <c r="AK199" s="112"/>
      <c r="AL199" s="97"/>
      <c r="AM199" s="101"/>
      <c r="AN199" s="105"/>
    </row>
    <row r="200" spans="1:40" ht="15" customHeight="1" x14ac:dyDescent="0.25">
      <c r="A200" s="15"/>
      <c r="B200" s="75"/>
      <c r="C200" s="15"/>
      <c r="G200" s="15"/>
      <c r="H200" s="15"/>
      <c r="I200" s="19"/>
      <c r="J200" s="64"/>
      <c r="K200" s="131"/>
      <c r="L200" s="77"/>
      <c r="M200" s="93"/>
      <c r="T200" s="84"/>
      <c r="U200" s="32"/>
      <c r="Z200" s="210"/>
      <c r="AA200" s="23"/>
      <c r="AB200" s="12"/>
      <c r="AC200" s="18"/>
      <c r="AD200" s="18"/>
      <c r="AE200" s="117"/>
      <c r="AF200" s="123"/>
      <c r="AG200" s="124"/>
      <c r="AH200" s="129"/>
      <c r="AI200" s="67"/>
      <c r="AJ200" s="31"/>
      <c r="AK200" s="112"/>
      <c r="AL200" s="97"/>
      <c r="AM200" s="101"/>
      <c r="AN200" s="105"/>
    </row>
    <row r="201" spans="1:40" ht="15" customHeight="1" x14ac:dyDescent="0.25">
      <c r="A201" s="15"/>
      <c r="B201" s="75"/>
      <c r="C201" s="15"/>
      <c r="G201" s="15"/>
      <c r="H201" s="15"/>
      <c r="I201" s="19"/>
      <c r="J201" s="64"/>
      <c r="K201" s="131"/>
      <c r="L201" s="77"/>
      <c r="M201" s="93"/>
      <c r="T201" s="84"/>
      <c r="U201" s="32"/>
      <c r="Z201" s="210"/>
      <c r="AA201" s="23"/>
      <c r="AB201" s="12"/>
      <c r="AC201" s="18"/>
      <c r="AD201" s="18"/>
      <c r="AE201" s="117"/>
      <c r="AF201" s="123"/>
      <c r="AG201" s="124"/>
      <c r="AH201" s="129"/>
      <c r="AI201" s="67"/>
      <c r="AJ201" s="31"/>
      <c r="AK201" s="112"/>
      <c r="AL201" s="97"/>
      <c r="AM201" s="101"/>
      <c r="AN201" s="105"/>
    </row>
    <row r="202" spans="1:40" ht="15" customHeight="1" x14ac:dyDescent="0.25">
      <c r="A202" s="15"/>
      <c r="B202" s="75"/>
      <c r="C202" s="15"/>
      <c r="G202" s="15"/>
      <c r="H202" s="15"/>
      <c r="I202" s="19"/>
      <c r="J202" s="64"/>
      <c r="K202" s="131"/>
      <c r="L202" s="77"/>
      <c r="M202" s="93"/>
      <c r="T202" s="84"/>
      <c r="U202" s="32"/>
      <c r="Z202" s="210"/>
      <c r="AA202" s="23"/>
      <c r="AB202" s="12"/>
      <c r="AC202" s="18"/>
      <c r="AD202" s="18"/>
      <c r="AE202" s="117"/>
      <c r="AF202" s="123"/>
      <c r="AG202" s="124"/>
      <c r="AH202" s="129"/>
      <c r="AI202" s="67"/>
      <c r="AJ202" s="31"/>
      <c r="AK202" s="112"/>
      <c r="AL202" s="97"/>
      <c r="AM202" s="101"/>
      <c r="AN202" s="105"/>
    </row>
    <row r="203" spans="1:40" ht="15" customHeight="1" x14ac:dyDescent="0.25">
      <c r="A203" s="15"/>
      <c r="B203" s="75"/>
      <c r="C203" s="15"/>
      <c r="G203" s="15"/>
      <c r="H203" s="15"/>
      <c r="I203" s="19"/>
      <c r="J203" s="64"/>
      <c r="K203" s="131"/>
      <c r="L203" s="77"/>
      <c r="M203" s="93"/>
      <c r="T203" s="84"/>
      <c r="U203" s="32"/>
      <c r="Z203" s="210"/>
      <c r="AA203" s="23"/>
      <c r="AB203" s="12"/>
      <c r="AC203" s="18"/>
      <c r="AD203" s="18"/>
      <c r="AE203" s="117"/>
      <c r="AF203" s="123"/>
      <c r="AG203" s="124"/>
      <c r="AH203" s="129"/>
      <c r="AI203" s="67"/>
      <c r="AJ203" s="31"/>
      <c r="AK203" s="112"/>
      <c r="AL203" s="97"/>
      <c r="AM203" s="101"/>
      <c r="AN203" s="105"/>
    </row>
    <row r="204" spans="1:40" ht="15" customHeight="1" x14ac:dyDescent="0.25">
      <c r="A204" s="15"/>
      <c r="B204" s="75"/>
      <c r="C204" s="15"/>
      <c r="G204" s="15"/>
      <c r="H204" s="15"/>
      <c r="I204" s="19"/>
      <c r="J204" s="64"/>
      <c r="K204" s="131"/>
      <c r="L204" s="77"/>
      <c r="M204" s="93"/>
      <c r="T204" s="84"/>
      <c r="U204" s="32"/>
      <c r="Z204" s="210"/>
      <c r="AA204" s="23"/>
      <c r="AB204" s="12"/>
      <c r="AC204" s="18"/>
      <c r="AD204" s="18"/>
      <c r="AE204" s="117"/>
      <c r="AF204" s="123"/>
      <c r="AG204" s="124"/>
      <c r="AH204" s="129"/>
      <c r="AI204" s="67"/>
      <c r="AJ204" s="31"/>
      <c r="AK204" s="112"/>
      <c r="AL204" s="97"/>
      <c r="AM204" s="101"/>
      <c r="AN204" s="105"/>
    </row>
    <row r="205" spans="1:40" ht="15" customHeight="1" x14ac:dyDescent="0.25">
      <c r="A205" s="15"/>
      <c r="B205" s="75"/>
      <c r="C205" s="15"/>
      <c r="G205" s="15"/>
      <c r="H205" s="15"/>
      <c r="I205" s="19"/>
      <c r="J205" s="64"/>
      <c r="K205" s="131"/>
      <c r="L205" s="77"/>
      <c r="M205" s="93"/>
      <c r="T205" s="84"/>
      <c r="U205" s="32"/>
      <c r="Z205" s="210"/>
      <c r="AA205" s="23"/>
      <c r="AB205" s="12"/>
      <c r="AC205" s="18"/>
      <c r="AD205" s="18"/>
      <c r="AE205" s="117"/>
      <c r="AF205" s="123"/>
      <c r="AG205" s="124"/>
      <c r="AH205" s="129"/>
      <c r="AI205" s="67"/>
      <c r="AJ205" s="31"/>
      <c r="AK205" s="112"/>
      <c r="AL205" s="97"/>
      <c r="AM205" s="101"/>
      <c r="AN205" s="105"/>
    </row>
    <row r="206" spans="1:40" ht="15" customHeight="1" x14ac:dyDescent="0.25">
      <c r="A206" s="15"/>
      <c r="B206" s="75"/>
      <c r="C206" s="15"/>
      <c r="G206" s="15"/>
      <c r="H206" s="15"/>
      <c r="I206" s="19"/>
      <c r="J206" s="64"/>
      <c r="K206" s="131"/>
      <c r="L206" s="77"/>
      <c r="M206" s="93"/>
      <c r="T206" s="84"/>
      <c r="U206" s="32"/>
      <c r="Z206" s="210"/>
      <c r="AA206" s="23"/>
      <c r="AB206" s="12"/>
      <c r="AC206" s="18"/>
      <c r="AD206" s="18"/>
      <c r="AE206" s="117"/>
      <c r="AF206" s="123"/>
      <c r="AG206" s="124"/>
      <c r="AH206" s="129"/>
      <c r="AI206" s="67"/>
      <c r="AJ206" s="31"/>
      <c r="AK206" s="112"/>
      <c r="AL206" s="97"/>
      <c r="AM206" s="101"/>
      <c r="AN206" s="105"/>
    </row>
    <row r="207" spans="1:40" ht="15" customHeight="1" x14ac:dyDescent="0.25">
      <c r="A207" s="15"/>
      <c r="B207" s="75"/>
      <c r="C207" s="15"/>
      <c r="G207" s="15"/>
      <c r="H207" s="15"/>
      <c r="I207" s="19"/>
      <c r="J207" s="64"/>
      <c r="K207" s="131"/>
      <c r="L207" s="77"/>
      <c r="M207" s="93"/>
      <c r="T207" s="84"/>
      <c r="U207" s="32"/>
      <c r="Z207" s="210"/>
      <c r="AA207" s="23"/>
      <c r="AB207" s="12"/>
      <c r="AC207" s="18"/>
      <c r="AD207" s="18"/>
      <c r="AE207" s="117"/>
      <c r="AF207" s="123"/>
      <c r="AG207" s="124"/>
      <c r="AH207" s="129"/>
      <c r="AI207" s="67"/>
      <c r="AJ207" s="31"/>
      <c r="AK207" s="112"/>
      <c r="AL207" s="97"/>
      <c r="AM207" s="101"/>
      <c r="AN207" s="105"/>
    </row>
    <row r="208" spans="1:40" ht="15" customHeight="1" x14ac:dyDescent="0.25">
      <c r="A208" s="15"/>
      <c r="B208" s="75"/>
      <c r="C208" s="15"/>
      <c r="G208" s="15"/>
      <c r="H208" s="15"/>
      <c r="I208" s="19"/>
      <c r="J208" s="64"/>
      <c r="K208" s="131"/>
      <c r="L208" s="77"/>
      <c r="M208" s="93"/>
      <c r="T208" s="84"/>
      <c r="U208" s="32"/>
      <c r="Z208" s="210"/>
      <c r="AA208" s="23"/>
      <c r="AB208" s="12"/>
      <c r="AC208" s="18"/>
      <c r="AD208" s="18"/>
      <c r="AE208" s="117"/>
      <c r="AF208" s="123"/>
      <c r="AG208" s="124"/>
      <c r="AH208" s="129"/>
      <c r="AI208" s="67"/>
      <c r="AJ208" s="31"/>
      <c r="AK208" s="112"/>
      <c r="AL208" s="97"/>
      <c r="AM208" s="101"/>
      <c r="AN208" s="105"/>
    </row>
    <row r="209" spans="1:40" ht="15" customHeight="1" x14ac:dyDescent="0.25">
      <c r="A209" s="15"/>
      <c r="B209" s="75"/>
      <c r="C209" s="15"/>
      <c r="G209" s="15"/>
      <c r="H209" s="15"/>
      <c r="I209" s="19"/>
      <c r="J209" s="64"/>
      <c r="K209" s="131"/>
      <c r="L209" s="77"/>
      <c r="M209" s="93"/>
      <c r="T209" s="85"/>
      <c r="U209" s="32"/>
      <c r="AA209" s="11"/>
      <c r="AB209" s="12"/>
      <c r="AC209" s="18"/>
      <c r="AD209" s="18"/>
      <c r="AE209" s="117"/>
      <c r="AF209" s="123"/>
      <c r="AG209" s="124"/>
      <c r="AH209" s="129"/>
      <c r="AI209" s="67"/>
      <c r="AJ209" s="31"/>
      <c r="AK209" s="112"/>
      <c r="AL209" s="97"/>
      <c r="AM209" s="101"/>
      <c r="AN209" s="105"/>
    </row>
    <row r="210" spans="1:40" ht="15" customHeight="1" x14ac:dyDescent="0.25">
      <c r="A210" s="15"/>
      <c r="B210" s="75"/>
      <c r="C210" s="15"/>
      <c r="G210" s="15"/>
      <c r="H210" s="15"/>
      <c r="I210" s="19"/>
      <c r="J210" s="64"/>
      <c r="K210" s="131"/>
      <c r="L210" s="77"/>
      <c r="M210" s="93"/>
      <c r="T210" s="84"/>
      <c r="U210" s="32"/>
      <c r="Z210" s="210"/>
      <c r="AA210" s="23"/>
      <c r="AB210" s="12"/>
      <c r="AC210" s="18"/>
      <c r="AD210" s="18"/>
      <c r="AE210" s="117"/>
      <c r="AF210" s="123"/>
      <c r="AG210" s="124"/>
      <c r="AH210" s="129"/>
      <c r="AI210" s="67"/>
      <c r="AJ210" s="31"/>
      <c r="AK210" s="112"/>
      <c r="AL210" s="97"/>
      <c r="AM210" s="101"/>
      <c r="AN210" s="105"/>
    </row>
    <row r="211" spans="1:40" ht="15" customHeight="1" x14ac:dyDescent="0.25">
      <c r="A211" s="15"/>
      <c r="B211" s="75"/>
      <c r="C211" s="15"/>
      <c r="G211" s="15"/>
      <c r="H211" s="15"/>
      <c r="I211" s="19"/>
      <c r="J211" s="64"/>
      <c r="K211" s="131"/>
      <c r="L211" s="77"/>
      <c r="M211" s="93"/>
      <c r="T211" s="84"/>
      <c r="U211" s="32"/>
      <c r="Z211" s="210"/>
      <c r="AA211" s="23"/>
      <c r="AB211" s="12"/>
      <c r="AC211" s="18"/>
      <c r="AD211" s="18"/>
      <c r="AE211" s="117"/>
      <c r="AF211" s="123"/>
      <c r="AG211" s="124"/>
      <c r="AH211" s="129"/>
      <c r="AI211" s="67"/>
      <c r="AJ211" s="31"/>
      <c r="AK211" s="112"/>
      <c r="AL211" s="97"/>
      <c r="AM211" s="101"/>
      <c r="AN211" s="105"/>
    </row>
    <row r="212" spans="1:40" ht="15" customHeight="1" x14ac:dyDescent="0.25">
      <c r="A212" s="15"/>
      <c r="B212" s="75"/>
      <c r="C212" s="15"/>
      <c r="G212" s="15"/>
      <c r="H212" s="15"/>
      <c r="I212" s="19"/>
      <c r="J212" s="64"/>
      <c r="K212" s="131"/>
      <c r="L212" s="77"/>
      <c r="M212" s="93"/>
      <c r="T212" s="84"/>
      <c r="U212" s="32"/>
      <c r="Z212" s="210"/>
      <c r="AA212" s="23"/>
      <c r="AB212" s="12"/>
      <c r="AC212" s="18"/>
      <c r="AD212" s="18"/>
      <c r="AE212" s="117"/>
      <c r="AF212" s="123"/>
      <c r="AG212" s="124"/>
      <c r="AH212" s="129"/>
      <c r="AI212" s="67"/>
      <c r="AJ212" s="31"/>
      <c r="AK212" s="112"/>
      <c r="AL212" s="97"/>
      <c r="AM212" s="101"/>
      <c r="AN212" s="105"/>
    </row>
    <row r="213" spans="1:40" ht="15" customHeight="1" x14ac:dyDescent="0.25">
      <c r="A213" s="15"/>
      <c r="B213" s="75"/>
      <c r="C213" s="15"/>
      <c r="G213" s="15"/>
      <c r="H213" s="15"/>
      <c r="I213" s="19"/>
      <c r="J213" s="64"/>
      <c r="K213" s="131"/>
      <c r="L213" s="77"/>
      <c r="M213" s="93"/>
      <c r="T213" s="84"/>
      <c r="U213" s="32"/>
      <c r="Z213" s="210"/>
      <c r="AA213" s="23"/>
      <c r="AB213" s="12"/>
      <c r="AC213" s="18"/>
      <c r="AD213" s="18"/>
      <c r="AE213" s="117"/>
      <c r="AF213" s="123"/>
      <c r="AG213" s="124"/>
      <c r="AH213" s="129"/>
      <c r="AI213" s="67"/>
      <c r="AJ213" s="31"/>
      <c r="AK213" s="112"/>
      <c r="AL213" s="97"/>
      <c r="AM213" s="101"/>
      <c r="AN213" s="105"/>
    </row>
    <row r="214" spans="1:40" ht="15" customHeight="1" x14ac:dyDescent="0.25">
      <c r="A214" s="15"/>
      <c r="B214" s="75"/>
      <c r="C214" s="15"/>
      <c r="G214" s="15"/>
      <c r="H214" s="15"/>
      <c r="I214" s="19"/>
      <c r="J214" s="64"/>
      <c r="K214" s="131"/>
      <c r="L214" s="77"/>
      <c r="M214" s="93"/>
      <c r="T214" s="84"/>
      <c r="U214" s="32"/>
      <c r="Z214" s="210"/>
      <c r="AA214" s="23"/>
      <c r="AB214" s="12"/>
      <c r="AC214" s="18"/>
      <c r="AD214" s="18"/>
      <c r="AE214" s="117"/>
      <c r="AF214" s="123"/>
      <c r="AG214" s="124"/>
      <c r="AH214" s="129"/>
      <c r="AI214" s="67"/>
      <c r="AJ214" s="31"/>
      <c r="AK214" s="112"/>
      <c r="AL214" s="97"/>
      <c r="AM214" s="101"/>
      <c r="AN214" s="105"/>
    </row>
    <row r="215" spans="1:40" ht="15" customHeight="1" x14ac:dyDescent="0.25">
      <c r="A215" s="15"/>
      <c r="B215" s="75"/>
      <c r="C215" s="15"/>
      <c r="G215" s="15"/>
      <c r="H215" s="15"/>
      <c r="I215" s="19"/>
      <c r="J215" s="64"/>
      <c r="K215" s="131"/>
      <c r="L215" s="77"/>
      <c r="M215" s="93"/>
      <c r="T215" s="84"/>
      <c r="U215" s="32"/>
      <c r="Z215" s="210"/>
      <c r="AA215" s="23"/>
      <c r="AB215" s="12"/>
      <c r="AC215" s="18"/>
      <c r="AD215" s="18"/>
      <c r="AE215" s="117"/>
      <c r="AF215" s="123"/>
      <c r="AG215" s="124"/>
      <c r="AH215" s="129"/>
      <c r="AI215" s="67"/>
      <c r="AJ215" s="31"/>
      <c r="AK215" s="112"/>
      <c r="AL215" s="97"/>
      <c r="AM215" s="101"/>
      <c r="AN215" s="105"/>
    </row>
    <row r="216" spans="1:40" ht="15" customHeight="1" x14ac:dyDescent="0.25">
      <c r="A216" s="15"/>
      <c r="B216" s="75"/>
      <c r="C216" s="15"/>
      <c r="G216" s="15"/>
      <c r="H216" s="15"/>
      <c r="I216" s="19"/>
      <c r="J216" s="64"/>
      <c r="K216" s="131"/>
      <c r="L216" s="77"/>
      <c r="M216" s="93"/>
      <c r="T216" s="84"/>
      <c r="U216" s="32"/>
      <c r="Z216" s="210"/>
      <c r="AA216" s="23"/>
      <c r="AB216" s="12"/>
      <c r="AC216" s="18"/>
      <c r="AD216" s="18"/>
      <c r="AE216" s="117"/>
      <c r="AF216" s="123"/>
      <c r="AG216" s="124"/>
      <c r="AH216" s="129"/>
      <c r="AI216" s="67"/>
      <c r="AJ216" s="31"/>
      <c r="AK216" s="112"/>
      <c r="AL216" s="97"/>
      <c r="AM216" s="101"/>
      <c r="AN216" s="105"/>
    </row>
    <row r="217" spans="1:40" ht="15" customHeight="1" x14ac:dyDescent="0.25">
      <c r="A217" s="15"/>
      <c r="B217" s="75"/>
      <c r="C217" s="15"/>
      <c r="G217" s="15"/>
      <c r="H217" s="15"/>
      <c r="I217" s="19"/>
      <c r="J217" s="64"/>
      <c r="K217" s="131"/>
      <c r="L217" s="77"/>
      <c r="M217" s="93"/>
      <c r="T217" s="84"/>
      <c r="U217" s="32"/>
      <c r="Z217" s="210"/>
      <c r="AA217" s="23"/>
      <c r="AB217" s="12"/>
      <c r="AC217" s="18"/>
      <c r="AD217" s="18"/>
      <c r="AE217" s="117"/>
      <c r="AF217" s="123"/>
      <c r="AG217" s="124"/>
      <c r="AH217" s="129"/>
      <c r="AI217" s="67"/>
      <c r="AJ217" s="31"/>
      <c r="AK217" s="112"/>
      <c r="AL217" s="97"/>
      <c r="AM217" s="101"/>
      <c r="AN217" s="105"/>
    </row>
    <row r="218" spans="1:40" ht="15" customHeight="1" x14ac:dyDescent="0.25">
      <c r="A218" s="15"/>
      <c r="B218" s="75"/>
      <c r="C218" s="15"/>
      <c r="G218" s="15"/>
      <c r="H218" s="15"/>
      <c r="I218" s="19"/>
      <c r="J218" s="64"/>
      <c r="K218" s="131"/>
      <c r="L218" s="77"/>
      <c r="M218" s="93"/>
      <c r="T218" s="84"/>
      <c r="U218" s="32"/>
      <c r="Z218" s="210"/>
      <c r="AA218" s="23"/>
      <c r="AB218" s="12"/>
      <c r="AC218" s="18"/>
      <c r="AD218" s="18"/>
      <c r="AE218" s="117"/>
      <c r="AF218" s="123"/>
      <c r="AG218" s="124"/>
      <c r="AH218" s="129"/>
      <c r="AI218" s="67"/>
      <c r="AJ218" s="31"/>
      <c r="AK218" s="112"/>
      <c r="AL218" s="97"/>
      <c r="AM218" s="101"/>
      <c r="AN218" s="105"/>
    </row>
    <row r="219" spans="1:40" ht="15" customHeight="1" x14ac:dyDescent="0.25">
      <c r="A219" s="15"/>
      <c r="B219" s="75"/>
      <c r="C219" s="15"/>
      <c r="G219" s="15"/>
      <c r="H219" s="15"/>
      <c r="I219" s="19"/>
      <c r="J219" s="64"/>
      <c r="K219" s="131"/>
      <c r="L219" s="77"/>
      <c r="M219" s="93"/>
      <c r="T219" s="85"/>
      <c r="U219" s="32"/>
      <c r="AA219" s="11"/>
      <c r="AB219" s="12"/>
      <c r="AC219" s="18"/>
      <c r="AD219" s="18"/>
      <c r="AE219" s="117"/>
      <c r="AF219" s="123"/>
      <c r="AG219" s="124"/>
      <c r="AH219" s="129"/>
      <c r="AI219" s="67"/>
      <c r="AJ219" s="31"/>
      <c r="AK219" s="112"/>
      <c r="AL219" s="97"/>
      <c r="AM219" s="101"/>
      <c r="AN219" s="105"/>
    </row>
    <row r="220" spans="1:40" ht="15" customHeight="1" x14ac:dyDescent="0.25">
      <c r="A220" s="15"/>
      <c r="B220" s="75"/>
      <c r="C220" s="15"/>
      <c r="G220" s="15"/>
      <c r="H220" s="15"/>
      <c r="I220" s="19"/>
      <c r="J220" s="64"/>
      <c r="K220" s="131"/>
      <c r="L220" s="77"/>
      <c r="M220" s="93"/>
      <c r="T220" s="84"/>
      <c r="U220" s="32"/>
      <c r="Z220" s="210"/>
      <c r="AA220" s="23"/>
      <c r="AB220" s="12"/>
      <c r="AC220" s="18"/>
      <c r="AD220" s="18"/>
      <c r="AE220" s="117"/>
      <c r="AF220" s="123"/>
      <c r="AG220" s="124"/>
      <c r="AH220" s="129"/>
      <c r="AI220" s="67"/>
      <c r="AJ220" s="31"/>
      <c r="AK220" s="112"/>
      <c r="AL220" s="97"/>
      <c r="AM220" s="101"/>
      <c r="AN220" s="105"/>
    </row>
    <row r="221" spans="1:40" ht="15" customHeight="1" x14ac:dyDescent="0.25">
      <c r="A221" s="15"/>
      <c r="B221" s="75"/>
      <c r="C221" s="15"/>
      <c r="G221" s="15"/>
      <c r="H221" s="15"/>
      <c r="I221" s="19"/>
      <c r="J221" s="64"/>
      <c r="K221" s="131"/>
      <c r="L221" s="77"/>
      <c r="M221" s="93"/>
      <c r="T221" s="84"/>
      <c r="U221" s="32"/>
      <c r="Z221" s="210"/>
      <c r="AA221" s="23"/>
      <c r="AB221" s="12"/>
      <c r="AC221" s="18"/>
      <c r="AD221" s="18"/>
      <c r="AE221" s="117"/>
      <c r="AF221" s="123"/>
      <c r="AG221" s="124"/>
      <c r="AH221" s="129"/>
      <c r="AI221" s="67"/>
      <c r="AJ221" s="31"/>
      <c r="AK221" s="112"/>
      <c r="AL221" s="97"/>
      <c r="AM221" s="101"/>
      <c r="AN221" s="105"/>
    </row>
    <row r="222" spans="1:40" ht="15" customHeight="1" x14ac:dyDescent="0.25">
      <c r="A222" s="15"/>
      <c r="B222" s="75"/>
      <c r="C222" s="15"/>
      <c r="G222" s="15"/>
      <c r="H222" s="15"/>
      <c r="I222" s="19"/>
      <c r="J222" s="64"/>
      <c r="K222" s="131"/>
      <c r="L222" s="77"/>
      <c r="M222" s="93"/>
      <c r="T222" s="84"/>
      <c r="U222" s="32"/>
      <c r="Z222" s="210"/>
      <c r="AA222" s="23"/>
      <c r="AB222" s="12"/>
      <c r="AC222" s="18"/>
      <c r="AD222" s="18"/>
      <c r="AE222" s="117"/>
      <c r="AF222" s="123"/>
      <c r="AG222" s="124"/>
      <c r="AH222" s="129"/>
      <c r="AI222" s="67"/>
      <c r="AJ222" s="31"/>
      <c r="AK222" s="112"/>
      <c r="AL222" s="97"/>
      <c r="AM222" s="101"/>
      <c r="AN222" s="105"/>
    </row>
    <row r="223" spans="1:40" ht="15" customHeight="1" x14ac:dyDescent="0.25">
      <c r="A223" s="15"/>
      <c r="B223" s="75"/>
      <c r="C223" s="15"/>
      <c r="G223" s="15"/>
      <c r="H223" s="15"/>
      <c r="I223" s="19"/>
      <c r="J223" s="64"/>
      <c r="K223" s="131"/>
      <c r="L223" s="77"/>
      <c r="M223" s="93"/>
      <c r="T223" s="84"/>
      <c r="U223" s="32"/>
      <c r="Z223" s="210"/>
      <c r="AA223" s="23"/>
      <c r="AB223" s="12"/>
      <c r="AC223" s="18"/>
      <c r="AD223" s="18"/>
      <c r="AE223" s="117"/>
      <c r="AF223" s="123"/>
      <c r="AG223" s="124"/>
      <c r="AH223" s="129"/>
      <c r="AI223" s="67"/>
      <c r="AJ223" s="31"/>
      <c r="AK223" s="112"/>
      <c r="AL223" s="97"/>
      <c r="AM223" s="101"/>
      <c r="AN223" s="105"/>
    </row>
    <row r="224" spans="1:40" ht="15" customHeight="1" x14ac:dyDescent="0.25">
      <c r="A224" s="15"/>
      <c r="B224" s="75"/>
      <c r="C224" s="15"/>
      <c r="G224" s="15"/>
      <c r="H224" s="15"/>
      <c r="I224" s="19"/>
      <c r="J224" s="64"/>
      <c r="K224" s="131"/>
      <c r="L224" s="77"/>
      <c r="M224" s="93"/>
      <c r="T224" s="84"/>
      <c r="U224" s="32"/>
      <c r="Z224" s="210"/>
      <c r="AA224" s="23"/>
      <c r="AB224" s="12"/>
      <c r="AC224" s="18"/>
      <c r="AD224" s="18"/>
      <c r="AE224" s="117"/>
      <c r="AF224" s="123"/>
      <c r="AG224" s="124"/>
      <c r="AH224" s="129"/>
      <c r="AI224" s="67"/>
      <c r="AJ224" s="31"/>
      <c r="AK224" s="112"/>
      <c r="AL224" s="97"/>
      <c r="AM224" s="101"/>
      <c r="AN224" s="105"/>
    </row>
    <row r="225" spans="1:40" ht="15" customHeight="1" x14ac:dyDescent="0.25">
      <c r="A225" s="15"/>
      <c r="B225" s="75"/>
      <c r="C225" s="15"/>
      <c r="G225" s="15"/>
      <c r="H225" s="15"/>
      <c r="I225" s="19"/>
      <c r="J225" s="64"/>
      <c r="K225" s="131"/>
      <c r="L225" s="77"/>
      <c r="M225" s="93"/>
      <c r="T225" s="85"/>
      <c r="U225" s="32"/>
      <c r="AA225" s="11"/>
      <c r="AB225" s="12"/>
      <c r="AC225" s="18"/>
      <c r="AD225" s="18"/>
      <c r="AE225" s="117"/>
      <c r="AF225" s="123"/>
      <c r="AG225" s="124"/>
      <c r="AH225" s="129"/>
      <c r="AI225" s="67"/>
      <c r="AJ225" s="31"/>
      <c r="AK225" s="112"/>
      <c r="AL225" s="97"/>
      <c r="AM225" s="101"/>
      <c r="AN225" s="105"/>
    </row>
    <row r="226" spans="1:40" ht="15" customHeight="1" x14ac:dyDescent="0.25">
      <c r="A226" s="15"/>
      <c r="B226" s="75"/>
      <c r="C226" s="15"/>
      <c r="G226" s="15"/>
      <c r="H226" s="15"/>
      <c r="I226" s="19"/>
      <c r="J226" s="64"/>
      <c r="K226" s="131"/>
      <c r="L226" s="77"/>
      <c r="M226" s="93"/>
      <c r="T226" s="84"/>
      <c r="U226" s="32"/>
      <c r="Z226" s="210"/>
      <c r="AA226" s="23"/>
      <c r="AB226" s="12"/>
      <c r="AC226" s="18"/>
      <c r="AD226" s="18"/>
      <c r="AE226" s="117"/>
      <c r="AF226" s="123"/>
      <c r="AG226" s="124"/>
      <c r="AH226" s="129"/>
      <c r="AI226" s="67"/>
      <c r="AJ226" s="31"/>
      <c r="AK226" s="112"/>
      <c r="AL226" s="97"/>
      <c r="AM226" s="101"/>
      <c r="AN226" s="105"/>
    </row>
    <row r="227" spans="1:40" ht="15" customHeight="1" x14ac:dyDescent="0.25">
      <c r="A227" s="15"/>
      <c r="B227" s="75"/>
      <c r="C227" s="15"/>
      <c r="G227" s="15"/>
      <c r="H227" s="15"/>
      <c r="I227" s="19"/>
      <c r="J227" s="64"/>
      <c r="K227" s="131"/>
      <c r="L227" s="77"/>
      <c r="M227" s="93"/>
      <c r="T227" s="84"/>
      <c r="U227" s="32"/>
      <c r="Z227" s="210"/>
      <c r="AA227" s="23"/>
      <c r="AB227" s="12"/>
      <c r="AC227" s="18"/>
      <c r="AD227" s="18"/>
      <c r="AE227" s="117"/>
      <c r="AF227" s="123"/>
      <c r="AG227" s="124"/>
      <c r="AH227" s="129"/>
      <c r="AI227" s="67"/>
      <c r="AJ227" s="31"/>
      <c r="AK227" s="112"/>
      <c r="AL227" s="97"/>
      <c r="AM227" s="101"/>
      <c r="AN227" s="105"/>
    </row>
    <row r="228" spans="1:40" ht="15" customHeight="1" x14ac:dyDescent="0.25">
      <c r="A228" s="15"/>
      <c r="B228" s="75"/>
      <c r="C228" s="15"/>
      <c r="G228" s="15"/>
      <c r="H228" s="15"/>
      <c r="I228" s="19"/>
      <c r="J228" s="64"/>
      <c r="K228" s="131"/>
      <c r="L228" s="77"/>
      <c r="M228" s="93"/>
      <c r="T228" s="84"/>
      <c r="U228" s="32"/>
      <c r="Z228" s="210"/>
      <c r="AA228" s="23"/>
      <c r="AB228" s="12"/>
      <c r="AC228" s="18"/>
      <c r="AD228" s="18"/>
      <c r="AE228" s="117"/>
      <c r="AF228" s="123"/>
      <c r="AG228" s="124"/>
      <c r="AH228" s="129"/>
      <c r="AI228" s="67"/>
      <c r="AJ228" s="31"/>
      <c r="AK228" s="112"/>
      <c r="AL228" s="97"/>
      <c r="AM228" s="101"/>
      <c r="AN228" s="105"/>
    </row>
    <row r="229" spans="1:40" ht="15" customHeight="1" x14ac:dyDescent="0.25">
      <c r="A229" s="15"/>
      <c r="B229" s="75"/>
      <c r="C229" s="15"/>
      <c r="G229" s="15"/>
      <c r="H229" s="15"/>
      <c r="I229" s="19"/>
      <c r="J229" s="64"/>
      <c r="K229" s="131"/>
      <c r="L229" s="77"/>
      <c r="M229" s="93"/>
      <c r="T229" s="84"/>
      <c r="U229" s="32"/>
      <c r="Z229" s="210"/>
      <c r="AA229" s="23"/>
      <c r="AB229" s="12"/>
      <c r="AC229" s="18"/>
      <c r="AD229" s="18"/>
      <c r="AE229" s="117"/>
      <c r="AF229" s="123"/>
      <c r="AG229" s="124"/>
      <c r="AH229" s="129"/>
      <c r="AI229" s="67"/>
      <c r="AJ229" s="31"/>
      <c r="AK229" s="112"/>
      <c r="AL229" s="97"/>
      <c r="AM229" s="101"/>
      <c r="AN229" s="105"/>
    </row>
    <row r="230" spans="1:40" ht="15" customHeight="1" x14ac:dyDescent="0.25">
      <c r="A230" s="15"/>
      <c r="B230" s="75"/>
      <c r="C230" s="15"/>
      <c r="G230" s="15"/>
      <c r="H230" s="8"/>
      <c r="I230" s="19"/>
      <c r="J230" s="64"/>
      <c r="K230" s="131"/>
      <c r="L230" s="77"/>
      <c r="M230" s="93"/>
      <c r="T230" s="85"/>
      <c r="U230" s="32"/>
      <c r="AA230" s="11"/>
      <c r="AB230" s="12"/>
      <c r="AC230" s="18"/>
      <c r="AD230" s="18"/>
      <c r="AE230" s="117"/>
      <c r="AF230" s="123"/>
      <c r="AG230" s="124"/>
      <c r="AH230" s="129"/>
      <c r="AI230" s="67"/>
      <c r="AJ230" s="31"/>
      <c r="AK230" s="112"/>
      <c r="AL230" s="97"/>
      <c r="AM230" s="101"/>
      <c r="AN230" s="105"/>
    </row>
    <row r="231" spans="1:40" ht="15" customHeight="1" x14ac:dyDescent="0.25">
      <c r="A231" s="15"/>
      <c r="B231" s="75"/>
      <c r="C231" s="15"/>
      <c r="G231" s="15"/>
      <c r="H231" s="8"/>
      <c r="I231" s="19"/>
      <c r="J231" s="64"/>
      <c r="K231" s="131"/>
      <c r="L231" s="77"/>
      <c r="M231" s="93"/>
      <c r="T231" s="85"/>
      <c r="U231" s="32"/>
      <c r="AA231" s="11"/>
      <c r="AB231" s="12"/>
      <c r="AC231" s="18"/>
      <c r="AD231" s="18"/>
      <c r="AE231" s="117"/>
      <c r="AF231" s="123"/>
      <c r="AG231" s="124"/>
      <c r="AH231" s="129"/>
      <c r="AI231" s="67"/>
      <c r="AJ231" s="31"/>
      <c r="AK231" s="112"/>
      <c r="AL231" s="97"/>
      <c r="AM231" s="101"/>
      <c r="AN231" s="105"/>
    </row>
    <row r="232" spans="1:40" ht="15" customHeight="1" x14ac:dyDescent="0.25">
      <c r="A232" s="15"/>
      <c r="B232" s="75"/>
      <c r="C232" s="15"/>
      <c r="G232" s="15"/>
      <c r="H232" s="8"/>
      <c r="I232" s="19"/>
      <c r="J232" s="64"/>
      <c r="K232" s="131"/>
      <c r="L232" s="77"/>
      <c r="M232" s="93"/>
      <c r="T232" s="85"/>
      <c r="U232" s="32"/>
      <c r="AA232" s="11"/>
      <c r="AB232" s="12"/>
      <c r="AC232" s="18"/>
      <c r="AD232" s="18"/>
      <c r="AE232" s="117"/>
      <c r="AF232" s="123"/>
      <c r="AG232" s="124"/>
      <c r="AH232" s="129"/>
      <c r="AI232" s="67"/>
      <c r="AJ232" s="31"/>
      <c r="AK232" s="112"/>
      <c r="AL232" s="97"/>
      <c r="AM232" s="101"/>
      <c r="AN232" s="105"/>
    </row>
    <row r="233" spans="1:40" ht="15" customHeight="1" x14ac:dyDescent="0.25">
      <c r="A233" s="15"/>
      <c r="B233" s="75"/>
      <c r="C233" s="15"/>
      <c r="G233" s="15"/>
      <c r="H233" s="8"/>
      <c r="I233" s="19"/>
      <c r="J233" s="64"/>
      <c r="K233" s="131"/>
      <c r="L233" s="77"/>
      <c r="M233" s="93"/>
      <c r="T233" s="85"/>
      <c r="U233" s="32"/>
      <c r="AA233" s="11"/>
      <c r="AB233" s="12"/>
      <c r="AC233" s="18"/>
      <c r="AD233" s="18"/>
      <c r="AE233" s="117"/>
      <c r="AF233" s="123"/>
      <c r="AG233" s="124"/>
      <c r="AH233" s="129"/>
      <c r="AI233" s="67"/>
      <c r="AJ233" s="31"/>
      <c r="AK233" s="112"/>
      <c r="AL233" s="97"/>
      <c r="AM233" s="102"/>
      <c r="AN233" s="105"/>
    </row>
    <row r="234" spans="1:40" ht="15" customHeight="1" x14ac:dyDescent="0.25">
      <c r="A234" s="15"/>
      <c r="B234" s="75"/>
      <c r="C234" s="15"/>
      <c r="G234" s="15"/>
      <c r="H234" s="8"/>
      <c r="I234" s="19"/>
      <c r="J234" s="64"/>
      <c r="K234" s="131"/>
      <c r="L234" s="77"/>
      <c r="M234" s="93"/>
      <c r="T234" s="85"/>
      <c r="U234" s="32"/>
      <c r="AA234" s="11"/>
      <c r="AB234" s="12"/>
      <c r="AC234" s="18"/>
      <c r="AD234" s="18"/>
      <c r="AE234" s="117"/>
      <c r="AF234" s="123"/>
      <c r="AG234" s="124"/>
      <c r="AH234" s="129"/>
      <c r="AI234" s="67"/>
      <c r="AJ234" s="31"/>
      <c r="AK234" s="112"/>
      <c r="AL234" s="97"/>
      <c r="AM234" s="102"/>
      <c r="AN234" s="105"/>
    </row>
    <row r="235" spans="1:40" ht="15" customHeight="1" x14ac:dyDescent="0.25">
      <c r="A235" s="15"/>
      <c r="B235" s="75"/>
      <c r="C235" s="15"/>
      <c r="G235" s="15"/>
      <c r="H235" s="8"/>
      <c r="I235" s="19"/>
      <c r="J235" s="64"/>
      <c r="K235" s="131"/>
      <c r="L235" s="77"/>
      <c r="M235" s="93"/>
      <c r="T235" s="85"/>
      <c r="U235" s="32"/>
      <c r="AA235" s="11"/>
      <c r="AB235" s="12"/>
      <c r="AC235" s="18"/>
      <c r="AD235" s="18"/>
      <c r="AE235" s="117"/>
      <c r="AF235" s="123"/>
      <c r="AG235" s="124"/>
      <c r="AH235" s="129"/>
      <c r="AI235" s="67"/>
      <c r="AJ235" s="31"/>
      <c r="AK235" s="112"/>
      <c r="AL235" s="97"/>
      <c r="AM235" s="102"/>
      <c r="AN235" s="105"/>
    </row>
    <row r="236" spans="1:40" ht="15" customHeight="1" x14ac:dyDescent="0.25">
      <c r="A236" s="15"/>
      <c r="B236" s="75"/>
      <c r="C236" s="15"/>
      <c r="G236" s="15"/>
      <c r="H236" s="8"/>
      <c r="I236" s="19"/>
      <c r="J236" s="64"/>
      <c r="K236" s="131"/>
      <c r="L236" s="77"/>
      <c r="M236" s="93"/>
      <c r="T236" s="85"/>
      <c r="U236" s="32"/>
      <c r="AA236" s="11"/>
      <c r="AB236" s="12"/>
      <c r="AC236" s="18"/>
      <c r="AD236" s="18"/>
      <c r="AE236" s="117"/>
      <c r="AF236" s="123"/>
      <c r="AG236" s="124"/>
      <c r="AH236" s="129"/>
      <c r="AI236" s="67"/>
      <c r="AJ236" s="31"/>
      <c r="AK236" s="112"/>
      <c r="AL236" s="97"/>
      <c r="AM236" s="102"/>
      <c r="AN236" s="105"/>
    </row>
    <row r="237" spans="1:40" ht="15" customHeight="1" x14ac:dyDescent="0.25">
      <c r="A237" s="15"/>
      <c r="B237" s="75"/>
      <c r="C237" s="15"/>
      <c r="G237" s="15"/>
      <c r="H237" s="8"/>
      <c r="I237" s="19"/>
      <c r="J237" s="64"/>
      <c r="K237" s="131"/>
      <c r="L237" s="77"/>
      <c r="M237" s="93"/>
      <c r="T237" s="85"/>
      <c r="U237" s="32"/>
      <c r="AA237" s="11"/>
      <c r="AB237" s="12"/>
      <c r="AC237" s="18"/>
      <c r="AD237" s="18"/>
      <c r="AE237" s="117"/>
      <c r="AF237" s="123"/>
      <c r="AG237" s="124"/>
      <c r="AH237" s="129"/>
      <c r="AI237" s="67"/>
      <c r="AJ237" s="31"/>
      <c r="AK237" s="112"/>
      <c r="AL237" s="97"/>
      <c r="AM237" s="102"/>
      <c r="AN237" s="105"/>
    </row>
    <row r="238" spans="1:40" ht="15" customHeight="1" x14ac:dyDescent="0.25">
      <c r="A238" s="15"/>
      <c r="B238" s="75"/>
      <c r="C238" s="15"/>
      <c r="G238" s="15"/>
      <c r="H238" s="8"/>
      <c r="I238" s="19"/>
      <c r="J238" s="64"/>
      <c r="K238" s="131"/>
      <c r="L238" s="77"/>
      <c r="M238" s="93"/>
      <c r="T238" s="85"/>
      <c r="U238" s="32"/>
      <c r="AA238" s="11"/>
      <c r="AB238" s="12"/>
      <c r="AC238" s="18"/>
      <c r="AD238" s="18"/>
      <c r="AE238" s="117"/>
      <c r="AF238" s="123"/>
      <c r="AG238" s="124"/>
      <c r="AH238" s="129"/>
      <c r="AI238" s="67"/>
      <c r="AJ238" s="31"/>
      <c r="AK238" s="112"/>
      <c r="AL238" s="97"/>
      <c r="AM238" s="102"/>
      <c r="AN238" s="105"/>
    </row>
    <row r="239" spans="1:40" ht="15" customHeight="1" x14ac:dyDescent="0.25">
      <c r="A239" s="15"/>
      <c r="B239" s="75"/>
      <c r="C239" s="15"/>
      <c r="G239" s="15"/>
      <c r="H239" s="8"/>
      <c r="I239" s="19"/>
      <c r="J239" s="64"/>
      <c r="K239" s="131"/>
      <c r="L239" s="77"/>
      <c r="M239" s="93"/>
      <c r="T239" s="85"/>
      <c r="U239" s="32"/>
      <c r="AA239" s="11"/>
      <c r="AB239" s="12"/>
      <c r="AC239" s="18"/>
      <c r="AD239" s="18"/>
      <c r="AE239" s="117"/>
      <c r="AF239" s="123"/>
      <c r="AG239" s="124"/>
      <c r="AH239" s="129"/>
      <c r="AI239" s="67"/>
      <c r="AJ239" s="31"/>
      <c r="AK239" s="112"/>
      <c r="AL239" s="97"/>
      <c r="AM239" s="102"/>
      <c r="AN239" s="105"/>
    </row>
    <row r="240" spans="1:40" ht="15" customHeight="1" x14ac:dyDescent="0.25">
      <c r="A240" s="15"/>
      <c r="B240" s="75"/>
      <c r="C240" s="15"/>
      <c r="G240" s="15"/>
      <c r="H240" s="8"/>
      <c r="I240" s="19"/>
      <c r="J240" s="64"/>
      <c r="K240" s="131"/>
      <c r="L240" s="77"/>
      <c r="M240" s="93"/>
      <c r="T240" s="85"/>
      <c r="U240" s="32"/>
      <c r="AA240" s="11"/>
      <c r="AB240" s="12"/>
      <c r="AC240" s="18"/>
      <c r="AD240" s="18"/>
      <c r="AE240" s="117"/>
      <c r="AF240" s="123"/>
      <c r="AG240" s="124"/>
      <c r="AH240" s="129"/>
      <c r="AI240" s="67"/>
      <c r="AJ240" s="31"/>
      <c r="AK240" s="112"/>
      <c r="AL240" s="97"/>
      <c r="AM240" s="102"/>
      <c r="AN240" s="105"/>
    </row>
    <row r="241" spans="1:40" ht="15" customHeight="1" x14ac:dyDescent="0.25">
      <c r="A241" s="15"/>
      <c r="B241" s="75"/>
      <c r="C241" s="15"/>
      <c r="G241" s="15"/>
      <c r="H241" s="8"/>
      <c r="I241" s="19"/>
      <c r="J241" s="64"/>
      <c r="K241" s="131"/>
      <c r="L241" s="77"/>
      <c r="M241" s="93"/>
      <c r="T241" s="85"/>
      <c r="U241" s="32"/>
      <c r="AA241" s="11"/>
      <c r="AB241" s="12"/>
      <c r="AC241" s="18"/>
      <c r="AD241" s="18"/>
      <c r="AE241" s="117"/>
      <c r="AF241" s="123"/>
      <c r="AG241" s="124"/>
      <c r="AH241" s="129"/>
      <c r="AI241" s="67"/>
      <c r="AJ241" s="31"/>
      <c r="AK241" s="112"/>
      <c r="AL241" s="97"/>
      <c r="AM241" s="102"/>
      <c r="AN241" s="105"/>
    </row>
    <row r="242" spans="1:40" ht="15" customHeight="1" x14ac:dyDescent="0.25">
      <c r="A242" s="15"/>
      <c r="B242" s="75"/>
      <c r="C242" s="15"/>
      <c r="G242" s="15"/>
      <c r="H242" s="8"/>
      <c r="I242" s="19"/>
      <c r="J242" s="64"/>
      <c r="K242" s="131"/>
      <c r="L242" s="77"/>
      <c r="M242" s="93"/>
      <c r="T242" s="85"/>
      <c r="U242" s="32"/>
      <c r="AA242" s="11"/>
      <c r="AB242" s="12"/>
      <c r="AC242" s="18"/>
      <c r="AD242" s="18"/>
      <c r="AE242" s="117"/>
      <c r="AF242" s="123"/>
      <c r="AG242" s="124"/>
      <c r="AH242" s="129"/>
      <c r="AI242" s="67"/>
      <c r="AJ242" s="31"/>
      <c r="AK242" s="112"/>
      <c r="AL242" s="97"/>
      <c r="AM242" s="102"/>
      <c r="AN242" s="105"/>
    </row>
    <row r="243" spans="1:40" ht="15" customHeight="1" x14ac:dyDescent="0.25">
      <c r="A243" s="15"/>
      <c r="B243" s="75"/>
      <c r="C243" s="15"/>
      <c r="G243" s="15"/>
      <c r="H243" s="8"/>
      <c r="I243" s="19"/>
      <c r="J243" s="64"/>
      <c r="K243" s="131"/>
      <c r="L243" s="77"/>
      <c r="M243" s="93"/>
      <c r="T243" s="85"/>
      <c r="U243" s="32"/>
      <c r="AA243" s="11"/>
      <c r="AB243" s="12"/>
      <c r="AC243" s="18"/>
      <c r="AD243" s="18"/>
      <c r="AE243" s="117"/>
      <c r="AF243" s="123"/>
      <c r="AG243" s="124"/>
      <c r="AH243" s="129"/>
      <c r="AI243" s="67"/>
      <c r="AJ243" s="31"/>
      <c r="AK243" s="112"/>
      <c r="AL243" s="97"/>
      <c r="AM243" s="102"/>
      <c r="AN243" s="105"/>
    </row>
    <row r="244" spans="1:40" ht="15" customHeight="1" x14ac:dyDescent="0.25">
      <c r="A244" s="15"/>
      <c r="B244" s="75"/>
      <c r="C244" s="15"/>
      <c r="G244" s="15"/>
      <c r="H244" s="8"/>
      <c r="I244" s="19"/>
      <c r="J244" s="64"/>
      <c r="K244" s="131"/>
      <c r="L244" s="77"/>
      <c r="M244" s="93"/>
      <c r="T244" s="85"/>
      <c r="U244" s="32"/>
      <c r="AA244" s="11"/>
      <c r="AB244" s="12"/>
      <c r="AC244" s="18"/>
      <c r="AD244" s="18"/>
      <c r="AE244" s="117"/>
      <c r="AF244" s="123"/>
      <c r="AG244" s="124"/>
      <c r="AH244" s="129"/>
      <c r="AI244" s="67"/>
      <c r="AJ244" s="31"/>
      <c r="AK244" s="112"/>
      <c r="AL244" s="97"/>
      <c r="AM244" s="102"/>
      <c r="AN244" s="105"/>
    </row>
    <row r="245" spans="1:40" ht="15" customHeight="1" x14ac:dyDescent="0.25">
      <c r="A245" s="15"/>
      <c r="B245" s="75"/>
      <c r="C245" s="15"/>
      <c r="G245" s="15"/>
      <c r="H245" s="8"/>
      <c r="I245" s="19"/>
      <c r="J245" s="64"/>
      <c r="K245" s="131"/>
      <c r="L245" s="77"/>
      <c r="M245" s="93"/>
      <c r="T245" s="85"/>
      <c r="U245" s="32"/>
      <c r="AA245" s="11"/>
      <c r="AB245" s="12"/>
      <c r="AC245" s="18"/>
      <c r="AD245" s="18"/>
      <c r="AE245" s="117"/>
      <c r="AF245" s="123"/>
      <c r="AG245" s="124"/>
      <c r="AH245" s="129"/>
      <c r="AI245" s="67"/>
      <c r="AJ245" s="31"/>
      <c r="AK245" s="112"/>
      <c r="AL245" s="97"/>
      <c r="AM245" s="102"/>
      <c r="AN245" s="105"/>
    </row>
    <row r="246" spans="1:40" ht="15" customHeight="1" x14ac:dyDescent="0.25">
      <c r="A246" s="15"/>
      <c r="B246" s="75"/>
      <c r="C246" s="15"/>
      <c r="G246" s="15"/>
      <c r="H246" s="8"/>
      <c r="I246" s="19"/>
      <c r="J246" s="64"/>
      <c r="K246" s="131"/>
      <c r="L246" s="77"/>
      <c r="M246" s="93"/>
      <c r="T246" s="85"/>
      <c r="U246" s="32"/>
      <c r="AA246" s="11"/>
      <c r="AB246" s="12"/>
      <c r="AC246" s="18"/>
      <c r="AD246" s="18"/>
      <c r="AE246" s="117"/>
      <c r="AF246" s="123"/>
      <c r="AG246" s="124"/>
      <c r="AH246" s="129"/>
      <c r="AI246" s="67"/>
      <c r="AJ246" s="31"/>
      <c r="AK246" s="112"/>
      <c r="AL246" s="97"/>
      <c r="AM246" s="102"/>
      <c r="AN246" s="105"/>
    </row>
    <row r="247" spans="1:40" ht="15" customHeight="1" x14ac:dyDescent="0.25">
      <c r="A247" s="15"/>
      <c r="B247" s="75"/>
      <c r="C247" s="15"/>
      <c r="G247" s="15"/>
      <c r="H247" s="8"/>
      <c r="I247" s="19"/>
      <c r="J247" s="64"/>
      <c r="K247" s="131"/>
      <c r="L247" s="77"/>
      <c r="M247" s="93"/>
      <c r="T247" s="85"/>
      <c r="U247" s="32"/>
      <c r="AA247" s="11"/>
      <c r="AB247" s="12"/>
      <c r="AC247" s="18"/>
      <c r="AD247" s="18"/>
      <c r="AE247" s="117"/>
      <c r="AF247" s="123"/>
      <c r="AG247" s="124"/>
      <c r="AH247" s="129"/>
      <c r="AI247" s="67"/>
      <c r="AJ247" s="31"/>
      <c r="AK247" s="112"/>
      <c r="AL247" s="97"/>
      <c r="AM247" s="102"/>
      <c r="AN247" s="105"/>
    </row>
    <row r="248" spans="1:40" ht="15" customHeight="1" x14ac:dyDescent="0.25">
      <c r="A248" s="15"/>
      <c r="B248" s="75"/>
      <c r="C248" s="15"/>
      <c r="G248" s="15"/>
      <c r="H248" s="8"/>
      <c r="I248" s="19"/>
      <c r="J248" s="64"/>
      <c r="K248" s="131"/>
      <c r="L248" s="77"/>
      <c r="M248" s="93"/>
      <c r="T248" s="85"/>
      <c r="U248" s="32"/>
      <c r="AA248" s="11"/>
      <c r="AB248" s="12"/>
      <c r="AC248" s="18"/>
      <c r="AD248" s="18"/>
      <c r="AE248" s="117"/>
      <c r="AF248" s="123"/>
      <c r="AG248" s="124"/>
      <c r="AH248" s="129"/>
      <c r="AI248" s="67"/>
      <c r="AJ248" s="31"/>
      <c r="AK248" s="112"/>
      <c r="AL248" s="97"/>
      <c r="AM248" s="101"/>
      <c r="AN248" s="105"/>
    </row>
    <row r="249" spans="1:40" ht="15" customHeight="1" x14ac:dyDescent="0.25">
      <c r="A249" s="15"/>
      <c r="B249" s="75"/>
      <c r="C249" s="15"/>
      <c r="G249" s="15"/>
      <c r="H249" s="8"/>
      <c r="I249" s="19"/>
      <c r="J249" s="64"/>
      <c r="K249" s="131"/>
      <c r="L249" s="77"/>
      <c r="M249" s="93"/>
      <c r="T249" s="85"/>
      <c r="U249" s="32"/>
      <c r="AA249" s="11"/>
      <c r="AB249" s="12"/>
      <c r="AC249" s="18"/>
      <c r="AD249" s="18"/>
      <c r="AE249" s="117"/>
      <c r="AF249" s="123"/>
      <c r="AG249" s="124"/>
      <c r="AH249" s="129"/>
      <c r="AI249" s="67"/>
      <c r="AJ249" s="31"/>
      <c r="AK249" s="112"/>
      <c r="AL249" s="97"/>
      <c r="AM249" s="102"/>
      <c r="AN249" s="105"/>
    </row>
    <row r="250" spans="1:40" ht="15" customHeight="1" x14ac:dyDescent="0.25">
      <c r="A250" s="15"/>
      <c r="B250" s="75"/>
      <c r="C250" s="15"/>
      <c r="G250" s="15"/>
      <c r="H250" s="8"/>
      <c r="I250" s="19"/>
      <c r="J250" s="64"/>
      <c r="K250" s="131"/>
      <c r="L250" s="77"/>
      <c r="M250" s="93"/>
      <c r="T250" s="85"/>
      <c r="U250" s="32"/>
      <c r="AA250" s="11"/>
      <c r="AB250" s="12"/>
      <c r="AC250" s="18"/>
      <c r="AD250" s="18"/>
      <c r="AE250" s="117"/>
      <c r="AF250" s="123"/>
      <c r="AG250" s="124"/>
      <c r="AH250" s="129"/>
      <c r="AI250" s="67"/>
      <c r="AJ250" s="31"/>
      <c r="AK250" s="112"/>
      <c r="AL250" s="97"/>
      <c r="AM250" s="102"/>
      <c r="AN250" s="105"/>
    </row>
    <row r="251" spans="1:40" ht="15" customHeight="1" x14ac:dyDescent="0.25">
      <c r="A251" s="15"/>
      <c r="B251" s="75"/>
      <c r="C251" s="15"/>
      <c r="G251" s="15"/>
      <c r="H251" s="8"/>
      <c r="I251" s="19"/>
      <c r="J251" s="64"/>
      <c r="K251" s="131"/>
      <c r="L251" s="77"/>
      <c r="M251" s="93"/>
      <c r="T251" s="85"/>
      <c r="U251" s="32"/>
      <c r="AA251" s="11"/>
      <c r="AB251" s="12"/>
      <c r="AC251" s="18"/>
      <c r="AD251" s="18"/>
      <c r="AE251" s="117"/>
      <c r="AF251" s="123"/>
      <c r="AG251" s="124"/>
      <c r="AH251" s="129"/>
      <c r="AI251" s="67"/>
      <c r="AJ251" s="31"/>
      <c r="AK251" s="112"/>
      <c r="AL251" s="97"/>
      <c r="AM251" s="101"/>
      <c r="AN251" s="105"/>
    </row>
    <row r="252" spans="1:40" ht="15" customHeight="1" x14ac:dyDescent="0.25">
      <c r="A252" s="15"/>
      <c r="B252" s="75"/>
      <c r="C252" s="15"/>
      <c r="G252" s="15"/>
      <c r="H252" s="8"/>
      <c r="I252" s="19"/>
      <c r="J252" s="64"/>
      <c r="K252" s="131"/>
      <c r="L252" s="77"/>
      <c r="M252" s="93"/>
      <c r="T252" s="85"/>
      <c r="U252" s="32"/>
      <c r="AA252" s="11"/>
      <c r="AB252" s="12"/>
      <c r="AC252" s="18"/>
      <c r="AD252" s="18"/>
      <c r="AE252" s="117"/>
      <c r="AF252" s="123"/>
      <c r="AG252" s="124"/>
      <c r="AH252" s="129"/>
      <c r="AI252" s="67"/>
      <c r="AJ252" s="31"/>
      <c r="AK252" s="112"/>
      <c r="AL252" s="97"/>
      <c r="AM252" s="101"/>
      <c r="AN252" s="105"/>
    </row>
    <row r="253" spans="1:40" ht="15" customHeight="1" x14ac:dyDescent="0.25">
      <c r="A253" s="15"/>
      <c r="B253" s="75"/>
      <c r="C253" s="15"/>
      <c r="G253" s="15"/>
      <c r="H253" s="8"/>
      <c r="I253" s="19"/>
      <c r="J253" s="64"/>
      <c r="K253" s="131"/>
      <c r="L253" s="77"/>
      <c r="M253" s="93"/>
      <c r="T253" s="85"/>
      <c r="U253" s="32"/>
      <c r="AA253" s="11"/>
      <c r="AB253" s="12"/>
      <c r="AC253" s="18"/>
      <c r="AD253" s="18"/>
      <c r="AE253" s="117"/>
      <c r="AF253" s="123"/>
      <c r="AG253" s="124"/>
      <c r="AH253" s="129"/>
      <c r="AI253" s="67"/>
      <c r="AJ253" s="31"/>
      <c r="AK253" s="112"/>
      <c r="AL253" s="97"/>
      <c r="AM253" s="101"/>
      <c r="AN253" s="105"/>
    </row>
    <row r="254" spans="1:40" ht="15" customHeight="1" x14ac:dyDescent="0.25">
      <c r="A254" s="15"/>
      <c r="B254" s="75"/>
      <c r="C254" s="15"/>
      <c r="G254" s="15"/>
      <c r="H254" s="8"/>
      <c r="I254" s="19"/>
      <c r="J254" s="64"/>
      <c r="K254" s="131"/>
      <c r="L254" s="77"/>
      <c r="M254" s="93"/>
      <c r="T254" s="85"/>
      <c r="U254" s="32"/>
      <c r="AA254" s="11"/>
      <c r="AB254" s="12"/>
      <c r="AC254" s="18"/>
      <c r="AD254" s="18"/>
      <c r="AE254" s="117"/>
      <c r="AF254" s="123"/>
      <c r="AG254" s="124"/>
      <c r="AH254" s="129"/>
      <c r="AI254" s="67"/>
      <c r="AJ254" s="31"/>
      <c r="AK254" s="112"/>
      <c r="AL254" s="97"/>
      <c r="AM254" s="101"/>
      <c r="AN254" s="105"/>
    </row>
    <row r="255" spans="1:40" ht="15" customHeight="1" x14ac:dyDescent="0.25">
      <c r="A255" s="15"/>
      <c r="B255" s="75"/>
      <c r="C255" s="15"/>
      <c r="G255" s="15"/>
      <c r="H255" s="8"/>
      <c r="I255" s="19"/>
      <c r="J255" s="64"/>
      <c r="K255" s="131"/>
      <c r="L255" s="77"/>
      <c r="M255" s="93"/>
      <c r="T255" s="85"/>
      <c r="U255" s="32"/>
      <c r="AA255" s="11"/>
      <c r="AB255" s="12"/>
      <c r="AC255" s="18"/>
      <c r="AD255" s="18"/>
      <c r="AE255" s="117"/>
      <c r="AF255" s="123"/>
      <c r="AG255" s="124"/>
      <c r="AH255" s="129"/>
      <c r="AI255" s="67"/>
      <c r="AJ255" s="31"/>
      <c r="AK255" s="112"/>
      <c r="AL255" s="97"/>
      <c r="AM255" s="101"/>
      <c r="AN255" s="105"/>
    </row>
    <row r="256" spans="1:40" ht="15" customHeight="1" x14ac:dyDescent="0.25">
      <c r="A256" s="15"/>
      <c r="B256" s="75"/>
      <c r="C256" s="15"/>
      <c r="G256" s="15"/>
      <c r="H256" s="8"/>
      <c r="I256" s="19"/>
      <c r="J256" s="64"/>
      <c r="K256" s="131"/>
      <c r="L256" s="77"/>
      <c r="M256" s="93"/>
      <c r="T256" s="85"/>
      <c r="U256" s="32"/>
      <c r="AA256" s="11"/>
      <c r="AB256" s="12"/>
      <c r="AC256" s="18"/>
      <c r="AD256" s="18"/>
      <c r="AE256" s="117"/>
      <c r="AF256" s="123"/>
      <c r="AG256" s="124"/>
      <c r="AH256" s="129"/>
      <c r="AI256" s="67"/>
      <c r="AJ256" s="31"/>
      <c r="AK256" s="112"/>
      <c r="AL256" s="97"/>
      <c r="AM256" s="101"/>
      <c r="AN256" s="105"/>
    </row>
    <row r="257" spans="1:40" ht="15" customHeight="1" x14ac:dyDescent="0.25">
      <c r="A257" s="15"/>
      <c r="B257" s="75"/>
      <c r="C257" s="15"/>
      <c r="G257" s="15"/>
      <c r="H257" s="8"/>
      <c r="I257" s="19"/>
      <c r="J257" s="64"/>
      <c r="K257" s="131"/>
      <c r="L257" s="77"/>
      <c r="M257" s="93"/>
      <c r="T257" s="85"/>
      <c r="U257" s="32"/>
      <c r="AA257" s="11"/>
      <c r="AB257" s="12"/>
      <c r="AC257" s="18"/>
      <c r="AD257" s="18"/>
      <c r="AE257" s="117"/>
      <c r="AF257" s="123"/>
      <c r="AG257" s="124"/>
      <c r="AH257" s="129"/>
      <c r="AI257" s="67"/>
      <c r="AJ257" s="31"/>
      <c r="AK257" s="112"/>
      <c r="AL257" s="97"/>
      <c r="AM257" s="101"/>
      <c r="AN257" s="105"/>
    </row>
    <row r="258" spans="1:40" ht="15" customHeight="1" x14ac:dyDescent="0.25">
      <c r="A258" s="15"/>
      <c r="B258" s="75"/>
      <c r="C258" s="15"/>
      <c r="G258" s="15"/>
      <c r="H258" s="8"/>
      <c r="I258" s="19"/>
      <c r="J258" s="64"/>
      <c r="K258" s="131"/>
      <c r="L258" s="77"/>
      <c r="M258" s="93"/>
      <c r="T258" s="85"/>
      <c r="U258" s="32"/>
      <c r="AA258" s="11"/>
      <c r="AB258" s="12"/>
      <c r="AC258" s="18"/>
      <c r="AD258" s="18"/>
      <c r="AE258" s="117"/>
      <c r="AF258" s="123"/>
      <c r="AG258" s="124"/>
      <c r="AH258" s="129"/>
      <c r="AI258" s="67"/>
      <c r="AJ258" s="31"/>
      <c r="AK258" s="112"/>
      <c r="AL258" s="97"/>
      <c r="AM258" s="101"/>
      <c r="AN258" s="105"/>
    </row>
    <row r="259" spans="1:40" ht="15" customHeight="1" x14ac:dyDescent="0.25">
      <c r="A259" s="15"/>
      <c r="B259" s="75"/>
      <c r="C259" s="15"/>
      <c r="G259" s="15"/>
      <c r="H259" s="8"/>
      <c r="I259" s="19"/>
      <c r="J259" s="64"/>
      <c r="K259" s="131"/>
      <c r="L259" s="77"/>
      <c r="M259" s="93"/>
      <c r="T259" s="85"/>
      <c r="U259" s="32"/>
      <c r="AA259" s="11"/>
      <c r="AB259" s="12"/>
      <c r="AC259" s="18"/>
      <c r="AD259" s="18"/>
      <c r="AE259" s="117"/>
      <c r="AF259" s="123"/>
      <c r="AG259" s="124"/>
      <c r="AH259" s="129"/>
      <c r="AI259" s="67"/>
      <c r="AJ259" s="31"/>
      <c r="AK259" s="112"/>
      <c r="AL259" s="97"/>
      <c r="AM259" s="101"/>
      <c r="AN259" s="105"/>
    </row>
    <row r="260" spans="1:40" ht="15" customHeight="1" x14ac:dyDescent="0.25">
      <c r="A260" s="15"/>
      <c r="B260" s="75"/>
      <c r="C260" s="15"/>
      <c r="G260" s="15"/>
      <c r="H260" s="8"/>
      <c r="I260" s="19"/>
      <c r="J260" s="64"/>
      <c r="K260" s="131"/>
      <c r="L260" s="77"/>
      <c r="M260" s="93"/>
      <c r="T260" s="85"/>
      <c r="U260" s="32"/>
      <c r="AA260" s="11"/>
      <c r="AB260" s="12"/>
      <c r="AC260" s="18"/>
      <c r="AD260" s="18"/>
      <c r="AE260" s="117"/>
      <c r="AF260" s="123"/>
      <c r="AG260" s="124"/>
      <c r="AH260" s="129"/>
      <c r="AI260" s="67"/>
      <c r="AJ260" s="31"/>
      <c r="AK260" s="112"/>
      <c r="AL260" s="97"/>
      <c r="AM260" s="101"/>
      <c r="AN260" s="105"/>
    </row>
    <row r="261" spans="1:40" ht="15" customHeight="1" x14ac:dyDescent="0.25">
      <c r="A261" s="15"/>
      <c r="B261" s="75"/>
      <c r="C261" s="15"/>
      <c r="G261" s="15"/>
      <c r="H261" s="8"/>
      <c r="I261" s="19"/>
      <c r="J261" s="64"/>
      <c r="K261" s="131"/>
      <c r="L261" s="77"/>
      <c r="M261" s="93"/>
      <c r="T261" s="85"/>
      <c r="U261" s="32"/>
      <c r="AA261" s="11"/>
      <c r="AB261" s="12"/>
      <c r="AC261" s="18"/>
      <c r="AD261" s="18"/>
      <c r="AE261" s="117"/>
      <c r="AF261" s="123"/>
      <c r="AG261" s="124"/>
      <c r="AH261" s="129"/>
      <c r="AI261" s="67"/>
      <c r="AJ261" s="31"/>
      <c r="AK261" s="112"/>
      <c r="AL261" s="97"/>
      <c r="AM261" s="101"/>
      <c r="AN261" s="105"/>
    </row>
    <row r="262" spans="1:40" ht="15" customHeight="1" x14ac:dyDescent="0.25">
      <c r="A262" s="15"/>
      <c r="B262" s="75"/>
      <c r="C262" s="15"/>
      <c r="G262" s="15"/>
      <c r="H262" s="8"/>
      <c r="I262" s="19"/>
      <c r="J262" s="64"/>
      <c r="K262" s="131"/>
      <c r="L262" s="77"/>
      <c r="M262" s="93"/>
      <c r="T262" s="85"/>
      <c r="U262" s="32"/>
      <c r="AA262" s="11"/>
      <c r="AB262" s="12"/>
      <c r="AC262" s="18"/>
      <c r="AD262" s="18"/>
      <c r="AE262" s="117"/>
      <c r="AF262" s="123"/>
      <c r="AG262" s="124"/>
      <c r="AH262" s="129"/>
      <c r="AI262" s="67"/>
      <c r="AJ262" s="31"/>
      <c r="AK262" s="112"/>
      <c r="AL262" s="97"/>
      <c r="AM262" s="101"/>
      <c r="AN262" s="105"/>
    </row>
    <row r="263" spans="1:40" ht="15" customHeight="1" x14ac:dyDescent="0.25">
      <c r="A263" s="15"/>
      <c r="B263" s="75"/>
      <c r="C263" s="15"/>
      <c r="G263" s="15"/>
      <c r="H263" s="8"/>
      <c r="I263" s="19"/>
      <c r="J263" s="64"/>
      <c r="K263" s="131"/>
      <c r="L263" s="77"/>
      <c r="M263" s="93"/>
      <c r="T263" s="85"/>
      <c r="U263" s="32"/>
      <c r="AA263" s="11"/>
      <c r="AB263" s="12"/>
      <c r="AC263" s="18"/>
      <c r="AD263" s="18"/>
      <c r="AE263" s="117"/>
      <c r="AF263" s="123"/>
      <c r="AG263" s="124"/>
      <c r="AH263" s="129"/>
      <c r="AI263" s="67"/>
      <c r="AJ263" s="31"/>
      <c r="AK263" s="112"/>
      <c r="AL263" s="97"/>
      <c r="AM263" s="101"/>
      <c r="AN263" s="105"/>
    </row>
    <row r="264" spans="1:40" ht="15" customHeight="1" x14ac:dyDescent="0.25">
      <c r="A264" s="15"/>
      <c r="B264" s="75"/>
      <c r="C264" s="15"/>
      <c r="G264" s="15"/>
      <c r="H264" s="8"/>
      <c r="I264" s="19"/>
      <c r="J264" s="64"/>
      <c r="K264" s="131"/>
      <c r="L264" s="77"/>
      <c r="M264" s="93"/>
      <c r="T264" s="85"/>
      <c r="U264" s="32"/>
      <c r="AA264" s="11"/>
      <c r="AB264" s="12"/>
      <c r="AC264" s="18"/>
      <c r="AD264" s="18"/>
      <c r="AE264" s="117"/>
      <c r="AF264" s="123"/>
      <c r="AG264" s="124"/>
      <c r="AH264" s="129"/>
      <c r="AI264" s="67"/>
      <c r="AJ264" s="31"/>
      <c r="AK264" s="112"/>
      <c r="AL264" s="97"/>
      <c r="AM264" s="101"/>
      <c r="AN264" s="105"/>
    </row>
    <row r="265" spans="1:40" ht="15" customHeight="1" x14ac:dyDescent="0.25">
      <c r="A265" s="15"/>
      <c r="B265" s="75"/>
      <c r="C265" s="15"/>
      <c r="G265" s="15"/>
      <c r="H265" s="8"/>
      <c r="I265" s="19"/>
      <c r="J265" s="64"/>
      <c r="K265" s="131"/>
      <c r="L265" s="77"/>
      <c r="M265" s="93"/>
      <c r="T265" s="85"/>
      <c r="U265" s="32"/>
      <c r="AA265" s="11"/>
      <c r="AB265" s="12"/>
      <c r="AC265" s="18"/>
      <c r="AD265" s="18"/>
      <c r="AE265" s="117"/>
      <c r="AF265" s="123"/>
      <c r="AG265" s="124"/>
      <c r="AH265" s="129"/>
      <c r="AI265" s="67"/>
      <c r="AJ265" s="31"/>
      <c r="AK265" s="112"/>
      <c r="AL265" s="97"/>
      <c r="AM265" s="101"/>
      <c r="AN265" s="105"/>
    </row>
    <row r="266" spans="1:40" ht="15" customHeight="1" x14ac:dyDescent="0.25">
      <c r="A266" s="15"/>
      <c r="B266" s="75"/>
      <c r="C266" s="15"/>
      <c r="G266" s="15"/>
      <c r="H266" s="8"/>
      <c r="I266" s="19"/>
      <c r="J266" s="64"/>
      <c r="K266" s="131"/>
      <c r="L266" s="77"/>
      <c r="M266" s="93"/>
      <c r="T266" s="85"/>
      <c r="U266" s="32"/>
      <c r="AA266" s="11"/>
      <c r="AB266" s="12"/>
      <c r="AC266" s="18"/>
      <c r="AD266" s="18"/>
      <c r="AE266" s="117"/>
      <c r="AF266" s="123"/>
      <c r="AG266" s="124"/>
      <c r="AH266" s="129"/>
      <c r="AI266" s="67"/>
      <c r="AJ266" s="31"/>
      <c r="AK266" s="112"/>
      <c r="AL266" s="97"/>
      <c r="AM266" s="101"/>
      <c r="AN266" s="105"/>
    </row>
    <row r="267" spans="1:40" ht="15" customHeight="1" x14ac:dyDescent="0.25">
      <c r="A267" s="15"/>
      <c r="B267" s="75"/>
      <c r="C267" s="15"/>
      <c r="G267" s="15"/>
      <c r="H267" s="8"/>
      <c r="I267" s="19"/>
      <c r="J267" s="64"/>
      <c r="K267" s="131"/>
      <c r="L267" s="77"/>
      <c r="M267" s="93"/>
      <c r="T267" s="85"/>
      <c r="U267" s="32"/>
      <c r="AA267" s="11"/>
      <c r="AB267" s="12"/>
      <c r="AC267" s="18"/>
      <c r="AD267" s="18"/>
      <c r="AE267" s="117"/>
      <c r="AF267" s="123"/>
      <c r="AG267" s="124"/>
      <c r="AH267" s="129"/>
      <c r="AI267" s="67"/>
      <c r="AJ267" s="31"/>
      <c r="AK267" s="112"/>
      <c r="AL267" s="97"/>
      <c r="AM267" s="101"/>
      <c r="AN267" s="105"/>
    </row>
    <row r="268" spans="1:40" ht="15" customHeight="1" x14ac:dyDescent="0.25">
      <c r="A268" s="15"/>
      <c r="B268" s="75"/>
      <c r="C268" s="15"/>
      <c r="G268" s="15"/>
      <c r="H268" s="8"/>
      <c r="I268" s="19"/>
      <c r="J268" s="64"/>
      <c r="K268" s="131"/>
      <c r="L268" s="77"/>
      <c r="M268" s="93"/>
      <c r="T268" s="85"/>
      <c r="U268" s="32"/>
      <c r="AA268" s="11"/>
      <c r="AB268" s="12"/>
      <c r="AC268" s="18"/>
      <c r="AD268" s="18"/>
      <c r="AE268" s="117"/>
      <c r="AF268" s="123"/>
      <c r="AG268" s="124"/>
      <c r="AH268" s="129"/>
      <c r="AI268" s="67"/>
      <c r="AJ268" s="31"/>
      <c r="AK268" s="112"/>
      <c r="AL268" s="97"/>
      <c r="AM268" s="101"/>
      <c r="AN268" s="105"/>
    </row>
    <row r="269" spans="1:40" ht="15" customHeight="1" x14ac:dyDescent="0.25">
      <c r="A269" s="8"/>
      <c r="B269" s="74"/>
      <c r="C269" s="8"/>
      <c r="G269" s="8"/>
      <c r="H269" s="8"/>
      <c r="I269" s="19"/>
      <c r="J269" s="64"/>
      <c r="K269" s="131"/>
      <c r="L269" s="33"/>
      <c r="M269" s="91"/>
      <c r="N269" s="90"/>
      <c r="O269" s="81"/>
      <c r="P269" s="81"/>
      <c r="Q269" s="81"/>
      <c r="R269" s="81"/>
      <c r="S269" s="88"/>
      <c r="T269" s="85"/>
      <c r="U269" s="30"/>
      <c r="V269" s="10"/>
      <c r="W269" s="10"/>
      <c r="X269" s="10"/>
      <c r="Y269" s="205"/>
      <c r="Z269" s="205"/>
      <c r="AA269" s="11"/>
      <c r="AB269" s="12"/>
      <c r="AC269" s="13"/>
      <c r="AD269" s="13"/>
      <c r="AE269" s="116"/>
      <c r="AF269" s="121"/>
      <c r="AG269" s="122"/>
      <c r="AH269" s="128"/>
      <c r="AI269" s="67"/>
      <c r="AJ269" s="31"/>
      <c r="AK269" s="112"/>
      <c r="AL269" s="96"/>
      <c r="AM269" s="100"/>
      <c r="AN269" s="105"/>
    </row>
    <row r="270" spans="1:40" ht="15" customHeight="1" x14ac:dyDescent="0.25">
      <c r="A270" s="15"/>
      <c r="B270" s="75"/>
      <c r="C270" s="15"/>
      <c r="G270" s="15"/>
      <c r="H270" s="8"/>
      <c r="I270" s="19"/>
      <c r="J270" s="64"/>
      <c r="K270" s="131"/>
      <c r="L270" s="77"/>
      <c r="M270" s="93"/>
      <c r="T270" s="85"/>
      <c r="U270" s="32"/>
      <c r="AA270" s="11"/>
      <c r="AB270" s="12"/>
      <c r="AC270" s="18"/>
      <c r="AD270" s="18"/>
      <c r="AE270" s="117"/>
      <c r="AF270" s="123"/>
      <c r="AG270" s="124"/>
      <c r="AH270" s="129"/>
      <c r="AI270" s="67"/>
      <c r="AJ270" s="31"/>
      <c r="AK270" s="112"/>
      <c r="AL270" s="97"/>
      <c r="AM270" s="101"/>
      <c r="AN270" s="105"/>
    </row>
    <row r="271" spans="1:40" ht="15" customHeight="1" x14ac:dyDescent="0.25">
      <c r="A271" s="15"/>
      <c r="B271" s="75"/>
      <c r="C271" s="15"/>
      <c r="G271" s="15"/>
      <c r="H271" s="15"/>
      <c r="I271" s="16"/>
      <c r="J271" s="64"/>
      <c r="K271" s="131"/>
      <c r="L271" s="77"/>
      <c r="M271" s="93"/>
      <c r="T271" s="85"/>
      <c r="U271" s="32"/>
      <c r="AA271" s="11"/>
      <c r="AB271" s="12"/>
      <c r="AC271" s="18"/>
      <c r="AD271" s="18"/>
      <c r="AE271" s="117"/>
      <c r="AF271" s="123"/>
      <c r="AG271" s="124"/>
      <c r="AH271" s="129"/>
      <c r="AI271" s="67"/>
      <c r="AJ271" s="31"/>
      <c r="AK271" s="112"/>
      <c r="AL271" s="97"/>
      <c r="AM271" s="101"/>
      <c r="AN271" s="105"/>
    </row>
    <row r="272" spans="1:40" ht="15" customHeight="1" x14ac:dyDescent="0.25">
      <c r="A272" s="15"/>
      <c r="B272" s="75"/>
      <c r="C272" s="15"/>
      <c r="G272" s="15"/>
      <c r="H272" s="15"/>
      <c r="I272" s="19"/>
      <c r="J272" s="64"/>
      <c r="K272" s="131"/>
      <c r="L272" s="77"/>
      <c r="M272" s="93"/>
      <c r="T272" s="84"/>
      <c r="U272" s="32"/>
      <c r="Z272" s="210"/>
      <c r="AA272" s="23"/>
      <c r="AB272" s="12"/>
      <c r="AC272" s="18"/>
      <c r="AD272" s="18"/>
      <c r="AE272" s="117"/>
      <c r="AF272" s="123"/>
      <c r="AG272" s="124"/>
      <c r="AH272" s="129"/>
      <c r="AI272" s="67"/>
      <c r="AJ272" s="31"/>
      <c r="AK272" s="112"/>
      <c r="AL272" s="97"/>
      <c r="AM272" s="101"/>
      <c r="AN272" s="105"/>
    </row>
    <row r="273" spans="1:40" ht="15" customHeight="1" x14ac:dyDescent="0.25">
      <c r="A273" s="15"/>
      <c r="B273" s="75"/>
      <c r="C273" s="15"/>
      <c r="G273" s="15"/>
      <c r="H273" s="15"/>
      <c r="I273" s="19"/>
      <c r="J273" s="64"/>
      <c r="K273" s="131"/>
      <c r="L273" s="77"/>
      <c r="M273" s="93"/>
      <c r="T273" s="84"/>
      <c r="U273" s="32"/>
      <c r="Z273" s="210"/>
      <c r="AA273" s="23"/>
      <c r="AB273" s="12"/>
      <c r="AC273" s="18"/>
      <c r="AD273" s="18"/>
      <c r="AE273" s="117"/>
      <c r="AF273" s="123"/>
      <c r="AG273" s="124"/>
      <c r="AH273" s="129"/>
      <c r="AI273" s="67"/>
      <c r="AJ273" s="31"/>
      <c r="AK273" s="112"/>
      <c r="AL273" s="97"/>
      <c r="AM273" s="102"/>
      <c r="AN273" s="105"/>
    </row>
    <row r="274" spans="1:40" ht="15" customHeight="1" x14ac:dyDescent="0.25">
      <c r="A274" s="15"/>
      <c r="B274" s="75"/>
      <c r="C274" s="15"/>
      <c r="G274" s="15"/>
      <c r="H274" s="15"/>
      <c r="I274" s="19"/>
      <c r="J274" s="64"/>
      <c r="K274" s="131"/>
      <c r="L274" s="77"/>
      <c r="M274" s="93"/>
      <c r="T274" s="84"/>
      <c r="U274" s="32"/>
      <c r="Z274" s="210"/>
      <c r="AA274" s="23"/>
      <c r="AB274" s="12"/>
      <c r="AC274" s="18"/>
      <c r="AD274" s="18"/>
      <c r="AE274" s="117"/>
      <c r="AF274" s="123"/>
      <c r="AG274" s="124"/>
      <c r="AH274" s="129"/>
      <c r="AI274" s="67"/>
      <c r="AJ274" s="31"/>
      <c r="AK274" s="112"/>
      <c r="AL274" s="97"/>
      <c r="AM274" s="101"/>
      <c r="AN274" s="105"/>
    </row>
    <row r="275" spans="1:40" ht="15" customHeight="1" x14ac:dyDescent="0.25">
      <c r="A275" s="15"/>
      <c r="B275" s="75"/>
      <c r="C275" s="15"/>
      <c r="G275" s="15"/>
      <c r="H275" s="15"/>
      <c r="I275" s="19"/>
      <c r="J275" s="64"/>
      <c r="K275" s="131"/>
      <c r="L275" s="77"/>
      <c r="M275" s="93"/>
      <c r="T275" s="84"/>
      <c r="U275" s="32"/>
      <c r="Z275" s="210"/>
      <c r="AA275" s="23"/>
      <c r="AB275" s="12"/>
      <c r="AC275" s="18"/>
      <c r="AD275" s="18"/>
      <c r="AE275" s="117"/>
      <c r="AF275" s="123"/>
      <c r="AG275" s="124"/>
      <c r="AH275" s="129"/>
      <c r="AI275" s="67"/>
      <c r="AJ275" s="31"/>
      <c r="AK275" s="112"/>
      <c r="AL275" s="97"/>
      <c r="AM275" s="101"/>
      <c r="AN275" s="105"/>
    </row>
    <row r="276" spans="1:40" ht="15" customHeight="1" x14ac:dyDescent="0.25">
      <c r="A276" s="15"/>
      <c r="B276" s="75"/>
      <c r="C276" s="15"/>
      <c r="G276" s="15"/>
      <c r="H276" s="15"/>
      <c r="I276" s="19"/>
      <c r="J276" s="64"/>
      <c r="K276" s="131"/>
      <c r="L276" s="77"/>
      <c r="M276" s="93"/>
      <c r="T276" s="84"/>
      <c r="U276" s="32"/>
      <c r="Z276" s="210"/>
      <c r="AA276" s="23"/>
      <c r="AB276" s="12"/>
      <c r="AC276" s="18"/>
      <c r="AD276" s="18"/>
      <c r="AE276" s="117"/>
      <c r="AF276" s="123"/>
      <c r="AG276" s="124"/>
      <c r="AH276" s="129"/>
      <c r="AI276" s="67"/>
      <c r="AJ276" s="31"/>
      <c r="AK276" s="112"/>
      <c r="AL276" s="97"/>
      <c r="AM276" s="101"/>
      <c r="AN276" s="105"/>
    </row>
    <row r="277" spans="1:40" ht="15" customHeight="1" x14ac:dyDescent="0.25">
      <c r="A277" s="15"/>
      <c r="B277" s="75"/>
      <c r="C277" s="15"/>
      <c r="G277" s="15"/>
      <c r="H277" s="15"/>
      <c r="I277" s="19"/>
      <c r="J277" s="64"/>
      <c r="K277" s="131"/>
      <c r="L277" s="77"/>
      <c r="M277" s="93"/>
      <c r="T277" s="84"/>
      <c r="U277" s="32"/>
      <c r="Z277" s="210"/>
      <c r="AA277" s="23"/>
      <c r="AB277" s="12"/>
      <c r="AC277" s="18"/>
      <c r="AD277" s="18"/>
      <c r="AE277" s="117"/>
      <c r="AF277" s="123"/>
      <c r="AG277" s="124"/>
      <c r="AH277" s="129"/>
      <c r="AI277" s="67"/>
      <c r="AJ277" s="31"/>
      <c r="AK277" s="112"/>
      <c r="AL277" s="97"/>
      <c r="AM277" s="101"/>
      <c r="AN277" s="105"/>
    </row>
    <row r="278" spans="1:40" ht="15" customHeight="1" x14ac:dyDescent="0.25">
      <c r="A278" s="15"/>
      <c r="B278" s="75"/>
      <c r="C278" s="15"/>
      <c r="G278" s="15"/>
      <c r="H278" s="15"/>
      <c r="I278" s="19"/>
      <c r="J278" s="64"/>
      <c r="K278" s="131"/>
      <c r="L278" s="77"/>
      <c r="M278" s="93"/>
      <c r="T278" s="84"/>
      <c r="U278" s="32"/>
      <c r="Z278" s="210"/>
      <c r="AA278" s="23"/>
      <c r="AB278" s="12"/>
      <c r="AC278" s="18"/>
      <c r="AD278" s="18"/>
      <c r="AE278" s="117"/>
      <c r="AF278" s="123"/>
      <c r="AG278" s="124"/>
      <c r="AH278" s="129"/>
      <c r="AI278" s="67"/>
      <c r="AJ278" s="31"/>
      <c r="AK278" s="112"/>
      <c r="AL278" s="97"/>
      <c r="AM278" s="101"/>
      <c r="AN278" s="105"/>
    </row>
    <row r="279" spans="1:40" ht="15" customHeight="1" x14ac:dyDescent="0.25">
      <c r="A279" s="15"/>
      <c r="B279" s="75"/>
      <c r="C279" s="15"/>
      <c r="G279" s="15"/>
      <c r="H279" s="15"/>
      <c r="I279" s="19"/>
      <c r="J279" s="64"/>
      <c r="K279" s="131"/>
      <c r="L279" s="77"/>
      <c r="M279" s="93"/>
      <c r="T279" s="84"/>
      <c r="U279" s="32"/>
      <c r="Z279" s="210"/>
      <c r="AA279" s="23"/>
      <c r="AB279" s="12"/>
      <c r="AC279" s="18"/>
      <c r="AD279" s="18"/>
      <c r="AE279" s="117"/>
      <c r="AF279" s="123"/>
      <c r="AG279" s="124"/>
      <c r="AH279" s="129"/>
      <c r="AI279" s="67"/>
      <c r="AJ279" s="31"/>
      <c r="AK279" s="112"/>
      <c r="AL279" s="97"/>
      <c r="AM279" s="101"/>
      <c r="AN279" s="105"/>
    </row>
    <row r="280" spans="1:40" ht="15" customHeight="1" x14ac:dyDescent="0.25">
      <c r="A280" s="15"/>
      <c r="B280" s="75"/>
      <c r="C280" s="15"/>
      <c r="G280" s="15"/>
      <c r="H280" s="15"/>
      <c r="I280" s="19"/>
      <c r="J280" s="64"/>
      <c r="K280" s="131"/>
      <c r="L280" s="77"/>
      <c r="M280" s="93"/>
      <c r="T280" s="84"/>
      <c r="U280" s="32"/>
      <c r="Z280" s="210"/>
      <c r="AA280" s="23"/>
      <c r="AB280" s="12"/>
      <c r="AC280" s="18"/>
      <c r="AD280" s="18"/>
      <c r="AE280" s="117"/>
      <c r="AF280" s="123"/>
      <c r="AG280" s="124"/>
      <c r="AH280" s="129"/>
      <c r="AI280" s="67"/>
      <c r="AJ280" s="31"/>
      <c r="AK280" s="112"/>
      <c r="AL280" s="97"/>
      <c r="AM280" s="101"/>
      <c r="AN280" s="105"/>
    </row>
    <row r="281" spans="1:40" ht="15" customHeight="1" x14ac:dyDescent="0.25">
      <c r="A281" s="15"/>
      <c r="B281" s="75"/>
      <c r="C281" s="15"/>
      <c r="G281" s="15"/>
      <c r="H281" s="15"/>
      <c r="I281" s="19"/>
      <c r="J281" s="64"/>
      <c r="K281" s="131"/>
      <c r="L281" s="77"/>
      <c r="M281" s="93"/>
      <c r="T281" s="84"/>
      <c r="U281" s="32"/>
      <c r="Z281" s="210"/>
      <c r="AA281" s="23"/>
      <c r="AB281" s="12"/>
      <c r="AC281" s="18"/>
      <c r="AD281" s="18"/>
      <c r="AE281" s="117"/>
      <c r="AF281" s="123"/>
      <c r="AG281" s="124"/>
      <c r="AH281" s="129"/>
      <c r="AI281" s="67"/>
      <c r="AJ281" s="31"/>
      <c r="AK281" s="112"/>
      <c r="AL281" s="97"/>
      <c r="AM281" s="101"/>
      <c r="AN281" s="105"/>
    </row>
    <row r="282" spans="1:40" ht="15" customHeight="1" x14ac:dyDescent="0.25">
      <c r="A282" s="15"/>
      <c r="B282" s="75"/>
      <c r="C282" s="15"/>
      <c r="G282" s="15"/>
      <c r="H282" s="15"/>
      <c r="I282" s="19"/>
      <c r="J282" s="64"/>
      <c r="K282" s="131"/>
      <c r="L282" s="77"/>
      <c r="M282" s="93"/>
      <c r="T282" s="84"/>
      <c r="U282" s="32"/>
      <c r="Z282" s="210"/>
      <c r="AA282" s="23"/>
      <c r="AB282" s="12"/>
      <c r="AC282" s="18"/>
      <c r="AD282" s="18"/>
      <c r="AE282" s="117"/>
      <c r="AF282" s="123"/>
      <c r="AG282" s="124"/>
      <c r="AH282" s="129"/>
      <c r="AI282" s="67"/>
      <c r="AJ282" s="31"/>
      <c r="AK282" s="112"/>
      <c r="AL282" s="97"/>
      <c r="AM282" s="101"/>
      <c r="AN282" s="105"/>
    </row>
    <row r="283" spans="1:40" ht="15" customHeight="1" x14ac:dyDescent="0.25">
      <c r="A283" s="15"/>
      <c r="B283" s="75"/>
      <c r="C283" s="15"/>
      <c r="G283" s="15"/>
      <c r="H283" s="15"/>
      <c r="I283" s="19"/>
      <c r="J283" s="64"/>
      <c r="K283" s="131"/>
      <c r="L283" s="77"/>
      <c r="M283" s="93"/>
      <c r="T283" s="84"/>
      <c r="U283" s="32"/>
      <c r="Z283" s="210"/>
      <c r="AA283" s="23"/>
      <c r="AB283" s="12"/>
      <c r="AC283" s="18"/>
      <c r="AD283" s="18"/>
      <c r="AE283" s="117"/>
      <c r="AF283" s="123"/>
      <c r="AG283" s="124"/>
      <c r="AH283" s="129"/>
      <c r="AI283" s="67"/>
      <c r="AJ283" s="31"/>
      <c r="AK283" s="112"/>
      <c r="AL283" s="97"/>
      <c r="AM283" s="101"/>
      <c r="AN283" s="105"/>
    </row>
    <row r="284" spans="1:40" ht="15" customHeight="1" x14ac:dyDescent="0.25">
      <c r="A284" s="15"/>
      <c r="B284" s="75"/>
      <c r="C284" s="15"/>
      <c r="G284" s="15"/>
      <c r="H284" s="15"/>
      <c r="I284" s="19"/>
      <c r="J284" s="64"/>
      <c r="K284" s="131"/>
      <c r="L284" s="77"/>
      <c r="M284" s="93"/>
      <c r="T284" s="84"/>
      <c r="U284" s="32"/>
      <c r="Z284" s="210"/>
      <c r="AA284" s="23"/>
      <c r="AB284" s="12"/>
      <c r="AC284" s="18"/>
      <c r="AD284" s="18"/>
      <c r="AE284" s="117"/>
      <c r="AF284" s="123"/>
      <c r="AG284" s="124"/>
      <c r="AH284" s="129"/>
      <c r="AI284" s="67"/>
      <c r="AJ284" s="31"/>
      <c r="AK284" s="112"/>
      <c r="AL284" s="97"/>
      <c r="AM284" s="101"/>
      <c r="AN284" s="105"/>
    </row>
    <row r="285" spans="1:40" ht="15" customHeight="1" x14ac:dyDescent="0.25">
      <c r="A285" s="15"/>
      <c r="B285" s="75"/>
      <c r="C285" s="15"/>
      <c r="G285" s="15"/>
      <c r="H285" s="15"/>
      <c r="I285" s="19"/>
      <c r="J285" s="64"/>
      <c r="K285" s="131"/>
      <c r="L285" s="77"/>
      <c r="M285" s="93"/>
      <c r="T285" s="84"/>
      <c r="U285" s="32"/>
      <c r="Z285" s="210"/>
      <c r="AA285" s="23"/>
      <c r="AB285" s="12"/>
      <c r="AC285" s="18"/>
      <c r="AD285" s="18"/>
      <c r="AE285" s="117"/>
      <c r="AF285" s="123"/>
      <c r="AG285" s="124"/>
      <c r="AH285" s="129"/>
      <c r="AI285" s="67"/>
      <c r="AJ285" s="31"/>
      <c r="AK285" s="112"/>
      <c r="AL285" s="97"/>
      <c r="AM285" s="101"/>
      <c r="AN285" s="105"/>
    </row>
    <row r="286" spans="1:40" ht="15" customHeight="1" x14ac:dyDescent="0.25">
      <c r="A286" s="15"/>
      <c r="B286" s="75"/>
      <c r="C286" s="15"/>
      <c r="G286" s="15"/>
      <c r="H286" s="15"/>
      <c r="I286" s="19"/>
      <c r="J286" s="64"/>
      <c r="K286" s="131"/>
      <c r="L286" s="77"/>
      <c r="M286" s="93"/>
      <c r="T286" s="84"/>
      <c r="U286" s="32"/>
      <c r="Z286" s="210"/>
      <c r="AA286" s="23"/>
      <c r="AB286" s="12"/>
      <c r="AC286" s="18"/>
      <c r="AD286" s="18"/>
      <c r="AE286" s="117"/>
      <c r="AF286" s="123"/>
      <c r="AG286" s="124"/>
      <c r="AH286" s="129"/>
      <c r="AI286" s="67"/>
      <c r="AJ286" s="31"/>
      <c r="AK286" s="112"/>
      <c r="AL286" s="97"/>
      <c r="AM286" s="101"/>
      <c r="AN286" s="105"/>
    </row>
    <row r="287" spans="1:40" ht="15" customHeight="1" x14ac:dyDescent="0.25">
      <c r="A287" s="15"/>
      <c r="B287" s="75"/>
      <c r="C287" s="15"/>
      <c r="G287" s="15"/>
      <c r="H287" s="15"/>
      <c r="I287" s="19"/>
      <c r="J287" s="64"/>
      <c r="K287" s="131"/>
      <c r="L287" s="77"/>
      <c r="M287" s="93"/>
      <c r="T287" s="84"/>
      <c r="U287" s="32"/>
      <c r="Z287" s="210"/>
      <c r="AA287" s="23"/>
      <c r="AB287" s="12"/>
      <c r="AC287" s="18"/>
      <c r="AD287" s="18"/>
      <c r="AE287" s="117"/>
      <c r="AF287" s="123"/>
      <c r="AG287" s="124"/>
      <c r="AH287" s="129"/>
      <c r="AI287" s="67"/>
      <c r="AJ287" s="31"/>
      <c r="AK287" s="112"/>
      <c r="AL287" s="97"/>
      <c r="AM287" s="101"/>
      <c r="AN287" s="105"/>
    </row>
    <row r="288" spans="1:40" ht="15" customHeight="1" x14ac:dyDescent="0.25">
      <c r="A288" s="15"/>
      <c r="B288" s="75"/>
      <c r="C288" s="15"/>
      <c r="G288" s="15"/>
      <c r="H288" s="15"/>
      <c r="I288" s="19"/>
      <c r="J288" s="64"/>
      <c r="K288" s="131"/>
      <c r="L288" s="77"/>
      <c r="M288" s="93"/>
      <c r="T288" s="84"/>
      <c r="U288" s="32"/>
      <c r="Z288" s="210"/>
      <c r="AA288" s="23"/>
      <c r="AB288" s="12"/>
      <c r="AC288" s="18"/>
      <c r="AD288" s="18"/>
      <c r="AE288" s="117"/>
      <c r="AF288" s="123"/>
      <c r="AG288" s="124"/>
      <c r="AH288" s="129"/>
      <c r="AI288" s="67"/>
      <c r="AJ288" s="31"/>
      <c r="AK288" s="112"/>
      <c r="AL288" s="97"/>
      <c r="AM288" s="101"/>
      <c r="AN288" s="105"/>
    </row>
    <row r="289" spans="1:40" ht="15" customHeight="1" x14ac:dyDescent="0.25">
      <c r="A289" s="15"/>
      <c r="B289" s="75"/>
      <c r="C289" s="15"/>
      <c r="G289" s="15"/>
      <c r="H289" s="15"/>
      <c r="I289" s="19"/>
      <c r="J289" s="64"/>
      <c r="K289" s="131"/>
      <c r="L289" s="77"/>
      <c r="M289" s="93"/>
      <c r="T289" s="84"/>
      <c r="U289" s="32"/>
      <c r="Z289" s="210"/>
      <c r="AA289" s="23"/>
      <c r="AB289" s="12"/>
      <c r="AC289" s="18"/>
      <c r="AD289" s="18"/>
      <c r="AE289" s="117"/>
      <c r="AF289" s="123"/>
      <c r="AG289" s="124"/>
      <c r="AH289" s="129"/>
      <c r="AI289" s="67"/>
      <c r="AJ289" s="31"/>
      <c r="AK289" s="112"/>
      <c r="AL289" s="97"/>
      <c r="AM289" s="101"/>
      <c r="AN289" s="105"/>
    </row>
    <row r="290" spans="1:40" ht="15" customHeight="1" x14ac:dyDescent="0.25">
      <c r="A290" s="15"/>
      <c r="B290" s="75"/>
      <c r="C290" s="15"/>
      <c r="G290" s="15"/>
      <c r="H290" s="15"/>
      <c r="I290" s="19"/>
      <c r="J290" s="64"/>
      <c r="K290" s="131"/>
      <c r="L290" s="77"/>
      <c r="M290" s="93"/>
      <c r="T290" s="84"/>
      <c r="U290" s="32"/>
      <c r="Z290" s="210"/>
      <c r="AA290" s="23"/>
      <c r="AB290" s="12"/>
      <c r="AC290" s="18"/>
      <c r="AD290" s="18"/>
      <c r="AE290" s="117"/>
      <c r="AF290" s="123"/>
      <c r="AG290" s="124"/>
      <c r="AH290" s="129"/>
      <c r="AI290" s="67"/>
      <c r="AJ290" s="31"/>
      <c r="AK290" s="112"/>
      <c r="AL290" s="97"/>
      <c r="AM290" s="101"/>
      <c r="AN290" s="105"/>
    </row>
    <row r="291" spans="1:40" ht="15" customHeight="1" x14ac:dyDescent="0.25">
      <c r="A291" s="15"/>
      <c r="B291" s="75"/>
      <c r="C291" s="15"/>
      <c r="G291" s="15"/>
      <c r="H291" s="15"/>
      <c r="I291" s="19"/>
      <c r="J291" s="64"/>
      <c r="K291" s="131"/>
      <c r="L291" s="77"/>
      <c r="M291" s="93"/>
      <c r="T291" s="84"/>
      <c r="U291" s="32"/>
      <c r="Z291" s="210"/>
      <c r="AA291" s="23"/>
      <c r="AB291" s="12"/>
      <c r="AC291" s="18"/>
      <c r="AD291" s="18"/>
      <c r="AE291" s="117"/>
      <c r="AF291" s="123"/>
      <c r="AG291" s="124"/>
      <c r="AH291" s="129"/>
      <c r="AI291" s="67"/>
      <c r="AJ291" s="31"/>
      <c r="AK291" s="112"/>
      <c r="AL291" s="97"/>
      <c r="AM291" s="101"/>
      <c r="AN291" s="105"/>
    </row>
    <row r="292" spans="1:40" ht="15" customHeight="1" x14ac:dyDescent="0.25">
      <c r="A292" s="15"/>
      <c r="B292" s="75"/>
      <c r="C292" s="15"/>
      <c r="G292" s="15"/>
      <c r="H292" s="15"/>
      <c r="I292" s="19"/>
      <c r="J292" s="64"/>
      <c r="K292" s="131"/>
      <c r="L292" s="77"/>
      <c r="M292" s="93"/>
      <c r="T292" s="84"/>
      <c r="U292" s="32"/>
      <c r="Z292" s="210"/>
      <c r="AA292" s="23"/>
      <c r="AB292" s="12"/>
      <c r="AC292" s="18"/>
      <c r="AD292" s="18"/>
      <c r="AE292" s="117"/>
      <c r="AF292" s="123"/>
      <c r="AG292" s="124"/>
      <c r="AH292" s="129"/>
      <c r="AI292" s="67"/>
      <c r="AJ292" s="31"/>
      <c r="AK292" s="112"/>
      <c r="AL292" s="97"/>
      <c r="AM292" s="101"/>
      <c r="AN292" s="105"/>
    </row>
    <row r="293" spans="1:40" ht="15" customHeight="1" x14ac:dyDescent="0.25">
      <c r="A293" s="15"/>
      <c r="B293" s="75"/>
      <c r="C293" s="15"/>
      <c r="G293" s="15"/>
      <c r="H293" s="15"/>
      <c r="I293" s="19"/>
      <c r="J293" s="64"/>
      <c r="K293" s="131"/>
      <c r="L293" s="77"/>
      <c r="M293" s="93"/>
      <c r="T293" s="84"/>
      <c r="U293" s="32"/>
      <c r="Z293" s="210"/>
      <c r="AA293" s="23"/>
      <c r="AB293" s="12"/>
      <c r="AC293" s="18"/>
      <c r="AD293" s="18"/>
      <c r="AE293" s="117"/>
      <c r="AF293" s="123"/>
      <c r="AG293" s="124"/>
      <c r="AH293" s="129"/>
      <c r="AI293" s="67"/>
      <c r="AJ293" s="31"/>
      <c r="AK293" s="112"/>
      <c r="AL293" s="97"/>
      <c r="AM293" s="101"/>
      <c r="AN293" s="105"/>
    </row>
    <row r="294" spans="1:40" ht="15" customHeight="1" x14ac:dyDescent="0.25">
      <c r="A294" s="15"/>
      <c r="B294" s="75"/>
      <c r="C294" s="15"/>
      <c r="G294" s="15"/>
      <c r="H294" s="15"/>
      <c r="I294" s="19"/>
      <c r="J294" s="64"/>
      <c r="K294" s="131"/>
      <c r="L294" s="77"/>
      <c r="M294" s="93"/>
      <c r="T294" s="84"/>
      <c r="U294" s="32"/>
      <c r="Z294" s="210"/>
      <c r="AA294" s="23"/>
      <c r="AB294" s="12"/>
      <c r="AC294" s="18"/>
      <c r="AD294" s="18"/>
      <c r="AE294" s="117"/>
      <c r="AF294" s="123"/>
      <c r="AG294" s="124"/>
      <c r="AH294" s="129"/>
      <c r="AI294" s="67"/>
      <c r="AJ294" s="31"/>
      <c r="AK294" s="112"/>
      <c r="AL294" s="97"/>
      <c r="AM294" s="101"/>
      <c r="AN294" s="105"/>
    </row>
    <row r="295" spans="1:40" ht="15" customHeight="1" x14ac:dyDescent="0.25">
      <c r="A295" s="15"/>
      <c r="B295" s="75"/>
      <c r="C295" s="15"/>
      <c r="G295" s="15"/>
      <c r="H295" s="15"/>
      <c r="I295" s="19"/>
      <c r="J295" s="64"/>
      <c r="K295" s="131"/>
      <c r="L295" s="77"/>
      <c r="M295" s="93"/>
      <c r="T295" s="84"/>
      <c r="U295" s="32"/>
      <c r="Z295" s="210"/>
      <c r="AA295" s="23"/>
      <c r="AB295" s="12"/>
      <c r="AC295" s="18"/>
      <c r="AD295" s="18"/>
      <c r="AE295" s="117"/>
      <c r="AF295" s="123"/>
      <c r="AG295" s="124"/>
      <c r="AH295" s="129"/>
      <c r="AI295" s="67"/>
      <c r="AJ295" s="31"/>
      <c r="AK295" s="112"/>
      <c r="AL295" s="97"/>
      <c r="AM295" s="101"/>
      <c r="AN295" s="105"/>
    </row>
    <row r="296" spans="1:40" ht="15" customHeight="1" x14ac:dyDescent="0.25">
      <c r="A296" s="15"/>
      <c r="B296" s="75"/>
      <c r="C296" s="15"/>
      <c r="G296" s="15"/>
      <c r="H296" s="15"/>
      <c r="I296" s="19"/>
      <c r="J296" s="64"/>
      <c r="K296" s="131"/>
      <c r="L296" s="77"/>
      <c r="M296" s="93"/>
      <c r="T296" s="84"/>
      <c r="U296" s="32"/>
      <c r="Z296" s="210"/>
      <c r="AA296" s="23"/>
      <c r="AB296" s="12"/>
      <c r="AC296" s="18"/>
      <c r="AD296" s="18"/>
      <c r="AE296" s="117"/>
      <c r="AF296" s="123"/>
      <c r="AG296" s="124"/>
      <c r="AH296" s="129"/>
      <c r="AI296" s="67"/>
      <c r="AJ296" s="31"/>
      <c r="AK296" s="112"/>
      <c r="AL296" s="97"/>
      <c r="AM296" s="101"/>
      <c r="AN296" s="105"/>
    </row>
    <row r="297" spans="1:40" ht="15" customHeight="1" x14ac:dyDescent="0.25">
      <c r="A297" s="15"/>
      <c r="B297" s="75"/>
      <c r="C297" s="15"/>
      <c r="G297" s="15"/>
      <c r="H297" s="15"/>
      <c r="I297" s="19"/>
      <c r="J297" s="64"/>
      <c r="K297" s="131"/>
      <c r="L297" s="77"/>
      <c r="M297" s="93"/>
      <c r="T297" s="84"/>
      <c r="U297" s="32"/>
      <c r="Z297" s="210"/>
      <c r="AA297" s="23"/>
      <c r="AB297" s="12"/>
      <c r="AC297" s="18"/>
      <c r="AD297" s="18"/>
      <c r="AE297" s="117"/>
      <c r="AF297" s="123"/>
      <c r="AG297" s="124"/>
      <c r="AH297" s="129"/>
      <c r="AI297" s="67"/>
      <c r="AJ297" s="31"/>
      <c r="AK297" s="112"/>
      <c r="AL297" s="97"/>
      <c r="AM297" s="101"/>
      <c r="AN297" s="105"/>
    </row>
    <row r="298" spans="1:40" ht="15" customHeight="1" x14ac:dyDescent="0.25">
      <c r="A298" s="15"/>
      <c r="B298" s="75"/>
      <c r="C298" s="15"/>
      <c r="G298" s="15"/>
      <c r="H298" s="15"/>
      <c r="I298" s="19"/>
      <c r="J298" s="64"/>
      <c r="K298" s="131"/>
      <c r="L298" s="77"/>
      <c r="M298" s="93"/>
      <c r="T298" s="84"/>
      <c r="U298" s="32"/>
      <c r="Z298" s="210"/>
      <c r="AA298" s="23"/>
      <c r="AB298" s="12"/>
      <c r="AC298" s="18"/>
      <c r="AD298" s="18"/>
      <c r="AE298" s="117"/>
      <c r="AF298" s="123"/>
      <c r="AG298" s="124"/>
      <c r="AH298" s="129"/>
      <c r="AI298" s="67"/>
      <c r="AJ298" s="31"/>
      <c r="AK298" s="112"/>
      <c r="AL298" s="97"/>
      <c r="AM298" s="101"/>
      <c r="AN298" s="105"/>
    </row>
    <row r="299" spans="1:40" ht="15" customHeight="1" x14ac:dyDescent="0.25">
      <c r="A299" s="15"/>
      <c r="B299" s="75"/>
      <c r="C299" s="15"/>
      <c r="G299" s="15"/>
      <c r="H299" s="15"/>
      <c r="I299" s="19"/>
      <c r="J299" s="64"/>
      <c r="K299" s="131"/>
      <c r="L299" s="77"/>
      <c r="M299" s="93"/>
      <c r="T299" s="84"/>
      <c r="U299" s="32"/>
      <c r="Z299" s="210"/>
      <c r="AA299" s="23"/>
      <c r="AB299" s="12"/>
      <c r="AC299" s="18"/>
      <c r="AD299" s="18"/>
      <c r="AE299" s="117"/>
      <c r="AF299" s="123"/>
      <c r="AG299" s="124"/>
      <c r="AH299" s="129"/>
      <c r="AI299" s="67"/>
      <c r="AJ299" s="31"/>
      <c r="AK299" s="112"/>
      <c r="AL299" s="97"/>
      <c r="AM299" s="101"/>
      <c r="AN299" s="105"/>
    </row>
    <row r="300" spans="1:40" ht="15" customHeight="1" x14ac:dyDescent="0.25">
      <c r="A300" s="15"/>
      <c r="B300" s="75"/>
      <c r="C300" s="15"/>
      <c r="G300" s="15"/>
      <c r="H300" s="15"/>
      <c r="I300" s="19"/>
      <c r="J300" s="64"/>
      <c r="K300" s="131"/>
      <c r="L300" s="77"/>
      <c r="M300" s="93"/>
      <c r="T300" s="84"/>
      <c r="U300" s="32"/>
      <c r="Z300" s="210"/>
      <c r="AA300" s="23"/>
      <c r="AB300" s="12"/>
      <c r="AC300" s="18"/>
      <c r="AD300" s="18"/>
      <c r="AE300" s="117"/>
      <c r="AF300" s="123"/>
      <c r="AG300" s="124"/>
      <c r="AH300" s="129"/>
      <c r="AI300" s="67"/>
      <c r="AJ300" s="31"/>
      <c r="AK300" s="112"/>
      <c r="AL300" s="97"/>
      <c r="AM300" s="101"/>
      <c r="AN300" s="105"/>
    </row>
    <row r="301" spans="1:40" ht="15" customHeight="1" x14ac:dyDescent="0.25">
      <c r="A301" s="15"/>
      <c r="B301" s="75"/>
      <c r="C301" s="15"/>
      <c r="G301" s="15"/>
      <c r="H301" s="15"/>
      <c r="I301" s="19"/>
      <c r="J301" s="64"/>
      <c r="K301" s="131"/>
      <c r="L301" s="77"/>
      <c r="M301" s="93"/>
      <c r="T301" s="85"/>
      <c r="U301" s="32"/>
      <c r="AA301" s="11"/>
      <c r="AB301" s="12"/>
      <c r="AC301" s="18"/>
      <c r="AD301" s="18"/>
      <c r="AE301" s="117"/>
      <c r="AF301" s="123"/>
      <c r="AG301" s="124"/>
      <c r="AH301" s="129"/>
      <c r="AI301" s="67"/>
      <c r="AJ301" s="31"/>
      <c r="AK301" s="112"/>
      <c r="AL301" s="97"/>
      <c r="AM301" s="101"/>
      <c r="AN301" s="105"/>
    </row>
    <row r="302" spans="1:40" ht="15" customHeight="1" x14ac:dyDescent="0.25">
      <c r="A302" s="15"/>
      <c r="B302" s="75"/>
      <c r="C302" s="15"/>
      <c r="G302" s="15"/>
      <c r="H302" s="15"/>
      <c r="I302" s="19"/>
      <c r="J302" s="64"/>
      <c r="K302" s="131"/>
      <c r="L302" s="77"/>
      <c r="M302" s="93"/>
      <c r="T302" s="84"/>
      <c r="U302" s="32"/>
      <c r="Z302" s="210"/>
      <c r="AA302" s="23"/>
      <c r="AB302" s="12"/>
      <c r="AC302" s="18"/>
      <c r="AD302" s="18"/>
      <c r="AE302" s="117"/>
      <c r="AF302" s="123"/>
      <c r="AG302" s="124"/>
      <c r="AH302" s="129"/>
      <c r="AI302" s="67"/>
      <c r="AJ302" s="31"/>
      <c r="AK302" s="112"/>
      <c r="AL302" s="97"/>
      <c r="AM302" s="101"/>
      <c r="AN302" s="105"/>
    </row>
    <row r="303" spans="1:40" ht="15" customHeight="1" x14ac:dyDescent="0.25">
      <c r="A303" s="15"/>
      <c r="B303" s="75"/>
      <c r="C303" s="15"/>
      <c r="G303" s="15"/>
      <c r="H303" s="15"/>
      <c r="I303" s="19"/>
      <c r="J303" s="64"/>
      <c r="K303" s="131"/>
      <c r="L303" s="77"/>
      <c r="M303" s="93"/>
      <c r="T303" s="84"/>
      <c r="U303" s="32"/>
      <c r="Z303" s="210"/>
      <c r="AA303" s="23"/>
      <c r="AB303" s="12"/>
      <c r="AC303" s="18"/>
      <c r="AD303" s="18"/>
      <c r="AE303" s="117"/>
      <c r="AF303" s="123"/>
      <c r="AG303" s="124"/>
      <c r="AH303" s="129"/>
      <c r="AI303" s="67"/>
      <c r="AJ303" s="31"/>
      <c r="AK303" s="112"/>
      <c r="AL303" s="97"/>
      <c r="AM303" s="101"/>
      <c r="AN303" s="105"/>
    </row>
    <row r="304" spans="1:40" ht="15" customHeight="1" x14ac:dyDescent="0.25">
      <c r="A304" s="15"/>
      <c r="B304" s="75"/>
      <c r="C304" s="15"/>
      <c r="G304" s="15"/>
      <c r="H304" s="15"/>
      <c r="I304" s="19"/>
      <c r="J304" s="64"/>
      <c r="K304" s="131"/>
      <c r="L304" s="77"/>
      <c r="M304" s="93"/>
      <c r="T304" s="84"/>
      <c r="U304" s="32"/>
      <c r="Z304" s="210"/>
      <c r="AA304" s="23"/>
      <c r="AB304" s="12"/>
      <c r="AC304" s="18"/>
      <c r="AD304" s="18"/>
      <c r="AE304" s="117"/>
      <c r="AF304" s="123"/>
      <c r="AG304" s="124"/>
      <c r="AH304" s="129"/>
      <c r="AI304" s="67"/>
      <c r="AJ304" s="31"/>
      <c r="AK304" s="112"/>
      <c r="AL304" s="97"/>
      <c r="AM304" s="101"/>
      <c r="AN304" s="105"/>
    </row>
    <row r="305" spans="1:40" ht="15" customHeight="1" x14ac:dyDescent="0.25">
      <c r="A305" s="15"/>
      <c r="B305" s="75"/>
      <c r="C305" s="15"/>
      <c r="G305" s="15"/>
      <c r="H305" s="15"/>
      <c r="I305" s="19"/>
      <c r="J305" s="64"/>
      <c r="K305" s="131"/>
      <c r="L305" s="77"/>
      <c r="M305" s="93"/>
      <c r="T305" s="84"/>
      <c r="U305" s="32"/>
      <c r="Z305" s="210"/>
      <c r="AA305" s="23"/>
      <c r="AB305" s="12"/>
      <c r="AC305" s="18"/>
      <c r="AD305" s="18"/>
      <c r="AE305" s="117"/>
      <c r="AF305" s="123"/>
      <c r="AG305" s="124"/>
      <c r="AH305" s="129"/>
      <c r="AI305" s="67"/>
      <c r="AJ305" s="31"/>
      <c r="AK305" s="112"/>
      <c r="AL305" s="97"/>
      <c r="AM305" s="101"/>
      <c r="AN305" s="105"/>
    </row>
    <row r="306" spans="1:40" ht="15" customHeight="1" x14ac:dyDescent="0.25">
      <c r="A306" s="15"/>
      <c r="B306" s="75"/>
      <c r="C306" s="15"/>
      <c r="G306" s="15"/>
      <c r="H306" s="15"/>
      <c r="I306" s="19"/>
      <c r="J306" s="64"/>
      <c r="K306" s="131"/>
      <c r="L306" s="77"/>
      <c r="M306" s="93"/>
      <c r="T306" s="84"/>
      <c r="U306" s="32"/>
      <c r="Z306" s="210"/>
      <c r="AA306" s="23"/>
      <c r="AB306" s="12"/>
      <c r="AC306" s="18"/>
      <c r="AD306" s="18"/>
      <c r="AE306" s="117"/>
      <c r="AF306" s="123"/>
      <c r="AG306" s="124"/>
      <c r="AH306" s="129"/>
      <c r="AI306" s="67"/>
      <c r="AJ306" s="31"/>
      <c r="AK306" s="112"/>
      <c r="AL306" s="97"/>
      <c r="AM306" s="101"/>
      <c r="AN306" s="105"/>
    </row>
    <row r="307" spans="1:40" ht="15" customHeight="1" x14ac:dyDescent="0.25">
      <c r="A307" s="15"/>
      <c r="B307" s="75"/>
      <c r="C307" s="15"/>
      <c r="G307" s="15"/>
      <c r="H307" s="15"/>
      <c r="I307" s="19"/>
      <c r="J307" s="64"/>
      <c r="K307" s="131"/>
      <c r="L307" s="77"/>
      <c r="M307" s="93"/>
      <c r="T307" s="84"/>
      <c r="U307" s="32"/>
      <c r="Z307" s="210"/>
      <c r="AA307" s="23"/>
      <c r="AB307" s="12"/>
      <c r="AC307" s="18"/>
      <c r="AD307" s="18"/>
      <c r="AE307" s="117"/>
      <c r="AF307" s="123"/>
      <c r="AG307" s="124"/>
      <c r="AH307" s="129"/>
      <c r="AI307" s="67"/>
      <c r="AJ307" s="31"/>
      <c r="AK307" s="112"/>
      <c r="AL307" s="97"/>
      <c r="AM307" s="102"/>
      <c r="AN307" s="105"/>
    </row>
    <row r="308" spans="1:40" ht="15" customHeight="1" x14ac:dyDescent="0.25">
      <c r="A308" s="15"/>
      <c r="B308" s="75"/>
      <c r="C308" s="15"/>
      <c r="G308" s="15"/>
      <c r="H308" s="15"/>
      <c r="I308" s="19"/>
      <c r="J308" s="64"/>
      <c r="K308" s="131"/>
      <c r="L308" s="77"/>
      <c r="M308" s="93"/>
      <c r="T308" s="84"/>
      <c r="U308" s="32"/>
      <c r="Z308" s="210"/>
      <c r="AA308" s="23"/>
      <c r="AB308" s="12"/>
      <c r="AC308" s="18"/>
      <c r="AD308" s="18"/>
      <c r="AE308" s="117"/>
      <c r="AF308" s="123"/>
      <c r="AG308" s="124"/>
      <c r="AH308" s="129"/>
      <c r="AI308" s="67"/>
      <c r="AJ308" s="31"/>
      <c r="AK308" s="112"/>
      <c r="AL308" s="97"/>
      <c r="AM308" s="102"/>
      <c r="AN308" s="105"/>
    </row>
    <row r="309" spans="1:40" ht="15" customHeight="1" x14ac:dyDescent="0.25">
      <c r="A309" s="15"/>
      <c r="B309" s="75"/>
      <c r="C309" s="15"/>
      <c r="G309" s="15"/>
      <c r="H309" s="15"/>
      <c r="I309" s="19"/>
      <c r="J309" s="64"/>
      <c r="K309" s="131"/>
      <c r="L309" s="77"/>
      <c r="M309" s="93"/>
      <c r="T309" s="84"/>
      <c r="U309" s="32"/>
      <c r="Z309" s="210"/>
      <c r="AA309" s="23"/>
      <c r="AB309" s="12"/>
      <c r="AC309" s="18"/>
      <c r="AD309" s="18"/>
      <c r="AE309" s="117"/>
      <c r="AF309" s="123"/>
      <c r="AG309" s="124"/>
      <c r="AH309" s="129"/>
      <c r="AI309" s="67"/>
      <c r="AJ309" s="31"/>
      <c r="AK309" s="112"/>
      <c r="AL309" s="97"/>
      <c r="AM309" s="102"/>
      <c r="AN309" s="105"/>
    </row>
    <row r="310" spans="1:40" ht="15" customHeight="1" x14ac:dyDescent="0.25">
      <c r="A310" s="15"/>
      <c r="B310" s="75"/>
      <c r="C310" s="15"/>
      <c r="G310" s="15"/>
      <c r="H310" s="15"/>
      <c r="I310" s="19"/>
      <c r="J310" s="64"/>
      <c r="K310" s="131"/>
      <c r="L310" s="77"/>
      <c r="M310" s="93"/>
      <c r="T310" s="84"/>
      <c r="U310" s="32"/>
      <c r="Z310" s="210"/>
      <c r="AA310" s="23"/>
      <c r="AB310" s="12"/>
      <c r="AC310" s="18"/>
      <c r="AD310" s="18"/>
      <c r="AE310" s="117"/>
      <c r="AF310" s="123"/>
      <c r="AG310" s="124"/>
      <c r="AH310" s="129"/>
      <c r="AI310" s="67"/>
      <c r="AJ310" s="31"/>
      <c r="AK310" s="112"/>
      <c r="AL310" s="97"/>
      <c r="AM310" s="102"/>
      <c r="AN310" s="105"/>
    </row>
    <row r="311" spans="1:40" ht="15" customHeight="1" x14ac:dyDescent="0.25">
      <c r="A311" s="15"/>
      <c r="B311" s="75"/>
      <c r="C311" s="15"/>
      <c r="G311" s="15"/>
      <c r="H311" s="15"/>
      <c r="I311" s="19"/>
      <c r="J311" s="64"/>
      <c r="K311" s="131"/>
      <c r="L311" s="77"/>
      <c r="M311" s="93"/>
      <c r="T311" s="84"/>
      <c r="U311" s="32"/>
      <c r="Z311" s="210"/>
      <c r="AA311" s="23"/>
      <c r="AB311" s="12"/>
      <c r="AC311" s="18"/>
      <c r="AD311" s="18"/>
      <c r="AE311" s="117"/>
      <c r="AF311" s="123"/>
      <c r="AG311" s="124"/>
      <c r="AH311" s="129"/>
      <c r="AI311" s="67"/>
      <c r="AJ311" s="31"/>
      <c r="AK311" s="112"/>
      <c r="AL311" s="97"/>
      <c r="AM311" s="102"/>
      <c r="AN311" s="105"/>
    </row>
    <row r="312" spans="1:40" ht="15" customHeight="1" x14ac:dyDescent="0.25">
      <c r="A312" s="15"/>
      <c r="B312" s="75"/>
      <c r="C312" s="15"/>
      <c r="G312" s="15"/>
      <c r="H312" s="15"/>
      <c r="I312" s="19"/>
      <c r="J312" s="64"/>
      <c r="K312" s="131"/>
      <c r="L312" s="77"/>
      <c r="M312" s="93"/>
      <c r="T312" s="84"/>
      <c r="U312" s="32"/>
      <c r="Z312" s="210"/>
      <c r="AA312" s="23"/>
      <c r="AB312" s="12"/>
      <c r="AC312" s="18"/>
      <c r="AD312" s="18"/>
      <c r="AE312" s="117"/>
      <c r="AF312" s="123"/>
      <c r="AG312" s="124"/>
      <c r="AH312" s="129"/>
      <c r="AI312" s="67"/>
      <c r="AJ312" s="31"/>
      <c r="AK312" s="112"/>
      <c r="AL312" s="97"/>
      <c r="AM312" s="102"/>
      <c r="AN312" s="105"/>
    </row>
    <row r="313" spans="1:40" ht="15" customHeight="1" x14ac:dyDescent="0.25">
      <c r="A313" s="15"/>
      <c r="B313" s="75"/>
      <c r="C313" s="15"/>
      <c r="G313" s="15"/>
      <c r="H313" s="15"/>
      <c r="I313" s="19"/>
      <c r="J313" s="64"/>
      <c r="K313" s="131"/>
      <c r="L313" s="77"/>
      <c r="M313" s="93"/>
      <c r="T313" s="84"/>
      <c r="U313" s="32"/>
      <c r="Z313" s="210"/>
      <c r="AA313" s="23"/>
      <c r="AB313" s="12"/>
      <c r="AC313" s="18"/>
      <c r="AD313" s="18"/>
      <c r="AE313" s="117"/>
      <c r="AF313" s="123"/>
      <c r="AG313" s="124"/>
      <c r="AH313" s="129"/>
      <c r="AI313" s="67"/>
      <c r="AJ313" s="31"/>
      <c r="AK313" s="112"/>
      <c r="AL313" s="97"/>
      <c r="AM313" s="102"/>
      <c r="AN313" s="105"/>
    </row>
    <row r="314" spans="1:40" ht="15" customHeight="1" x14ac:dyDescent="0.25">
      <c r="A314" s="15"/>
      <c r="B314" s="75"/>
      <c r="C314" s="15"/>
      <c r="G314" s="15"/>
      <c r="H314" s="15"/>
      <c r="I314" s="16"/>
      <c r="J314" s="64"/>
      <c r="K314" s="131"/>
      <c r="L314" s="77"/>
      <c r="M314" s="93"/>
      <c r="T314" s="84"/>
      <c r="U314" s="32"/>
      <c r="Z314" s="210"/>
      <c r="AA314" s="23"/>
      <c r="AB314" s="12"/>
      <c r="AC314" s="18"/>
      <c r="AD314" s="18"/>
      <c r="AE314" s="117"/>
      <c r="AF314" s="123"/>
      <c r="AG314" s="124"/>
      <c r="AH314" s="129"/>
      <c r="AI314" s="67"/>
      <c r="AJ314" s="31"/>
      <c r="AK314" s="112"/>
      <c r="AL314" s="97"/>
      <c r="AM314" s="101"/>
      <c r="AN314" s="105"/>
    </row>
    <row r="315" spans="1:40" ht="15" customHeight="1" x14ac:dyDescent="0.25">
      <c r="A315" s="15"/>
      <c r="B315" s="75"/>
      <c r="C315" s="15"/>
      <c r="G315" s="15"/>
      <c r="H315" s="15"/>
      <c r="I315" s="19"/>
      <c r="J315" s="64"/>
      <c r="K315" s="131"/>
      <c r="L315" s="77"/>
      <c r="M315" s="93"/>
      <c r="T315" s="84"/>
      <c r="U315" s="32"/>
      <c r="Z315" s="210"/>
      <c r="AA315" s="23"/>
      <c r="AB315" s="12"/>
      <c r="AC315" s="18"/>
      <c r="AD315" s="18"/>
      <c r="AE315" s="117"/>
      <c r="AF315" s="123"/>
      <c r="AG315" s="124"/>
      <c r="AH315" s="129"/>
      <c r="AI315" s="67"/>
      <c r="AJ315" s="31"/>
      <c r="AK315" s="112"/>
      <c r="AL315" s="97"/>
      <c r="AM315" s="101"/>
      <c r="AN315" s="105"/>
    </row>
    <row r="316" spans="1:40" ht="15" customHeight="1" x14ac:dyDescent="0.25">
      <c r="A316" s="15"/>
      <c r="B316" s="75"/>
      <c r="C316" s="15"/>
      <c r="G316" s="15"/>
      <c r="H316" s="15"/>
      <c r="I316" s="19"/>
      <c r="J316" s="64"/>
      <c r="K316" s="131"/>
      <c r="L316" s="77"/>
      <c r="M316" s="93"/>
      <c r="T316" s="84"/>
      <c r="U316" s="32"/>
      <c r="Z316" s="210"/>
      <c r="AA316" s="23"/>
      <c r="AB316" s="12"/>
      <c r="AC316" s="18"/>
      <c r="AD316" s="18"/>
      <c r="AE316" s="117"/>
      <c r="AF316" s="123"/>
      <c r="AG316" s="124"/>
      <c r="AH316" s="129"/>
      <c r="AI316" s="67"/>
      <c r="AJ316" s="31"/>
      <c r="AK316" s="112"/>
      <c r="AL316" s="97"/>
      <c r="AM316" s="102"/>
      <c r="AN316" s="105"/>
    </row>
    <row r="317" spans="1:40" ht="15" customHeight="1" x14ac:dyDescent="0.25">
      <c r="A317" s="15"/>
      <c r="B317" s="75"/>
      <c r="C317" s="15"/>
      <c r="G317" s="15"/>
      <c r="H317" s="15"/>
      <c r="I317" s="19"/>
      <c r="J317" s="64"/>
      <c r="K317" s="131"/>
      <c r="L317" s="77"/>
      <c r="M317" s="93"/>
      <c r="T317" s="84"/>
      <c r="U317" s="32"/>
      <c r="Z317" s="210"/>
      <c r="AA317" s="23"/>
      <c r="AB317" s="12"/>
      <c r="AC317" s="18"/>
      <c r="AD317" s="18"/>
      <c r="AE317" s="117"/>
      <c r="AF317" s="123"/>
      <c r="AG317" s="124"/>
      <c r="AH317" s="129"/>
      <c r="AI317" s="67"/>
      <c r="AJ317" s="31"/>
      <c r="AK317" s="112"/>
      <c r="AL317" s="97"/>
      <c r="AM317" s="101"/>
      <c r="AN317" s="105"/>
    </row>
    <row r="318" spans="1:40" ht="15" customHeight="1" x14ac:dyDescent="0.25">
      <c r="A318" s="15"/>
      <c r="B318" s="75"/>
      <c r="C318" s="15"/>
      <c r="G318" s="15"/>
      <c r="H318" s="15"/>
      <c r="I318" s="19"/>
      <c r="J318" s="64"/>
      <c r="K318" s="131"/>
      <c r="L318" s="77"/>
      <c r="M318" s="93"/>
      <c r="T318" s="84"/>
      <c r="U318" s="32"/>
      <c r="Z318" s="210"/>
      <c r="AA318" s="23"/>
      <c r="AB318" s="12"/>
      <c r="AC318" s="18"/>
      <c r="AD318" s="18"/>
      <c r="AE318" s="117"/>
      <c r="AF318" s="123"/>
      <c r="AG318" s="124"/>
      <c r="AH318" s="129"/>
      <c r="AI318" s="67"/>
      <c r="AJ318" s="31"/>
      <c r="AK318" s="112"/>
      <c r="AL318" s="97"/>
      <c r="AM318" s="101"/>
      <c r="AN318" s="105"/>
    </row>
    <row r="319" spans="1:40" ht="15" customHeight="1" x14ac:dyDescent="0.25">
      <c r="A319" s="15"/>
      <c r="B319" s="75"/>
      <c r="C319" s="15"/>
      <c r="G319" s="15"/>
      <c r="H319" s="15"/>
      <c r="I319" s="16"/>
      <c r="J319" s="64"/>
      <c r="K319" s="131"/>
      <c r="L319" s="77"/>
      <c r="M319" s="93"/>
      <c r="T319" s="84"/>
      <c r="U319" s="32"/>
      <c r="Z319" s="210"/>
      <c r="AA319" s="23"/>
      <c r="AB319" s="12"/>
      <c r="AC319" s="18"/>
      <c r="AD319" s="18"/>
      <c r="AE319" s="117"/>
      <c r="AF319" s="123"/>
      <c r="AG319" s="124"/>
      <c r="AH319" s="129"/>
      <c r="AI319" s="67"/>
      <c r="AJ319" s="31"/>
      <c r="AK319" s="112"/>
      <c r="AL319" s="97"/>
      <c r="AM319" s="101"/>
      <c r="AN319" s="105"/>
    </row>
    <row r="320" spans="1:40" ht="15" customHeight="1" x14ac:dyDescent="0.25">
      <c r="A320" s="15"/>
      <c r="B320" s="75"/>
      <c r="C320" s="15"/>
      <c r="G320" s="15"/>
      <c r="H320" s="15"/>
      <c r="I320" s="16"/>
      <c r="J320" s="64"/>
      <c r="K320" s="131"/>
      <c r="L320" s="77"/>
      <c r="M320" s="93"/>
      <c r="T320" s="84"/>
      <c r="U320" s="32"/>
      <c r="Z320" s="210"/>
      <c r="AA320" s="23"/>
      <c r="AB320" s="12"/>
      <c r="AC320" s="18"/>
      <c r="AD320" s="18"/>
      <c r="AE320" s="117"/>
      <c r="AF320" s="123"/>
      <c r="AG320" s="124"/>
      <c r="AH320" s="129"/>
      <c r="AI320" s="67"/>
      <c r="AJ320" s="31"/>
      <c r="AK320" s="112"/>
      <c r="AL320" s="97"/>
      <c r="AM320" s="101"/>
      <c r="AN320" s="105"/>
    </row>
    <row r="321" spans="1:40" ht="15" customHeight="1" x14ac:dyDescent="0.25">
      <c r="A321" s="15"/>
      <c r="B321" s="75"/>
      <c r="C321" s="15"/>
      <c r="G321" s="15"/>
      <c r="H321" s="15"/>
      <c r="I321" s="19"/>
      <c r="J321" s="64"/>
      <c r="K321" s="131"/>
      <c r="L321" s="77"/>
      <c r="M321" s="93"/>
      <c r="T321" s="84"/>
      <c r="U321" s="32"/>
      <c r="Z321" s="210"/>
      <c r="AA321" s="23"/>
      <c r="AB321" s="12"/>
      <c r="AC321" s="18"/>
      <c r="AD321" s="18"/>
      <c r="AE321" s="117"/>
      <c r="AF321" s="123"/>
      <c r="AG321" s="124"/>
      <c r="AH321" s="129"/>
      <c r="AI321" s="67"/>
      <c r="AJ321" s="31"/>
      <c r="AK321" s="112"/>
      <c r="AL321" s="97"/>
      <c r="AM321" s="101"/>
      <c r="AN321" s="105"/>
    </row>
    <row r="322" spans="1:40" ht="15" customHeight="1" x14ac:dyDescent="0.25">
      <c r="A322" s="15"/>
      <c r="B322" s="75"/>
      <c r="C322" s="15"/>
      <c r="G322" s="15"/>
      <c r="H322" s="15"/>
      <c r="I322" s="19"/>
      <c r="J322" s="64"/>
      <c r="K322" s="131"/>
      <c r="L322" s="77"/>
      <c r="M322" s="93"/>
      <c r="T322" s="84"/>
      <c r="U322" s="32"/>
      <c r="Z322" s="210"/>
      <c r="AA322" s="23"/>
      <c r="AB322" s="12"/>
      <c r="AC322" s="18"/>
      <c r="AD322" s="18"/>
      <c r="AE322" s="117"/>
      <c r="AF322" s="123"/>
      <c r="AG322" s="124"/>
      <c r="AH322" s="129"/>
      <c r="AI322" s="67"/>
      <c r="AJ322" s="31"/>
      <c r="AK322" s="112"/>
      <c r="AL322" s="97"/>
      <c r="AM322" s="101"/>
      <c r="AN322" s="105"/>
    </row>
    <row r="323" spans="1:40" ht="15" customHeight="1" x14ac:dyDescent="0.25">
      <c r="A323" s="15"/>
      <c r="B323" s="75"/>
      <c r="C323" s="15"/>
      <c r="G323" s="15"/>
      <c r="H323" s="15"/>
      <c r="I323" s="19"/>
      <c r="J323" s="64"/>
      <c r="K323" s="131"/>
      <c r="L323" s="77"/>
      <c r="M323" s="93"/>
      <c r="T323" s="84"/>
      <c r="U323" s="32"/>
      <c r="Z323" s="210"/>
      <c r="AA323" s="23"/>
      <c r="AB323" s="12"/>
      <c r="AC323" s="18"/>
      <c r="AD323" s="18"/>
      <c r="AE323" s="117"/>
      <c r="AF323" s="123"/>
      <c r="AG323" s="124"/>
      <c r="AH323" s="129"/>
      <c r="AI323" s="67"/>
      <c r="AJ323" s="31"/>
      <c r="AK323" s="112"/>
      <c r="AL323" s="97"/>
      <c r="AM323" s="101"/>
      <c r="AN323" s="105"/>
    </row>
    <row r="324" spans="1:40" ht="15" customHeight="1" x14ac:dyDescent="0.25">
      <c r="A324" s="15"/>
      <c r="B324" s="75"/>
      <c r="C324" s="15"/>
      <c r="G324" s="15"/>
      <c r="H324" s="15"/>
      <c r="I324" s="19"/>
      <c r="J324" s="64"/>
      <c r="K324" s="131"/>
      <c r="L324" s="77"/>
      <c r="M324" s="93"/>
      <c r="T324" s="84"/>
      <c r="U324" s="32"/>
      <c r="Z324" s="210"/>
      <c r="AA324" s="23"/>
      <c r="AB324" s="12"/>
      <c r="AC324" s="18"/>
      <c r="AD324" s="18"/>
      <c r="AE324" s="117"/>
      <c r="AF324" s="123"/>
      <c r="AG324" s="124"/>
      <c r="AH324" s="129"/>
      <c r="AI324" s="67"/>
      <c r="AJ324" s="31"/>
      <c r="AK324" s="112"/>
      <c r="AL324" s="97"/>
      <c r="AM324" s="101"/>
      <c r="AN324" s="105"/>
    </row>
    <row r="325" spans="1:40" ht="15" customHeight="1" x14ac:dyDescent="0.25">
      <c r="A325" s="15"/>
      <c r="B325" s="75"/>
      <c r="C325" s="15"/>
      <c r="G325" s="15"/>
      <c r="H325" s="15"/>
      <c r="I325" s="19"/>
      <c r="J325" s="64"/>
      <c r="K325" s="131"/>
      <c r="L325" s="77"/>
      <c r="M325" s="93"/>
      <c r="T325" s="84"/>
      <c r="U325" s="32"/>
      <c r="Z325" s="210"/>
      <c r="AA325" s="23"/>
      <c r="AB325" s="12"/>
      <c r="AC325" s="18"/>
      <c r="AD325" s="18"/>
      <c r="AE325" s="117"/>
      <c r="AF325" s="123"/>
      <c r="AG325" s="124"/>
      <c r="AH325" s="129"/>
      <c r="AI325" s="67"/>
      <c r="AJ325" s="31"/>
      <c r="AK325" s="112"/>
      <c r="AL325" s="97"/>
      <c r="AM325" s="101"/>
      <c r="AN325" s="105"/>
    </row>
    <row r="326" spans="1:40" ht="15" customHeight="1" x14ac:dyDescent="0.25">
      <c r="A326" s="15"/>
      <c r="B326" s="75"/>
      <c r="C326" s="15"/>
      <c r="G326" s="15"/>
      <c r="H326" s="15"/>
      <c r="I326" s="19"/>
      <c r="J326" s="64"/>
      <c r="K326" s="131"/>
      <c r="L326" s="77"/>
      <c r="M326" s="93"/>
      <c r="T326" s="84"/>
      <c r="U326" s="32"/>
      <c r="Z326" s="210"/>
      <c r="AA326" s="23"/>
      <c r="AB326" s="12"/>
      <c r="AC326" s="18"/>
      <c r="AD326" s="18"/>
      <c r="AE326" s="117"/>
      <c r="AF326" s="123"/>
      <c r="AG326" s="124"/>
      <c r="AH326" s="129"/>
      <c r="AI326" s="67"/>
      <c r="AJ326" s="31"/>
      <c r="AK326" s="112"/>
      <c r="AL326" s="97"/>
      <c r="AM326" s="101"/>
      <c r="AN326" s="105"/>
    </row>
    <row r="327" spans="1:40" ht="15" customHeight="1" x14ac:dyDescent="0.25">
      <c r="A327" s="15"/>
      <c r="B327" s="75"/>
      <c r="C327" s="15"/>
      <c r="G327" s="15"/>
      <c r="H327" s="15"/>
      <c r="I327" s="19"/>
      <c r="J327" s="64"/>
      <c r="K327" s="131"/>
      <c r="L327" s="77"/>
      <c r="M327" s="93"/>
      <c r="T327" s="84"/>
      <c r="U327" s="32"/>
      <c r="Z327" s="210"/>
      <c r="AA327" s="23"/>
      <c r="AB327" s="12"/>
      <c r="AC327" s="18"/>
      <c r="AD327" s="18"/>
      <c r="AE327" s="117"/>
      <c r="AF327" s="123"/>
      <c r="AG327" s="124"/>
      <c r="AH327" s="129"/>
      <c r="AI327" s="67"/>
      <c r="AJ327" s="31"/>
      <c r="AK327" s="112"/>
      <c r="AL327" s="97"/>
      <c r="AM327" s="101"/>
      <c r="AN327" s="105"/>
    </row>
    <row r="328" spans="1:40" ht="15" customHeight="1" x14ac:dyDescent="0.25">
      <c r="A328" s="15"/>
      <c r="B328" s="75"/>
      <c r="C328" s="15"/>
      <c r="G328" s="15"/>
      <c r="H328" s="15"/>
      <c r="I328" s="19"/>
      <c r="J328" s="64"/>
      <c r="K328" s="131"/>
      <c r="L328" s="77"/>
      <c r="M328" s="93"/>
      <c r="T328" s="84"/>
      <c r="U328" s="32"/>
      <c r="Z328" s="210"/>
      <c r="AA328" s="23"/>
      <c r="AB328" s="12"/>
      <c r="AC328" s="18"/>
      <c r="AD328" s="18"/>
      <c r="AE328" s="117"/>
      <c r="AF328" s="123"/>
      <c r="AG328" s="124"/>
      <c r="AH328" s="129"/>
      <c r="AI328" s="67"/>
      <c r="AJ328" s="31"/>
      <c r="AK328" s="112"/>
      <c r="AL328" s="97"/>
      <c r="AM328" s="101"/>
      <c r="AN328" s="105"/>
    </row>
    <row r="329" spans="1:40" ht="15" customHeight="1" x14ac:dyDescent="0.25">
      <c r="A329" s="15"/>
      <c r="B329" s="75"/>
      <c r="C329" s="15"/>
      <c r="G329" s="15"/>
      <c r="H329" s="15"/>
      <c r="I329" s="19"/>
      <c r="J329" s="64"/>
      <c r="K329" s="131"/>
      <c r="L329" s="77"/>
      <c r="M329" s="93"/>
      <c r="T329" s="84"/>
      <c r="U329" s="32"/>
      <c r="Z329" s="210"/>
      <c r="AA329" s="23"/>
      <c r="AB329" s="12"/>
      <c r="AC329" s="18"/>
      <c r="AD329" s="18"/>
      <c r="AE329" s="117"/>
      <c r="AF329" s="123"/>
      <c r="AG329" s="124"/>
      <c r="AH329" s="129"/>
      <c r="AI329" s="67"/>
      <c r="AJ329" s="31"/>
      <c r="AK329" s="112"/>
      <c r="AL329" s="97"/>
      <c r="AM329" s="101"/>
      <c r="AN329" s="105"/>
    </row>
    <row r="330" spans="1:40" ht="15" customHeight="1" x14ac:dyDescent="0.25">
      <c r="A330" s="15"/>
      <c r="B330" s="75"/>
      <c r="C330" s="15"/>
      <c r="G330" s="15"/>
      <c r="H330" s="15"/>
      <c r="I330" s="19"/>
      <c r="J330" s="64"/>
      <c r="K330" s="131"/>
      <c r="L330" s="77"/>
      <c r="M330" s="93"/>
      <c r="T330" s="84"/>
      <c r="U330" s="32"/>
      <c r="Z330" s="210"/>
      <c r="AA330" s="23"/>
      <c r="AB330" s="12"/>
      <c r="AC330" s="18"/>
      <c r="AD330" s="18"/>
      <c r="AE330" s="117"/>
      <c r="AF330" s="123"/>
      <c r="AG330" s="124"/>
      <c r="AH330" s="129"/>
      <c r="AI330" s="67"/>
      <c r="AJ330" s="31"/>
      <c r="AK330" s="112"/>
      <c r="AL330" s="97"/>
      <c r="AM330" s="102"/>
      <c r="AN330" s="105"/>
    </row>
    <row r="331" spans="1:40" ht="15" customHeight="1" x14ac:dyDescent="0.25">
      <c r="A331" s="15"/>
      <c r="B331" s="75"/>
      <c r="C331" s="15"/>
      <c r="G331" s="15"/>
      <c r="H331" s="15"/>
      <c r="I331" s="19"/>
      <c r="J331" s="64"/>
      <c r="K331" s="131"/>
      <c r="L331" s="77"/>
      <c r="M331" s="93"/>
      <c r="T331" s="84"/>
      <c r="U331" s="32"/>
      <c r="Z331" s="210"/>
      <c r="AA331" s="23"/>
      <c r="AB331" s="12"/>
      <c r="AC331" s="18"/>
      <c r="AD331" s="18"/>
      <c r="AE331" s="117"/>
      <c r="AF331" s="123"/>
      <c r="AG331" s="124"/>
      <c r="AH331" s="129"/>
      <c r="AI331" s="67"/>
      <c r="AJ331" s="31"/>
      <c r="AK331" s="112"/>
      <c r="AL331" s="97"/>
      <c r="AM331" s="102"/>
      <c r="AN331" s="105"/>
    </row>
    <row r="332" spans="1:40" ht="15" customHeight="1" x14ac:dyDescent="0.25">
      <c r="A332" s="15"/>
      <c r="B332" s="75"/>
      <c r="C332" s="15"/>
      <c r="G332" s="15"/>
      <c r="H332" s="8"/>
      <c r="I332" s="19"/>
      <c r="J332" s="64"/>
      <c r="K332" s="131"/>
      <c r="L332" s="77"/>
      <c r="M332" s="93"/>
      <c r="T332" s="85"/>
      <c r="U332" s="32"/>
      <c r="AA332" s="11"/>
      <c r="AB332" s="12"/>
      <c r="AC332" s="18"/>
      <c r="AD332" s="18"/>
      <c r="AE332" s="117"/>
      <c r="AF332" s="123"/>
      <c r="AG332" s="124"/>
      <c r="AH332" s="129"/>
      <c r="AI332" s="67"/>
      <c r="AJ332" s="31"/>
      <c r="AK332" s="112"/>
      <c r="AL332" s="97"/>
      <c r="AM332" s="101"/>
      <c r="AN332" s="105"/>
    </row>
    <row r="333" spans="1:40" ht="15" customHeight="1" x14ac:dyDescent="0.25">
      <c r="A333" s="15"/>
      <c r="B333" s="75"/>
      <c r="C333" s="15"/>
      <c r="G333" s="15"/>
      <c r="H333" s="8"/>
      <c r="I333" s="19"/>
      <c r="J333" s="64"/>
      <c r="K333" s="131"/>
      <c r="L333" s="77"/>
      <c r="M333" s="93"/>
      <c r="T333" s="85"/>
      <c r="U333" s="32"/>
      <c r="AA333" s="11"/>
      <c r="AB333" s="12"/>
      <c r="AC333" s="18"/>
      <c r="AD333" s="18"/>
      <c r="AE333" s="117"/>
      <c r="AF333" s="123"/>
      <c r="AG333" s="124"/>
      <c r="AH333" s="129"/>
      <c r="AI333" s="67"/>
      <c r="AJ333" s="31"/>
      <c r="AK333" s="112"/>
      <c r="AL333" s="97"/>
      <c r="AM333" s="101"/>
      <c r="AN333" s="105"/>
    </row>
    <row r="334" spans="1:40" ht="15" customHeight="1" x14ac:dyDescent="0.25">
      <c r="A334" s="15"/>
      <c r="B334" s="75"/>
      <c r="C334" s="15"/>
      <c r="G334" s="15"/>
      <c r="H334" s="8"/>
      <c r="I334" s="19"/>
      <c r="J334" s="64"/>
      <c r="K334" s="131"/>
      <c r="L334" s="77"/>
      <c r="M334" s="93"/>
      <c r="T334" s="85"/>
      <c r="U334" s="32"/>
      <c r="AA334" s="11"/>
      <c r="AB334" s="12"/>
      <c r="AC334" s="18"/>
      <c r="AD334" s="18"/>
      <c r="AE334" s="117"/>
      <c r="AF334" s="123"/>
      <c r="AG334" s="124"/>
      <c r="AH334" s="129"/>
      <c r="AI334" s="67"/>
      <c r="AJ334" s="31"/>
      <c r="AK334" s="112"/>
      <c r="AL334" s="97"/>
      <c r="AM334" s="101"/>
      <c r="AN334" s="105"/>
    </row>
    <row r="335" spans="1:40" ht="15" customHeight="1" x14ac:dyDescent="0.25">
      <c r="A335" s="15"/>
      <c r="B335" s="75"/>
      <c r="C335" s="15"/>
      <c r="G335" s="15"/>
      <c r="H335" s="8"/>
      <c r="I335" s="19"/>
      <c r="J335" s="64"/>
      <c r="K335" s="131"/>
      <c r="L335" s="77"/>
      <c r="M335" s="93"/>
      <c r="T335" s="85"/>
      <c r="U335" s="32"/>
      <c r="AA335" s="11"/>
      <c r="AB335" s="12"/>
      <c r="AC335" s="18"/>
      <c r="AD335" s="18"/>
      <c r="AE335" s="117"/>
      <c r="AF335" s="123"/>
      <c r="AG335" s="124"/>
      <c r="AH335" s="129"/>
      <c r="AI335" s="67"/>
      <c r="AJ335" s="31"/>
      <c r="AK335" s="112"/>
      <c r="AL335" s="97"/>
      <c r="AM335" s="101"/>
      <c r="AN335" s="105"/>
    </row>
    <row r="336" spans="1:40" ht="15" customHeight="1" x14ac:dyDescent="0.25">
      <c r="A336" s="15"/>
      <c r="B336" s="75"/>
      <c r="C336" s="15"/>
      <c r="G336" s="15"/>
      <c r="H336" s="8"/>
      <c r="I336" s="19"/>
      <c r="J336" s="64"/>
      <c r="K336" s="131"/>
      <c r="L336" s="77"/>
      <c r="M336" s="93"/>
      <c r="T336" s="85"/>
      <c r="U336" s="32"/>
      <c r="AA336" s="11"/>
      <c r="AB336" s="12"/>
      <c r="AC336" s="18"/>
      <c r="AD336" s="18"/>
      <c r="AE336" s="117"/>
      <c r="AF336" s="123"/>
      <c r="AG336" s="124"/>
      <c r="AH336" s="129"/>
      <c r="AI336" s="67"/>
      <c r="AJ336" s="31"/>
      <c r="AK336" s="112"/>
      <c r="AL336" s="97"/>
      <c r="AM336" s="101"/>
      <c r="AN336" s="105"/>
    </row>
    <row r="337" spans="1:40" ht="15" customHeight="1" x14ac:dyDescent="0.25">
      <c r="A337" s="15"/>
      <c r="B337" s="75"/>
      <c r="C337" s="15"/>
      <c r="G337" s="15"/>
      <c r="H337" s="8"/>
      <c r="I337" s="19"/>
      <c r="J337" s="64"/>
      <c r="K337" s="131"/>
      <c r="L337" s="77"/>
      <c r="M337" s="93"/>
      <c r="T337" s="85"/>
      <c r="U337" s="32"/>
      <c r="AA337" s="11"/>
      <c r="AB337" s="12"/>
      <c r="AC337" s="18"/>
      <c r="AD337" s="18"/>
      <c r="AE337" s="117"/>
      <c r="AF337" s="123"/>
      <c r="AG337" s="124"/>
      <c r="AH337" s="129"/>
      <c r="AI337" s="67"/>
      <c r="AJ337" s="31"/>
      <c r="AK337" s="112"/>
      <c r="AL337" s="97"/>
      <c r="AM337" s="101"/>
      <c r="AN337" s="105"/>
    </row>
    <row r="338" spans="1:40" ht="15" customHeight="1" x14ac:dyDescent="0.25">
      <c r="A338" s="15"/>
      <c r="B338" s="75"/>
      <c r="C338" s="15"/>
      <c r="G338" s="15"/>
      <c r="H338" s="8"/>
      <c r="I338" s="19"/>
      <c r="J338" s="64"/>
      <c r="K338" s="131"/>
      <c r="L338" s="77"/>
      <c r="M338" s="93"/>
      <c r="T338" s="85"/>
      <c r="U338" s="32"/>
      <c r="AA338" s="11"/>
      <c r="AB338" s="12"/>
      <c r="AC338" s="18"/>
      <c r="AD338" s="18"/>
      <c r="AE338" s="117"/>
      <c r="AF338" s="123"/>
      <c r="AG338" s="124"/>
      <c r="AH338" s="129"/>
      <c r="AI338" s="67"/>
      <c r="AJ338" s="31"/>
      <c r="AK338" s="112"/>
      <c r="AL338" s="97"/>
      <c r="AM338" s="101"/>
      <c r="AN338" s="105"/>
    </row>
    <row r="339" spans="1:40" ht="15" customHeight="1" x14ac:dyDescent="0.25">
      <c r="A339" s="15"/>
      <c r="B339" s="75"/>
      <c r="C339" s="15"/>
      <c r="G339" s="15"/>
      <c r="H339" s="8"/>
      <c r="I339" s="19"/>
      <c r="J339" s="64"/>
      <c r="K339" s="131"/>
      <c r="L339" s="77"/>
      <c r="M339" s="93"/>
      <c r="T339" s="85"/>
      <c r="U339" s="32"/>
      <c r="AA339" s="11"/>
      <c r="AB339" s="12"/>
      <c r="AC339" s="18"/>
      <c r="AD339" s="18"/>
      <c r="AE339" s="117"/>
      <c r="AF339" s="123"/>
      <c r="AG339" s="124"/>
      <c r="AH339" s="129"/>
      <c r="AI339" s="67"/>
      <c r="AJ339" s="31"/>
      <c r="AK339" s="112"/>
      <c r="AL339" s="97"/>
      <c r="AM339" s="101"/>
      <c r="AN339" s="105"/>
    </row>
    <row r="340" spans="1:40" ht="15" customHeight="1" x14ac:dyDescent="0.25">
      <c r="A340" s="15"/>
      <c r="B340" s="75"/>
      <c r="C340" s="15"/>
      <c r="G340" s="15"/>
      <c r="H340" s="8"/>
      <c r="I340" s="19"/>
      <c r="J340" s="64"/>
      <c r="K340" s="131"/>
      <c r="L340" s="77"/>
      <c r="M340" s="93"/>
      <c r="T340" s="85"/>
      <c r="U340" s="32"/>
      <c r="AA340" s="11"/>
      <c r="AB340" s="12"/>
      <c r="AC340" s="18"/>
      <c r="AD340" s="18"/>
      <c r="AE340" s="117"/>
      <c r="AF340" s="123"/>
      <c r="AG340" s="124"/>
      <c r="AH340" s="129"/>
      <c r="AI340" s="67"/>
      <c r="AJ340" s="31"/>
      <c r="AK340" s="112"/>
      <c r="AL340" s="97"/>
      <c r="AM340" s="101"/>
      <c r="AN340" s="105"/>
    </row>
    <row r="341" spans="1:40" ht="15" customHeight="1" x14ac:dyDescent="0.25">
      <c r="A341" s="15"/>
      <c r="B341" s="75"/>
      <c r="C341" s="15"/>
      <c r="G341" s="15"/>
      <c r="H341" s="8"/>
      <c r="I341" s="19"/>
      <c r="J341" s="64"/>
      <c r="K341" s="131"/>
      <c r="L341" s="77"/>
      <c r="M341" s="93"/>
      <c r="T341" s="85"/>
      <c r="U341" s="32"/>
      <c r="AA341" s="11"/>
      <c r="AB341" s="12"/>
      <c r="AC341" s="18"/>
      <c r="AD341" s="18"/>
      <c r="AE341" s="117"/>
      <c r="AF341" s="123"/>
      <c r="AG341" s="124"/>
      <c r="AH341" s="129"/>
      <c r="AI341" s="67"/>
      <c r="AJ341" s="31"/>
      <c r="AK341" s="112"/>
      <c r="AL341" s="97"/>
      <c r="AM341" s="101"/>
      <c r="AN341" s="105"/>
    </row>
    <row r="342" spans="1:40" ht="15" customHeight="1" x14ac:dyDescent="0.25">
      <c r="A342" s="15"/>
      <c r="B342" s="75"/>
      <c r="C342" s="15"/>
      <c r="G342" s="15"/>
      <c r="H342" s="8"/>
      <c r="I342" s="19"/>
      <c r="J342" s="64"/>
      <c r="K342" s="131"/>
      <c r="L342" s="77"/>
      <c r="M342" s="93"/>
      <c r="T342" s="85"/>
      <c r="U342" s="32"/>
      <c r="AA342" s="11"/>
      <c r="AB342" s="12"/>
      <c r="AC342" s="18"/>
      <c r="AD342" s="18"/>
      <c r="AE342" s="117"/>
      <c r="AF342" s="123"/>
      <c r="AG342" s="124"/>
      <c r="AH342" s="129"/>
      <c r="AI342" s="67"/>
      <c r="AJ342" s="31"/>
      <c r="AK342" s="112"/>
      <c r="AL342" s="97"/>
      <c r="AM342" s="101"/>
      <c r="AN342" s="105"/>
    </row>
    <row r="343" spans="1:40" ht="15" customHeight="1" x14ac:dyDescent="0.25">
      <c r="A343" s="15"/>
      <c r="B343" s="75"/>
      <c r="C343" s="15"/>
      <c r="G343" s="15"/>
      <c r="H343" s="8"/>
      <c r="I343" s="19"/>
      <c r="J343" s="64"/>
      <c r="K343" s="131"/>
      <c r="L343" s="77"/>
      <c r="M343" s="93"/>
      <c r="T343" s="85"/>
      <c r="U343" s="32"/>
      <c r="AA343" s="11"/>
      <c r="AB343" s="12"/>
      <c r="AC343" s="18"/>
      <c r="AD343" s="18"/>
      <c r="AE343" s="117"/>
      <c r="AF343" s="123"/>
      <c r="AG343" s="124"/>
      <c r="AH343" s="129"/>
      <c r="AI343" s="67"/>
      <c r="AJ343" s="31"/>
      <c r="AK343" s="112"/>
      <c r="AL343" s="97"/>
      <c r="AM343" s="101"/>
      <c r="AN343" s="105"/>
    </row>
    <row r="344" spans="1:40" ht="15" customHeight="1" x14ac:dyDescent="0.25">
      <c r="A344" s="15"/>
      <c r="B344" s="75"/>
      <c r="C344" s="15"/>
      <c r="G344" s="15"/>
      <c r="H344" s="8"/>
      <c r="I344" s="19"/>
      <c r="J344" s="64"/>
      <c r="K344" s="131"/>
      <c r="L344" s="77"/>
      <c r="M344" s="93"/>
      <c r="T344" s="85"/>
      <c r="U344" s="32"/>
      <c r="AA344" s="11"/>
      <c r="AB344" s="12"/>
      <c r="AC344" s="18"/>
      <c r="AD344" s="18"/>
      <c r="AE344" s="117"/>
      <c r="AF344" s="123"/>
      <c r="AG344" s="124"/>
      <c r="AH344" s="129"/>
      <c r="AI344" s="67"/>
      <c r="AJ344" s="31"/>
      <c r="AK344" s="112"/>
      <c r="AL344" s="97"/>
      <c r="AM344" s="101"/>
      <c r="AN344" s="105"/>
    </row>
    <row r="345" spans="1:40" ht="15" customHeight="1" x14ac:dyDescent="0.25">
      <c r="A345" s="15"/>
      <c r="B345" s="75"/>
      <c r="C345" s="15"/>
      <c r="G345" s="15"/>
      <c r="H345" s="8"/>
      <c r="I345" s="19"/>
      <c r="J345" s="64"/>
      <c r="K345" s="131"/>
      <c r="L345" s="77"/>
      <c r="M345" s="93"/>
      <c r="T345" s="85"/>
      <c r="U345" s="32"/>
      <c r="AA345" s="11"/>
      <c r="AB345" s="12"/>
      <c r="AC345" s="18"/>
      <c r="AD345" s="18"/>
      <c r="AE345" s="117"/>
      <c r="AF345" s="123"/>
      <c r="AG345" s="124"/>
      <c r="AH345" s="129"/>
      <c r="AI345" s="67"/>
      <c r="AJ345" s="31"/>
      <c r="AK345" s="112"/>
      <c r="AL345" s="97"/>
      <c r="AM345" s="101"/>
      <c r="AN345" s="105"/>
    </row>
    <row r="346" spans="1:40" ht="15" customHeight="1" x14ac:dyDescent="0.25">
      <c r="A346" s="15"/>
      <c r="B346" s="75"/>
      <c r="C346" s="15"/>
      <c r="G346" s="15"/>
      <c r="H346" s="8"/>
      <c r="I346" s="19"/>
      <c r="J346" s="64"/>
      <c r="K346" s="131"/>
      <c r="L346" s="77"/>
      <c r="M346" s="93"/>
      <c r="T346" s="85"/>
      <c r="U346" s="32"/>
      <c r="AA346" s="11"/>
      <c r="AB346" s="12"/>
      <c r="AC346" s="18"/>
      <c r="AD346" s="18"/>
      <c r="AE346" s="117"/>
      <c r="AF346" s="123"/>
      <c r="AG346" s="124"/>
      <c r="AH346" s="129"/>
      <c r="AI346" s="67"/>
      <c r="AJ346" s="31"/>
      <c r="AK346" s="112"/>
      <c r="AL346" s="97"/>
      <c r="AM346" s="101"/>
      <c r="AN346" s="105"/>
    </row>
    <row r="347" spans="1:40" ht="15" customHeight="1" x14ac:dyDescent="0.25">
      <c r="A347" s="15"/>
      <c r="B347" s="75"/>
      <c r="C347" s="15"/>
      <c r="G347" s="15"/>
      <c r="H347" s="8"/>
      <c r="I347" s="19"/>
      <c r="J347" s="64"/>
      <c r="K347" s="131"/>
      <c r="L347" s="77"/>
      <c r="M347" s="93"/>
      <c r="T347" s="85"/>
      <c r="U347" s="32"/>
      <c r="AA347" s="11"/>
      <c r="AB347" s="12"/>
      <c r="AC347" s="18"/>
      <c r="AD347" s="18"/>
      <c r="AE347" s="117"/>
      <c r="AF347" s="123"/>
      <c r="AG347" s="124"/>
      <c r="AH347" s="129"/>
      <c r="AI347" s="67"/>
      <c r="AJ347" s="31"/>
      <c r="AK347" s="112"/>
      <c r="AL347" s="97"/>
      <c r="AM347" s="101"/>
      <c r="AN347" s="105"/>
    </row>
    <row r="348" spans="1:40" ht="15" customHeight="1" x14ac:dyDescent="0.25">
      <c r="A348" s="15"/>
      <c r="B348" s="75"/>
      <c r="C348" s="15"/>
      <c r="G348" s="15"/>
      <c r="H348" s="8"/>
      <c r="I348" s="19"/>
      <c r="J348" s="64"/>
      <c r="K348" s="131"/>
      <c r="L348" s="77"/>
      <c r="M348" s="93"/>
      <c r="T348" s="85"/>
      <c r="U348" s="32"/>
      <c r="AA348" s="11"/>
      <c r="AB348" s="12"/>
      <c r="AC348" s="18"/>
      <c r="AD348" s="18"/>
      <c r="AE348" s="117"/>
      <c r="AF348" s="123"/>
      <c r="AG348" s="124"/>
      <c r="AH348" s="129"/>
      <c r="AI348" s="67"/>
      <c r="AJ348" s="31"/>
      <c r="AK348" s="112"/>
      <c r="AL348" s="97"/>
      <c r="AM348" s="101"/>
      <c r="AN348" s="105"/>
    </row>
    <row r="349" spans="1:40" ht="15" customHeight="1" x14ac:dyDescent="0.25">
      <c r="A349" s="15"/>
      <c r="B349" s="75"/>
      <c r="C349" s="15"/>
      <c r="G349" s="15"/>
      <c r="H349" s="8"/>
      <c r="I349" s="19"/>
      <c r="J349" s="64"/>
      <c r="K349" s="131"/>
      <c r="L349" s="77"/>
      <c r="M349" s="93"/>
      <c r="T349" s="85"/>
      <c r="U349" s="32"/>
      <c r="AA349" s="11"/>
      <c r="AB349" s="12"/>
      <c r="AC349" s="18"/>
      <c r="AD349" s="18"/>
      <c r="AE349" s="117"/>
      <c r="AF349" s="123"/>
      <c r="AG349" s="124"/>
      <c r="AH349" s="129"/>
      <c r="AI349" s="67"/>
      <c r="AJ349" s="31"/>
      <c r="AK349" s="112"/>
      <c r="AL349" s="97"/>
      <c r="AM349" s="101"/>
      <c r="AN349" s="105"/>
    </row>
    <row r="350" spans="1:40" ht="15" customHeight="1" x14ac:dyDescent="0.25">
      <c r="A350" s="15"/>
      <c r="B350" s="75"/>
      <c r="C350" s="15"/>
      <c r="G350" s="15"/>
      <c r="H350" s="8"/>
      <c r="I350" s="19"/>
      <c r="J350" s="64"/>
      <c r="K350" s="131"/>
      <c r="L350" s="77"/>
      <c r="M350" s="93"/>
      <c r="T350" s="85"/>
      <c r="U350" s="32"/>
      <c r="AA350" s="11"/>
      <c r="AB350" s="12"/>
      <c r="AC350" s="18"/>
      <c r="AD350" s="18"/>
      <c r="AE350" s="117"/>
      <c r="AF350" s="123"/>
      <c r="AG350" s="124"/>
      <c r="AH350" s="129"/>
      <c r="AI350" s="67"/>
      <c r="AJ350" s="31"/>
      <c r="AK350" s="112"/>
      <c r="AL350" s="97"/>
      <c r="AM350" s="101"/>
      <c r="AN350" s="105"/>
    </row>
    <row r="351" spans="1:40" ht="15" customHeight="1" x14ac:dyDescent="0.25">
      <c r="A351" s="15"/>
      <c r="B351" s="75"/>
      <c r="C351" s="15"/>
      <c r="G351" s="15"/>
      <c r="H351" s="8"/>
      <c r="I351" s="19"/>
      <c r="J351" s="64"/>
      <c r="K351" s="131"/>
      <c r="L351" s="77"/>
      <c r="M351" s="93"/>
      <c r="T351" s="85"/>
      <c r="U351" s="32"/>
      <c r="AA351" s="11"/>
      <c r="AB351" s="12"/>
      <c r="AC351" s="18"/>
      <c r="AD351" s="18"/>
      <c r="AE351" s="117"/>
      <c r="AF351" s="123"/>
      <c r="AG351" s="124"/>
      <c r="AH351" s="129"/>
      <c r="AI351" s="67"/>
      <c r="AJ351" s="31"/>
      <c r="AK351" s="112"/>
      <c r="AL351" s="97"/>
      <c r="AM351" s="101"/>
      <c r="AN351" s="105"/>
    </row>
    <row r="352" spans="1:40" ht="15" customHeight="1" x14ac:dyDescent="0.25">
      <c r="A352" s="15"/>
      <c r="B352" s="75"/>
      <c r="C352" s="15"/>
      <c r="G352" s="15"/>
      <c r="H352" s="8"/>
      <c r="I352" s="19"/>
      <c r="J352" s="64"/>
      <c r="K352" s="131"/>
      <c r="L352" s="77"/>
      <c r="M352" s="93"/>
      <c r="T352" s="85"/>
      <c r="U352" s="32"/>
      <c r="AA352" s="11"/>
      <c r="AB352" s="12"/>
      <c r="AC352" s="18"/>
      <c r="AD352" s="18"/>
      <c r="AE352" s="117"/>
      <c r="AF352" s="123"/>
      <c r="AG352" s="124"/>
      <c r="AH352" s="129"/>
      <c r="AI352" s="67"/>
      <c r="AJ352" s="31"/>
      <c r="AK352" s="112"/>
      <c r="AL352" s="97"/>
      <c r="AM352" s="101"/>
      <c r="AN352" s="105"/>
    </row>
    <row r="353" spans="1:40" ht="15" customHeight="1" x14ac:dyDescent="0.25">
      <c r="A353" s="15"/>
      <c r="B353" s="75"/>
      <c r="C353" s="15"/>
      <c r="G353" s="15"/>
      <c r="H353" s="8"/>
      <c r="I353" s="19"/>
      <c r="J353" s="64"/>
      <c r="K353" s="131"/>
      <c r="L353" s="77"/>
      <c r="M353" s="93"/>
      <c r="T353" s="85"/>
      <c r="U353" s="32"/>
      <c r="AA353" s="11"/>
      <c r="AB353" s="12"/>
      <c r="AC353" s="18"/>
      <c r="AD353" s="18"/>
      <c r="AE353" s="117"/>
      <c r="AF353" s="123"/>
      <c r="AG353" s="124"/>
      <c r="AH353" s="129"/>
      <c r="AI353" s="67"/>
      <c r="AJ353" s="31"/>
      <c r="AK353" s="112"/>
      <c r="AL353" s="97"/>
      <c r="AM353" s="101"/>
      <c r="AN353" s="105"/>
    </row>
    <row r="354" spans="1:40" ht="15" customHeight="1" x14ac:dyDescent="0.25">
      <c r="A354" s="15"/>
      <c r="B354" s="75"/>
      <c r="C354" s="15"/>
      <c r="G354" s="15"/>
      <c r="H354" s="8"/>
      <c r="I354" s="19"/>
      <c r="J354" s="64"/>
      <c r="K354" s="131"/>
      <c r="L354" s="77"/>
      <c r="M354" s="93"/>
      <c r="T354" s="85"/>
      <c r="U354" s="32"/>
      <c r="AA354" s="11"/>
      <c r="AB354" s="12"/>
      <c r="AC354" s="18"/>
      <c r="AD354" s="18"/>
      <c r="AE354" s="117"/>
      <c r="AF354" s="123"/>
      <c r="AG354" s="124"/>
      <c r="AH354" s="129"/>
      <c r="AI354" s="67"/>
      <c r="AJ354" s="31"/>
      <c r="AK354" s="112"/>
      <c r="AL354" s="97"/>
      <c r="AM354" s="101"/>
      <c r="AN354" s="105"/>
    </row>
    <row r="355" spans="1:40" ht="15" customHeight="1" x14ac:dyDescent="0.25">
      <c r="A355" s="15"/>
      <c r="B355" s="75"/>
      <c r="C355" s="15"/>
      <c r="G355" s="15"/>
      <c r="H355" s="8"/>
      <c r="I355" s="19"/>
      <c r="J355" s="64"/>
      <c r="K355" s="131"/>
      <c r="L355" s="77"/>
      <c r="M355" s="93"/>
      <c r="T355" s="85"/>
      <c r="U355" s="32"/>
      <c r="AA355" s="11"/>
      <c r="AB355" s="12"/>
      <c r="AC355" s="18"/>
      <c r="AD355" s="18"/>
      <c r="AE355" s="117"/>
      <c r="AF355" s="123"/>
      <c r="AG355" s="124"/>
      <c r="AH355" s="129"/>
      <c r="AI355" s="67"/>
      <c r="AJ355" s="31"/>
      <c r="AK355" s="112"/>
      <c r="AL355" s="97"/>
      <c r="AM355" s="101"/>
      <c r="AN355" s="105"/>
    </row>
    <row r="356" spans="1:40" ht="15" customHeight="1" x14ac:dyDescent="0.25">
      <c r="A356" s="15"/>
      <c r="B356" s="75"/>
      <c r="C356" s="15"/>
      <c r="G356" s="15"/>
      <c r="H356" s="8"/>
      <c r="I356" s="19"/>
      <c r="J356" s="64"/>
      <c r="K356" s="131"/>
      <c r="L356" s="77"/>
      <c r="M356" s="93"/>
      <c r="T356" s="85"/>
      <c r="U356" s="32"/>
      <c r="AA356" s="11"/>
      <c r="AB356" s="12"/>
      <c r="AC356" s="18"/>
      <c r="AD356" s="18"/>
      <c r="AE356" s="117"/>
      <c r="AF356" s="123"/>
      <c r="AG356" s="124"/>
      <c r="AH356" s="129"/>
      <c r="AI356" s="67"/>
      <c r="AJ356" s="31"/>
      <c r="AK356" s="112"/>
      <c r="AL356" s="97"/>
      <c r="AM356" s="101"/>
      <c r="AN356" s="105"/>
    </row>
    <row r="357" spans="1:40" ht="15" customHeight="1" x14ac:dyDescent="0.25">
      <c r="A357" s="15"/>
      <c r="B357" s="75"/>
      <c r="C357" s="15"/>
      <c r="G357" s="15"/>
      <c r="H357" s="8"/>
      <c r="I357" s="19"/>
      <c r="J357" s="64"/>
      <c r="K357" s="131"/>
      <c r="L357" s="77"/>
      <c r="M357" s="93"/>
      <c r="T357" s="85"/>
      <c r="U357" s="32"/>
      <c r="AA357" s="11"/>
      <c r="AB357" s="12"/>
      <c r="AC357" s="18"/>
      <c r="AD357" s="18"/>
      <c r="AE357" s="117"/>
      <c r="AF357" s="123"/>
      <c r="AG357" s="124"/>
      <c r="AH357" s="129"/>
      <c r="AI357" s="67"/>
      <c r="AJ357" s="31"/>
      <c r="AK357" s="112"/>
      <c r="AL357" s="97"/>
      <c r="AM357" s="101"/>
      <c r="AN357" s="105"/>
    </row>
    <row r="358" spans="1:40" ht="15" customHeight="1" x14ac:dyDescent="0.25">
      <c r="A358" s="15"/>
      <c r="B358" s="75"/>
      <c r="C358" s="15"/>
      <c r="G358" s="15"/>
      <c r="H358" s="8"/>
      <c r="I358" s="19"/>
      <c r="J358" s="64"/>
      <c r="K358" s="131"/>
      <c r="L358" s="77"/>
      <c r="M358" s="93"/>
      <c r="T358" s="85"/>
      <c r="U358" s="32"/>
      <c r="AA358" s="11"/>
      <c r="AB358" s="12"/>
      <c r="AC358" s="18"/>
      <c r="AD358" s="18"/>
      <c r="AE358" s="117"/>
      <c r="AF358" s="123"/>
      <c r="AG358" s="124"/>
      <c r="AH358" s="129"/>
      <c r="AI358" s="67"/>
      <c r="AJ358" s="31"/>
      <c r="AK358" s="112"/>
      <c r="AL358" s="97"/>
      <c r="AM358" s="101"/>
      <c r="AN358" s="105"/>
    </row>
    <row r="359" spans="1:40" ht="15" customHeight="1" x14ac:dyDescent="0.25">
      <c r="A359" s="15"/>
      <c r="B359" s="75"/>
      <c r="C359" s="15"/>
      <c r="G359" s="15"/>
      <c r="H359" s="8"/>
      <c r="I359" s="19"/>
      <c r="J359" s="64"/>
      <c r="K359" s="131"/>
      <c r="L359" s="77"/>
      <c r="M359" s="93"/>
      <c r="T359" s="85"/>
      <c r="U359" s="32"/>
      <c r="AA359" s="11"/>
      <c r="AB359" s="12"/>
      <c r="AC359" s="18"/>
      <c r="AD359" s="18"/>
      <c r="AE359" s="117"/>
      <c r="AF359" s="123"/>
      <c r="AG359" s="124"/>
      <c r="AH359" s="129"/>
      <c r="AI359" s="67"/>
      <c r="AJ359" s="31"/>
      <c r="AK359" s="112"/>
      <c r="AL359" s="97"/>
      <c r="AM359" s="101"/>
      <c r="AN359" s="105"/>
    </row>
    <row r="360" spans="1:40" ht="15" customHeight="1" x14ac:dyDescent="0.25">
      <c r="A360" s="15"/>
      <c r="B360" s="75"/>
      <c r="C360" s="15"/>
      <c r="G360" s="15"/>
      <c r="H360" s="8"/>
      <c r="I360" s="19"/>
      <c r="J360" s="64"/>
      <c r="K360" s="131"/>
      <c r="L360" s="77"/>
      <c r="M360" s="93"/>
      <c r="T360" s="85"/>
      <c r="U360" s="32"/>
      <c r="AA360" s="11"/>
      <c r="AB360" s="12"/>
      <c r="AC360" s="18"/>
      <c r="AD360" s="18"/>
      <c r="AE360" s="117"/>
      <c r="AF360" s="123"/>
      <c r="AG360" s="124"/>
      <c r="AH360" s="129"/>
      <c r="AI360" s="67"/>
      <c r="AJ360" s="31"/>
      <c r="AK360" s="112"/>
      <c r="AL360" s="97"/>
      <c r="AM360" s="101"/>
      <c r="AN360" s="105"/>
    </row>
    <row r="361" spans="1:40" ht="15" customHeight="1" x14ac:dyDescent="0.25">
      <c r="A361" s="15"/>
      <c r="B361" s="75"/>
      <c r="C361" s="15"/>
      <c r="G361" s="15"/>
      <c r="H361" s="8"/>
      <c r="I361" s="19"/>
      <c r="J361" s="64"/>
      <c r="K361" s="131"/>
      <c r="L361" s="77"/>
      <c r="M361" s="93"/>
      <c r="T361" s="85"/>
      <c r="U361" s="32"/>
      <c r="AA361" s="11"/>
      <c r="AB361" s="12"/>
      <c r="AC361" s="18"/>
      <c r="AD361" s="18"/>
      <c r="AE361" s="117"/>
      <c r="AF361" s="123"/>
      <c r="AG361" s="124"/>
      <c r="AH361" s="129"/>
      <c r="AI361" s="67"/>
      <c r="AJ361" s="31"/>
      <c r="AK361" s="112"/>
      <c r="AL361" s="97"/>
      <c r="AM361" s="101"/>
      <c r="AN361" s="105"/>
    </row>
    <row r="362" spans="1:40" ht="15" customHeight="1" x14ac:dyDescent="0.25">
      <c r="A362" s="15"/>
      <c r="B362" s="75"/>
      <c r="C362" s="15"/>
      <c r="G362" s="15"/>
      <c r="H362" s="8"/>
      <c r="I362" s="19"/>
      <c r="J362" s="64"/>
      <c r="K362" s="131"/>
      <c r="L362" s="77"/>
      <c r="M362" s="93"/>
      <c r="T362" s="85"/>
      <c r="U362" s="32"/>
      <c r="AA362" s="11"/>
      <c r="AB362" s="12"/>
      <c r="AC362" s="18"/>
      <c r="AD362" s="18"/>
      <c r="AE362" s="117"/>
      <c r="AF362" s="123"/>
      <c r="AG362" s="124"/>
      <c r="AH362" s="129"/>
      <c r="AI362" s="67"/>
      <c r="AJ362" s="31"/>
      <c r="AK362" s="112"/>
      <c r="AL362" s="97"/>
      <c r="AM362" s="101"/>
      <c r="AN362" s="105"/>
    </row>
    <row r="363" spans="1:40" ht="15" customHeight="1" x14ac:dyDescent="0.25">
      <c r="A363" s="15"/>
      <c r="B363" s="75"/>
      <c r="C363" s="15"/>
      <c r="G363" s="15"/>
      <c r="H363" s="8"/>
      <c r="I363" s="19"/>
      <c r="J363" s="64"/>
      <c r="K363" s="131"/>
      <c r="L363" s="77"/>
      <c r="M363" s="93"/>
      <c r="T363" s="85"/>
      <c r="U363" s="32"/>
      <c r="AA363" s="11"/>
      <c r="AB363" s="12"/>
      <c r="AC363" s="18"/>
      <c r="AD363" s="18"/>
      <c r="AE363" s="117"/>
      <c r="AF363" s="123"/>
      <c r="AG363" s="124"/>
      <c r="AH363" s="129"/>
      <c r="AI363" s="67"/>
      <c r="AJ363" s="31"/>
      <c r="AK363" s="112"/>
      <c r="AL363" s="97"/>
      <c r="AM363" s="101"/>
      <c r="AN363" s="105"/>
    </row>
    <row r="364" spans="1:40" ht="15" customHeight="1" x14ac:dyDescent="0.25">
      <c r="A364" s="15"/>
      <c r="B364" s="75"/>
      <c r="C364" s="15"/>
      <c r="G364" s="15"/>
      <c r="H364" s="8"/>
      <c r="I364" s="19"/>
      <c r="J364" s="64"/>
      <c r="K364" s="131"/>
      <c r="L364" s="77"/>
      <c r="M364" s="93"/>
      <c r="T364" s="85"/>
      <c r="U364" s="32"/>
      <c r="AA364" s="11"/>
      <c r="AB364" s="12"/>
      <c r="AC364" s="18"/>
      <c r="AD364" s="18"/>
      <c r="AE364" s="117"/>
      <c r="AF364" s="123"/>
      <c r="AG364" s="124"/>
      <c r="AH364" s="129"/>
      <c r="AI364" s="67"/>
      <c r="AJ364" s="31"/>
      <c r="AK364" s="112"/>
      <c r="AL364" s="97"/>
      <c r="AM364" s="101"/>
      <c r="AN364" s="105"/>
    </row>
    <row r="365" spans="1:40" ht="15" customHeight="1" x14ac:dyDescent="0.25">
      <c r="A365" s="15"/>
      <c r="B365" s="75"/>
      <c r="C365" s="15"/>
      <c r="G365" s="15"/>
      <c r="H365" s="8"/>
      <c r="I365" s="19"/>
      <c r="J365" s="64"/>
      <c r="K365" s="131"/>
      <c r="L365" s="77"/>
      <c r="M365" s="93"/>
      <c r="T365" s="85"/>
      <c r="U365" s="32"/>
      <c r="AA365" s="11"/>
      <c r="AB365" s="12"/>
      <c r="AC365" s="18"/>
      <c r="AD365" s="18"/>
      <c r="AE365" s="117"/>
      <c r="AF365" s="123"/>
      <c r="AG365" s="124"/>
      <c r="AH365" s="129"/>
      <c r="AI365" s="67"/>
      <c r="AJ365" s="31"/>
      <c r="AK365" s="112"/>
      <c r="AL365" s="97"/>
      <c r="AM365" s="101"/>
      <c r="AN365" s="105"/>
    </row>
    <row r="366" spans="1:40" ht="15" customHeight="1" x14ac:dyDescent="0.25">
      <c r="A366" s="15"/>
      <c r="B366" s="75"/>
      <c r="C366" s="15"/>
      <c r="G366" s="15"/>
      <c r="H366" s="8"/>
      <c r="I366" s="19"/>
      <c r="J366" s="64"/>
      <c r="K366" s="131"/>
      <c r="L366" s="77"/>
      <c r="M366" s="93"/>
      <c r="T366" s="85"/>
      <c r="U366" s="32"/>
      <c r="AA366" s="11"/>
      <c r="AB366" s="12"/>
      <c r="AC366" s="18"/>
      <c r="AD366" s="18"/>
      <c r="AE366" s="117"/>
      <c r="AF366" s="123"/>
      <c r="AG366" s="124"/>
      <c r="AH366" s="129"/>
      <c r="AI366" s="67"/>
      <c r="AJ366" s="31"/>
      <c r="AK366" s="112"/>
      <c r="AL366" s="97"/>
      <c r="AM366" s="101"/>
      <c r="AN366" s="105"/>
    </row>
    <row r="367" spans="1:40" ht="15" customHeight="1" x14ac:dyDescent="0.25">
      <c r="A367" s="15"/>
      <c r="B367" s="75"/>
      <c r="C367" s="15"/>
      <c r="G367" s="15"/>
      <c r="H367" s="8"/>
      <c r="I367" s="19"/>
      <c r="J367" s="64"/>
      <c r="K367" s="131"/>
      <c r="L367" s="77"/>
      <c r="M367" s="93"/>
      <c r="T367" s="85"/>
      <c r="U367" s="32"/>
      <c r="AA367" s="11"/>
      <c r="AB367" s="12"/>
      <c r="AC367" s="18"/>
      <c r="AD367" s="18"/>
      <c r="AE367" s="117"/>
      <c r="AF367" s="123"/>
      <c r="AG367" s="124"/>
      <c r="AH367" s="129"/>
      <c r="AI367" s="67"/>
      <c r="AJ367" s="31"/>
      <c r="AK367" s="112"/>
      <c r="AL367" s="97"/>
      <c r="AM367" s="101"/>
      <c r="AN367" s="105"/>
    </row>
    <row r="368" spans="1:40" ht="15" customHeight="1" x14ac:dyDescent="0.25">
      <c r="A368" s="15"/>
      <c r="B368" s="75"/>
      <c r="C368" s="15"/>
      <c r="G368" s="15"/>
      <c r="H368" s="8"/>
      <c r="I368" s="19"/>
      <c r="J368" s="64"/>
      <c r="K368" s="131"/>
      <c r="L368" s="77"/>
      <c r="M368" s="93"/>
      <c r="T368" s="85"/>
      <c r="U368" s="32"/>
      <c r="AA368" s="11"/>
      <c r="AB368" s="12"/>
      <c r="AC368" s="18"/>
      <c r="AD368" s="18"/>
      <c r="AE368" s="117"/>
      <c r="AF368" s="123"/>
      <c r="AG368" s="124"/>
      <c r="AH368" s="129"/>
      <c r="AI368" s="67"/>
      <c r="AJ368" s="31"/>
      <c r="AK368" s="112"/>
      <c r="AL368" s="97"/>
      <c r="AM368" s="101"/>
      <c r="AN368" s="105"/>
    </row>
    <row r="369" spans="1:40" ht="15" customHeight="1" x14ac:dyDescent="0.25">
      <c r="A369" s="15"/>
      <c r="B369" s="75"/>
      <c r="C369" s="15"/>
      <c r="G369" s="15"/>
      <c r="H369" s="8"/>
      <c r="I369" s="19"/>
      <c r="J369" s="64"/>
      <c r="K369" s="131"/>
      <c r="L369" s="77"/>
      <c r="M369" s="93"/>
      <c r="T369" s="85"/>
      <c r="U369" s="32"/>
      <c r="AA369" s="11"/>
      <c r="AB369" s="12"/>
      <c r="AC369" s="18"/>
      <c r="AD369" s="18"/>
      <c r="AE369" s="117"/>
      <c r="AF369" s="123"/>
      <c r="AG369" s="124"/>
      <c r="AH369" s="129"/>
      <c r="AI369" s="67"/>
      <c r="AJ369" s="31"/>
      <c r="AK369" s="112"/>
      <c r="AL369" s="97"/>
      <c r="AM369" s="101"/>
      <c r="AN369" s="105"/>
    </row>
    <row r="370" spans="1:40" ht="15" customHeight="1" x14ac:dyDescent="0.25">
      <c r="A370" s="15"/>
      <c r="B370" s="75"/>
      <c r="C370" s="15"/>
      <c r="G370" s="15"/>
      <c r="H370" s="8"/>
      <c r="I370" s="19"/>
      <c r="J370" s="64"/>
      <c r="K370" s="131"/>
      <c r="L370" s="77"/>
      <c r="M370" s="93"/>
      <c r="T370" s="85"/>
      <c r="U370" s="32"/>
      <c r="AA370" s="11"/>
      <c r="AB370" s="12"/>
      <c r="AC370" s="18"/>
      <c r="AD370" s="18"/>
      <c r="AE370" s="117"/>
      <c r="AF370" s="123"/>
      <c r="AG370" s="124"/>
      <c r="AH370" s="129"/>
      <c r="AI370" s="67"/>
      <c r="AJ370" s="31"/>
      <c r="AK370" s="112"/>
      <c r="AL370" s="97"/>
      <c r="AM370" s="101"/>
      <c r="AN370" s="105"/>
    </row>
    <row r="371" spans="1:40" ht="15" customHeight="1" x14ac:dyDescent="0.25">
      <c r="A371" s="15"/>
      <c r="B371" s="75"/>
      <c r="C371" s="15"/>
      <c r="G371" s="15"/>
      <c r="H371" s="8"/>
      <c r="I371" s="19"/>
      <c r="J371" s="64"/>
      <c r="K371" s="131"/>
      <c r="L371" s="77"/>
      <c r="M371" s="93"/>
      <c r="T371" s="85"/>
      <c r="U371" s="32"/>
      <c r="AA371" s="11"/>
      <c r="AB371" s="12"/>
      <c r="AC371" s="18"/>
      <c r="AD371" s="18"/>
      <c r="AE371" s="117"/>
      <c r="AF371" s="123"/>
      <c r="AG371" s="124"/>
      <c r="AH371" s="129"/>
      <c r="AI371" s="67"/>
      <c r="AJ371" s="31"/>
      <c r="AK371" s="112"/>
      <c r="AL371" s="97"/>
      <c r="AM371" s="101"/>
      <c r="AN371" s="105"/>
    </row>
    <row r="372" spans="1:40" ht="15" customHeight="1" x14ac:dyDescent="0.25">
      <c r="A372" s="15"/>
      <c r="B372" s="75"/>
      <c r="C372" s="15"/>
      <c r="G372" s="15"/>
      <c r="H372" s="8"/>
      <c r="I372" s="19"/>
      <c r="J372" s="64"/>
      <c r="K372" s="131"/>
      <c r="L372" s="77"/>
      <c r="M372" s="93"/>
      <c r="T372" s="85"/>
      <c r="U372" s="32"/>
      <c r="AA372" s="11"/>
      <c r="AB372" s="12"/>
      <c r="AC372" s="18"/>
      <c r="AD372" s="18"/>
      <c r="AE372" s="117"/>
      <c r="AF372" s="123"/>
      <c r="AG372" s="124"/>
      <c r="AH372" s="129"/>
      <c r="AI372" s="67"/>
      <c r="AJ372" s="31"/>
      <c r="AK372" s="112"/>
      <c r="AL372" s="97"/>
      <c r="AM372" s="101"/>
      <c r="AN372" s="105"/>
    </row>
    <row r="373" spans="1:40" ht="15" customHeight="1" x14ac:dyDescent="0.25">
      <c r="A373" s="15"/>
      <c r="B373" s="75"/>
      <c r="C373" s="15"/>
      <c r="G373" s="15"/>
      <c r="H373" s="8"/>
      <c r="I373" s="19"/>
      <c r="J373" s="64"/>
      <c r="K373" s="131"/>
      <c r="L373" s="77"/>
      <c r="M373" s="93"/>
      <c r="T373" s="85"/>
      <c r="U373" s="32"/>
      <c r="AA373" s="11"/>
      <c r="AB373" s="12"/>
      <c r="AC373" s="18"/>
      <c r="AD373" s="18"/>
      <c r="AE373" s="117"/>
      <c r="AF373" s="123"/>
      <c r="AG373" s="124"/>
      <c r="AH373" s="129"/>
      <c r="AI373" s="67"/>
      <c r="AJ373" s="31"/>
      <c r="AK373" s="112"/>
      <c r="AL373" s="97"/>
      <c r="AM373" s="102"/>
      <c r="AN373" s="105"/>
    </row>
    <row r="374" spans="1:40" ht="15" customHeight="1" x14ac:dyDescent="0.25">
      <c r="A374" s="15"/>
      <c r="B374" s="75"/>
      <c r="C374" s="15"/>
      <c r="G374" s="15"/>
      <c r="H374" s="8"/>
      <c r="I374" s="19"/>
      <c r="J374" s="64"/>
      <c r="K374" s="131"/>
      <c r="L374" s="77"/>
      <c r="M374" s="93"/>
      <c r="T374" s="85"/>
      <c r="U374" s="32"/>
      <c r="AA374" s="11"/>
      <c r="AB374" s="12"/>
      <c r="AC374" s="18"/>
      <c r="AD374" s="18"/>
      <c r="AE374" s="117"/>
      <c r="AF374" s="123"/>
      <c r="AG374" s="124"/>
      <c r="AH374" s="129"/>
      <c r="AI374" s="67"/>
      <c r="AJ374" s="31"/>
      <c r="AK374" s="112"/>
      <c r="AL374" s="97"/>
      <c r="AM374" s="102"/>
      <c r="AN374" s="105"/>
    </row>
    <row r="375" spans="1:40" ht="15" customHeight="1" x14ac:dyDescent="0.25">
      <c r="A375" s="15"/>
      <c r="B375" s="75"/>
      <c r="C375" s="15"/>
      <c r="G375" s="15"/>
      <c r="H375" s="8"/>
      <c r="I375" s="19"/>
      <c r="J375" s="64"/>
      <c r="K375" s="131"/>
      <c r="L375" s="77"/>
      <c r="M375" s="93"/>
      <c r="T375" s="85"/>
      <c r="U375" s="32"/>
      <c r="AA375" s="11"/>
      <c r="AB375" s="12"/>
      <c r="AC375" s="18"/>
      <c r="AD375" s="18"/>
      <c r="AE375" s="117"/>
      <c r="AF375" s="123"/>
      <c r="AG375" s="124"/>
      <c r="AH375" s="129"/>
      <c r="AI375" s="67"/>
      <c r="AJ375" s="31"/>
      <c r="AK375" s="112"/>
      <c r="AL375" s="97"/>
      <c r="AM375" s="102"/>
      <c r="AN375" s="105"/>
    </row>
    <row r="376" spans="1:40" ht="15" customHeight="1" x14ac:dyDescent="0.25">
      <c r="A376" s="15"/>
      <c r="B376" s="75"/>
      <c r="C376" s="15"/>
      <c r="G376" s="15"/>
      <c r="H376" s="8"/>
      <c r="I376" s="19"/>
      <c r="J376" s="64"/>
      <c r="K376" s="131"/>
      <c r="L376" s="77"/>
      <c r="M376" s="93"/>
      <c r="T376" s="85"/>
      <c r="U376" s="32"/>
      <c r="AA376" s="11"/>
      <c r="AB376" s="12"/>
      <c r="AC376" s="18"/>
      <c r="AD376" s="18"/>
      <c r="AE376" s="117"/>
      <c r="AF376" s="123"/>
      <c r="AG376" s="124"/>
      <c r="AH376" s="129"/>
      <c r="AI376" s="67"/>
      <c r="AJ376" s="31"/>
      <c r="AK376" s="112"/>
      <c r="AL376" s="97"/>
      <c r="AM376" s="102"/>
      <c r="AN376" s="105"/>
    </row>
    <row r="377" spans="1:40" ht="15" customHeight="1" x14ac:dyDescent="0.25">
      <c r="A377" s="15"/>
      <c r="B377" s="75"/>
      <c r="C377" s="15"/>
      <c r="G377" s="15"/>
      <c r="H377" s="8"/>
      <c r="I377" s="19"/>
      <c r="J377" s="64"/>
      <c r="K377" s="131"/>
      <c r="L377" s="77"/>
      <c r="M377" s="93"/>
      <c r="T377" s="85"/>
      <c r="U377" s="32"/>
      <c r="AA377" s="11"/>
      <c r="AB377" s="12"/>
      <c r="AC377" s="18"/>
      <c r="AD377" s="18"/>
      <c r="AE377" s="117"/>
      <c r="AF377" s="123"/>
      <c r="AG377" s="124"/>
      <c r="AH377" s="129"/>
      <c r="AI377" s="67"/>
      <c r="AJ377" s="31"/>
      <c r="AK377" s="112"/>
      <c r="AL377" s="97"/>
      <c r="AM377" s="102"/>
      <c r="AN377" s="105"/>
    </row>
    <row r="378" spans="1:40" ht="15" customHeight="1" x14ac:dyDescent="0.25">
      <c r="A378" s="15"/>
      <c r="B378" s="75"/>
      <c r="C378" s="15"/>
      <c r="G378" s="15"/>
      <c r="H378" s="8"/>
      <c r="I378" s="19"/>
      <c r="J378" s="64"/>
      <c r="K378" s="131"/>
      <c r="L378" s="77"/>
      <c r="M378" s="93"/>
      <c r="T378" s="85"/>
      <c r="U378" s="32"/>
      <c r="AA378" s="11"/>
      <c r="AB378" s="12"/>
      <c r="AC378" s="18"/>
      <c r="AD378" s="18"/>
      <c r="AE378" s="117"/>
      <c r="AF378" s="123"/>
      <c r="AG378" s="124"/>
      <c r="AH378" s="129"/>
      <c r="AI378" s="67"/>
      <c r="AJ378" s="31"/>
      <c r="AK378" s="112"/>
      <c r="AL378" s="97"/>
      <c r="AM378" s="102"/>
      <c r="AN378" s="105"/>
    </row>
    <row r="379" spans="1:40" ht="15" customHeight="1" x14ac:dyDescent="0.25">
      <c r="A379" s="15"/>
      <c r="B379" s="75"/>
      <c r="C379" s="15"/>
      <c r="G379" s="15"/>
      <c r="H379" s="8"/>
      <c r="I379" s="19"/>
      <c r="J379" s="64"/>
      <c r="K379" s="131"/>
      <c r="L379" s="77"/>
      <c r="M379" s="93"/>
      <c r="T379" s="85"/>
      <c r="U379" s="32"/>
      <c r="AA379" s="11"/>
      <c r="AB379" s="12"/>
      <c r="AC379" s="18"/>
      <c r="AD379" s="18"/>
      <c r="AE379" s="117"/>
      <c r="AF379" s="123"/>
      <c r="AG379" s="124"/>
      <c r="AH379" s="129"/>
      <c r="AI379" s="67"/>
      <c r="AJ379" s="31"/>
      <c r="AK379" s="112"/>
      <c r="AL379" s="97"/>
      <c r="AM379" s="102"/>
      <c r="AN379" s="105"/>
    </row>
    <row r="380" spans="1:40" ht="15" customHeight="1" x14ac:dyDescent="0.25">
      <c r="A380" s="15"/>
      <c r="B380" s="75"/>
      <c r="C380" s="15"/>
      <c r="G380" s="15"/>
      <c r="H380" s="8"/>
      <c r="I380" s="19"/>
      <c r="J380" s="64"/>
      <c r="K380" s="131"/>
      <c r="L380" s="77"/>
      <c r="M380" s="93"/>
      <c r="T380" s="85"/>
      <c r="U380" s="32"/>
      <c r="AA380" s="11"/>
      <c r="AB380" s="12"/>
      <c r="AC380" s="18"/>
      <c r="AD380" s="18"/>
      <c r="AE380" s="117"/>
      <c r="AF380" s="123"/>
      <c r="AG380" s="124"/>
      <c r="AH380" s="129"/>
      <c r="AI380" s="67"/>
      <c r="AJ380" s="31"/>
      <c r="AK380" s="112"/>
      <c r="AL380" s="97"/>
      <c r="AM380" s="102"/>
      <c r="AN380" s="105"/>
    </row>
    <row r="381" spans="1:40" ht="15" customHeight="1" x14ac:dyDescent="0.25">
      <c r="A381" s="15"/>
      <c r="B381" s="75"/>
      <c r="C381" s="15"/>
      <c r="G381" s="15"/>
      <c r="H381" s="8"/>
      <c r="I381" s="19"/>
      <c r="J381" s="64"/>
      <c r="K381" s="131"/>
      <c r="L381" s="77"/>
      <c r="M381" s="93"/>
      <c r="T381" s="85"/>
      <c r="U381" s="32"/>
      <c r="AA381" s="11"/>
      <c r="AB381" s="12"/>
      <c r="AC381" s="18"/>
      <c r="AD381" s="18"/>
      <c r="AE381" s="117"/>
      <c r="AF381" s="123"/>
      <c r="AG381" s="124"/>
      <c r="AH381" s="129"/>
      <c r="AI381" s="67"/>
      <c r="AJ381" s="31"/>
      <c r="AK381" s="112"/>
      <c r="AL381" s="97"/>
      <c r="AM381" s="102"/>
      <c r="AN381" s="105"/>
    </row>
    <row r="382" spans="1:40" ht="15" customHeight="1" x14ac:dyDescent="0.25">
      <c r="A382" s="15"/>
      <c r="B382" s="75"/>
      <c r="C382" s="15"/>
      <c r="G382" s="15"/>
      <c r="H382" s="8"/>
      <c r="I382" s="19"/>
      <c r="J382" s="64"/>
      <c r="K382" s="131"/>
      <c r="L382" s="77"/>
      <c r="M382" s="93"/>
      <c r="T382" s="85"/>
      <c r="U382" s="32"/>
      <c r="AA382" s="11"/>
      <c r="AB382" s="12"/>
      <c r="AC382" s="18"/>
      <c r="AD382" s="18"/>
      <c r="AE382" s="117"/>
      <c r="AF382" s="123"/>
      <c r="AG382" s="124"/>
      <c r="AH382" s="129"/>
      <c r="AI382" s="67"/>
      <c r="AJ382" s="31"/>
      <c r="AK382" s="112"/>
      <c r="AL382" s="97"/>
      <c r="AM382" s="102"/>
      <c r="AN382" s="105"/>
    </row>
    <row r="383" spans="1:40" ht="15" customHeight="1" x14ac:dyDescent="0.25">
      <c r="A383" s="15"/>
      <c r="B383" s="75"/>
      <c r="C383" s="15"/>
      <c r="G383" s="15"/>
      <c r="H383" s="8"/>
      <c r="I383" s="19"/>
      <c r="J383" s="64"/>
      <c r="K383" s="131"/>
      <c r="L383" s="77"/>
      <c r="M383" s="93"/>
      <c r="T383" s="85"/>
      <c r="U383" s="32"/>
      <c r="AA383" s="11"/>
      <c r="AB383" s="12"/>
      <c r="AC383" s="18"/>
      <c r="AD383" s="18"/>
      <c r="AE383" s="117"/>
      <c r="AF383" s="123"/>
      <c r="AG383" s="124"/>
      <c r="AH383" s="129"/>
      <c r="AI383" s="67"/>
      <c r="AJ383" s="31"/>
      <c r="AK383" s="112"/>
      <c r="AL383" s="97"/>
      <c r="AM383" s="102"/>
      <c r="AN383" s="105"/>
    </row>
    <row r="384" spans="1:40" ht="15" customHeight="1" x14ac:dyDescent="0.25">
      <c r="A384" s="15"/>
      <c r="B384" s="75"/>
      <c r="C384" s="15"/>
      <c r="G384" s="15"/>
      <c r="H384" s="8"/>
      <c r="I384" s="19"/>
      <c r="J384" s="64"/>
      <c r="K384" s="131"/>
      <c r="L384" s="77"/>
      <c r="M384" s="93"/>
      <c r="T384" s="85"/>
      <c r="U384" s="32"/>
      <c r="AA384" s="11"/>
      <c r="AB384" s="12"/>
      <c r="AC384" s="18"/>
      <c r="AD384" s="18"/>
      <c r="AE384" s="117"/>
      <c r="AF384" s="123"/>
      <c r="AG384" s="124"/>
      <c r="AH384" s="129"/>
      <c r="AI384" s="67"/>
      <c r="AJ384" s="31"/>
      <c r="AK384" s="112"/>
      <c r="AL384" s="97"/>
      <c r="AM384" s="102"/>
      <c r="AN384" s="105"/>
    </row>
    <row r="385" spans="1:40" ht="15" customHeight="1" x14ac:dyDescent="0.25">
      <c r="A385" s="15"/>
      <c r="B385" s="75"/>
      <c r="C385" s="15"/>
      <c r="G385" s="15"/>
      <c r="H385" s="8"/>
      <c r="I385" s="19"/>
      <c r="J385" s="64"/>
      <c r="K385" s="131"/>
      <c r="L385" s="77"/>
      <c r="M385" s="93"/>
      <c r="T385" s="85"/>
      <c r="U385" s="32"/>
      <c r="AA385" s="11"/>
      <c r="AB385" s="12"/>
      <c r="AC385" s="18"/>
      <c r="AD385" s="18"/>
      <c r="AE385" s="117"/>
      <c r="AF385" s="123"/>
      <c r="AG385" s="124"/>
      <c r="AH385" s="129"/>
      <c r="AI385" s="67"/>
      <c r="AJ385" s="31"/>
      <c r="AK385" s="112"/>
      <c r="AL385" s="97"/>
      <c r="AM385" s="102"/>
      <c r="AN385" s="105"/>
    </row>
    <row r="386" spans="1:40" ht="15" customHeight="1" x14ac:dyDescent="0.25">
      <c r="A386" s="15"/>
      <c r="B386" s="75"/>
      <c r="C386" s="15"/>
      <c r="G386" s="15"/>
      <c r="H386" s="8"/>
      <c r="I386" s="19"/>
      <c r="J386" s="64"/>
      <c r="K386" s="131"/>
      <c r="L386" s="77"/>
      <c r="M386" s="93"/>
      <c r="T386" s="85"/>
      <c r="U386" s="32"/>
      <c r="AA386" s="11"/>
      <c r="AB386" s="12"/>
      <c r="AC386" s="18"/>
      <c r="AD386" s="18"/>
      <c r="AE386" s="117"/>
      <c r="AF386" s="123"/>
      <c r="AG386" s="124"/>
      <c r="AH386" s="129"/>
      <c r="AI386" s="67"/>
      <c r="AJ386" s="31"/>
      <c r="AK386" s="112"/>
      <c r="AL386" s="97"/>
      <c r="AM386" s="102"/>
      <c r="AN386" s="105"/>
    </row>
    <row r="387" spans="1:40" ht="15" customHeight="1" x14ac:dyDescent="0.25">
      <c r="A387" s="15"/>
      <c r="B387" s="75"/>
      <c r="C387" s="15"/>
      <c r="G387" s="15"/>
      <c r="H387" s="8"/>
      <c r="I387" s="19"/>
      <c r="J387" s="64"/>
      <c r="K387" s="131"/>
      <c r="L387" s="77"/>
      <c r="M387" s="93"/>
      <c r="T387" s="85"/>
      <c r="U387" s="32"/>
      <c r="AA387" s="11"/>
      <c r="AB387" s="12"/>
      <c r="AC387" s="18"/>
      <c r="AD387" s="18"/>
      <c r="AE387" s="117"/>
      <c r="AF387" s="123"/>
      <c r="AG387" s="124"/>
      <c r="AH387" s="129"/>
      <c r="AI387" s="67"/>
      <c r="AJ387" s="31"/>
      <c r="AK387" s="112"/>
      <c r="AL387" s="97"/>
      <c r="AM387" s="102"/>
      <c r="AN387" s="105"/>
    </row>
    <row r="388" spans="1:40" ht="15" customHeight="1" x14ac:dyDescent="0.25">
      <c r="A388" s="15"/>
      <c r="B388" s="75"/>
      <c r="C388" s="15"/>
      <c r="G388" s="15"/>
      <c r="H388" s="8"/>
      <c r="I388" s="19"/>
      <c r="J388" s="64"/>
      <c r="K388" s="131"/>
      <c r="L388" s="77"/>
      <c r="M388" s="93"/>
      <c r="T388" s="85"/>
      <c r="U388" s="32"/>
      <c r="AA388" s="11"/>
      <c r="AB388" s="12"/>
      <c r="AC388" s="18"/>
      <c r="AD388" s="18"/>
      <c r="AE388" s="117"/>
      <c r="AF388" s="123"/>
      <c r="AG388" s="124"/>
      <c r="AH388" s="129"/>
      <c r="AI388" s="67"/>
      <c r="AJ388" s="31"/>
      <c r="AK388" s="112"/>
      <c r="AL388" s="97"/>
      <c r="AM388" s="101"/>
      <c r="AN388" s="105"/>
    </row>
    <row r="389" spans="1:40" ht="15" customHeight="1" x14ac:dyDescent="0.25">
      <c r="A389" s="15"/>
      <c r="B389" s="75"/>
      <c r="C389" s="15"/>
      <c r="G389" s="15"/>
      <c r="H389" s="8"/>
      <c r="I389" s="19"/>
      <c r="J389" s="64"/>
      <c r="K389" s="131"/>
      <c r="L389" s="77"/>
      <c r="M389" s="93"/>
      <c r="T389" s="85"/>
      <c r="U389" s="32"/>
      <c r="AA389" s="11"/>
      <c r="AB389" s="12"/>
      <c r="AC389" s="18"/>
      <c r="AD389" s="18"/>
      <c r="AE389" s="117"/>
      <c r="AF389" s="123"/>
      <c r="AG389" s="124"/>
      <c r="AH389" s="129"/>
      <c r="AI389" s="67"/>
      <c r="AJ389" s="31"/>
      <c r="AK389" s="112"/>
      <c r="AL389" s="97"/>
      <c r="AM389" s="102"/>
      <c r="AN389" s="105"/>
    </row>
    <row r="390" spans="1:40" ht="15" customHeight="1" x14ac:dyDescent="0.25">
      <c r="A390" s="15"/>
      <c r="B390" s="75"/>
      <c r="C390" s="15"/>
      <c r="G390" s="15"/>
      <c r="H390" s="8"/>
      <c r="I390" s="19"/>
      <c r="J390" s="64"/>
      <c r="K390" s="131"/>
      <c r="L390" s="77"/>
      <c r="M390" s="93"/>
      <c r="T390" s="85"/>
      <c r="U390" s="32"/>
      <c r="AA390" s="11"/>
      <c r="AB390" s="12"/>
      <c r="AC390" s="18"/>
      <c r="AD390" s="18"/>
      <c r="AE390" s="117"/>
      <c r="AF390" s="123"/>
      <c r="AG390" s="124"/>
      <c r="AH390" s="129"/>
      <c r="AI390" s="67"/>
      <c r="AJ390" s="31"/>
      <c r="AK390" s="112"/>
      <c r="AL390" s="97"/>
      <c r="AM390" s="102"/>
      <c r="AN390" s="105"/>
    </row>
    <row r="391" spans="1:40" ht="15" customHeight="1" x14ac:dyDescent="0.25">
      <c r="A391" s="15"/>
      <c r="B391" s="75"/>
      <c r="C391" s="15"/>
      <c r="G391" s="15"/>
      <c r="H391" s="8"/>
      <c r="I391" s="19"/>
      <c r="J391" s="64"/>
      <c r="K391" s="131"/>
      <c r="L391" s="77"/>
      <c r="M391" s="93"/>
      <c r="T391" s="85"/>
      <c r="U391" s="32"/>
      <c r="AA391" s="11"/>
      <c r="AB391" s="12"/>
      <c r="AC391" s="18"/>
      <c r="AD391" s="18"/>
      <c r="AE391" s="117"/>
      <c r="AF391" s="123"/>
      <c r="AG391" s="124"/>
      <c r="AH391" s="129"/>
      <c r="AI391" s="67"/>
      <c r="AJ391" s="31"/>
      <c r="AK391" s="112"/>
      <c r="AL391" s="97"/>
      <c r="AM391" s="101"/>
      <c r="AN391" s="105"/>
    </row>
    <row r="392" spans="1:40" ht="15" customHeight="1" x14ac:dyDescent="0.25">
      <c r="A392" s="15"/>
      <c r="B392" s="75"/>
      <c r="C392" s="15"/>
      <c r="G392" s="15"/>
      <c r="H392" s="8"/>
      <c r="I392" s="19"/>
      <c r="J392" s="64"/>
      <c r="K392" s="131"/>
      <c r="L392" s="77"/>
      <c r="M392" s="93"/>
      <c r="T392" s="85"/>
      <c r="U392" s="32"/>
      <c r="AA392" s="11"/>
      <c r="AB392" s="12"/>
      <c r="AC392" s="18"/>
      <c r="AD392" s="18"/>
      <c r="AE392" s="117"/>
      <c r="AF392" s="123"/>
      <c r="AG392" s="124"/>
      <c r="AH392" s="129"/>
      <c r="AI392" s="67"/>
      <c r="AJ392" s="31"/>
      <c r="AK392" s="112"/>
      <c r="AL392" s="97"/>
      <c r="AM392" s="101"/>
      <c r="AN392" s="105"/>
    </row>
    <row r="393" spans="1:40" ht="15" customHeight="1" x14ac:dyDescent="0.25">
      <c r="A393" s="15"/>
      <c r="B393" s="75"/>
      <c r="C393" s="15"/>
      <c r="G393" s="15"/>
      <c r="H393" s="8"/>
      <c r="I393" s="19"/>
      <c r="J393" s="64"/>
      <c r="K393" s="131"/>
      <c r="L393" s="77"/>
      <c r="M393" s="93"/>
      <c r="T393" s="85"/>
      <c r="U393" s="32"/>
      <c r="AA393" s="11"/>
      <c r="AB393" s="12"/>
      <c r="AC393" s="18"/>
      <c r="AD393" s="18"/>
      <c r="AE393" s="117"/>
      <c r="AF393" s="123"/>
      <c r="AG393" s="124"/>
      <c r="AH393" s="129"/>
      <c r="AI393" s="67"/>
      <c r="AJ393" s="31"/>
      <c r="AK393" s="112"/>
      <c r="AL393" s="97"/>
      <c r="AM393" s="101"/>
      <c r="AN393" s="105"/>
    </row>
    <row r="394" spans="1:40" ht="15" customHeight="1" x14ac:dyDescent="0.25">
      <c r="A394" s="15"/>
      <c r="B394" s="75"/>
      <c r="C394" s="15"/>
      <c r="G394" s="15"/>
      <c r="H394" s="8"/>
      <c r="I394" s="19"/>
      <c r="J394" s="64"/>
      <c r="K394" s="131"/>
      <c r="L394" s="77"/>
      <c r="M394" s="93"/>
      <c r="T394" s="85"/>
      <c r="U394" s="32"/>
      <c r="AA394" s="11"/>
      <c r="AB394" s="12"/>
      <c r="AC394" s="18"/>
      <c r="AD394" s="18"/>
      <c r="AE394" s="117"/>
      <c r="AF394" s="123"/>
      <c r="AG394" s="124"/>
      <c r="AH394" s="129"/>
      <c r="AI394" s="67"/>
      <c r="AJ394" s="31"/>
      <c r="AK394" s="112"/>
      <c r="AL394" s="97"/>
      <c r="AM394" s="101"/>
      <c r="AN394" s="105"/>
    </row>
    <row r="395" spans="1:40" ht="15" customHeight="1" x14ac:dyDescent="0.25">
      <c r="A395" s="15"/>
      <c r="B395" s="75"/>
      <c r="C395" s="15"/>
      <c r="G395" s="15"/>
      <c r="H395" s="8"/>
      <c r="I395" s="19"/>
      <c r="J395" s="64"/>
      <c r="K395" s="131"/>
      <c r="L395" s="77"/>
      <c r="M395" s="93"/>
      <c r="T395" s="85"/>
      <c r="U395" s="32"/>
      <c r="AA395" s="11"/>
      <c r="AB395" s="12"/>
      <c r="AC395" s="18"/>
      <c r="AD395" s="18"/>
      <c r="AE395" s="117"/>
      <c r="AF395" s="123"/>
      <c r="AG395" s="124"/>
      <c r="AH395" s="129"/>
      <c r="AI395" s="67"/>
      <c r="AJ395" s="31"/>
      <c r="AK395" s="112"/>
      <c r="AL395" s="97"/>
      <c r="AM395" s="101"/>
      <c r="AN395" s="105"/>
    </row>
    <row r="396" spans="1:40" ht="15" customHeight="1" x14ac:dyDescent="0.25">
      <c r="A396" s="15"/>
      <c r="B396" s="75"/>
      <c r="C396" s="15"/>
      <c r="G396" s="15"/>
      <c r="H396" s="8"/>
      <c r="I396" s="19"/>
      <c r="J396" s="64"/>
      <c r="K396" s="131"/>
      <c r="L396" s="77"/>
      <c r="M396" s="93"/>
      <c r="T396" s="85"/>
      <c r="U396" s="32"/>
      <c r="AA396" s="11"/>
      <c r="AB396" s="12"/>
      <c r="AC396" s="18"/>
      <c r="AD396" s="18"/>
      <c r="AE396" s="117"/>
      <c r="AF396" s="123"/>
      <c r="AG396" s="124"/>
      <c r="AH396" s="129"/>
      <c r="AI396" s="67"/>
      <c r="AJ396" s="31"/>
      <c r="AK396" s="112"/>
      <c r="AL396" s="97"/>
      <c r="AM396" s="101"/>
      <c r="AN396" s="105"/>
    </row>
    <row r="397" spans="1:40" ht="15" customHeight="1" x14ac:dyDescent="0.25">
      <c r="A397" s="15"/>
      <c r="B397" s="75"/>
      <c r="C397" s="15"/>
      <c r="G397" s="15"/>
      <c r="H397" s="8"/>
      <c r="I397" s="19"/>
      <c r="J397" s="64"/>
      <c r="K397" s="131"/>
      <c r="L397" s="77"/>
      <c r="M397" s="93"/>
      <c r="T397" s="85"/>
      <c r="U397" s="32"/>
      <c r="AA397" s="11"/>
      <c r="AB397" s="12"/>
      <c r="AC397" s="18"/>
      <c r="AD397" s="18"/>
      <c r="AE397" s="117"/>
      <c r="AF397" s="123"/>
      <c r="AG397" s="124"/>
      <c r="AH397" s="129"/>
      <c r="AI397" s="67"/>
      <c r="AJ397" s="31"/>
      <c r="AK397" s="112"/>
      <c r="AL397" s="97"/>
      <c r="AM397" s="101"/>
      <c r="AN397" s="105"/>
    </row>
    <row r="398" spans="1:40" ht="15" customHeight="1" x14ac:dyDescent="0.25">
      <c r="A398" s="15"/>
      <c r="B398" s="75"/>
      <c r="C398" s="15"/>
      <c r="G398" s="15"/>
      <c r="H398" s="8"/>
      <c r="I398" s="19"/>
      <c r="J398" s="64"/>
      <c r="K398" s="131"/>
      <c r="L398" s="77"/>
      <c r="M398" s="93"/>
      <c r="T398" s="85"/>
      <c r="U398" s="32"/>
      <c r="AA398" s="11"/>
      <c r="AB398" s="12"/>
      <c r="AC398" s="18"/>
      <c r="AD398" s="18"/>
      <c r="AE398" s="117"/>
      <c r="AF398" s="123"/>
      <c r="AG398" s="124"/>
      <c r="AH398" s="129"/>
      <c r="AI398" s="67"/>
      <c r="AJ398" s="31"/>
      <c r="AK398" s="112"/>
      <c r="AL398" s="97"/>
      <c r="AM398" s="101"/>
      <c r="AN398" s="105"/>
    </row>
    <row r="399" spans="1:40" ht="15" customHeight="1" x14ac:dyDescent="0.25">
      <c r="A399" s="15"/>
      <c r="B399" s="75"/>
      <c r="C399" s="15"/>
      <c r="G399" s="15"/>
      <c r="H399" s="8"/>
      <c r="I399" s="19"/>
      <c r="J399" s="64"/>
      <c r="K399" s="131"/>
      <c r="L399" s="77"/>
      <c r="M399" s="93"/>
      <c r="T399" s="85"/>
      <c r="U399" s="32"/>
      <c r="AA399" s="11"/>
      <c r="AB399" s="12"/>
      <c r="AC399" s="18"/>
      <c r="AD399" s="18"/>
      <c r="AE399" s="117"/>
      <c r="AF399" s="123"/>
      <c r="AG399" s="124"/>
      <c r="AH399" s="129"/>
      <c r="AI399" s="67"/>
      <c r="AJ399" s="31"/>
      <c r="AK399" s="112"/>
      <c r="AL399" s="97"/>
      <c r="AM399" s="101"/>
      <c r="AN399" s="105"/>
    </row>
    <row r="400" spans="1:40" ht="15" customHeight="1" x14ac:dyDescent="0.25">
      <c r="A400" s="15"/>
      <c r="B400" s="75"/>
      <c r="C400" s="15"/>
      <c r="G400" s="15"/>
      <c r="H400" s="8"/>
      <c r="I400" s="19"/>
      <c r="J400" s="64"/>
      <c r="K400" s="131"/>
      <c r="L400" s="77"/>
      <c r="M400" s="93"/>
      <c r="T400" s="85"/>
      <c r="U400" s="32"/>
      <c r="AA400" s="11"/>
      <c r="AB400" s="12"/>
      <c r="AC400" s="18"/>
      <c r="AD400" s="18"/>
      <c r="AE400" s="117"/>
      <c r="AF400" s="123"/>
      <c r="AG400" s="124"/>
      <c r="AH400" s="129"/>
      <c r="AI400" s="67"/>
      <c r="AJ400" s="31"/>
      <c r="AK400" s="112"/>
      <c r="AL400" s="97"/>
      <c r="AM400" s="101"/>
      <c r="AN400" s="105"/>
    </row>
    <row r="401" spans="1:40" ht="15" customHeight="1" x14ac:dyDescent="0.25">
      <c r="A401" s="15"/>
      <c r="B401" s="75"/>
      <c r="C401" s="15"/>
      <c r="G401" s="15"/>
      <c r="H401" s="8"/>
      <c r="I401" s="19"/>
      <c r="J401" s="64"/>
      <c r="K401" s="131"/>
      <c r="L401" s="77"/>
      <c r="M401" s="93"/>
      <c r="T401" s="85"/>
      <c r="U401" s="32"/>
      <c r="AA401" s="11"/>
      <c r="AB401" s="12"/>
      <c r="AC401" s="18"/>
      <c r="AD401" s="18"/>
      <c r="AE401" s="117"/>
      <c r="AF401" s="123"/>
      <c r="AG401" s="124"/>
      <c r="AH401" s="129"/>
      <c r="AI401" s="67"/>
      <c r="AJ401" s="31"/>
      <c r="AK401" s="112"/>
      <c r="AL401" s="97"/>
      <c r="AM401" s="101"/>
      <c r="AN401" s="105"/>
    </row>
    <row r="402" spans="1:40" ht="15" customHeight="1" x14ac:dyDescent="0.25">
      <c r="A402" s="15"/>
      <c r="B402" s="75"/>
      <c r="C402" s="15"/>
      <c r="G402" s="15"/>
      <c r="H402" s="8"/>
      <c r="I402" s="19"/>
      <c r="J402" s="64"/>
      <c r="K402" s="131"/>
      <c r="L402" s="77"/>
      <c r="M402" s="93"/>
      <c r="T402" s="85"/>
      <c r="U402" s="32"/>
      <c r="AA402" s="11"/>
      <c r="AB402" s="12"/>
      <c r="AC402" s="18"/>
      <c r="AD402" s="18"/>
      <c r="AE402" s="117"/>
      <c r="AF402" s="123"/>
      <c r="AG402" s="124"/>
      <c r="AH402" s="129"/>
      <c r="AI402" s="67"/>
      <c r="AJ402" s="31"/>
      <c r="AK402" s="112"/>
      <c r="AL402" s="97"/>
      <c r="AM402" s="101"/>
      <c r="AN402" s="105"/>
    </row>
    <row r="403" spans="1:40" ht="15" customHeight="1" x14ac:dyDescent="0.25">
      <c r="A403" s="15"/>
      <c r="B403" s="75"/>
      <c r="C403" s="15"/>
      <c r="G403" s="15"/>
      <c r="H403" s="8"/>
      <c r="I403" s="19"/>
      <c r="J403" s="64"/>
      <c r="K403" s="131"/>
      <c r="L403" s="77"/>
      <c r="M403" s="93"/>
      <c r="T403" s="85"/>
      <c r="U403" s="32"/>
      <c r="AA403" s="11"/>
      <c r="AB403" s="12"/>
      <c r="AC403" s="18"/>
      <c r="AD403" s="18"/>
      <c r="AE403" s="117"/>
      <c r="AF403" s="123"/>
      <c r="AG403" s="124"/>
      <c r="AH403" s="129"/>
      <c r="AI403" s="67"/>
      <c r="AJ403" s="31"/>
      <c r="AK403" s="112"/>
      <c r="AL403" s="97"/>
      <c r="AM403" s="101"/>
      <c r="AN403" s="105"/>
    </row>
    <row r="404" spans="1:40" ht="15" customHeight="1" x14ac:dyDescent="0.25">
      <c r="A404" s="15"/>
      <c r="B404" s="75"/>
      <c r="C404" s="15"/>
      <c r="G404" s="15"/>
      <c r="H404" s="8"/>
      <c r="I404" s="19"/>
      <c r="J404" s="64"/>
      <c r="K404" s="131"/>
      <c r="L404" s="77"/>
      <c r="M404" s="93"/>
      <c r="T404" s="85"/>
      <c r="U404" s="32"/>
      <c r="AA404" s="11"/>
      <c r="AB404" s="12"/>
      <c r="AC404" s="18"/>
      <c r="AD404" s="18"/>
      <c r="AE404" s="117"/>
      <c r="AF404" s="123"/>
      <c r="AG404" s="124"/>
      <c r="AH404" s="129"/>
      <c r="AI404" s="67"/>
      <c r="AJ404" s="31"/>
      <c r="AK404" s="112"/>
      <c r="AL404" s="97"/>
      <c r="AM404" s="101"/>
      <c r="AN404" s="105"/>
    </row>
    <row r="405" spans="1:40" ht="15" customHeight="1" x14ac:dyDescent="0.25">
      <c r="A405" s="15"/>
      <c r="B405" s="75"/>
      <c r="C405" s="15"/>
      <c r="G405" s="15"/>
      <c r="H405" s="8"/>
      <c r="I405" s="19"/>
      <c r="J405" s="64"/>
      <c r="K405" s="131"/>
      <c r="L405" s="77"/>
      <c r="M405" s="93"/>
      <c r="T405" s="85"/>
      <c r="U405" s="32"/>
      <c r="AA405" s="11"/>
      <c r="AB405" s="12"/>
      <c r="AC405" s="18"/>
      <c r="AD405" s="18"/>
      <c r="AE405" s="117"/>
      <c r="AF405" s="123"/>
      <c r="AG405" s="124"/>
      <c r="AH405" s="129"/>
      <c r="AI405" s="67"/>
      <c r="AJ405" s="31"/>
      <c r="AK405" s="112"/>
      <c r="AL405" s="97"/>
      <c r="AM405" s="101"/>
      <c r="AN405" s="105"/>
    </row>
    <row r="406" spans="1:40" ht="15" customHeight="1" x14ac:dyDescent="0.25">
      <c r="A406" s="15"/>
      <c r="B406" s="75"/>
      <c r="C406" s="15"/>
      <c r="G406" s="15"/>
      <c r="H406" s="8"/>
      <c r="I406" s="19"/>
      <c r="J406" s="64"/>
      <c r="K406" s="131"/>
      <c r="L406" s="77"/>
      <c r="M406" s="93"/>
      <c r="T406" s="85"/>
      <c r="U406" s="32"/>
      <c r="AA406" s="11"/>
      <c r="AB406" s="12"/>
      <c r="AC406" s="18"/>
      <c r="AD406" s="18"/>
      <c r="AE406" s="117"/>
      <c r="AF406" s="123"/>
      <c r="AG406" s="124"/>
      <c r="AH406" s="129"/>
      <c r="AI406" s="67"/>
      <c r="AJ406" s="31"/>
      <c r="AK406" s="112"/>
      <c r="AL406" s="97"/>
      <c r="AM406" s="101"/>
      <c r="AN406" s="105"/>
    </row>
    <row r="407" spans="1:40" ht="15" customHeight="1" x14ac:dyDescent="0.25">
      <c r="A407" s="15"/>
      <c r="B407" s="75"/>
      <c r="C407" s="15"/>
      <c r="G407" s="15"/>
      <c r="H407" s="8"/>
      <c r="I407" s="19"/>
      <c r="J407" s="64"/>
      <c r="K407" s="131"/>
      <c r="L407" s="77"/>
      <c r="M407" s="93"/>
      <c r="T407" s="85"/>
      <c r="U407" s="32"/>
      <c r="AA407" s="11"/>
      <c r="AB407" s="12"/>
      <c r="AC407" s="18"/>
      <c r="AD407" s="18"/>
      <c r="AE407" s="117"/>
      <c r="AF407" s="123"/>
      <c r="AG407" s="124"/>
      <c r="AH407" s="129"/>
      <c r="AI407" s="67"/>
      <c r="AJ407" s="31"/>
      <c r="AK407" s="112"/>
      <c r="AL407" s="97"/>
      <c r="AM407" s="101"/>
      <c r="AN407" s="105"/>
    </row>
    <row r="408" spans="1:40" ht="15" customHeight="1" x14ac:dyDescent="0.25">
      <c r="A408" s="15"/>
      <c r="B408" s="75"/>
      <c r="C408" s="15"/>
      <c r="G408" s="15"/>
      <c r="H408" s="8"/>
      <c r="I408" s="19"/>
      <c r="J408" s="64"/>
      <c r="K408" s="131"/>
      <c r="L408" s="77"/>
      <c r="M408" s="93"/>
      <c r="T408" s="85"/>
      <c r="U408" s="32"/>
      <c r="AA408" s="11"/>
      <c r="AB408" s="12"/>
      <c r="AC408" s="18"/>
      <c r="AD408" s="18"/>
      <c r="AE408" s="117"/>
      <c r="AF408" s="123"/>
      <c r="AG408" s="124"/>
      <c r="AH408" s="129"/>
      <c r="AI408" s="67"/>
      <c r="AJ408" s="31"/>
      <c r="AK408" s="112"/>
      <c r="AL408" s="97"/>
      <c r="AM408" s="101"/>
      <c r="AN408" s="105"/>
    </row>
  </sheetData>
  <sheetProtection deleteRows="0"/>
  <mergeCells count="17">
    <mergeCell ref="M2:M3"/>
    <mergeCell ref="AL2:AL3"/>
    <mergeCell ref="AM2:AM3"/>
    <mergeCell ref="AN2:AN3"/>
    <mergeCell ref="AO2:AO3"/>
    <mergeCell ref="L2:L3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J2:J3"/>
    <mergeCell ref="K2:K3"/>
  </mergeCells>
  <conditionalFormatting sqref="A8">
    <cfRule type="duplicateValues" dxfId="12" priority="7"/>
  </conditionalFormatting>
  <conditionalFormatting sqref="A8">
    <cfRule type="duplicateValues" dxfId="11" priority="6"/>
  </conditionalFormatting>
  <conditionalFormatting sqref="A9:A1048576 A1:A3">
    <cfRule type="duplicateValues" dxfId="10" priority="8"/>
  </conditionalFormatting>
  <conditionalFormatting sqref="A9:A1048576">
    <cfRule type="duplicateValues" dxfId="9" priority="9"/>
  </conditionalFormatting>
  <conditionalFormatting sqref="A7">
    <cfRule type="duplicateValues" dxfId="8" priority="4"/>
  </conditionalFormatting>
  <conditionalFormatting sqref="A7">
    <cfRule type="duplicateValues" dxfId="7" priority="5"/>
  </conditionalFormatting>
  <conditionalFormatting sqref="A6">
    <cfRule type="duplicateValues" dxfId="6" priority="3"/>
  </conditionalFormatting>
  <conditionalFormatting sqref="A5">
    <cfRule type="duplicateValues" dxfId="5" priority="2"/>
  </conditionalFormatting>
  <conditionalFormatting sqref="A4">
    <cfRule type="duplicateValues" dxfId="4" priority="1"/>
  </conditionalFormatting>
  <pageMargins left="0.7" right="0.7" top="0.75" bottom="0.75" header="0.3" footer="0.3"/>
  <pageSetup paperSize="9" orientation="portrait" horizontalDpi="4294967294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00B0F0"/>
  </sheetPr>
  <dimension ref="A1:AB2142"/>
  <sheetViews>
    <sheetView tabSelected="1" topLeftCell="D1" zoomScaleNormal="100" workbookViewId="0">
      <pane ySplit="2" topLeftCell="A3" activePane="bottomLeft" state="frozen"/>
      <selection pane="bottomLeft" activeCell="H3" sqref="H3:H1048576"/>
    </sheetView>
  </sheetViews>
  <sheetFormatPr baseColWidth="10" defaultRowHeight="15" x14ac:dyDescent="0.25"/>
  <cols>
    <col min="1" max="1" width="9" style="154" customWidth="1"/>
    <col min="2" max="2" width="16.7109375" style="154" customWidth="1"/>
    <col min="3" max="3" width="13" style="158" bestFit="1" customWidth="1"/>
    <col min="4" max="4" width="13.140625" style="154" customWidth="1"/>
    <col min="5" max="5" width="13" style="173" customWidth="1"/>
    <col min="6" max="6" width="20.28515625" style="154" customWidth="1"/>
    <col min="7" max="7" width="8.85546875" style="154" customWidth="1"/>
    <col min="8" max="8" width="38" style="154" bestFit="1" customWidth="1"/>
    <col min="9" max="9" width="28.5703125" style="154" bestFit="1" customWidth="1"/>
    <col min="10" max="10" width="19.42578125" style="160" bestFit="1" customWidth="1"/>
    <col min="11" max="11" width="18.140625" style="157" customWidth="1"/>
    <col min="12" max="12" width="18.42578125" style="154" customWidth="1"/>
    <col min="13" max="13" width="15.5703125" style="158" customWidth="1"/>
    <col min="14" max="14" width="30.140625" style="154" customWidth="1"/>
    <col min="15" max="15" width="17.28515625" style="159" customWidth="1"/>
    <col min="16" max="16" width="10.85546875" style="154" customWidth="1"/>
    <col min="17" max="17" width="16.42578125" style="154" customWidth="1"/>
    <col min="18" max="19" width="26.42578125" style="154" customWidth="1"/>
    <col min="20" max="20" width="24.140625" style="154" customWidth="1"/>
    <col min="21" max="21" width="27.28515625" style="154" customWidth="1"/>
    <col min="22" max="22" width="32.7109375" style="154" customWidth="1"/>
    <col min="23" max="23" width="29" style="154" customWidth="1"/>
    <col min="24" max="24" width="15.5703125" style="154" customWidth="1"/>
    <col min="25" max="25" width="16.140625" style="154" customWidth="1"/>
    <col min="26" max="26" width="9.85546875" style="154" customWidth="1"/>
    <col min="27" max="27" width="16.140625" style="154" customWidth="1"/>
    <col min="28" max="28" width="9.85546875" style="154" customWidth="1"/>
    <col min="29" max="16384" width="11.42578125" style="154"/>
  </cols>
  <sheetData>
    <row r="1" spans="1:28" ht="18.75" customHeight="1" x14ac:dyDescent="0.25">
      <c r="A1" s="151" t="s">
        <v>52</v>
      </c>
      <c r="B1" s="152"/>
      <c r="C1" s="59"/>
      <c r="D1" s="171"/>
      <c r="E1" s="200" t="s">
        <v>26</v>
      </c>
      <c r="F1" s="201"/>
      <c r="G1" s="201"/>
      <c r="H1" s="201"/>
      <c r="I1" s="201"/>
      <c r="J1" s="153"/>
      <c r="K1" s="235" t="s">
        <v>27</v>
      </c>
      <c r="L1" s="236"/>
      <c r="M1" s="236"/>
      <c r="N1" s="236"/>
      <c r="O1" s="236"/>
      <c r="P1" s="236"/>
      <c r="Q1" s="237"/>
      <c r="R1" s="235" t="s">
        <v>28</v>
      </c>
      <c r="S1" s="236"/>
      <c r="T1" s="237"/>
      <c r="U1" s="149" t="s">
        <v>9</v>
      </c>
      <c r="V1" s="235" t="s">
        <v>29</v>
      </c>
      <c r="W1" s="236"/>
      <c r="X1" s="236"/>
      <c r="Y1" s="237"/>
      <c r="Z1" s="34"/>
      <c r="AA1" s="150"/>
      <c r="AB1" s="34"/>
    </row>
    <row r="2" spans="1:28" ht="75" x14ac:dyDescent="0.25">
      <c r="A2" s="155" t="s">
        <v>53</v>
      </c>
      <c r="B2" s="152"/>
      <c r="C2" s="60" t="s">
        <v>30</v>
      </c>
      <c r="D2" s="172" t="s">
        <v>31</v>
      </c>
      <c r="E2" s="174" t="s">
        <v>32</v>
      </c>
      <c r="F2" s="175" t="s">
        <v>33</v>
      </c>
      <c r="G2" s="175" t="s">
        <v>34</v>
      </c>
      <c r="H2" s="175" t="s">
        <v>35</v>
      </c>
      <c r="I2" s="175" t="s">
        <v>36</v>
      </c>
      <c r="J2" s="176" t="s">
        <v>57</v>
      </c>
      <c r="K2" s="35" t="s">
        <v>37</v>
      </c>
      <c r="L2" s="36" t="s">
        <v>38</v>
      </c>
      <c r="M2" s="37" t="s">
        <v>39</v>
      </c>
      <c r="N2" s="36" t="s">
        <v>25</v>
      </c>
      <c r="O2" s="38" t="s">
        <v>40</v>
      </c>
      <c r="P2" s="36" t="s">
        <v>41</v>
      </c>
      <c r="Q2" s="39" t="s">
        <v>42</v>
      </c>
      <c r="R2" s="40" t="s">
        <v>43</v>
      </c>
      <c r="S2" s="41" t="s">
        <v>44</v>
      </c>
      <c r="T2" s="42" t="s">
        <v>45</v>
      </c>
      <c r="U2" s="43" t="s">
        <v>46</v>
      </c>
      <c r="V2" s="44" t="s">
        <v>47</v>
      </c>
      <c r="W2" s="45" t="s">
        <v>48</v>
      </c>
      <c r="X2" s="45" t="s">
        <v>49</v>
      </c>
      <c r="Y2" s="46" t="s">
        <v>50</v>
      </c>
      <c r="Z2" s="47" t="s">
        <v>51</v>
      </c>
      <c r="AA2" s="46" t="s">
        <v>50</v>
      </c>
      <c r="AB2" s="47" t="s">
        <v>51</v>
      </c>
    </row>
    <row r="3" spans="1:28" x14ac:dyDescent="0.25">
      <c r="A3" s="152" t="str">
        <f t="array" ref="A3">IF(D3="",RIGHT(E3,7),"")</f>
        <v>5421216</v>
      </c>
      <c r="B3" s="152">
        <f t="array" ref="B3">E3</f>
        <v>10005421216</v>
      </c>
      <c r="C3" s="61" t="str">
        <f t="array" ref="C3">IFERROR(VLOOKUP(B3,RT!A:B,2,FALSE),"")</f>
        <v/>
      </c>
      <c r="D3" s="7" t="str">
        <f t="array" ref="D3">IFERROR(VLOOKUP(B3,RT!A:J,10,FALSE),"")</f>
        <v/>
      </c>
      <c r="E3" s="203">
        <v>10005421216</v>
      </c>
      <c r="F3" s="204" t="s">
        <v>205</v>
      </c>
      <c r="G3" s="204" t="s">
        <v>70</v>
      </c>
      <c r="H3" s="204"/>
      <c r="I3" s="204" t="s">
        <v>128</v>
      </c>
      <c r="J3" s="202" t="s">
        <v>128</v>
      </c>
      <c r="K3" s="169" t="str">
        <f t="array" ref="K3">IFERROR(VLOOKUP(B3,RT!A:K,11,FALSE),"")</f>
        <v/>
      </c>
      <c r="L3" s="170" t="str">
        <f t="array" ref="L3">IFERROR(VLOOKUP(B3,RT!A:AJ,36,FALSE),"")</f>
        <v/>
      </c>
      <c r="M3" s="53" t="str">
        <f t="array" ref="M3">IFERROR(VLOOKUP(B3,RT!A:AL,38,FALSE),"")</f>
        <v/>
      </c>
      <c r="N3" s="52" t="str">
        <f t="array" ref="N3">IFERROR(VLOOKUP(B3,RT!A:AK,37,FALSE),"")</f>
        <v/>
      </c>
      <c r="O3" s="54" t="str">
        <f t="array" ref="O3">IFERROR(VLOOKUP(B3,RT!A:I,9,FALSE),"")</f>
        <v/>
      </c>
      <c r="P3" s="52" t="str">
        <f t="array" ref="P3">IFERROR(VLOOKUP(B3,RT!A:H,8,FALSE),"")</f>
        <v/>
      </c>
      <c r="Q3" s="55" t="str">
        <f t="array" ref="Q3">IFERROR(VLOOKUP(B3,RT!A:AA,27,FALSE),"")</f>
        <v/>
      </c>
      <c r="R3" s="56" t="str">
        <f t="array" ref="R3">IF(AND(E3&lt;&gt;"",G3="INS",K3="OUI",M3&gt;0),M3*IF($O3&gt;41790,5.94,5.65),"")</f>
        <v/>
      </c>
      <c r="S3" s="50" t="str">
        <f t="array" ref="S3">IF(AND(E3&lt;&gt;"",G3="REV",K3="OUI",M3&gt;0),M3*IF($O3&gt;41790,6.2,5.9),"")</f>
        <v/>
      </c>
      <c r="T3" s="57" t="str">
        <f t="array" ref="T3">IF(AND(E3&lt;&gt;"",K3="NON",OR(L3="Branchement individuel",L3="Batiment détruit")),3,"")</f>
        <v/>
      </c>
      <c r="U3" s="58"/>
      <c r="V3" s="58" t="str">
        <f t="array" ref="V3">IF(AND(E3&lt;&gt;"",K3="OUI",Q3="OUI"),18,"")</f>
        <v/>
      </c>
      <c r="W3" s="49" t="str">
        <f t="array" ref="W3">IF(AND(E3&lt;&gt;"",K3="OUI",Q3="OUI"),60,"")</f>
        <v/>
      </c>
      <c r="X3" s="56"/>
      <c r="Y3" s="49"/>
      <c r="Z3" s="49"/>
      <c r="AA3" s="51"/>
      <c r="AB3" s="48"/>
    </row>
    <row r="4" spans="1:28" x14ac:dyDescent="0.25">
      <c r="A4" s="152" t="str">
        <f t="array" ref="A4">IF(D4="",RIGHT(E4,7),"")</f>
        <v>5463776</v>
      </c>
      <c r="B4" s="152">
        <f t="array" ref="B4">E4</f>
        <v>10005463776</v>
      </c>
      <c r="C4" s="61" t="str">
        <f t="array" ref="C4">IFERROR(VLOOKUP(B4,RT!A:B,2,FALSE),"")</f>
        <v/>
      </c>
      <c r="D4" s="7" t="str">
        <f t="array" ref="D4">IFERROR(VLOOKUP(B4,RT!A:J,10,FALSE),"")</f>
        <v/>
      </c>
      <c r="E4" s="203">
        <v>10005463776</v>
      </c>
      <c r="F4" s="204" t="s">
        <v>144</v>
      </c>
      <c r="G4" s="204" t="s">
        <v>70</v>
      </c>
      <c r="H4" s="204"/>
      <c r="I4" s="204" t="s">
        <v>128</v>
      </c>
      <c r="J4" s="202" t="s">
        <v>128</v>
      </c>
      <c r="K4" s="169" t="str">
        <f t="array" ref="K4">IFERROR(VLOOKUP(B4,RT!A:K,11,FALSE),"")</f>
        <v/>
      </c>
      <c r="L4" s="170" t="str">
        <f t="array" ref="L4">IFERROR(VLOOKUP(B4,RT!A:AJ,36,FALSE),"")</f>
        <v/>
      </c>
      <c r="M4" s="53" t="str">
        <f t="array" ref="M4">IFERROR(VLOOKUP(B4,RT!A:AL,38,FALSE),"")</f>
        <v/>
      </c>
      <c r="N4" s="52" t="str">
        <f t="array" ref="N4">IFERROR(VLOOKUP(B4,RT!A:AK,37,FALSE),"")</f>
        <v/>
      </c>
      <c r="O4" s="54" t="str">
        <f t="array" ref="O4">IFERROR(VLOOKUP(B4,RT!A:I,9,FALSE),"")</f>
        <v/>
      </c>
      <c r="P4" s="52" t="str">
        <f t="array" ref="P4">IFERROR(VLOOKUP(B4,RT!A:H,8,FALSE),"")</f>
        <v/>
      </c>
      <c r="Q4" s="55" t="str">
        <f t="array" ref="Q4">IFERROR(VLOOKUP(B4,RT!A:AA,27,FALSE),"")</f>
        <v/>
      </c>
      <c r="R4" s="56" t="str">
        <f t="array" ref="R4">IF(AND(E4&lt;&gt;"",G4="INS",K4="OUI",M4&gt;0),M4*IF($O4&gt;41790,5.94,5.65),"")</f>
        <v/>
      </c>
      <c r="S4" s="50" t="str">
        <f t="array" ref="S4">IF(AND(E4&lt;&gt;"",G4="REV",K4="OUI",M4&gt;0),M4*IF($O4&gt;41790,6.2,5.9),"")</f>
        <v/>
      </c>
      <c r="T4" s="57" t="str">
        <f t="array" ref="T4">IF(AND(E4&lt;&gt;"",K4="NON",OR(L4="Branchement individuel",L4="Batiment détruit")),3,"")</f>
        <v/>
      </c>
      <c r="U4" s="58"/>
      <c r="V4" s="58" t="str">
        <f t="array" ref="V4">IF(AND(E4&lt;&gt;"",K4="OUI",Q4="OUI"),18,"")</f>
        <v/>
      </c>
      <c r="W4" s="49" t="str">
        <f t="array" ref="W4">IF(AND(E4&lt;&gt;"",K4="OUI",Q4="OUI"),60,"")</f>
        <v/>
      </c>
      <c r="X4" s="56"/>
      <c r="Y4" s="49"/>
      <c r="Z4" s="49"/>
      <c r="AA4" s="51"/>
      <c r="AB4" s="48"/>
    </row>
    <row r="5" spans="1:28" x14ac:dyDescent="0.25">
      <c r="A5" s="152" t="str">
        <f t="array" ref="A5">IF(D5="",RIGHT(E5,7),"")</f>
        <v>5462225</v>
      </c>
      <c r="B5" s="152">
        <f t="array" ref="B5">E5</f>
        <v>10005462225</v>
      </c>
      <c r="C5" s="61" t="str">
        <f t="array" ref="C5">IFERROR(VLOOKUP(B5,RT!A:B,2,FALSE),"")</f>
        <v/>
      </c>
      <c r="D5" s="7" t="str">
        <f t="array" ref="D5">IFERROR(VLOOKUP(B5,RT!A:J,10,FALSE),"")</f>
        <v/>
      </c>
      <c r="E5" s="203">
        <v>10005462225</v>
      </c>
      <c r="F5" s="204" t="s">
        <v>204</v>
      </c>
      <c r="G5" s="204" t="s">
        <v>70</v>
      </c>
      <c r="H5" s="204"/>
      <c r="I5" s="204" t="s">
        <v>128</v>
      </c>
      <c r="J5" s="202" t="s">
        <v>128</v>
      </c>
      <c r="K5" s="169" t="str">
        <f t="array" ref="K5">IFERROR(VLOOKUP(B5,RT!A:K,11,FALSE),"")</f>
        <v/>
      </c>
      <c r="L5" s="170" t="str">
        <f t="array" ref="L5">IFERROR(VLOOKUP(B5,RT!A:AJ,36,FALSE),"")</f>
        <v/>
      </c>
      <c r="M5" s="53" t="str">
        <f t="array" ref="M5">IFERROR(VLOOKUP(B5,RT!A:AL,38,FALSE),"")</f>
        <v/>
      </c>
      <c r="N5" s="52" t="str">
        <f t="array" ref="N5">IFERROR(VLOOKUP(B5,RT!A:AK,37,FALSE),"")</f>
        <v/>
      </c>
      <c r="O5" s="54" t="str">
        <f t="array" ref="O5">IFERROR(VLOOKUP(B5,RT!A:I,9,FALSE),"")</f>
        <v/>
      </c>
      <c r="P5" s="52" t="str">
        <f t="array" ref="P5">IFERROR(VLOOKUP(B5,RT!A:H,8,FALSE),"")</f>
        <v/>
      </c>
      <c r="Q5" s="55" t="str">
        <f t="array" ref="Q5">IFERROR(VLOOKUP(B5,RT!A:AA,27,FALSE),"")</f>
        <v/>
      </c>
      <c r="R5" s="56" t="str">
        <f t="array" ref="R5">IF(AND(E5&lt;&gt;"",G5="INS",K5="OUI",M5&gt;0),M5*IF($O5&gt;41790,5.94,5.65),"")</f>
        <v/>
      </c>
      <c r="S5" s="50" t="str">
        <f t="array" ref="S5">IF(AND(E5&lt;&gt;"",G5="REV",K5="OUI",M5&gt;0),M5*IF($O5&gt;41790,6.2,5.9),"")</f>
        <v/>
      </c>
      <c r="T5" s="57" t="str">
        <f t="array" ref="T5">IF(AND(E5&lt;&gt;"",K5="NON",OR(L5="Branchement individuel",L5="Batiment détruit")),3,"")</f>
        <v/>
      </c>
      <c r="U5" s="58"/>
      <c r="V5" s="58" t="str">
        <f t="array" ref="V5">IF(AND(E5&lt;&gt;"",K5="OUI",Q5="OUI"),18,"")</f>
        <v/>
      </c>
      <c r="W5" s="49" t="str">
        <f t="array" ref="W5">IF(AND(E5&lt;&gt;"",K5="OUI",Q5="OUI"),60,"")</f>
        <v/>
      </c>
      <c r="X5" s="56"/>
      <c r="Y5" s="49"/>
      <c r="Z5" s="49"/>
      <c r="AA5" s="51"/>
      <c r="AB5" s="48"/>
    </row>
    <row r="6" spans="1:28" x14ac:dyDescent="0.25">
      <c r="A6" s="152" t="str">
        <f t="array" ref="A6">IF(D6="",RIGHT(E6,7),"")</f>
        <v>5497531</v>
      </c>
      <c r="B6" s="152">
        <f t="array" ref="B6">E6</f>
        <v>10005497531</v>
      </c>
      <c r="C6" s="61" t="str">
        <f t="array" ref="C6">IFERROR(VLOOKUP(B6,RT!A:B,2,FALSE),"")</f>
        <v/>
      </c>
      <c r="D6" s="7" t="str">
        <f t="array" ref="D6">IFERROR(VLOOKUP(B6,RT!A:J,10,FALSE),"")</f>
        <v/>
      </c>
      <c r="E6" s="203">
        <v>10005497531</v>
      </c>
      <c r="F6" s="204" t="s">
        <v>199</v>
      </c>
      <c r="G6" s="204" t="s">
        <v>70</v>
      </c>
      <c r="H6" s="204"/>
      <c r="I6" s="204" t="s">
        <v>128</v>
      </c>
      <c r="J6" s="202" t="s">
        <v>128</v>
      </c>
      <c r="K6" s="169" t="str">
        <f t="array" ref="K6">IFERROR(VLOOKUP(B6,RT!A:K,11,FALSE),"")</f>
        <v/>
      </c>
      <c r="L6" s="170" t="str">
        <f t="array" ref="L6">IFERROR(VLOOKUP(B6,RT!A:AJ,36,FALSE),"")</f>
        <v/>
      </c>
      <c r="M6" s="53" t="str">
        <f t="array" ref="M6">IFERROR(VLOOKUP(B6,RT!A:AL,38,FALSE),"")</f>
        <v/>
      </c>
      <c r="N6" s="52" t="str">
        <f t="array" ref="N6">IFERROR(VLOOKUP(B6,RT!A:AK,37,FALSE),"")</f>
        <v/>
      </c>
      <c r="O6" s="54" t="str">
        <f t="array" ref="O6">IFERROR(VLOOKUP(B6,RT!A:I,9,FALSE),"")</f>
        <v/>
      </c>
      <c r="P6" s="52" t="str">
        <f t="array" ref="P6">IFERROR(VLOOKUP(B6,RT!A:H,8,FALSE),"")</f>
        <v/>
      </c>
      <c r="Q6" s="55" t="str">
        <f t="array" ref="Q6">IFERROR(VLOOKUP(B6,RT!A:AA,27,FALSE),"")</f>
        <v/>
      </c>
      <c r="R6" s="56" t="str">
        <f t="array" ref="R6">IF(AND(E6&lt;&gt;"",G6="INS",K6="OUI",M6&gt;0),M6*IF($O6&gt;41790,5.94,5.65),"")</f>
        <v/>
      </c>
      <c r="S6" s="50" t="str">
        <f t="array" ref="S6">IF(AND(E6&lt;&gt;"",G6="REV",K6="OUI",M6&gt;0),M6*IF($O6&gt;41790,6.2,5.9),"")</f>
        <v/>
      </c>
      <c r="T6" s="57" t="str">
        <f t="array" ref="T6">IF(AND(E6&lt;&gt;"",K6="NON",OR(L6="Branchement individuel",L6="Batiment détruit")),3,"")</f>
        <v/>
      </c>
      <c r="U6" s="58"/>
      <c r="V6" s="58" t="str">
        <f t="array" ref="V6">IF(AND(E6&lt;&gt;"",K6="OUI",Q6="OUI"),18,"")</f>
        <v/>
      </c>
      <c r="W6" s="49" t="str">
        <f t="array" ref="W6">IF(AND(E6&lt;&gt;"",K6="OUI",Q6="OUI"),60,"")</f>
        <v/>
      </c>
      <c r="X6" s="56"/>
      <c r="Y6" s="49"/>
      <c r="Z6" s="49"/>
      <c r="AA6" s="51"/>
      <c r="AB6" s="48"/>
    </row>
    <row r="7" spans="1:28" x14ac:dyDescent="0.25">
      <c r="A7" s="152" t="str">
        <f t="array" ref="A7">IF(D7="",RIGHT(E7,7),"")</f>
        <v>5422291</v>
      </c>
      <c r="B7" s="152">
        <f t="array" ref="B7">E7</f>
        <v>10005422291</v>
      </c>
      <c r="C7" s="61" t="str">
        <f t="array" ref="C7">IFERROR(VLOOKUP(B7,RT!A:B,2,FALSE),"")</f>
        <v/>
      </c>
      <c r="D7" s="7" t="str">
        <f t="array" ref="D7">IFERROR(VLOOKUP(B7,RT!A:J,10,FALSE),"")</f>
        <v/>
      </c>
      <c r="E7" s="203">
        <v>10005422291</v>
      </c>
      <c r="F7" s="204" t="s">
        <v>152</v>
      </c>
      <c r="G7" s="204" t="s">
        <v>70</v>
      </c>
      <c r="H7" s="204"/>
      <c r="I7" s="204" t="s">
        <v>128</v>
      </c>
      <c r="J7" s="202" t="s">
        <v>128</v>
      </c>
      <c r="K7" s="169" t="str">
        <f t="array" ref="K7">IFERROR(VLOOKUP(B7,RT!A:K,11,FALSE),"")</f>
        <v/>
      </c>
      <c r="L7" s="170" t="str">
        <f t="array" ref="L7">IFERROR(VLOOKUP(B7,RT!A:AJ,36,FALSE),"")</f>
        <v/>
      </c>
      <c r="M7" s="53" t="str">
        <f t="array" ref="M7">IFERROR(VLOOKUP(B7,RT!A:AL,38,FALSE),"")</f>
        <v/>
      </c>
      <c r="N7" s="52" t="str">
        <f t="array" ref="N7">IFERROR(VLOOKUP(B7,RT!A:AK,37,FALSE),"")</f>
        <v/>
      </c>
      <c r="O7" s="54" t="str">
        <f t="array" ref="O7">IFERROR(VLOOKUP(B7,RT!A:I,9,FALSE),"")</f>
        <v/>
      </c>
      <c r="P7" s="52" t="str">
        <f t="array" ref="P7">IFERROR(VLOOKUP(B7,RT!A:H,8,FALSE),"")</f>
        <v/>
      </c>
      <c r="Q7" s="55" t="str">
        <f t="array" ref="Q7">IFERROR(VLOOKUP(B7,RT!A:AA,27,FALSE),"")</f>
        <v/>
      </c>
      <c r="R7" s="56" t="str">
        <f t="array" ref="R7">IF(AND(E7&lt;&gt;"",G7="INS",K7="OUI",M7&gt;0),M7*IF($O7&gt;41790,5.94,5.65),"")</f>
        <v/>
      </c>
      <c r="S7" s="50" t="str">
        <f t="array" ref="S7">IF(AND(E7&lt;&gt;"",G7="REV",K7="OUI",M7&gt;0),M7*IF($O7&gt;41790,6.2,5.9),"")</f>
        <v/>
      </c>
      <c r="T7" s="57" t="str">
        <f t="array" ref="T7">IF(AND(E7&lt;&gt;"",K7="NON",OR(L7="Branchement individuel",L7="Batiment détruit")),3,"")</f>
        <v/>
      </c>
      <c r="U7" s="58"/>
      <c r="V7" s="58" t="str">
        <f t="array" ref="V7">IF(AND(E7&lt;&gt;"",K7="OUI",Q7="OUI"),18,"")</f>
        <v/>
      </c>
      <c r="W7" s="49" t="str">
        <f t="array" ref="W7">IF(AND(E7&lt;&gt;"",K7="OUI",Q7="OUI"),60,"")</f>
        <v/>
      </c>
      <c r="X7" s="56"/>
      <c r="Y7" s="49"/>
      <c r="Z7" s="49"/>
      <c r="AA7" s="51"/>
      <c r="AB7" s="48"/>
    </row>
    <row r="8" spans="1:28" x14ac:dyDescent="0.25">
      <c r="A8" s="152" t="str">
        <f t="array" ref="A8">IF(D8="",RIGHT(E8,7),"")</f>
        <v>5423375</v>
      </c>
      <c r="B8" s="152">
        <f t="array" ref="B8">E8</f>
        <v>10005423375</v>
      </c>
      <c r="C8" s="61" t="str">
        <f t="array" ref="C8">IFERROR(VLOOKUP(B8,RT!A:B,2,FALSE),"")</f>
        <v/>
      </c>
      <c r="D8" s="7" t="str">
        <f t="array" ref="D8">IFERROR(VLOOKUP(B8,RT!A:J,10,FALSE),"")</f>
        <v/>
      </c>
      <c r="E8" s="203">
        <v>10005423375</v>
      </c>
      <c r="F8" s="204" t="s">
        <v>153</v>
      </c>
      <c r="G8" s="204" t="s">
        <v>70</v>
      </c>
      <c r="H8" s="204"/>
      <c r="I8" s="204" t="s">
        <v>128</v>
      </c>
      <c r="J8" s="202" t="s">
        <v>128</v>
      </c>
      <c r="K8" s="169" t="str">
        <f t="array" ref="K8">IFERROR(VLOOKUP(B8,RT!A:K,11,FALSE),"")</f>
        <v/>
      </c>
      <c r="L8" s="170" t="str">
        <f t="array" ref="L8">IFERROR(VLOOKUP(B8,RT!A:AJ,36,FALSE),"")</f>
        <v/>
      </c>
      <c r="M8" s="53" t="str">
        <f t="array" ref="M8">IFERROR(VLOOKUP(B8,RT!A:AL,38,FALSE),"")</f>
        <v/>
      </c>
      <c r="N8" s="52" t="str">
        <f t="array" ref="N8">IFERROR(VLOOKUP(B8,RT!A:AK,37,FALSE),"")</f>
        <v/>
      </c>
      <c r="O8" s="54" t="str">
        <f t="array" ref="O8">IFERROR(VLOOKUP(B8,RT!A:I,9,FALSE),"")</f>
        <v/>
      </c>
      <c r="P8" s="52" t="str">
        <f t="array" ref="P8">IFERROR(VLOOKUP(B8,RT!A:H,8,FALSE),"")</f>
        <v/>
      </c>
      <c r="Q8" s="55" t="str">
        <f t="array" ref="Q8">IFERROR(VLOOKUP(B8,RT!A:AA,27,FALSE),"")</f>
        <v/>
      </c>
      <c r="R8" s="56" t="str">
        <f t="array" ref="R8">IF(AND(E8&lt;&gt;"",G8="INS",K8="OUI",M8&gt;0),M8*IF($O8&gt;41790,5.94,5.65),"")</f>
        <v/>
      </c>
      <c r="S8" s="50" t="str">
        <f t="array" ref="S8">IF(AND(E8&lt;&gt;"",G8="REV",K8="OUI",M8&gt;0),M8*IF($O8&gt;41790,6.2,5.9),"")</f>
        <v/>
      </c>
      <c r="T8" s="57" t="str">
        <f t="array" ref="T8">IF(AND(E8&lt;&gt;"",K8="NON",OR(L8="Branchement individuel",L8="Batiment détruit")),3,"")</f>
        <v/>
      </c>
      <c r="U8" s="58"/>
      <c r="V8" s="58" t="str">
        <f t="array" ref="V8">IF(AND(E8&lt;&gt;"",K8="OUI",Q8="OUI"),18,"")</f>
        <v/>
      </c>
      <c r="W8" s="49" t="str">
        <f t="array" ref="W8">IF(AND(E8&lt;&gt;"",K8="OUI",Q8="OUI"),60,"")</f>
        <v/>
      </c>
      <c r="X8" s="56"/>
      <c r="Y8" s="49"/>
      <c r="Z8" s="49"/>
      <c r="AA8" s="51"/>
      <c r="AB8" s="48"/>
    </row>
    <row r="9" spans="1:28" x14ac:dyDescent="0.25">
      <c r="A9" s="152" t="str">
        <f t="array" ref="A9">IF(D9="",RIGHT(E9,7),"")</f>
        <v>5422286</v>
      </c>
      <c r="B9" s="152">
        <f t="array" ref="B9">E9</f>
        <v>10005422286</v>
      </c>
      <c r="C9" s="61" t="str">
        <f t="array" ref="C9">IFERROR(VLOOKUP(B9,RT!A:B,2,FALSE),"")</f>
        <v/>
      </c>
      <c r="D9" s="7" t="str">
        <f t="array" ref="D9">IFERROR(VLOOKUP(B9,RT!A:J,10,FALSE),"")</f>
        <v/>
      </c>
      <c r="E9" s="203">
        <v>10005422286</v>
      </c>
      <c r="F9" s="204" t="s">
        <v>154</v>
      </c>
      <c r="G9" s="204" t="s">
        <v>70</v>
      </c>
      <c r="H9" s="204"/>
      <c r="I9" s="204" t="s">
        <v>128</v>
      </c>
      <c r="J9" s="202" t="s">
        <v>128</v>
      </c>
      <c r="K9" s="169" t="str">
        <f t="array" ref="K9">IFERROR(VLOOKUP(B9,RT!A:K,11,FALSE),"")</f>
        <v/>
      </c>
      <c r="L9" s="170" t="str">
        <f t="array" ref="L9">IFERROR(VLOOKUP(B9,RT!A:AJ,36,FALSE),"")</f>
        <v/>
      </c>
      <c r="M9" s="53" t="str">
        <f t="array" ref="M9">IFERROR(VLOOKUP(B9,RT!A:AL,38,FALSE),"")</f>
        <v/>
      </c>
      <c r="N9" s="52" t="str">
        <f t="array" ref="N9">IFERROR(VLOOKUP(B9,RT!A:AK,37,FALSE),"")</f>
        <v/>
      </c>
      <c r="O9" s="54" t="str">
        <f t="array" ref="O9">IFERROR(VLOOKUP(B9,RT!A:I,9,FALSE),"")</f>
        <v/>
      </c>
      <c r="P9" s="52" t="str">
        <f t="array" ref="P9">IFERROR(VLOOKUP(B9,RT!A:H,8,FALSE),"")</f>
        <v/>
      </c>
      <c r="Q9" s="55" t="str">
        <f t="array" ref="Q9">IFERROR(VLOOKUP(B9,RT!A:AA,27,FALSE),"")</f>
        <v/>
      </c>
      <c r="R9" s="56" t="str">
        <f t="array" ref="R9">IF(AND(E9&lt;&gt;"",G9="INS",K9="OUI",M9&gt;0),M9*IF($O9&gt;41790,5.94,5.65),"")</f>
        <v/>
      </c>
      <c r="S9" s="50" t="str">
        <f t="array" ref="S9">IF(AND(E9&lt;&gt;"",G9="REV",K9="OUI",M9&gt;0),M9*IF($O9&gt;41790,6.2,5.9),"")</f>
        <v/>
      </c>
      <c r="T9" s="57" t="str">
        <f t="array" ref="T9">IF(AND(E9&lt;&gt;"",K9="NON",OR(L9="Branchement individuel",L9="Batiment détruit")),3,"")</f>
        <v/>
      </c>
      <c r="U9" s="58"/>
      <c r="V9" s="58" t="str">
        <f t="array" ref="V9">IF(AND(E9&lt;&gt;"",K9="OUI",Q9="OUI"),18,"")</f>
        <v/>
      </c>
      <c r="W9" s="49" t="str">
        <f t="array" ref="W9">IF(AND(E9&lt;&gt;"",K9="OUI",Q9="OUI"),60,"")</f>
        <v/>
      </c>
      <c r="X9" s="56"/>
      <c r="Y9" s="49"/>
      <c r="Z9" s="49"/>
      <c r="AA9" s="51"/>
      <c r="AB9" s="48"/>
    </row>
    <row r="10" spans="1:28" x14ac:dyDescent="0.25">
      <c r="A10" s="152" t="str">
        <f t="array" ref="A10">IF(D10="",RIGHT(E10,7),"")</f>
        <v>5460093</v>
      </c>
      <c r="B10" s="152">
        <f t="array" ref="B10">E10</f>
        <v>10005460093</v>
      </c>
      <c r="C10" s="61" t="str">
        <f t="array" ref="C10">IFERROR(VLOOKUP(B10,RT!A:B,2,FALSE),"")</f>
        <v/>
      </c>
      <c r="D10" s="7" t="str">
        <f t="array" ref="D10">IFERROR(VLOOKUP(B10,RT!A:J,10,FALSE),"")</f>
        <v/>
      </c>
      <c r="E10" s="203">
        <v>10005460093</v>
      </c>
      <c r="F10" s="204" t="s">
        <v>155</v>
      </c>
      <c r="G10" s="204" t="s">
        <v>70</v>
      </c>
      <c r="H10" s="204"/>
      <c r="I10" s="204" t="s">
        <v>128</v>
      </c>
      <c r="J10" s="202" t="s">
        <v>128</v>
      </c>
      <c r="K10" s="169" t="str">
        <f t="array" ref="K10">IFERROR(VLOOKUP(B10,RT!A:K,11,FALSE),"")</f>
        <v/>
      </c>
      <c r="L10" s="170" t="str">
        <f t="array" ref="L10">IFERROR(VLOOKUP(B10,RT!A:AJ,36,FALSE),"")</f>
        <v/>
      </c>
      <c r="M10" s="53" t="str">
        <f t="array" ref="M10">IFERROR(VLOOKUP(B10,RT!A:AL,38,FALSE),"")</f>
        <v/>
      </c>
      <c r="N10" s="52" t="str">
        <f t="array" ref="N10">IFERROR(VLOOKUP(B10,RT!A:AK,37,FALSE),"")</f>
        <v/>
      </c>
      <c r="O10" s="54" t="str">
        <f t="array" ref="O10">IFERROR(VLOOKUP(B10,RT!A:I,9,FALSE),"")</f>
        <v/>
      </c>
      <c r="P10" s="52" t="str">
        <f t="array" ref="P10">IFERROR(VLOOKUP(B10,RT!A:H,8,FALSE),"")</f>
        <v/>
      </c>
      <c r="Q10" s="55" t="str">
        <f t="array" ref="Q10">IFERROR(VLOOKUP(B10,RT!A:AA,27,FALSE),"")</f>
        <v/>
      </c>
      <c r="R10" s="56" t="str">
        <f t="array" ref="R10">IF(AND(E10&lt;&gt;"",G10="INS",K10="OUI",M10&gt;0),M10*IF($O10&gt;41790,5.94,5.65),"")</f>
        <v/>
      </c>
      <c r="S10" s="50" t="str">
        <f t="array" ref="S10">IF(AND(E10&lt;&gt;"",G10="REV",K10="OUI",M10&gt;0),M10*IF($O10&gt;41790,6.2,5.9),"")</f>
        <v/>
      </c>
      <c r="T10" s="57" t="str">
        <f t="array" ref="T10">IF(AND(E10&lt;&gt;"",K10="NON",OR(L10="Branchement individuel",L10="Batiment détruit")),3,"")</f>
        <v/>
      </c>
      <c r="U10" s="58"/>
      <c r="V10" s="58" t="str">
        <f t="array" ref="V10">IF(AND(E10&lt;&gt;"",K10="OUI",Q10="OUI"),18,"")</f>
        <v/>
      </c>
      <c r="W10" s="49" t="str">
        <f t="array" ref="W10">IF(AND(E10&lt;&gt;"",K10="OUI",Q10="OUI"),60,"")</f>
        <v/>
      </c>
      <c r="X10" s="56"/>
      <c r="Y10" s="49"/>
      <c r="Z10" s="49"/>
      <c r="AA10" s="51"/>
      <c r="AB10" s="48"/>
    </row>
    <row r="11" spans="1:28" x14ac:dyDescent="0.25">
      <c r="A11" s="152" t="str">
        <f t="array" ref="A11">IF(D11="",RIGHT(E11,7),"")</f>
        <v>5240494</v>
      </c>
      <c r="B11" s="152">
        <f t="array" ref="B11">E11</f>
        <v>10005240494</v>
      </c>
      <c r="C11" s="61" t="str">
        <f t="array" ref="C11">IFERROR(VLOOKUP(B11,RT!A:B,2,FALSE),"")</f>
        <v/>
      </c>
      <c r="D11" s="7" t="str">
        <f t="array" ref="D11">IFERROR(VLOOKUP(B11,RT!A:J,10,FALSE),"")</f>
        <v/>
      </c>
      <c r="E11" s="203">
        <v>10005240494</v>
      </c>
      <c r="F11" s="204" t="s">
        <v>156</v>
      </c>
      <c r="G11" s="204" t="s">
        <v>70</v>
      </c>
      <c r="H11" s="204"/>
      <c r="I11" s="204" t="s">
        <v>128</v>
      </c>
      <c r="J11" s="202" t="s">
        <v>128</v>
      </c>
      <c r="K11" s="169" t="str">
        <f t="array" ref="K11">IFERROR(VLOOKUP(B11,RT!A:K,11,FALSE),"")</f>
        <v/>
      </c>
      <c r="L11" s="170" t="str">
        <f t="array" ref="L11">IFERROR(VLOOKUP(B11,RT!A:AJ,36,FALSE),"")</f>
        <v/>
      </c>
      <c r="M11" s="53" t="str">
        <f t="array" ref="M11">IFERROR(VLOOKUP(B11,RT!A:AL,38,FALSE),"")</f>
        <v/>
      </c>
      <c r="N11" s="52" t="str">
        <f t="array" ref="N11">IFERROR(VLOOKUP(B11,RT!A:AK,37,FALSE),"")</f>
        <v/>
      </c>
      <c r="O11" s="54" t="str">
        <f t="array" ref="O11">IFERROR(VLOOKUP(B11,RT!A:I,9,FALSE),"")</f>
        <v/>
      </c>
      <c r="P11" s="52" t="str">
        <f t="array" ref="P11">IFERROR(VLOOKUP(B11,RT!A:H,8,FALSE),"")</f>
        <v/>
      </c>
      <c r="Q11" s="55" t="str">
        <f t="array" ref="Q11">IFERROR(VLOOKUP(B11,RT!A:AA,27,FALSE),"")</f>
        <v/>
      </c>
      <c r="R11" s="56" t="str">
        <f t="array" ref="R11">IF(AND(E11&lt;&gt;"",G11="INS",K11="OUI",M11&gt;0),M11*IF($O11&gt;41790,5.94,5.65),"")</f>
        <v/>
      </c>
      <c r="S11" s="50" t="str">
        <f t="array" ref="S11">IF(AND(E11&lt;&gt;"",G11="REV",K11="OUI",M11&gt;0),M11*IF($O11&gt;41790,6.2,5.9),"")</f>
        <v/>
      </c>
      <c r="T11" s="57" t="str">
        <f t="array" ref="T11">IF(AND(E11&lt;&gt;"",K11="NON",OR(L11="Branchement individuel",L11="Batiment détruit")),3,"")</f>
        <v/>
      </c>
      <c r="U11" s="58"/>
      <c r="V11" s="58" t="str">
        <f t="array" ref="V11">IF(AND(E11&lt;&gt;"",K11="OUI",Q11="OUI"),18,"")</f>
        <v/>
      </c>
      <c r="W11" s="49" t="str">
        <f t="array" ref="W11">IF(AND(E11&lt;&gt;"",K11="OUI",Q11="OUI"),60,"")</f>
        <v/>
      </c>
      <c r="X11" s="56"/>
      <c r="Y11" s="49"/>
      <c r="Z11" s="49"/>
      <c r="AA11" s="51"/>
      <c r="AB11" s="48"/>
    </row>
    <row r="12" spans="1:28" x14ac:dyDescent="0.25">
      <c r="A12" s="152" t="str">
        <f t="array" ref="A12">IF(D12="",RIGHT(E12,7),"")</f>
        <v>5241081</v>
      </c>
      <c r="B12" s="152">
        <f t="array" ref="B12">E12</f>
        <v>10005241081</v>
      </c>
      <c r="C12" s="61" t="str">
        <f t="array" ref="C12">IFERROR(VLOOKUP(B12,RT!A:B,2,FALSE),"")</f>
        <v/>
      </c>
      <c r="D12" s="7" t="str">
        <f t="array" ref="D12">IFERROR(VLOOKUP(B12,RT!A:J,10,FALSE),"")</f>
        <v/>
      </c>
      <c r="E12" s="203">
        <v>10005241081</v>
      </c>
      <c r="F12" s="204" t="s">
        <v>157</v>
      </c>
      <c r="G12" s="204" t="s">
        <v>70</v>
      </c>
      <c r="H12" s="204"/>
      <c r="I12" s="204" t="s">
        <v>128</v>
      </c>
      <c r="J12" s="202" t="s">
        <v>128</v>
      </c>
      <c r="K12" s="169" t="str">
        <f t="array" ref="K12">IFERROR(VLOOKUP(B12,RT!A:K,11,FALSE),"")</f>
        <v/>
      </c>
      <c r="L12" s="170" t="str">
        <f t="array" ref="L12">IFERROR(VLOOKUP(B12,RT!A:AJ,36,FALSE),"")</f>
        <v/>
      </c>
      <c r="M12" s="53" t="str">
        <f t="array" ref="M12">IFERROR(VLOOKUP(B12,RT!A:AL,38,FALSE),"")</f>
        <v/>
      </c>
      <c r="N12" s="52" t="str">
        <f t="array" ref="N12">IFERROR(VLOOKUP(B12,RT!A:AK,37,FALSE),"")</f>
        <v/>
      </c>
      <c r="O12" s="54" t="str">
        <f t="array" ref="O12">IFERROR(VLOOKUP(B12,RT!A:I,9,FALSE),"")</f>
        <v/>
      </c>
      <c r="P12" s="52" t="str">
        <f t="array" ref="P12">IFERROR(VLOOKUP(B12,RT!A:H,8,FALSE),"")</f>
        <v/>
      </c>
      <c r="Q12" s="55" t="str">
        <f t="array" ref="Q12">IFERROR(VLOOKUP(B12,RT!A:AA,27,FALSE),"")</f>
        <v/>
      </c>
      <c r="R12" s="56" t="str">
        <f t="array" ref="R12">IF(AND(E12&lt;&gt;"",G12="INS",K12="OUI",M12&gt;0),M12*IF($O12&gt;41790,5.94,5.65),"")</f>
        <v/>
      </c>
      <c r="S12" s="50" t="str">
        <f t="array" ref="S12">IF(AND(E12&lt;&gt;"",G12="REV",K12="OUI",M12&gt;0),M12*IF($O12&gt;41790,6.2,5.9),"")</f>
        <v/>
      </c>
      <c r="T12" s="57" t="str">
        <f t="array" ref="T12">IF(AND(E12&lt;&gt;"",K12="NON",OR(L12="Branchement individuel",L12="Batiment détruit")),3,"")</f>
        <v/>
      </c>
      <c r="U12" s="58"/>
      <c r="V12" s="58" t="str">
        <f t="array" ref="V12">IF(AND(E12&lt;&gt;"",K12="OUI",Q12="OUI"),18,"")</f>
        <v/>
      </c>
      <c r="W12" s="49" t="str">
        <f t="array" ref="W12">IF(AND(E12&lt;&gt;"",K12="OUI",Q12="OUI"),60,"")</f>
        <v/>
      </c>
      <c r="X12" s="56"/>
      <c r="Y12" s="49"/>
      <c r="Z12" s="49"/>
      <c r="AA12" s="51"/>
      <c r="AB12" s="48"/>
    </row>
    <row r="13" spans="1:28" x14ac:dyDescent="0.25">
      <c r="A13" s="152" t="str">
        <f t="array" ref="A13">IF(D13="",RIGHT(E13,7),"")</f>
        <v>5197376</v>
      </c>
      <c r="B13" s="152">
        <f t="array" ref="B13">E13</f>
        <v>10005197376</v>
      </c>
      <c r="C13" s="61" t="str">
        <f t="array" ref="C13">IFERROR(VLOOKUP(B13,RT!A:B,2,FALSE),"")</f>
        <v/>
      </c>
      <c r="D13" s="7" t="str">
        <f t="array" ref="D13">IFERROR(VLOOKUP(B13,RT!A:J,10,FALSE),"")</f>
        <v/>
      </c>
      <c r="E13" s="203">
        <v>10005197376</v>
      </c>
      <c r="F13" s="204" t="s">
        <v>158</v>
      </c>
      <c r="G13" s="204" t="s">
        <v>70</v>
      </c>
      <c r="H13" s="204"/>
      <c r="I13" s="204" t="s">
        <v>128</v>
      </c>
      <c r="J13" s="202" t="s">
        <v>128</v>
      </c>
      <c r="K13" s="169" t="str">
        <f t="array" ref="K13">IFERROR(VLOOKUP(B13,RT!A:K,11,FALSE),"")</f>
        <v/>
      </c>
      <c r="L13" s="170" t="str">
        <f t="array" ref="L13">IFERROR(VLOOKUP(B13,RT!A:AJ,36,FALSE),"")</f>
        <v/>
      </c>
      <c r="M13" s="53" t="str">
        <f t="array" ref="M13">IFERROR(VLOOKUP(B13,RT!A:AL,38,FALSE),"")</f>
        <v/>
      </c>
      <c r="N13" s="52" t="str">
        <f t="array" ref="N13">IFERROR(VLOOKUP(B13,RT!A:AK,37,FALSE),"")</f>
        <v/>
      </c>
      <c r="O13" s="54" t="str">
        <f t="array" ref="O13">IFERROR(VLOOKUP(B13,RT!A:I,9,FALSE),"")</f>
        <v/>
      </c>
      <c r="P13" s="52" t="str">
        <f t="array" ref="P13">IFERROR(VLOOKUP(B13,RT!A:H,8,FALSE),"")</f>
        <v/>
      </c>
      <c r="Q13" s="55" t="str">
        <f t="array" ref="Q13">IFERROR(VLOOKUP(B13,RT!A:AA,27,FALSE),"")</f>
        <v/>
      </c>
      <c r="R13" s="56" t="str">
        <f t="array" ref="R13">IF(AND(E13&lt;&gt;"",G13="INS",K13="OUI",M13&gt;0),M13*IF($O13&gt;41790,5.94,5.65),"")</f>
        <v/>
      </c>
      <c r="S13" s="50" t="str">
        <f t="array" ref="S13">IF(AND(E13&lt;&gt;"",G13="REV",K13="OUI",M13&gt;0),M13*IF($O13&gt;41790,6.2,5.9),"")</f>
        <v/>
      </c>
      <c r="T13" s="57" t="str">
        <f t="array" ref="T13">IF(AND(E13&lt;&gt;"",K13="NON",OR(L13="Branchement individuel",L13="Batiment détruit")),3,"")</f>
        <v/>
      </c>
      <c r="U13" s="58"/>
      <c r="V13" s="58" t="str">
        <f t="array" ref="V13">IF(AND(E13&lt;&gt;"",K13="OUI",Q13="OUI"),18,"")</f>
        <v/>
      </c>
      <c r="W13" s="49" t="str">
        <f t="array" ref="W13">IF(AND(E13&lt;&gt;"",K13="OUI",Q13="OUI"),60,"")</f>
        <v/>
      </c>
      <c r="X13" s="56"/>
      <c r="Y13" s="49"/>
      <c r="Z13" s="49"/>
      <c r="AA13" s="51"/>
      <c r="AB13" s="48"/>
    </row>
    <row r="14" spans="1:28" x14ac:dyDescent="0.25">
      <c r="A14" s="152" t="str">
        <f t="array" ref="A14">IF(D14="",RIGHT(E14,7),"")</f>
        <v>5286703</v>
      </c>
      <c r="B14" s="152">
        <f t="array" ref="B14">E14</f>
        <v>10005286703</v>
      </c>
      <c r="C14" s="61" t="str">
        <f t="array" ref="C14">IFERROR(VLOOKUP(B14,RT!A:B,2,FALSE),"")</f>
        <v/>
      </c>
      <c r="D14" s="7" t="str">
        <f t="array" ref="D14">IFERROR(VLOOKUP(B14,RT!A:J,10,FALSE),"")</f>
        <v/>
      </c>
      <c r="E14" s="203">
        <v>10005286703</v>
      </c>
      <c r="F14" s="204" t="s">
        <v>194</v>
      </c>
      <c r="G14" s="204" t="s">
        <v>70</v>
      </c>
      <c r="H14" s="204"/>
      <c r="I14" s="204" t="s">
        <v>128</v>
      </c>
      <c r="J14" s="202" t="s">
        <v>128</v>
      </c>
      <c r="K14" s="169" t="str">
        <f t="array" ref="K14">IFERROR(VLOOKUP(B14,RT!A:K,11,FALSE),"")</f>
        <v/>
      </c>
      <c r="L14" s="170" t="str">
        <f t="array" ref="L14">IFERROR(VLOOKUP(B14,RT!A:AJ,36,FALSE),"")</f>
        <v/>
      </c>
      <c r="M14" s="53" t="str">
        <f t="array" ref="M14">IFERROR(VLOOKUP(B14,RT!A:AL,38,FALSE),"")</f>
        <v/>
      </c>
      <c r="N14" s="52" t="str">
        <f t="array" ref="N14">IFERROR(VLOOKUP(B14,RT!A:AK,37,FALSE),"")</f>
        <v/>
      </c>
      <c r="O14" s="54" t="str">
        <f t="array" ref="O14">IFERROR(VLOOKUP(B14,RT!A:I,9,FALSE),"")</f>
        <v/>
      </c>
      <c r="P14" s="52" t="str">
        <f t="array" ref="P14">IFERROR(VLOOKUP(B14,RT!A:H,8,FALSE),"")</f>
        <v/>
      </c>
      <c r="Q14" s="55" t="str">
        <f t="array" ref="Q14">IFERROR(VLOOKUP(B14,RT!A:AA,27,FALSE),"")</f>
        <v/>
      </c>
      <c r="R14" s="56" t="str">
        <f t="array" ref="R14">IF(AND(E14&lt;&gt;"",G14="INS",K14="OUI",M14&gt;0),M14*IF($O14&gt;41790,5.94,5.65),"")</f>
        <v/>
      </c>
      <c r="S14" s="50" t="str">
        <f t="array" ref="S14">IF(AND(E14&lt;&gt;"",G14="REV",K14="OUI",M14&gt;0),M14*IF($O14&gt;41790,6.2,5.9),"")</f>
        <v/>
      </c>
      <c r="T14" s="57" t="str">
        <f t="array" ref="T14">IF(AND(E14&lt;&gt;"",K14="NON",OR(L14="Branchement individuel",L14="Batiment détruit")),3,"")</f>
        <v/>
      </c>
      <c r="U14" s="58"/>
      <c r="V14" s="58" t="str">
        <f t="array" ref="V14">IF(AND(E14&lt;&gt;"",K14="OUI",Q14="OUI"),18,"")</f>
        <v/>
      </c>
      <c r="W14" s="49" t="str">
        <f t="array" ref="W14">IF(AND(E14&lt;&gt;"",K14="OUI",Q14="OUI"),60,"")</f>
        <v/>
      </c>
      <c r="X14" s="56"/>
      <c r="Y14" s="49"/>
      <c r="Z14" s="49"/>
      <c r="AA14" s="51"/>
      <c r="AB14" s="48"/>
    </row>
    <row r="15" spans="1:28" x14ac:dyDescent="0.25">
      <c r="A15" s="152" t="str">
        <f t="array" ref="A15">IF(D15="",RIGHT(E15,7),"")</f>
        <v>5423896</v>
      </c>
      <c r="B15" s="152">
        <f t="array" ref="B15">E15</f>
        <v>10005423896</v>
      </c>
      <c r="C15" s="61" t="str">
        <f t="array" ref="C15">IFERROR(VLOOKUP(B15,RT!A:B,2,FALSE),"")</f>
        <v/>
      </c>
      <c r="D15" s="7" t="str">
        <f t="array" ref="D15">IFERROR(VLOOKUP(B15,RT!A:J,10,FALSE),"")</f>
        <v/>
      </c>
      <c r="E15" s="203">
        <v>10005423896</v>
      </c>
      <c r="F15" s="204" t="s">
        <v>193</v>
      </c>
      <c r="G15" s="204" t="s">
        <v>70</v>
      </c>
      <c r="H15" s="204"/>
      <c r="I15" s="204" t="s">
        <v>128</v>
      </c>
      <c r="J15" s="202" t="s">
        <v>128</v>
      </c>
      <c r="K15" s="169" t="str">
        <f t="array" ref="K15">IFERROR(VLOOKUP(B15,RT!A:K,11,FALSE),"")</f>
        <v/>
      </c>
      <c r="L15" s="170" t="str">
        <f t="array" ref="L15">IFERROR(VLOOKUP(B15,RT!A:AJ,36,FALSE),"")</f>
        <v/>
      </c>
      <c r="M15" s="53" t="str">
        <f t="array" ref="M15">IFERROR(VLOOKUP(B15,RT!A:AL,38,FALSE),"")</f>
        <v/>
      </c>
      <c r="N15" s="52" t="str">
        <f t="array" ref="N15">IFERROR(VLOOKUP(B15,RT!A:AK,37,FALSE),"")</f>
        <v/>
      </c>
      <c r="O15" s="54" t="str">
        <f t="array" ref="O15">IFERROR(VLOOKUP(B15,RT!A:I,9,FALSE),"")</f>
        <v/>
      </c>
      <c r="P15" s="52" t="str">
        <f t="array" ref="P15">IFERROR(VLOOKUP(B15,RT!A:H,8,FALSE),"")</f>
        <v/>
      </c>
      <c r="Q15" s="55" t="str">
        <f t="array" ref="Q15">IFERROR(VLOOKUP(B15,RT!A:AA,27,FALSE),"")</f>
        <v/>
      </c>
      <c r="R15" s="56" t="str">
        <f t="array" ref="R15">IF(AND(E15&lt;&gt;"",G15="INS",K15="OUI",M15&gt;0),M15*IF($O15&gt;41790,5.94,5.65),"")</f>
        <v/>
      </c>
      <c r="S15" s="50" t="str">
        <f t="array" ref="S15">IF(AND(E15&lt;&gt;"",G15="REV",K15="OUI",M15&gt;0),M15*IF($O15&gt;41790,6.2,5.9),"")</f>
        <v/>
      </c>
      <c r="T15" s="57" t="str">
        <f t="array" ref="T15">IF(AND(E15&lt;&gt;"",K15="NON",OR(L15="Branchement individuel",L15="Batiment détruit")),3,"")</f>
        <v/>
      </c>
      <c r="U15" s="58"/>
      <c r="V15" s="58" t="str">
        <f t="array" ref="V15">IF(AND(E15&lt;&gt;"",K15="OUI",Q15="OUI"),18,"")</f>
        <v/>
      </c>
      <c r="W15" s="49" t="str">
        <f t="array" ref="W15">IF(AND(E15&lt;&gt;"",K15="OUI",Q15="OUI"),60,"")</f>
        <v/>
      </c>
      <c r="X15" s="56"/>
      <c r="Y15" s="49"/>
      <c r="Z15" s="49"/>
      <c r="AA15" s="51"/>
      <c r="AB15" s="48"/>
    </row>
    <row r="16" spans="1:28" x14ac:dyDescent="0.25">
      <c r="A16" s="152" t="str">
        <f t="array" ref="A16">IF(D16="",RIGHT(E16,7),"")</f>
        <v>5423379</v>
      </c>
      <c r="B16" s="152">
        <f t="array" ref="B16">E16</f>
        <v>10005423379</v>
      </c>
      <c r="C16" s="61" t="str">
        <f t="array" ref="C16">IFERROR(VLOOKUP(B16,RT!A:B,2,FALSE),"")</f>
        <v/>
      </c>
      <c r="D16" s="7" t="str">
        <f t="array" ref="D16">IFERROR(VLOOKUP(B16,RT!A:J,10,FALSE),"")</f>
        <v/>
      </c>
      <c r="E16" s="203">
        <v>10005423379</v>
      </c>
      <c r="F16" s="204" t="s">
        <v>159</v>
      </c>
      <c r="G16" s="204" t="s">
        <v>70</v>
      </c>
      <c r="H16" s="204"/>
      <c r="I16" s="204" t="s">
        <v>128</v>
      </c>
      <c r="J16" s="202" t="s">
        <v>128</v>
      </c>
      <c r="K16" s="169" t="str">
        <f t="array" ref="K16">IFERROR(VLOOKUP(B16,RT!A:K,11,FALSE),"")</f>
        <v/>
      </c>
      <c r="L16" s="170" t="str">
        <f t="array" ref="L16">IFERROR(VLOOKUP(B16,RT!A:AJ,36,FALSE),"")</f>
        <v/>
      </c>
      <c r="M16" s="53" t="str">
        <f t="array" ref="M16">IFERROR(VLOOKUP(B16,RT!A:AL,38,FALSE),"")</f>
        <v/>
      </c>
      <c r="N16" s="52" t="str">
        <f t="array" ref="N16">IFERROR(VLOOKUP(B16,RT!A:AK,37,FALSE),"")</f>
        <v/>
      </c>
      <c r="O16" s="54" t="str">
        <f t="array" ref="O16">IFERROR(VLOOKUP(B16,RT!A:I,9,FALSE),"")</f>
        <v/>
      </c>
      <c r="P16" s="52" t="str">
        <f t="array" ref="P16">IFERROR(VLOOKUP(B16,RT!A:H,8,FALSE),"")</f>
        <v/>
      </c>
      <c r="Q16" s="55" t="str">
        <f t="array" ref="Q16">IFERROR(VLOOKUP(B16,RT!A:AA,27,FALSE),"")</f>
        <v/>
      </c>
      <c r="R16" s="56" t="str">
        <f t="array" ref="R16">IF(AND(E16&lt;&gt;"",G16="INS",K16="OUI",M16&gt;0),M16*IF($O16&gt;41790,5.94,5.65),"")</f>
        <v/>
      </c>
      <c r="S16" s="50" t="str">
        <f t="array" ref="S16">IF(AND(E16&lt;&gt;"",G16="REV",K16="OUI",M16&gt;0),M16*IF($O16&gt;41790,6.2,5.9),"")</f>
        <v/>
      </c>
      <c r="T16" s="57" t="str">
        <f t="array" ref="T16">IF(AND(E16&lt;&gt;"",K16="NON",OR(L16="Branchement individuel",L16="Batiment détruit")),3,"")</f>
        <v/>
      </c>
      <c r="U16" s="58"/>
      <c r="V16" s="58" t="str">
        <f t="array" ref="V16">IF(AND(E16&lt;&gt;"",K16="OUI",Q16="OUI"),18,"")</f>
        <v/>
      </c>
      <c r="W16" s="49" t="str">
        <f t="array" ref="W16">IF(AND(E16&lt;&gt;"",K16="OUI",Q16="OUI"),60,"")</f>
        <v/>
      </c>
      <c r="X16" s="56"/>
      <c r="Y16" s="49"/>
      <c r="Z16" s="49"/>
      <c r="AA16" s="51"/>
      <c r="AB16" s="48"/>
    </row>
    <row r="17" spans="1:28" x14ac:dyDescent="0.25">
      <c r="A17" s="152" t="str">
        <f t="array" ref="A17">IF(D17="",RIGHT(E17,7),"")</f>
        <v>5426525</v>
      </c>
      <c r="B17" s="152">
        <f t="array" ref="B17">E17</f>
        <v>10005426525</v>
      </c>
      <c r="C17" s="61" t="str">
        <f t="array" ref="C17">IFERROR(VLOOKUP(B17,RT!A:B,2,FALSE),"")</f>
        <v/>
      </c>
      <c r="D17" s="7" t="str">
        <f t="array" ref="D17">IFERROR(VLOOKUP(B17,RT!A:J,10,FALSE),"")</f>
        <v/>
      </c>
      <c r="E17" s="203">
        <v>10005426525</v>
      </c>
      <c r="F17" s="204" t="s">
        <v>160</v>
      </c>
      <c r="G17" s="204" t="s">
        <v>70</v>
      </c>
      <c r="H17" s="204"/>
      <c r="I17" s="204" t="s">
        <v>128</v>
      </c>
      <c r="J17" s="202" t="s">
        <v>128</v>
      </c>
      <c r="K17" s="169" t="str">
        <f t="array" ref="K17">IFERROR(VLOOKUP(B17,RT!A:K,11,FALSE),"")</f>
        <v/>
      </c>
      <c r="L17" s="170" t="str">
        <f t="array" ref="L17">IFERROR(VLOOKUP(B17,RT!A:AJ,36,FALSE),"")</f>
        <v/>
      </c>
      <c r="M17" s="53" t="str">
        <f t="array" ref="M17">IFERROR(VLOOKUP(B17,RT!A:AL,38,FALSE),"")</f>
        <v/>
      </c>
      <c r="N17" s="52" t="str">
        <f t="array" ref="N17">IFERROR(VLOOKUP(B17,RT!A:AK,37,FALSE),"")</f>
        <v/>
      </c>
      <c r="O17" s="54" t="str">
        <f t="array" ref="O17">IFERROR(VLOOKUP(B17,RT!A:I,9,FALSE),"")</f>
        <v/>
      </c>
      <c r="P17" s="52" t="str">
        <f t="array" ref="P17">IFERROR(VLOOKUP(B17,RT!A:H,8,FALSE),"")</f>
        <v/>
      </c>
      <c r="Q17" s="55" t="str">
        <f t="array" ref="Q17">IFERROR(VLOOKUP(B17,RT!A:AA,27,FALSE),"")</f>
        <v/>
      </c>
      <c r="R17" s="56" t="str">
        <f t="array" ref="R17">IF(AND(E17&lt;&gt;"",G17="INS",K17="OUI",M17&gt;0),M17*IF($O17&gt;41790,5.94,5.65),"")</f>
        <v/>
      </c>
      <c r="S17" s="50" t="str">
        <f t="array" ref="S17">IF(AND(E17&lt;&gt;"",G17="REV",K17="OUI",M17&gt;0),M17*IF($O17&gt;41790,6.2,5.9),"")</f>
        <v/>
      </c>
      <c r="T17" s="57" t="str">
        <f t="array" ref="T17">IF(AND(E17&lt;&gt;"",K17="NON",OR(L17="Branchement individuel",L17="Batiment détruit")),3,"")</f>
        <v/>
      </c>
      <c r="U17" s="58"/>
      <c r="V17" s="58" t="str">
        <f t="array" ref="V17">IF(AND(E17&lt;&gt;"",K17="OUI",Q17="OUI"),18,"")</f>
        <v/>
      </c>
      <c r="W17" s="49" t="str">
        <f t="array" ref="W17">IF(AND(E17&lt;&gt;"",K17="OUI",Q17="OUI"),60,"")</f>
        <v/>
      </c>
      <c r="X17" s="56"/>
      <c r="Y17" s="49"/>
      <c r="Z17" s="49"/>
      <c r="AA17" s="51"/>
      <c r="AB17" s="48"/>
    </row>
    <row r="18" spans="1:28" x14ac:dyDescent="0.25">
      <c r="A18" s="152" t="str">
        <f t="array" ref="A18">IF(D18="",RIGHT(E18,7),"")</f>
        <v>5422807</v>
      </c>
      <c r="B18" s="152">
        <f t="array" ref="B18">E18</f>
        <v>10005422807</v>
      </c>
      <c r="C18" s="61" t="str">
        <f t="array" ref="C18">IFERROR(VLOOKUP(B18,RT!A:B,2,FALSE),"")</f>
        <v/>
      </c>
      <c r="D18" s="7" t="str">
        <f t="array" ref="D18">IFERROR(VLOOKUP(B18,RT!A:J,10,FALSE),"")</f>
        <v/>
      </c>
      <c r="E18" s="203">
        <v>10005422807</v>
      </c>
      <c r="F18" s="204" t="s">
        <v>161</v>
      </c>
      <c r="G18" s="204" t="s">
        <v>70</v>
      </c>
      <c r="H18" s="204"/>
      <c r="I18" s="204" t="s">
        <v>128</v>
      </c>
      <c r="J18" s="202" t="s">
        <v>128</v>
      </c>
      <c r="K18" s="169" t="str">
        <f t="array" ref="K18">IFERROR(VLOOKUP(B18,RT!A:K,11,FALSE),"")</f>
        <v/>
      </c>
      <c r="L18" s="170" t="str">
        <f t="array" ref="L18">IFERROR(VLOOKUP(B18,RT!A:AJ,36,FALSE),"")</f>
        <v/>
      </c>
      <c r="M18" s="53" t="str">
        <f t="array" ref="M18">IFERROR(VLOOKUP(B18,RT!A:AL,38,FALSE),"")</f>
        <v/>
      </c>
      <c r="N18" s="52" t="str">
        <f t="array" ref="N18">IFERROR(VLOOKUP(B18,RT!A:AK,37,FALSE),"")</f>
        <v/>
      </c>
      <c r="O18" s="54" t="str">
        <f t="array" ref="O18">IFERROR(VLOOKUP(B18,RT!A:I,9,FALSE),"")</f>
        <v/>
      </c>
      <c r="P18" s="52" t="str">
        <f t="array" ref="P18">IFERROR(VLOOKUP(B18,RT!A:H,8,FALSE),"")</f>
        <v/>
      </c>
      <c r="Q18" s="55" t="str">
        <f t="array" ref="Q18">IFERROR(VLOOKUP(B18,RT!A:AA,27,FALSE),"")</f>
        <v/>
      </c>
      <c r="R18" s="56" t="str">
        <f t="array" ref="R18">IF(AND(E18&lt;&gt;"",G18="INS",K18="OUI",M18&gt;0),M18*IF($O18&gt;41790,5.94,5.65),"")</f>
        <v/>
      </c>
      <c r="S18" s="50" t="str">
        <f t="array" ref="S18">IF(AND(E18&lt;&gt;"",G18="REV",K18="OUI",M18&gt;0),M18*IF($O18&gt;41790,6.2,5.9),"")</f>
        <v/>
      </c>
      <c r="T18" s="57" t="str">
        <f t="array" ref="T18">IF(AND(E18&lt;&gt;"",K18="NON",OR(L18="Branchement individuel",L18="Batiment détruit")),3,"")</f>
        <v/>
      </c>
      <c r="U18" s="58"/>
      <c r="V18" s="58" t="str">
        <f t="array" ref="V18">IF(AND(E18&lt;&gt;"",K18="OUI",Q18="OUI"),18,"")</f>
        <v/>
      </c>
      <c r="W18" s="49" t="str">
        <f t="array" ref="W18">IF(AND(E18&lt;&gt;"",K18="OUI",Q18="OUI"),60,"")</f>
        <v/>
      </c>
      <c r="X18" s="56"/>
      <c r="Y18" s="49"/>
      <c r="Z18" s="49"/>
      <c r="AA18" s="51"/>
      <c r="AB18" s="48"/>
    </row>
    <row r="19" spans="1:28" x14ac:dyDescent="0.25">
      <c r="A19" s="152" t="str">
        <f t="array" ref="A19">IF(D19="",RIGHT(E19,7),"")</f>
        <v>5241080</v>
      </c>
      <c r="B19" s="152">
        <f t="array" ref="B19">E19</f>
        <v>10005241080</v>
      </c>
      <c r="C19" s="61" t="str">
        <f t="array" ref="C19">IFERROR(VLOOKUP(B19,RT!A:B,2,FALSE),"")</f>
        <v/>
      </c>
      <c r="D19" s="7" t="str">
        <f t="array" ref="D19">IFERROR(VLOOKUP(B19,RT!A:J,10,FALSE),"")</f>
        <v/>
      </c>
      <c r="E19" s="203">
        <v>10005241080</v>
      </c>
      <c r="F19" s="204" t="s">
        <v>190</v>
      </c>
      <c r="G19" s="204" t="s">
        <v>70</v>
      </c>
      <c r="H19" s="204"/>
      <c r="I19" s="204" t="s">
        <v>128</v>
      </c>
      <c r="J19" s="202" t="s">
        <v>128</v>
      </c>
      <c r="K19" s="169" t="str">
        <f t="array" ref="K19">IFERROR(VLOOKUP(B19,RT!A:K,11,FALSE),"")</f>
        <v/>
      </c>
      <c r="L19" s="170" t="str">
        <f t="array" ref="L19">IFERROR(VLOOKUP(B19,RT!A:AJ,36,FALSE),"")</f>
        <v/>
      </c>
      <c r="M19" s="53" t="str">
        <f t="array" ref="M19">IFERROR(VLOOKUP(B19,RT!A:AL,38,FALSE),"")</f>
        <v/>
      </c>
      <c r="N19" s="52" t="str">
        <f t="array" ref="N19">IFERROR(VLOOKUP(B19,RT!A:AK,37,FALSE),"")</f>
        <v/>
      </c>
      <c r="O19" s="54" t="str">
        <f t="array" ref="O19">IFERROR(VLOOKUP(B19,RT!A:I,9,FALSE),"")</f>
        <v/>
      </c>
      <c r="P19" s="52" t="str">
        <f t="array" ref="P19">IFERROR(VLOOKUP(B19,RT!A:H,8,FALSE),"")</f>
        <v/>
      </c>
      <c r="Q19" s="55" t="str">
        <f t="array" ref="Q19">IFERROR(VLOOKUP(B19,RT!A:AA,27,FALSE),"")</f>
        <v/>
      </c>
      <c r="R19" s="56" t="str">
        <f t="array" ref="R19">IF(AND(E19&lt;&gt;"",G19="INS",K19="OUI",M19&gt;0),M19*IF($O19&gt;41790,5.94,5.65),"")</f>
        <v/>
      </c>
      <c r="S19" s="50" t="str">
        <f t="array" ref="S19">IF(AND(E19&lt;&gt;"",G19="REV",K19="OUI",M19&gt;0),M19*IF($O19&gt;41790,6.2,5.9),"")</f>
        <v/>
      </c>
      <c r="T19" s="57" t="str">
        <f t="array" ref="T19">IF(AND(E19&lt;&gt;"",K19="NON",OR(L19="Branchement individuel",L19="Batiment détruit")),3,"")</f>
        <v/>
      </c>
      <c r="U19" s="58"/>
      <c r="V19" s="58" t="str">
        <f t="array" ref="V19">IF(AND(E19&lt;&gt;"",K19="OUI",Q19="OUI"),18,"")</f>
        <v/>
      </c>
      <c r="W19" s="49" t="str">
        <f t="array" ref="W19">IF(AND(E19&lt;&gt;"",K19="OUI",Q19="OUI"),60,"")</f>
        <v/>
      </c>
      <c r="X19" s="56"/>
      <c r="Y19" s="49"/>
      <c r="Z19" s="49"/>
      <c r="AA19" s="51"/>
      <c r="AB19" s="48"/>
    </row>
    <row r="20" spans="1:28" x14ac:dyDescent="0.25">
      <c r="A20" s="152" t="str">
        <f t="array" ref="A20">IF(D20="",RIGHT(E20,7),"")</f>
        <v>5240493</v>
      </c>
      <c r="B20" s="152">
        <f t="array" ref="B20">E20</f>
        <v>10005240493</v>
      </c>
      <c r="C20" s="61" t="str">
        <f t="array" ref="C20">IFERROR(VLOOKUP(B20,RT!A:B,2,FALSE),"")</f>
        <v/>
      </c>
      <c r="D20" s="7" t="str">
        <f t="array" ref="D20">IFERROR(VLOOKUP(B20,RT!A:J,10,FALSE),"")</f>
        <v/>
      </c>
      <c r="E20" s="203">
        <v>10005240493</v>
      </c>
      <c r="F20" s="204" t="s">
        <v>189</v>
      </c>
      <c r="G20" s="204" t="s">
        <v>70</v>
      </c>
      <c r="H20" s="204"/>
      <c r="I20" s="204" t="s">
        <v>128</v>
      </c>
      <c r="J20" s="202" t="s">
        <v>128</v>
      </c>
      <c r="K20" s="169" t="str">
        <f t="array" ref="K20">IFERROR(VLOOKUP(B20,RT!A:K,11,FALSE),"")</f>
        <v/>
      </c>
      <c r="L20" s="170" t="str">
        <f t="array" ref="L20">IFERROR(VLOOKUP(B20,RT!A:AJ,36,FALSE),"")</f>
        <v/>
      </c>
      <c r="M20" s="53" t="str">
        <f t="array" ref="M20">IFERROR(VLOOKUP(B20,RT!A:AL,38,FALSE),"")</f>
        <v/>
      </c>
      <c r="N20" s="52" t="str">
        <f t="array" ref="N20">IFERROR(VLOOKUP(B20,RT!A:AK,37,FALSE),"")</f>
        <v/>
      </c>
      <c r="O20" s="54" t="str">
        <f t="array" ref="O20">IFERROR(VLOOKUP(B20,RT!A:I,9,FALSE),"")</f>
        <v/>
      </c>
      <c r="P20" s="52" t="str">
        <f t="array" ref="P20">IFERROR(VLOOKUP(B20,RT!A:H,8,FALSE),"")</f>
        <v/>
      </c>
      <c r="Q20" s="55" t="str">
        <f t="array" ref="Q20">IFERROR(VLOOKUP(B20,RT!A:AA,27,FALSE),"")</f>
        <v/>
      </c>
      <c r="R20" s="56" t="str">
        <f t="array" ref="R20">IF(AND(E20&lt;&gt;"",G20="INS",K20="OUI",M20&gt;0),M20*IF($O20&gt;41790,5.94,5.65),"")</f>
        <v/>
      </c>
      <c r="S20" s="50" t="str">
        <f t="array" ref="S20">IF(AND(E20&lt;&gt;"",G20="REV",K20="OUI",M20&gt;0),M20*IF($O20&gt;41790,6.2,5.9),"")</f>
        <v/>
      </c>
      <c r="T20" s="57" t="str">
        <f t="array" ref="T20">IF(AND(E20&lt;&gt;"",K20="NON",OR(L20="Branchement individuel",L20="Batiment détruit")),3,"")</f>
        <v/>
      </c>
      <c r="U20" s="58"/>
      <c r="V20" s="58" t="str">
        <f t="array" ref="V20">IF(AND(E20&lt;&gt;"",K20="OUI",Q20="OUI"),18,"")</f>
        <v/>
      </c>
      <c r="W20" s="49" t="str">
        <f t="array" ref="W20">IF(AND(E20&lt;&gt;"",K20="OUI",Q20="OUI"),60,"")</f>
        <v/>
      </c>
      <c r="X20" s="56"/>
      <c r="Y20" s="49"/>
      <c r="Z20" s="49"/>
      <c r="AA20" s="51"/>
      <c r="AB20" s="48"/>
    </row>
    <row r="21" spans="1:28" x14ac:dyDescent="0.25">
      <c r="A21" s="152" t="str">
        <f t="array" ref="A21">IF(D21="",RIGHT(E21,7),"")</f>
        <v>5246519</v>
      </c>
      <c r="B21" s="152">
        <f t="array" ref="B21">E21</f>
        <v>10005246519</v>
      </c>
      <c r="C21" s="61" t="str">
        <f t="array" ref="C21">IFERROR(VLOOKUP(B21,RT!A:B,2,FALSE),"")</f>
        <v/>
      </c>
      <c r="D21" s="7" t="str">
        <f t="array" ref="D21">IFERROR(VLOOKUP(B21,RT!A:J,10,FALSE),"")</f>
        <v/>
      </c>
      <c r="E21" s="203">
        <v>10005246519</v>
      </c>
      <c r="F21" s="204" t="s">
        <v>188</v>
      </c>
      <c r="G21" s="204" t="s">
        <v>70</v>
      </c>
      <c r="H21" s="204"/>
      <c r="I21" s="204" t="s">
        <v>128</v>
      </c>
      <c r="J21" s="202" t="s">
        <v>128</v>
      </c>
      <c r="K21" s="169" t="str">
        <f t="array" ref="K21">IFERROR(VLOOKUP(B21,RT!A:K,11,FALSE),"")</f>
        <v/>
      </c>
      <c r="L21" s="170" t="str">
        <f t="array" ref="L21">IFERROR(VLOOKUP(B21,RT!A:AJ,36,FALSE),"")</f>
        <v/>
      </c>
      <c r="M21" s="53" t="str">
        <f t="array" ref="M21">IFERROR(VLOOKUP(B21,RT!A:AL,38,FALSE),"")</f>
        <v/>
      </c>
      <c r="N21" s="52" t="str">
        <f t="array" ref="N21">IFERROR(VLOOKUP(B21,RT!A:AK,37,FALSE),"")</f>
        <v/>
      </c>
      <c r="O21" s="54" t="str">
        <f t="array" ref="O21">IFERROR(VLOOKUP(B21,RT!A:I,9,FALSE),"")</f>
        <v/>
      </c>
      <c r="P21" s="52" t="str">
        <f t="array" ref="P21">IFERROR(VLOOKUP(B21,RT!A:H,8,FALSE),"")</f>
        <v/>
      </c>
      <c r="Q21" s="55" t="str">
        <f t="array" ref="Q21">IFERROR(VLOOKUP(B21,RT!A:AA,27,FALSE),"")</f>
        <v/>
      </c>
      <c r="R21" s="56" t="str">
        <f t="array" ref="R21">IF(AND(E21&lt;&gt;"",G21="INS",K21="OUI",M21&gt;0),M21*IF($O21&gt;41790,5.94,5.65),"")</f>
        <v/>
      </c>
      <c r="S21" s="50" t="str">
        <f t="array" ref="S21">IF(AND(E21&lt;&gt;"",G21="REV",K21="OUI",M21&gt;0),M21*IF($O21&gt;41790,6.2,5.9),"")</f>
        <v/>
      </c>
      <c r="T21" s="57" t="str">
        <f t="array" ref="T21">IF(AND(E21&lt;&gt;"",K21="NON",OR(L21="Branchement individuel",L21="Batiment détruit")),3,"")</f>
        <v/>
      </c>
      <c r="U21" s="58"/>
      <c r="V21" s="58" t="str">
        <f t="array" ref="V21">IF(AND(E21&lt;&gt;"",K21="OUI",Q21="OUI"),18,"")</f>
        <v/>
      </c>
      <c r="W21" s="49" t="str">
        <f t="array" ref="W21">IF(AND(E21&lt;&gt;"",K21="OUI",Q21="OUI"),60,"")</f>
        <v/>
      </c>
      <c r="X21" s="56"/>
      <c r="Y21" s="49"/>
      <c r="Z21" s="49"/>
      <c r="AA21" s="51"/>
      <c r="AB21" s="48"/>
    </row>
    <row r="22" spans="1:28" x14ac:dyDescent="0.25">
      <c r="A22" s="152" t="str">
        <f t="array" ref="A22">IF(D22="",RIGHT(E22,7),"")</f>
        <v>5284927</v>
      </c>
      <c r="B22" s="152">
        <f t="array" ref="B22">E22</f>
        <v>10005284927</v>
      </c>
      <c r="C22" s="61" t="str">
        <f t="array" ref="C22">IFERROR(VLOOKUP(B22,RT!A:B,2,FALSE),"")</f>
        <v/>
      </c>
      <c r="D22" s="7" t="str">
        <f t="array" ref="D22">IFERROR(VLOOKUP(B22,RT!A:J,10,FALSE),"")</f>
        <v/>
      </c>
      <c r="E22" s="203">
        <v>10005284927</v>
      </c>
      <c r="F22" s="204" t="s">
        <v>172</v>
      </c>
      <c r="G22" s="204" t="s">
        <v>70</v>
      </c>
      <c r="H22" s="204"/>
      <c r="I22" s="204" t="s">
        <v>128</v>
      </c>
      <c r="J22" s="202" t="s">
        <v>128</v>
      </c>
      <c r="K22" s="169" t="str">
        <f t="array" ref="K22">IFERROR(VLOOKUP(B22,RT!A:K,11,FALSE),"")</f>
        <v/>
      </c>
      <c r="L22" s="170" t="str">
        <f t="array" ref="L22">IFERROR(VLOOKUP(B22,RT!A:AJ,36,FALSE),"")</f>
        <v/>
      </c>
      <c r="M22" s="53" t="str">
        <f t="array" ref="M22">IFERROR(VLOOKUP(B22,RT!A:AL,38,FALSE),"")</f>
        <v/>
      </c>
      <c r="N22" s="52" t="str">
        <f t="array" ref="N22">IFERROR(VLOOKUP(B22,RT!A:AK,37,FALSE),"")</f>
        <v/>
      </c>
      <c r="O22" s="54" t="str">
        <f t="array" ref="O22">IFERROR(VLOOKUP(B22,RT!A:I,9,FALSE),"")</f>
        <v/>
      </c>
      <c r="P22" s="52" t="str">
        <f t="array" ref="P22">IFERROR(VLOOKUP(B22,RT!A:H,8,FALSE),"")</f>
        <v/>
      </c>
      <c r="Q22" s="55" t="str">
        <f t="array" ref="Q22">IFERROR(VLOOKUP(B22,RT!A:AA,27,FALSE),"")</f>
        <v/>
      </c>
      <c r="R22" s="56" t="str">
        <f t="array" ref="R22">IF(AND(E22&lt;&gt;"",G22="INS",K22="OUI",M22&gt;0),M22*IF($O22&gt;41790,5.94,5.65),"")</f>
        <v/>
      </c>
      <c r="S22" s="50" t="str">
        <f t="array" ref="S22">IF(AND(E22&lt;&gt;"",G22="REV",K22="OUI",M22&gt;0),M22*IF($O22&gt;41790,6.2,5.9),"")</f>
        <v/>
      </c>
      <c r="T22" s="57" t="str">
        <f t="array" ref="T22">IF(AND(E22&lt;&gt;"",K22="NON",OR(L22="Branchement individuel",L22="Batiment détruit")),3,"")</f>
        <v/>
      </c>
      <c r="U22" s="58"/>
      <c r="V22" s="58" t="str">
        <f t="array" ref="V22">IF(AND(E22&lt;&gt;"",K22="OUI",Q22="OUI"),18,"")</f>
        <v/>
      </c>
      <c r="W22" s="49" t="str">
        <f t="array" ref="W22">IF(AND(E22&lt;&gt;"",K22="OUI",Q22="OUI"),60,"")</f>
        <v/>
      </c>
      <c r="X22" s="56"/>
      <c r="Y22" s="49"/>
      <c r="Z22" s="49"/>
      <c r="AA22" s="51"/>
      <c r="AB22" s="48"/>
    </row>
    <row r="23" spans="1:28" x14ac:dyDescent="0.25">
      <c r="A23" s="152" t="str">
        <f t="array" ref="A23">IF(D23="",RIGHT(E23,7),"")</f>
        <v>5284926</v>
      </c>
      <c r="B23" s="152">
        <f t="array" ref="B23">E23</f>
        <v>10005284926</v>
      </c>
      <c r="C23" s="61" t="str">
        <f t="array" ref="C23">IFERROR(VLOOKUP(B23,RT!A:B,2,FALSE),"")</f>
        <v/>
      </c>
      <c r="D23" s="7" t="str">
        <f t="array" ref="D23">IFERROR(VLOOKUP(B23,RT!A:J,10,FALSE),"")</f>
        <v/>
      </c>
      <c r="E23" s="203">
        <v>10005284926</v>
      </c>
      <c r="F23" s="204" t="s">
        <v>173</v>
      </c>
      <c r="G23" s="204" t="s">
        <v>70</v>
      </c>
      <c r="H23" s="204"/>
      <c r="I23" s="204" t="s">
        <v>128</v>
      </c>
      <c r="J23" s="202" t="s">
        <v>128</v>
      </c>
      <c r="K23" s="169" t="str">
        <f t="array" ref="K23">IFERROR(VLOOKUP(B23,RT!A:K,11,FALSE),"")</f>
        <v/>
      </c>
      <c r="L23" s="170" t="str">
        <f t="array" ref="L23">IFERROR(VLOOKUP(B23,RT!A:AJ,36,FALSE),"")</f>
        <v/>
      </c>
      <c r="M23" s="53" t="str">
        <f t="array" ref="M23">IFERROR(VLOOKUP(B23,RT!A:AL,38,FALSE),"")</f>
        <v/>
      </c>
      <c r="N23" s="52" t="str">
        <f t="array" ref="N23">IFERROR(VLOOKUP(B23,RT!A:AK,37,FALSE),"")</f>
        <v/>
      </c>
      <c r="O23" s="54" t="str">
        <f t="array" ref="O23">IFERROR(VLOOKUP(B23,RT!A:I,9,FALSE),"")</f>
        <v/>
      </c>
      <c r="P23" s="52" t="str">
        <f t="array" ref="P23">IFERROR(VLOOKUP(B23,RT!A:H,8,FALSE),"")</f>
        <v/>
      </c>
      <c r="Q23" s="55" t="str">
        <f t="array" ref="Q23">IFERROR(VLOOKUP(B23,RT!A:AA,27,FALSE),"")</f>
        <v/>
      </c>
      <c r="R23" s="56" t="str">
        <f t="array" ref="R23">IF(AND(E23&lt;&gt;"",G23="INS",K23="OUI",M23&gt;0),M23*IF($O23&gt;41790,5.94,5.65),"")</f>
        <v/>
      </c>
      <c r="S23" s="50" t="str">
        <f t="array" ref="S23">IF(AND(E23&lt;&gt;"",G23="REV",K23="OUI",M23&gt;0),M23*IF($O23&gt;41790,6.2,5.9),"")</f>
        <v/>
      </c>
      <c r="T23" s="57" t="str">
        <f t="array" ref="T23">IF(AND(E23&lt;&gt;"",K23="NON",OR(L23="Branchement individuel",L23="Batiment détruit")),3,"")</f>
        <v/>
      </c>
      <c r="U23" s="58"/>
      <c r="V23" s="58" t="str">
        <f t="array" ref="V23">IF(AND(E23&lt;&gt;"",K23="OUI",Q23="OUI"),18,"")</f>
        <v/>
      </c>
      <c r="W23" s="49" t="str">
        <f t="array" ref="W23">IF(AND(E23&lt;&gt;"",K23="OUI",Q23="OUI"),60,"")</f>
        <v/>
      </c>
      <c r="X23" s="56"/>
      <c r="Y23" s="49"/>
      <c r="Z23" s="49"/>
      <c r="AA23" s="51"/>
      <c r="AB23" s="48"/>
    </row>
    <row r="24" spans="1:28" x14ac:dyDescent="0.25">
      <c r="A24" s="152" t="str">
        <f t="array" ref="A24">IF(D24="",RIGHT(E24,7),"")</f>
        <v>5289700</v>
      </c>
      <c r="B24" s="152">
        <f t="array" ref="B24">E24</f>
        <v>10005289700</v>
      </c>
      <c r="C24" s="61" t="str">
        <f t="array" ref="C24">IFERROR(VLOOKUP(B24,RT!A:B,2,FALSE),"")</f>
        <v/>
      </c>
      <c r="D24" s="7" t="str">
        <f t="array" ref="D24">IFERROR(VLOOKUP(B24,RT!A:J,10,FALSE),"")</f>
        <v/>
      </c>
      <c r="E24" s="203">
        <v>10005289700</v>
      </c>
      <c r="F24" s="204" t="s">
        <v>174</v>
      </c>
      <c r="G24" s="204" t="s">
        <v>70</v>
      </c>
      <c r="H24" s="204"/>
      <c r="I24" s="204" t="s">
        <v>128</v>
      </c>
      <c r="J24" s="202" t="s">
        <v>128</v>
      </c>
      <c r="K24" s="169" t="str">
        <f t="array" ref="K24">IFERROR(VLOOKUP(B24,RT!A:K,11,FALSE),"")</f>
        <v/>
      </c>
      <c r="L24" s="170" t="str">
        <f t="array" ref="L24">IFERROR(VLOOKUP(B24,RT!A:AJ,36,FALSE),"")</f>
        <v/>
      </c>
      <c r="M24" s="53" t="str">
        <f t="array" ref="M24">IFERROR(VLOOKUP(B24,RT!A:AL,38,FALSE),"")</f>
        <v/>
      </c>
      <c r="N24" s="52" t="str">
        <f t="array" ref="N24">IFERROR(VLOOKUP(B24,RT!A:AK,37,FALSE),"")</f>
        <v/>
      </c>
      <c r="O24" s="54" t="str">
        <f t="array" ref="O24">IFERROR(VLOOKUP(B24,RT!A:I,9,FALSE),"")</f>
        <v/>
      </c>
      <c r="P24" s="52" t="str">
        <f t="array" ref="P24">IFERROR(VLOOKUP(B24,RT!A:H,8,FALSE),"")</f>
        <v/>
      </c>
      <c r="Q24" s="55" t="str">
        <f t="array" ref="Q24">IFERROR(VLOOKUP(B24,RT!A:AA,27,FALSE),"")</f>
        <v/>
      </c>
      <c r="R24" s="56" t="str">
        <f t="array" ref="R24">IF(AND(E24&lt;&gt;"",G24="INS",K24="OUI",M24&gt;0),M24*IF($O24&gt;41790,5.94,5.65),"")</f>
        <v/>
      </c>
      <c r="S24" s="50" t="str">
        <f t="array" ref="S24">IF(AND(E24&lt;&gt;"",G24="REV",K24="OUI",M24&gt;0),M24*IF($O24&gt;41790,6.2,5.9),"")</f>
        <v/>
      </c>
      <c r="T24" s="57" t="str">
        <f t="array" ref="T24">IF(AND(E24&lt;&gt;"",K24="NON",OR(L24="Branchement individuel",L24="Batiment détruit")),3,"")</f>
        <v/>
      </c>
      <c r="U24" s="58"/>
      <c r="V24" s="58" t="str">
        <f t="array" ref="V24">IF(AND(E24&lt;&gt;"",K24="OUI",Q24="OUI"),18,"")</f>
        <v/>
      </c>
      <c r="W24" s="49" t="str">
        <f t="array" ref="W24">IF(AND(E24&lt;&gt;"",K24="OUI",Q24="OUI"),60,"")</f>
        <v/>
      </c>
      <c r="X24" s="56"/>
      <c r="Y24" s="49"/>
      <c r="Z24" s="49"/>
      <c r="AA24" s="51"/>
      <c r="AB24" s="48"/>
    </row>
    <row r="25" spans="1:28" x14ac:dyDescent="0.25">
      <c r="A25" s="152" t="str">
        <f t="array" ref="A25">IF(D25="",RIGHT(E25,7),"")</f>
        <v>5246524</v>
      </c>
      <c r="B25" s="152">
        <f t="array" ref="B25">E25</f>
        <v>10005246524</v>
      </c>
      <c r="C25" s="61" t="str">
        <f t="array" ref="C25">IFERROR(VLOOKUP(B25,RT!A:B,2,FALSE),"")</f>
        <v/>
      </c>
      <c r="D25" s="7" t="str">
        <f t="array" ref="D25">IFERROR(VLOOKUP(B25,RT!A:J,10,FALSE),"")</f>
        <v/>
      </c>
      <c r="E25" s="203">
        <v>10005246524</v>
      </c>
      <c r="F25" s="204" t="s">
        <v>175</v>
      </c>
      <c r="G25" s="204" t="s">
        <v>70</v>
      </c>
      <c r="H25" s="204"/>
      <c r="I25" s="204" t="s">
        <v>128</v>
      </c>
      <c r="J25" s="202" t="s">
        <v>128</v>
      </c>
      <c r="K25" s="169" t="str">
        <f t="array" ref="K25">IFERROR(VLOOKUP(B25,RT!A:K,11,FALSE),"")</f>
        <v/>
      </c>
      <c r="L25" s="170" t="str">
        <f t="array" ref="L25">IFERROR(VLOOKUP(B25,RT!A:AJ,36,FALSE),"")</f>
        <v/>
      </c>
      <c r="M25" s="53" t="str">
        <f t="array" ref="M25">IFERROR(VLOOKUP(B25,RT!A:AL,38,FALSE),"")</f>
        <v/>
      </c>
      <c r="N25" s="52" t="str">
        <f t="array" ref="N25">IFERROR(VLOOKUP(B25,RT!A:AK,37,FALSE),"")</f>
        <v/>
      </c>
      <c r="O25" s="54" t="str">
        <f t="array" ref="O25">IFERROR(VLOOKUP(B25,RT!A:I,9,FALSE),"")</f>
        <v/>
      </c>
      <c r="P25" s="52" t="str">
        <f t="array" ref="P25">IFERROR(VLOOKUP(B25,RT!A:H,8,FALSE),"")</f>
        <v/>
      </c>
      <c r="Q25" s="55" t="str">
        <f t="array" ref="Q25">IFERROR(VLOOKUP(B25,RT!A:AA,27,FALSE),"")</f>
        <v/>
      </c>
      <c r="R25" s="56" t="str">
        <f t="array" ref="R25">IF(AND(E25&lt;&gt;"",G25="INS",K25="OUI",M25&gt;0),M25*IF($O25&gt;41790,5.94,5.65),"")</f>
        <v/>
      </c>
      <c r="S25" s="50" t="str">
        <f t="array" ref="S25">IF(AND(E25&lt;&gt;"",G25="REV",K25="OUI",M25&gt;0),M25*IF($O25&gt;41790,6.2,5.9),"")</f>
        <v/>
      </c>
      <c r="T25" s="57" t="str">
        <f t="array" ref="T25">IF(AND(E25&lt;&gt;"",K25="NON",OR(L25="Branchement individuel",L25="Batiment détruit")),3,"")</f>
        <v/>
      </c>
      <c r="U25" s="58"/>
      <c r="V25" s="58" t="str">
        <f t="array" ref="V25">IF(AND(E25&lt;&gt;"",K25="OUI",Q25="OUI"),18,"")</f>
        <v/>
      </c>
      <c r="W25" s="49" t="str">
        <f t="array" ref="W25">IF(AND(E25&lt;&gt;"",K25="OUI",Q25="OUI"),60,"")</f>
        <v/>
      </c>
      <c r="X25" s="56"/>
      <c r="Y25" s="49"/>
      <c r="Z25" s="49"/>
      <c r="AA25" s="51"/>
      <c r="AB25" s="48"/>
    </row>
    <row r="26" spans="1:28" x14ac:dyDescent="0.25">
      <c r="A26" s="152" t="str">
        <f t="array" ref="A26">IF(D26="",RIGHT(E26,7),"")</f>
        <v>5244675</v>
      </c>
      <c r="B26" s="152">
        <f t="array" ref="B26">E26</f>
        <v>10005244675</v>
      </c>
      <c r="C26" s="61" t="str">
        <f t="array" ref="C26">IFERROR(VLOOKUP(B26,RT!A:B,2,FALSE),"")</f>
        <v/>
      </c>
      <c r="D26" s="7" t="str">
        <f t="array" ref="D26">IFERROR(VLOOKUP(B26,RT!A:J,10,FALSE),"")</f>
        <v/>
      </c>
      <c r="E26" s="203">
        <v>10005244675</v>
      </c>
      <c r="F26" s="204" t="s">
        <v>176</v>
      </c>
      <c r="G26" s="204" t="s">
        <v>70</v>
      </c>
      <c r="H26" s="204"/>
      <c r="I26" s="204" t="s">
        <v>128</v>
      </c>
      <c r="J26" s="202" t="s">
        <v>128</v>
      </c>
      <c r="K26" s="169" t="str">
        <f t="array" ref="K26">IFERROR(VLOOKUP(B26,RT!A:K,11,FALSE),"")</f>
        <v/>
      </c>
      <c r="L26" s="170" t="str">
        <f t="array" ref="L26">IFERROR(VLOOKUP(B26,RT!A:AJ,36,FALSE),"")</f>
        <v/>
      </c>
      <c r="M26" s="53" t="str">
        <f t="array" ref="M26">IFERROR(VLOOKUP(B26,RT!A:AL,38,FALSE),"")</f>
        <v/>
      </c>
      <c r="N26" s="52" t="str">
        <f t="array" ref="N26">IFERROR(VLOOKUP(B26,RT!A:AK,37,FALSE),"")</f>
        <v/>
      </c>
      <c r="O26" s="54" t="str">
        <f t="array" ref="O26">IFERROR(VLOOKUP(B26,RT!A:I,9,FALSE),"")</f>
        <v/>
      </c>
      <c r="P26" s="52" t="str">
        <f t="array" ref="P26">IFERROR(VLOOKUP(B26,RT!A:H,8,FALSE),"")</f>
        <v/>
      </c>
      <c r="Q26" s="55" t="str">
        <f t="array" ref="Q26">IFERROR(VLOOKUP(B26,RT!A:AA,27,FALSE),"")</f>
        <v/>
      </c>
      <c r="R26" s="56" t="str">
        <f t="array" ref="R26">IF(AND(E26&lt;&gt;"",G26="INS",K26="OUI",M26&gt;0),M26*IF($O26&gt;41790,5.94,5.65),"")</f>
        <v/>
      </c>
      <c r="S26" s="50" t="str">
        <f t="array" ref="S26">IF(AND(E26&lt;&gt;"",G26="REV",K26="OUI",M26&gt;0),M26*IF($O26&gt;41790,6.2,5.9),"")</f>
        <v/>
      </c>
      <c r="T26" s="57" t="str">
        <f t="array" ref="T26">IF(AND(E26&lt;&gt;"",K26="NON",OR(L26="Branchement individuel",L26="Batiment détruit")),3,"")</f>
        <v/>
      </c>
      <c r="U26" s="58"/>
      <c r="V26" s="58" t="str">
        <f t="array" ref="V26">IF(AND(E26&lt;&gt;"",K26="OUI",Q26="OUI"),18,"")</f>
        <v/>
      </c>
      <c r="W26" s="49" t="str">
        <f t="array" ref="W26">IF(AND(E26&lt;&gt;"",K26="OUI",Q26="OUI"),60,"")</f>
        <v/>
      </c>
      <c r="X26" s="56"/>
      <c r="Y26" s="49"/>
      <c r="Z26" s="49"/>
      <c r="AA26" s="51"/>
      <c r="AB26" s="48"/>
    </row>
    <row r="27" spans="1:28" x14ac:dyDescent="0.25">
      <c r="A27" s="152" t="str">
        <f t="array" ref="A27">IF(D27="",RIGHT(E27,7),"")</f>
        <v>5245233</v>
      </c>
      <c r="B27" s="152">
        <f t="array" ref="B27">E27</f>
        <v>10005245233</v>
      </c>
      <c r="C27" s="61" t="str">
        <f t="array" ref="C27">IFERROR(VLOOKUP(B27,RT!A:B,2,FALSE),"")</f>
        <v/>
      </c>
      <c r="D27" s="7" t="str">
        <f t="array" ref="D27">IFERROR(VLOOKUP(B27,RT!A:J,10,FALSE),"")</f>
        <v/>
      </c>
      <c r="E27" s="203">
        <v>10005245233</v>
      </c>
      <c r="F27" s="204" t="s">
        <v>187</v>
      </c>
      <c r="G27" s="204" t="s">
        <v>70</v>
      </c>
      <c r="H27" s="204"/>
      <c r="I27" s="204" t="s">
        <v>128</v>
      </c>
      <c r="J27" s="202" t="s">
        <v>128</v>
      </c>
      <c r="K27" s="169" t="str">
        <f t="array" ref="K27">IFERROR(VLOOKUP(B27,RT!A:K,11,FALSE),"")</f>
        <v/>
      </c>
      <c r="L27" s="170" t="str">
        <f t="array" ref="L27">IFERROR(VLOOKUP(B27,RT!A:AJ,36,FALSE),"")</f>
        <v/>
      </c>
      <c r="M27" s="53" t="str">
        <f t="array" ref="M27">IFERROR(VLOOKUP(B27,RT!A:AL,38,FALSE),"")</f>
        <v/>
      </c>
      <c r="N27" s="52" t="str">
        <f t="array" ref="N27">IFERROR(VLOOKUP(B27,RT!A:AK,37,FALSE),"")</f>
        <v/>
      </c>
      <c r="O27" s="54" t="str">
        <f t="array" ref="O27">IFERROR(VLOOKUP(B27,RT!A:I,9,FALSE),"")</f>
        <v/>
      </c>
      <c r="P27" s="52" t="str">
        <f t="array" ref="P27">IFERROR(VLOOKUP(B27,RT!A:H,8,FALSE),"")</f>
        <v/>
      </c>
      <c r="Q27" s="55" t="str">
        <f t="array" ref="Q27">IFERROR(VLOOKUP(B27,RT!A:AA,27,FALSE),"")</f>
        <v/>
      </c>
      <c r="R27" s="56" t="str">
        <f t="array" ref="R27">IF(AND(E27&lt;&gt;"",G27="INS",K27="OUI",M27&gt;0),M27*IF($O27&gt;41790,5.94,5.65),"")</f>
        <v/>
      </c>
      <c r="S27" s="50" t="str">
        <f t="array" ref="S27">IF(AND(E27&lt;&gt;"",G27="REV",K27="OUI",M27&gt;0),M27*IF($O27&gt;41790,6.2,5.9),"")</f>
        <v/>
      </c>
      <c r="T27" s="57" t="str">
        <f t="array" ref="T27">IF(AND(E27&lt;&gt;"",K27="NON",OR(L27="Branchement individuel",L27="Batiment détruit")),3,"")</f>
        <v/>
      </c>
      <c r="U27" s="58"/>
      <c r="V27" s="58" t="str">
        <f t="array" ref="V27">IF(AND(E27&lt;&gt;"",K27="OUI",Q27="OUI"),18,"")</f>
        <v/>
      </c>
      <c r="W27" s="49" t="str">
        <f t="array" ref="W27">IF(AND(E27&lt;&gt;"",K27="OUI",Q27="OUI"),60,"")</f>
        <v/>
      </c>
      <c r="X27" s="56"/>
      <c r="Y27" s="49"/>
      <c r="Z27" s="49"/>
      <c r="AA27" s="51"/>
      <c r="AB27" s="48"/>
    </row>
    <row r="28" spans="1:28" x14ac:dyDescent="0.25">
      <c r="A28" s="152" t="str">
        <f t="array" ref="A28">IF(D28="",RIGHT(E28,7),"")</f>
        <v>5242907</v>
      </c>
      <c r="B28" s="152">
        <f t="array" ref="B28">E28</f>
        <v>10005242907</v>
      </c>
      <c r="C28" s="61" t="str">
        <f t="array" ref="C28">IFERROR(VLOOKUP(B28,RT!A:B,2,FALSE),"")</f>
        <v/>
      </c>
      <c r="D28" s="7" t="str">
        <f t="array" ref="D28">IFERROR(VLOOKUP(B28,RT!A:J,10,FALSE),"")</f>
        <v/>
      </c>
      <c r="E28" s="203">
        <v>10005242907</v>
      </c>
      <c r="F28" s="204" t="s">
        <v>177</v>
      </c>
      <c r="G28" s="204" t="s">
        <v>70</v>
      </c>
      <c r="H28" s="204"/>
      <c r="I28" s="204" t="s">
        <v>128</v>
      </c>
      <c r="J28" s="202" t="s">
        <v>128</v>
      </c>
      <c r="K28" s="169" t="str">
        <f t="array" ref="K28">IFERROR(VLOOKUP(B28,RT!A:K,11,FALSE),"")</f>
        <v/>
      </c>
      <c r="L28" s="170" t="str">
        <f t="array" ref="L28">IFERROR(VLOOKUP(B28,RT!A:AJ,36,FALSE),"")</f>
        <v/>
      </c>
      <c r="M28" s="53" t="str">
        <f t="array" ref="M28">IFERROR(VLOOKUP(B28,RT!A:AL,38,FALSE),"")</f>
        <v/>
      </c>
      <c r="N28" s="52" t="str">
        <f t="array" ref="N28">IFERROR(VLOOKUP(B28,RT!A:AK,37,FALSE),"")</f>
        <v/>
      </c>
      <c r="O28" s="54" t="str">
        <f t="array" ref="O28">IFERROR(VLOOKUP(B28,RT!A:I,9,FALSE),"")</f>
        <v/>
      </c>
      <c r="P28" s="52" t="str">
        <f t="array" ref="P28">IFERROR(VLOOKUP(B28,RT!A:H,8,FALSE),"")</f>
        <v/>
      </c>
      <c r="Q28" s="55" t="str">
        <f t="array" ref="Q28">IFERROR(VLOOKUP(B28,RT!A:AA,27,FALSE),"")</f>
        <v/>
      </c>
      <c r="R28" s="56" t="str">
        <f t="array" ref="R28">IF(AND(E28&lt;&gt;"",G28="INS",K28="OUI",M28&gt;0),M28*IF($O28&gt;41790,5.94,5.65),"")</f>
        <v/>
      </c>
      <c r="S28" s="50" t="str">
        <f t="array" ref="S28">IF(AND(E28&lt;&gt;"",G28="REV",K28="OUI",M28&gt;0),M28*IF($O28&gt;41790,6.2,5.9),"")</f>
        <v/>
      </c>
      <c r="T28" s="57" t="str">
        <f t="array" ref="T28">IF(AND(E28&lt;&gt;"",K28="NON",OR(L28="Branchement individuel",L28="Batiment détruit")),3,"")</f>
        <v/>
      </c>
      <c r="U28" s="58"/>
      <c r="V28" s="58" t="str">
        <f t="array" ref="V28">IF(AND(E28&lt;&gt;"",K28="OUI",Q28="OUI"),18,"")</f>
        <v/>
      </c>
      <c r="W28" s="49" t="str">
        <f t="array" ref="W28">IF(AND(E28&lt;&gt;"",K28="OUI",Q28="OUI"),60,"")</f>
        <v/>
      </c>
      <c r="X28" s="56"/>
      <c r="Y28" s="49"/>
      <c r="Z28" s="49"/>
      <c r="AA28" s="51"/>
      <c r="AB28" s="48"/>
    </row>
    <row r="29" spans="1:28" x14ac:dyDescent="0.25">
      <c r="A29" s="152" t="str">
        <f t="array" ref="A29">IF(D29="",RIGHT(E29,7),"")</f>
        <v>5560576</v>
      </c>
      <c r="B29" s="152">
        <f t="array" ref="B29">E29</f>
        <v>10005560576</v>
      </c>
      <c r="C29" s="61" t="str">
        <f t="array" ref="C29">IFERROR(VLOOKUP(B29,RT!A:B,2,FALSE),"")</f>
        <v/>
      </c>
      <c r="D29" s="7" t="str">
        <f t="array" ref="D29">IFERROR(VLOOKUP(B29,RT!A:J,10,FALSE),"")</f>
        <v/>
      </c>
      <c r="E29" s="203">
        <v>10005560576</v>
      </c>
      <c r="F29" s="204" t="s">
        <v>178</v>
      </c>
      <c r="G29" s="204" t="s">
        <v>70</v>
      </c>
      <c r="H29" s="204"/>
      <c r="I29" s="204" t="s">
        <v>128</v>
      </c>
      <c r="J29" s="202" t="s">
        <v>128</v>
      </c>
      <c r="K29" s="169" t="str">
        <f t="array" ref="K29">IFERROR(VLOOKUP(B29,RT!A:K,11,FALSE),"")</f>
        <v/>
      </c>
      <c r="L29" s="170" t="str">
        <f t="array" ref="L29">IFERROR(VLOOKUP(B29,RT!A:AJ,36,FALSE),"")</f>
        <v/>
      </c>
      <c r="M29" s="53" t="str">
        <f t="array" ref="M29">IFERROR(VLOOKUP(B29,RT!A:AL,38,FALSE),"")</f>
        <v/>
      </c>
      <c r="N29" s="52" t="str">
        <f t="array" ref="N29">IFERROR(VLOOKUP(B29,RT!A:AK,37,FALSE),"")</f>
        <v/>
      </c>
      <c r="O29" s="54" t="str">
        <f t="array" ref="O29">IFERROR(VLOOKUP(B29,RT!A:I,9,FALSE),"")</f>
        <v/>
      </c>
      <c r="P29" s="52" t="str">
        <f t="array" ref="P29">IFERROR(VLOOKUP(B29,RT!A:H,8,FALSE),"")</f>
        <v/>
      </c>
      <c r="Q29" s="55" t="str">
        <f t="array" ref="Q29">IFERROR(VLOOKUP(B29,RT!A:AA,27,FALSE),"")</f>
        <v/>
      </c>
      <c r="R29" s="56" t="str">
        <f t="array" ref="R29">IF(AND(E29&lt;&gt;"",G29="INS",K29="OUI",M29&gt;0),M29*IF($O29&gt;41790,5.94,5.65),"")</f>
        <v/>
      </c>
      <c r="S29" s="50" t="str">
        <f t="array" ref="S29">IF(AND(E29&lt;&gt;"",G29="REV",K29="OUI",M29&gt;0),M29*IF($O29&gt;41790,6.2,5.9),"")</f>
        <v/>
      </c>
      <c r="T29" s="57" t="str">
        <f t="array" ref="T29">IF(AND(E29&lt;&gt;"",K29="NON",OR(L29="Branchement individuel",L29="Batiment détruit")),3,"")</f>
        <v/>
      </c>
      <c r="U29" s="58"/>
      <c r="V29" s="58" t="str">
        <f t="array" ref="V29">IF(AND(E29&lt;&gt;"",K29="OUI",Q29="OUI"),18,"")</f>
        <v/>
      </c>
      <c r="W29" s="49" t="str">
        <f t="array" ref="W29">IF(AND(E29&lt;&gt;"",K29="OUI",Q29="OUI"),60,"")</f>
        <v/>
      </c>
      <c r="X29" s="56"/>
      <c r="Y29" s="49"/>
      <c r="Z29" s="49"/>
      <c r="AA29" s="51"/>
      <c r="AB29" s="48"/>
    </row>
    <row r="30" spans="1:28" x14ac:dyDescent="0.25">
      <c r="A30" s="152" t="str">
        <f t="array" ref="A30">IF(D30="",RIGHT(E30,7),"")</f>
        <v>5243502</v>
      </c>
      <c r="B30" s="152">
        <f t="array" ref="B30">E30</f>
        <v>10005243502</v>
      </c>
      <c r="C30" s="61" t="str">
        <f t="array" ref="C30">IFERROR(VLOOKUP(B30,RT!A:B,2,FALSE),"")</f>
        <v/>
      </c>
      <c r="D30" s="7" t="str">
        <f t="array" ref="D30">IFERROR(VLOOKUP(B30,RT!A:J,10,FALSE),"")</f>
        <v/>
      </c>
      <c r="E30" s="203">
        <v>10005243502</v>
      </c>
      <c r="F30" s="204" t="s">
        <v>179</v>
      </c>
      <c r="G30" s="204" t="s">
        <v>70</v>
      </c>
      <c r="H30" s="204"/>
      <c r="I30" s="204" t="s">
        <v>128</v>
      </c>
      <c r="J30" s="202" t="s">
        <v>128</v>
      </c>
      <c r="K30" s="169" t="str">
        <f t="array" ref="K30">IFERROR(VLOOKUP(B30,RT!A:K,11,FALSE),"")</f>
        <v/>
      </c>
      <c r="L30" s="170" t="str">
        <f t="array" ref="L30">IFERROR(VLOOKUP(B30,RT!A:AJ,36,FALSE),"")</f>
        <v/>
      </c>
      <c r="M30" s="53" t="str">
        <f t="array" ref="M30">IFERROR(VLOOKUP(B30,RT!A:AL,38,FALSE),"")</f>
        <v/>
      </c>
      <c r="N30" s="52" t="str">
        <f t="array" ref="N30">IFERROR(VLOOKUP(B30,RT!A:AK,37,FALSE),"")</f>
        <v/>
      </c>
      <c r="O30" s="54" t="str">
        <f t="array" ref="O30">IFERROR(VLOOKUP(B30,RT!A:I,9,FALSE),"")</f>
        <v/>
      </c>
      <c r="P30" s="52" t="str">
        <f t="array" ref="P30">IFERROR(VLOOKUP(B30,RT!A:H,8,FALSE),"")</f>
        <v/>
      </c>
      <c r="Q30" s="55" t="str">
        <f t="array" ref="Q30">IFERROR(VLOOKUP(B30,RT!A:AA,27,FALSE),"")</f>
        <v/>
      </c>
      <c r="R30" s="56" t="str">
        <f t="array" ref="R30">IF(AND(E30&lt;&gt;"",G30="INS",K30="OUI",M30&gt;0),M30*IF($O30&gt;41790,5.94,5.65),"")</f>
        <v/>
      </c>
      <c r="S30" s="50" t="str">
        <f t="array" ref="S30">IF(AND(E30&lt;&gt;"",G30="REV",K30="OUI",M30&gt;0),M30*IF($O30&gt;41790,6.2,5.9),"")</f>
        <v/>
      </c>
      <c r="T30" s="57" t="str">
        <f t="array" ref="T30">IF(AND(E30&lt;&gt;"",K30="NON",OR(L30="Branchement individuel",L30="Batiment détruit")),3,"")</f>
        <v/>
      </c>
      <c r="U30" s="58"/>
      <c r="V30" s="58" t="str">
        <f t="array" ref="V30">IF(AND(E30&lt;&gt;"",K30="OUI",Q30="OUI"),18,"")</f>
        <v/>
      </c>
      <c r="W30" s="49" t="str">
        <f t="array" ref="W30">IF(AND(E30&lt;&gt;"",K30="OUI",Q30="OUI"),60,"")</f>
        <v/>
      </c>
      <c r="X30" s="56"/>
      <c r="Y30" s="49"/>
      <c r="Z30" s="49"/>
      <c r="AA30" s="51"/>
      <c r="AB30" s="48"/>
    </row>
    <row r="31" spans="1:28" x14ac:dyDescent="0.25">
      <c r="A31" s="152" t="str">
        <f t="array" ref="A31">IF(D31="",RIGHT(E31,7),"")</f>
        <v>5200393</v>
      </c>
      <c r="B31" s="152">
        <f t="array" ref="B31">E31</f>
        <v>10005200393</v>
      </c>
      <c r="C31" s="61" t="str">
        <f t="array" ref="C31">IFERROR(VLOOKUP(B31,RT!A:B,2,FALSE),"")</f>
        <v/>
      </c>
      <c r="D31" s="7" t="str">
        <f t="array" ref="D31">IFERROR(VLOOKUP(B31,RT!A:J,10,FALSE),"")</f>
        <v/>
      </c>
      <c r="E31" s="203">
        <v>10005200393</v>
      </c>
      <c r="F31" s="204" t="s">
        <v>180</v>
      </c>
      <c r="G31" s="204" t="s">
        <v>70</v>
      </c>
      <c r="H31" s="204"/>
      <c r="I31" s="204" t="s">
        <v>128</v>
      </c>
      <c r="J31" s="202" t="s">
        <v>128</v>
      </c>
      <c r="K31" s="169" t="str">
        <f t="array" ref="K31">IFERROR(VLOOKUP(B31,RT!A:K,11,FALSE),"")</f>
        <v/>
      </c>
      <c r="L31" s="170" t="str">
        <f t="array" ref="L31">IFERROR(VLOOKUP(B31,RT!A:AJ,36,FALSE),"")</f>
        <v/>
      </c>
      <c r="M31" s="53" t="str">
        <f t="array" ref="M31">IFERROR(VLOOKUP(B31,RT!A:AL,38,FALSE),"")</f>
        <v/>
      </c>
      <c r="N31" s="52" t="str">
        <f t="array" ref="N31">IFERROR(VLOOKUP(B31,RT!A:AK,37,FALSE),"")</f>
        <v/>
      </c>
      <c r="O31" s="54" t="str">
        <f t="array" ref="O31">IFERROR(VLOOKUP(B31,RT!A:I,9,FALSE),"")</f>
        <v/>
      </c>
      <c r="P31" s="52" t="str">
        <f t="array" ref="P31">IFERROR(VLOOKUP(B31,RT!A:H,8,FALSE),"")</f>
        <v/>
      </c>
      <c r="Q31" s="55" t="str">
        <f t="array" ref="Q31">IFERROR(VLOOKUP(B31,RT!A:AA,27,FALSE),"")</f>
        <v/>
      </c>
      <c r="R31" s="56" t="str">
        <f t="array" ref="R31">IF(AND(E31&lt;&gt;"",G31="INS",K31="OUI",M31&gt;0),M31*IF($O31&gt;41790,5.94,5.65),"")</f>
        <v/>
      </c>
      <c r="S31" s="50" t="str">
        <f t="array" ref="S31">IF(AND(E31&lt;&gt;"",G31="REV",K31="OUI",M31&gt;0),M31*IF($O31&gt;41790,6.2,5.9),"")</f>
        <v/>
      </c>
      <c r="T31" s="57" t="str">
        <f t="array" ref="T31">IF(AND(E31&lt;&gt;"",K31="NON",OR(L31="Branchement individuel",L31="Batiment détruit")),3,"")</f>
        <v/>
      </c>
      <c r="U31" s="58"/>
      <c r="V31" s="58" t="str">
        <f t="array" ref="V31">IF(AND(E31&lt;&gt;"",K31="OUI",Q31="OUI"),18,"")</f>
        <v/>
      </c>
      <c r="W31" s="49" t="str">
        <f t="array" ref="W31">IF(AND(E31&lt;&gt;"",K31="OUI",Q31="OUI"),60,"")</f>
        <v/>
      </c>
      <c r="X31" s="56"/>
      <c r="Y31" s="49"/>
      <c r="Z31" s="49"/>
      <c r="AA31" s="51"/>
      <c r="AB31" s="48"/>
    </row>
    <row r="32" spans="1:28" x14ac:dyDescent="0.25">
      <c r="A32" s="152" t="str">
        <f t="array" ref="A32">IF(D32="",RIGHT(E32,7),"")</f>
        <v>5195270</v>
      </c>
      <c r="B32" s="152">
        <f t="array" ref="B32">E32</f>
        <v>10005195270</v>
      </c>
      <c r="C32" s="61" t="str">
        <f t="array" ref="C32">IFERROR(VLOOKUP(B32,RT!A:B,2,FALSE),"")</f>
        <v/>
      </c>
      <c r="D32" s="7" t="str">
        <f t="array" ref="D32">IFERROR(VLOOKUP(B32,RT!A:J,10,FALSE),"")</f>
        <v/>
      </c>
      <c r="E32" s="203">
        <v>10005195270</v>
      </c>
      <c r="F32" s="204" t="s">
        <v>181</v>
      </c>
      <c r="G32" s="204" t="s">
        <v>70</v>
      </c>
      <c r="H32" s="204"/>
      <c r="I32" s="204" t="s">
        <v>128</v>
      </c>
      <c r="J32" s="202" t="s">
        <v>128</v>
      </c>
      <c r="K32" s="169" t="str">
        <f t="array" ref="K32">IFERROR(VLOOKUP(B32,RT!A:K,11,FALSE),"")</f>
        <v/>
      </c>
      <c r="L32" s="170" t="str">
        <f t="array" ref="L32">IFERROR(VLOOKUP(B32,RT!A:AJ,36,FALSE),"")</f>
        <v/>
      </c>
      <c r="M32" s="53" t="str">
        <f t="array" ref="M32">IFERROR(VLOOKUP(B32,RT!A:AL,38,FALSE),"")</f>
        <v/>
      </c>
      <c r="N32" s="52" t="str">
        <f t="array" ref="N32">IFERROR(VLOOKUP(B32,RT!A:AK,37,FALSE),"")</f>
        <v/>
      </c>
      <c r="O32" s="54" t="str">
        <f t="array" ref="O32">IFERROR(VLOOKUP(B32,RT!A:I,9,FALSE),"")</f>
        <v/>
      </c>
      <c r="P32" s="52" t="str">
        <f t="array" ref="P32">IFERROR(VLOOKUP(B32,RT!A:H,8,FALSE),"")</f>
        <v/>
      </c>
      <c r="Q32" s="55" t="str">
        <f t="array" ref="Q32">IFERROR(VLOOKUP(B32,RT!A:AA,27,FALSE),"")</f>
        <v/>
      </c>
      <c r="R32" s="56" t="str">
        <f t="array" ref="R32">IF(AND(E32&lt;&gt;"",G32="INS",K32="OUI",M32&gt;0),M32*IF($O32&gt;41790,5.94,5.65),"")</f>
        <v/>
      </c>
      <c r="S32" s="50" t="str">
        <f t="array" ref="S32">IF(AND(E32&lt;&gt;"",G32="REV",K32="OUI",M32&gt;0),M32*IF($O32&gt;41790,6.2,5.9),"")</f>
        <v/>
      </c>
      <c r="T32" s="57" t="str">
        <f t="array" ref="T32">IF(AND(E32&lt;&gt;"",K32="NON",OR(L32="Branchement individuel",L32="Batiment détruit")),3,"")</f>
        <v/>
      </c>
      <c r="U32" s="58"/>
      <c r="V32" s="58" t="str">
        <f t="array" ref="V32">IF(AND(E32&lt;&gt;"",K32="OUI",Q32="OUI"),18,"")</f>
        <v/>
      </c>
      <c r="W32" s="49" t="str">
        <f t="array" ref="W32">IF(AND(E32&lt;&gt;"",K32="OUI",Q32="OUI"),60,"")</f>
        <v/>
      </c>
      <c r="X32" s="56"/>
      <c r="Y32" s="49"/>
      <c r="Z32" s="49"/>
      <c r="AA32" s="51"/>
      <c r="AB32" s="48"/>
    </row>
    <row r="33" spans="1:28" x14ac:dyDescent="0.25">
      <c r="A33" s="152" t="str">
        <f t="array" ref="A33">IF(D33="",RIGHT(E33,7),"")</f>
        <v>5201449</v>
      </c>
      <c r="B33" s="152">
        <f t="array" ref="B33">E33</f>
        <v>10005201449</v>
      </c>
      <c r="C33" s="61" t="str">
        <f t="array" ref="C33">IFERROR(VLOOKUP(B33,RT!A:B,2,FALSE),"")</f>
        <v/>
      </c>
      <c r="D33" s="7" t="str">
        <f t="array" ref="D33">IFERROR(VLOOKUP(B33,RT!A:J,10,FALSE),"")</f>
        <v/>
      </c>
      <c r="E33" s="203">
        <v>10005201449</v>
      </c>
      <c r="F33" s="204" t="s">
        <v>182</v>
      </c>
      <c r="G33" s="204" t="s">
        <v>70</v>
      </c>
      <c r="H33" s="204"/>
      <c r="I33" s="204" t="s">
        <v>128</v>
      </c>
      <c r="J33" s="202" t="s">
        <v>128</v>
      </c>
      <c r="K33" s="169" t="str">
        <f t="array" ref="K33">IFERROR(VLOOKUP(B33,RT!A:K,11,FALSE),"")</f>
        <v/>
      </c>
      <c r="L33" s="170" t="str">
        <f t="array" ref="L33">IFERROR(VLOOKUP(B33,RT!A:AJ,36,FALSE),"")</f>
        <v/>
      </c>
      <c r="M33" s="53" t="str">
        <f t="array" ref="M33">IFERROR(VLOOKUP(B33,RT!A:AL,38,FALSE),"")</f>
        <v/>
      </c>
      <c r="N33" s="52" t="str">
        <f t="array" ref="N33">IFERROR(VLOOKUP(B33,RT!A:AK,37,FALSE),"")</f>
        <v/>
      </c>
      <c r="O33" s="54" t="str">
        <f t="array" ref="O33">IFERROR(VLOOKUP(B33,RT!A:I,9,FALSE),"")</f>
        <v/>
      </c>
      <c r="P33" s="52" t="str">
        <f t="array" ref="P33">IFERROR(VLOOKUP(B33,RT!A:H,8,FALSE),"")</f>
        <v/>
      </c>
      <c r="Q33" s="55" t="str">
        <f t="array" ref="Q33">IFERROR(VLOOKUP(B33,RT!A:AA,27,FALSE),"")</f>
        <v/>
      </c>
      <c r="R33" s="56" t="str">
        <f t="array" ref="R33">IF(AND(E33&lt;&gt;"",G33="INS",K33="OUI",M33&gt;0),M33*IF($O33&gt;41790,5.94,5.65),"")</f>
        <v/>
      </c>
      <c r="S33" s="50" t="str">
        <f t="array" ref="S33">IF(AND(E33&lt;&gt;"",G33="REV",K33="OUI",M33&gt;0),M33*IF($O33&gt;41790,6.2,5.9),"")</f>
        <v/>
      </c>
      <c r="T33" s="57" t="str">
        <f t="array" ref="T33">IF(AND(E33&lt;&gt;"",K33="NON",OR(L33="Branchement individuel",L33="Batiment détruit")),3,"")</f>
        <v/>
      </c>
      <c r="U33" s="58"/>
      <c r="V33" s="58" t="str">
        <f t="array" ref="V33">IF(AND(E33&lt;&gt;"",K33="OUI",Q33="OUI"),18,"")</f>
        <v/>
      </c>
      <c r="W33" s="49" t="str">
        <f t="array" ref="W33">IF(AND(E33&lt;&gt;"",K33="OUI",Q33="OUI"),60,"")</f>
        <v/>
      </c>
      <c r="X33" s="56"/>
      <c r="Y33" s="49"/>
      <c r="Z33" s="49"/>
      <c r="AA33" s="51"/>
      <c r="AB33" s="48"/>
    </row>
    <row r="34" spans="1:28" x14ac:dyDescent="0.25">
      <c r="A34" s="152" t="str">
        <f t="array" ref="A34">IF(D34="",RIGHT(E34,7),"")</f>
        <v>5204131</v>
      </c>
      <c r="B34" s="152">
        <f t="array" ref="B34">E34</f>
        <v>10005204131</v>
      </c>
      <c r="C34" s="61" t="str">
        <f t="array" ref="C34">IFERROR(VLOOKUP(B34,RT!A:B,2,FALSE),"")</f>
        <v/>
      </c>
      <c r="D34" s="7" t="str">
        <f t="array" ref="D34">IFERROR(VLOOKUP(B34,RT!A:J,10,FALSE),"")</f>
        <v/>
      </c>
      <c r="E34" s="203">
        <v>10005204131</v>
      </c>
      <c r="F34" s="204" t="s">
        <v>183</v>
      </c>
      <c r="G34" s="204" t="s">
        <v>70</v>
      </c>
      <c r="H34" s="204"/>
      <c r="I34" s="204" t="s">
        <v>128</v>
      </c>
      <c r="J34" s="202" t="s">
        <v>128</v>
      </c>
      <c r="K34" s="169" t="str">
        <f t="array" ref="K34">IFERROR(VLOOKUP(B34,RT!A:K,11,FALSE),"")</f>
        <v/>
      </c>
      <c r="L34" s="170" t="str">
        <f t="array" ref="L34">IFERROR(VLOOKUP(B34,RT!A:AJ,36,FALSE),"")</f>
        <v/>
      </c>
      <c r="M34" s="53" t="str">
        <f t="array" ref="M34">IFERROR(VLOOKUP(B34,RT!A:AL,38,FALSE),"")</f>
        <v/>
      </c>
      <c r="N34" s="52" t="str">
        <f t="array" ref="N34">IFERROR(VLOOKUP(B34,RT!A:AK,37,FALSE),"")</f>
        <v/>
      </c>
      <c r="O34" s="54" t="str">
        <f t="array" ref="O34">IFERROR(VLOOKUP(B34,RT!A:I,9,FALSE),"")</f>
        <v/>
      </c>
      <c r="P34" s="52" t="str">
        <f t="array" ref="P34">IFERROR(VLOOKUP(B34,RT!A:H,8,FALSE),"")</f>
        <v/>
      </c>
      <c r="Q34" s="55" t="str">
        <f t="array" ref="Q34">IFERROR(VLOOKUP(B34,RT!A:AA,27,FALSE),"")</f>
        <v/>
      </c>
      <c r="R34" s="56" t="str">
        <f t="array" ref="R34">IF(AND(E34&lt;&gt;"",G34="INS",K34="OUI",M34&gt;0),M34*IF($O34&gt;41790,5.94,5.65),"")</f>
        <v/>
      </c>
      <c r="S34" s="50" t="str">
        <f t="array" ref="S34">IF(AND(E34&lt;&gt;"",G34="REV",K34="OUI",M34&gt;0),M34*IF($O34&gt;41790,6.2,5.9),"")</f>
        <v/>
      </c>
      <c r="T34" s="57" t="str">
        <f t="array" ref="T34">IF(AND(E34&lt;&gt;"",K34="NON",OR(L34="Branchement individuel",L34="Batiment détruit")),3,"")</f>
        <v/>
      </c>
      <c r="U34" s="58"/>
      <c r="V34" s="58" t="str">
        <f t="array" ref="V34">IF(AND(E34&lt;&gt;"",K34="OUI",Q34="OUI"),18,"")</f>
        <v/>
      </c>
      <c r="W34" s="49" t="str">
        <f t="array" ref="W34">IF(AND(E34&lt;&gt;"",K34="OUI",Q34="OUI"),60,"")</f>
        <v/>
      </c>
      <c r="X34" s="56"/>
      <c r="Y34" s="49"/>
      <c r="Z34" s="49"/>
      <c r="AA34" s="51"/>
      <c r="AB34" s="48"/>
    </row>
    <row r="35" spans="1:28" x14ac:dyDescent="0.25">
      <c r="A35" s="152" t="str">
        <f t="array" ref="A35">IF(D35="",RIGHT(E35,7),"")</f>
        <v>5240496</v>
      </c>
      <c r="B35" s="152">
        <f t="array" ref="B35">E35</f>
        <v>10005240496</v>
      </c>
      <c r="C35" s="61" t="str">
        <f t="array" ref="C35">IFERROR(VLOOKUP(B35,RT!A:B,2,FALSE),"")</f>
        <v/>
      </c>
      <c r="D35" s="7" t="str">
        <f t="array" ref="D35">IFERROR(VLOOKUP(B35,RT!A:J,10,FALSE),"")</f>
        <v/>
      </c>
      <c r="E35" s="203">
        <v>10005240496</v>
      </c>
      <c r="F35" s="204" t="s">
        <v>192</v>
      </c>
      <c r="G35" s="204" t="s">
        <v>70</v>
      </c>
      <c r="H35" s="204"/>
      <c r="I35" s="204" t="s">
        <v>128</v>
      </c>
      <c r="J35" s="202" t="s">
        <v>128</v>
      </c>
      <c r="K35" s="169" t="str">
        <f t="array" ref="K35">IFERROR(VLOOKUP(B35,RT!A:K,11,FALSE),"")</f>
        <v/>
      </c>
      <c r="L35" s="170" t="str">
        <f t="array" ref="L35">IFERROR(VLOOKUP(B35,RT!A:AJ,36,FALSE),"")</f>
        <v/>
      </c>
      <c r="M35" s="53" t="str">
        <f t="array" ref="M35">IFERROR(VLOOKUP(B35,RT!A:AL,38,FALSE),"")</f>
        <v/>
      </c>
      <c r="N35" s="52" t="str">
        <f t="array" ref="N35">IFERROR(VLOOKUP(B35,RT!A:AK,37,FALSE),"")</f>
        <v/>
      </c>
      <c r="O35" s="54" t="str">
        <f t="array" ref="O35">IFERROR(VLOOKUP(B35,RT!A:I,9,FALSE),"")</f>
        <v/>
      </c>
      <c r="P35" s="52" t="str">
        <f t="array" ref="P35">IFERROR(VLOOKUP(B35,RT!A:H,8,FALSE),"")</f>
        <v/>
      </c>
      <c r="Q35" s="55" t="str">
        <f t="array" ref="Q35">IFERROR(VLOOKUP(B35,RT!A:AA,27,FALSE),"")</f>
        <v/>
      </c>
      <c r="R35" s="56" t="str">
        <f t="array" ref="R35">IF(AND(E35&lt;&gt;"",G35="INS",K35="OUI",M35&gt;0),M35*IF($O35&gt;41790,5.94,5.65),"")</f>
        <v/>
      </c>
      <c r="S35" s="50" t="str">
        <f t="array" ref="S35">IF(AND(E35&lt;&gt;"",G35="REV",K35="OUI",M35&gt;0),M35*IF($O35&gt;41790,6.2,5.9),"")</f>
        <v/>
      </c>
      <c r="T35" s="57" t="str">
        <f t="array" ref="T35">IF(AND(E35&lt;&gt;"",K35="NON",OR(L35="Branchement individuel",L35="Batiment détruit")),3,"")</f>
        <v/>
      </c>
      <c r="U35" s="58"/>
      <c r="V35" s="58" t="str">
        <f t="array" ref="V35">IF(AND(E35&lt;&gt;"",K35="OUI",Q35="OUI"),18,"")</f>
        <v/>
      </c>
      <c r="W35" s="49" t="str">
        <f t="array" ref="W35">IF(AND(E35&lt;&gt;"",K35="OUI",Q35="OUI"),60,"")</f>
        <v/>
      </c>
      <c r="X35" s="56"/>
      <c r="Y35" s="49"/>
      <c r="Z35" s="49"/>
      <c r="AA35" s="51"/>
      <c r="AB35" s="48"/>
    </row>
    <row r="36" spans="1:28" x14ac:dyDescent="0.25">
      <c r="A36" s="152" t="str">
        <f t="array" ref="A36">IF(D36="",RIGHT(E36,7),"")</f>
        <v>5241084</v>
      </c>
      <c r="B36" s="152">
        <f t="array" ref="B36">E36</f>
        <v>10005241084</v>
      </c>
      <c r="C36" s="61" t="str">
        <f t="array" ref="C36">IFERROR(VLOOKUP(B36,RT!A:B,2,FALSE),"")</f>
        <v/>
      </c>
      <c r="D36" s="7" t="str">
        <f t="array" ref="D36">IFERROR(VLOOKUP(B36,RT!A:J,10,FALSE),"")</f>
        <v/>
      </c>
      <c r="E36" s="203">
        <v>10005241084</v>
      </c>
      <c r="F36" s="204" t="s">
        <v>191</v>
      </c>
      <c r="G36" s="204" t="s">
        <v>70</v>
      </c>
      <c r="H36" s="204"/>
      <c r="I36" s="204" t="s">
        <v>128</v>
      </c>
      <c r="J36" s="202" t="s">
        <v>128</v>
      </c>
      <c r="K36" s="169" t="str">
        <f t="array" ref="K36">IFERROR(VLOOKUP(B36,RT!A:K,11,FALSE),"")</f>
        <v/>
      </c>
      <c r="L36" s="170" t="str">
        <f t="array" ref="L36">IFERROR(VLOOKUP(B36,RT!A:AJ,36,FALSE),"")</f>
        <v/>
      </c>
      <c r="M36" s="53" t="str">
        <f t="array" ref="M36">IFERROR(VLOOKUP(B36,RT!A:AL,38,FALSE),"")</f>
        <v/>
      </c>
      <c r="N36" s="52" t="str">
        <f t="array" ref="N36">IFERROR(VLOOKUP(B36,RT!A:AK,37,FALSE),"")</f>
        <v/>
      </c>
      <c r="O36" s="54" t="str">
        <f t="array" ref="O36">IFERROR(VLOOKUP(B36,RT!A:I,9,FALSE),"")</f>
        <v/>
      </c>
      <c r="P36" s="52" t="str">
        <f t="array" ref="P36">IFERROR(VLOOKUP(B36,RT!A:H,8,FALSE),"")</f>
        <v/>
      </c>
      <c r="Q36" s="55" t="str">
        <f t="array" ref="Q36">IFERROR(VLOOKUP(B36,RT!A:AA,27,FALSE),"")</f>
        <v/>
      </c>
      <c r="R36" s="56" t="str">
        <f t="array" ref="R36">IF(AND(E36&lt;&gt;"",G36="INS",K36="OUI",M36&gt;0),M36*IF($O36&gt;41790,5.94,5.65),"")</f>
        <v/>
      </c>
      <c r="S36" s="50" t="str">
        <f t="array" ref="S36">IF(AND(E36&lt;&gt;"",G36="REV",K36="OUI",M36&gt;0),M36*IF($O36&gt;41790,6.2,5.9),"")</f>
        <v/>
      </c>
      <c r="T36" s="57" t="str">
        <f t="array" ref="T36">IF(AND(E36&lt;&gt;"",K36="NON",OR(L36="Branchement individuel",L36="Batiment détruit")),3,"")</f>
        <v/>
      </c>
      <c r="U36" s="58"/>
      <c r="V36" s="58" t="str">
        <f t="array" ref="V36">IF(AND(E36&lt;&gt;"",K36="OUI",Q36="OUI"),18,"")</f>
        <v/>
      </c>
      <c r="W36" s="49" t="str">
        <f t="array" ref="W36">IF(AND(E36&lt;&gt;"",K36="OUI",Q36="OUI"),60,"")</f>
        <v/>
      </c>
      <c r="X36" s="56"/>
      <c r="Y36" s="49"/>
      <c r="Z36" s="49"/>
      <c r="AA36" s="51"/>
      <c r="AB36" s="48"/>
    </row>
    <row r="37" spans="1:28" x14ac:dyDescent="0.25">
      <c r="A37" s="152" t="str">
        <f t="array" ref="A37">IF(D37="",RIGHT(E37,7),"")</f>
        <v>5421220</v>
      </c>
      <c r="B37" s="152">
        <f t="array" ref="B37">E37</f>
        <v>10005421220</v>
      </c>
      <c r="C37" s="61" t="str">
        <f t="array" ref="C37">IFERROR(VLOOKUP(B37,RT!A:B,2,FALSE),"")</f>
        <v/>
      </c>
      <c r="D37" s="7" t="str">
        <f t="array" ref="D37">IFERROR(VLOOKUP(B37,RT!A:J,10,FALSE),"")</f>
        <v/>
      </c>
      <c r="E37" s="203">
        <v>10005421220</v>
      </c>
      <c r="F37" s="204" t="s">
        <v>150</v>
      </c>
      <c r="G37" s="204" t="s">
        <v>70</v>
      </c>
      <c r="H37" s="204"/>
      <c r="I37" s="204" t="s">
        <v>128</v>
      </c>
      <c r="J37" s="202" t="s">
        <v>128</v>
      </c>
      <c r="K37" s="169" t="str">
        <f t="array" ref="K37">IFERROR(VLOOKUP(B37,RT!A:K,11,FALSE),"")</f>
        <v/>
      </c>
      <c r="L37" s="170" t="str">
        <f t="array" ref="L37">IFERROR(VLOOKUP(B37,RT!A:AJ,36,FALSE),"")</f>
        <v/>
      </c>
      <c r="M37" s="53" t="str">
        <f t="array" ref="M37">IFERROR(VLOOKUP(B37,RT!A:AL,38,FALSE),"")</f>
        <v/>
      </c>
      <c r="N37" s="52" t="str">
        <f t="array" ref="N37">IFERROR(VLOOKUP(B37,RT!A:AK,37,FALSE),"")</f>
        <v/>
      </c>
      <c r="O37" s="54" t="str">
        <f t="array" ref="O37">IFERROR(VLOOKUP(B37,RT!A:I,9,FALSE),"")</f>
        <v/>
      </c>
      <c r="P37" s="52" t="str">
        <f t="array" ref="P37">IFERROR(VLOOKUP(B37,RT!A:H,8,FALSE),"")</f>
        <v/>
      </c>
      <c r="Q37" s="55" t="str">
        <f t="array" ref="Q37">IFERROR(VLOOKUP(B37,RT!A:AA,27,FALSE),"")</f>
        <v/>
      </c>
      <c r="R37" s="56" t="str">
        <f t="array" ref="R37">IF(AND(E37&lt;&gt;"",G37="INS",K37="OUI",M37&gt;0),M37*IF($O37&gt;41790,5.94,5.65),"")</f>
        <v/>
      </c>
      <c r="S37" s="50" t="str">
        <f t="array" ref="S37">IF(AND(E37&lt;&gt;"",G37="REV",K37="OUI",M37&gt;0),M37*IF($O37&gt;41790,6.2,5.9),"")</f>
        <v/>
      </c>
      <c r="T37" s="57" t="str">
        <f t="array" ref="T37">IF(AND(E37&lt;&gt;"",K37="NON",OR(L37="Branchement individuel",L37="Batiment détruit")),3,"")</f>
        <v/>
      </c>
      <c r="U37" s="58"/>
      <c r="V37" s="58" t="str">
        <f t="array" ref="V37">IF(AND(E37&lt;&gt;"",K37="OUI",Q37="OUI"),18,"")</f>
        <v/>
      </c>
      <c r="W37" s="49" t="str">
        <f t="array" ref="W37">IF(AND(E37&lt;&gt;"",K37="OUI",Q37="OUI"),60,"")</f>
        <v/>
      </c>
      <c r="X37" s="56"/>
      <c r="Y37" s="49"/>
      <c r="Z37" s="49"/>
      <c r="AA37" s="51"/>
      <c r="AB37" s="48"/>
    </row>
    <row r="38" spans="1:28" x14ac:dyDescent="0.25">
      <c r="A38" s="152" t="str">
        <f t="array" ref="A38">IF(D38="",RIGHT(E38,7),"")</f>
        <v>5243501</v>
      </c>
      <c r="B38" s="152">
        <f t="array" ref="B38">E38</f>
        <v>10005243501</v>
      </c>
      <c r="C38" s="61" t="str">
        <f t="array" ref="C38">IFERROR(VLOOKUP(B38,RT!A:B,2,FALSE),"")</f>
        <v/>
      </c>
      <c r="D38" s="7" t="str">
        <f t="array" ref="D38">IFERROR(VLOOKUP(B38,RT!A:J,10,FALSE),"")</f>
        <v/>
      </c>
      <c r="E38" s="203">
        <v>10005243501</v>
      </c>
      <c r="F38" s="204" t="s">
        <v>198</v>
      </c>
      <c r="G38" s="204" t="s">
        <v>70</v>
      </c>
      <c r="H38" s="204"/>
      <c r="I38" s="204" t="s">
        <v>128</v>
      </c>
      <c r="J38" s="202" t="s">
        <v>128</v>
      </c>
      <c r="K38" s="169" t="str">
        <f t="array" ref="K38">IFERROR(VLOOKUP(B38,RT!A:K,11,FALSE),"")</f>
        <v/>
      </c>
      <c r="L38" s="170" t="str">
        <f t="array" ref="L38">IFERROR(VLOOKUP(B38,RT!A:AJ,36,FALSE),"")</f>
        <v/>
      </c>
      <c r="M38" s="53" t="str">
        <f t="array" ref="M38">IFERROR(VLOOKUP(B38,RT!A:AL,38,FALSE),"")</f>
        <v/>
      </c>
      <c r="N38" s="52" t="str">
        <f t="array" ref="N38">IFERROR(VLOOKUP(B38,RT!A:AK,37,FALSE),"")</f>
        <v/>
      </c>
      <c r="O38" s="54" t="str">
        <f t="array" ref="O38">IFERROR(VLOOKUP(B38,RT!A:I,9,FALSE),"")</f>
        <v/>
      </c>
      <c r="P38" s="52" t="str">
        <f t="array" ref="P38">IFERROR(VLOOKUP(B38,RT!A:H,8,FALSE),"")</f>
        <v/>
      </c>
      <c r="Q38" s="55" t="str">
        <f t="array" ref="Q38">IFERROR(VLOOKUP(B38,RT!A:AA,27,FALSE),"")</f>
        <v/>
      </c>
      <c r="R38" s="56" t="str">
        <f t="array" ref="R38">IF(AND(E38&lt;&gt;"",G38="INS",K38="OUI",M38&gt;0),M38*IF($O38&gt;41790,5.94,5.65),"")</f>
        <v/>
      </c>
      <c r="S38" s="50" t="str">
        <f t="array" ref="S38">IF(AND(E38&lt;&gt;"",G38="REV",K38="OUI",M38&gt;0),M38*IF($O38&gt;41790,6.2,5.9),"")</f>
        <v/>
      </c>
      <c r="T38" s="57" t="str">
        <f t="array" ref="T38">IF(AND(E38&lt;&gt;"",K38="NON",OR(L38="Branchement individuel",L38="Batiment détruit")),3,"")</f>
        <v/>
      </c>
      <c r="U38" s="58"/>
      <c r="V38" s="58" t="str">
        <f t="array" ref="V38">IF(AND(E38&lt;&gt;"",K38="OUI",Q38="OUI"),18,"")</f>
        <v/>
      </c>
      <c r="W38" s="49" t="str">
        <f t="array" ref="W38">IF(AND(E38&lt;&gt;"",K38="OUI",Q38="OUI"),60,"")</f>
        <v/>
      </c>
      <c r="X38" s="56"/>
      <c r="Y38" s="49"/>
      <c r="Z38" s="49"/>
      <c r="AA38" s="51"/>
      <c r="AB38" s="48"/>
    </row>
    <row r="39" spans="1:28" x14ac:dyDescent="0.25">
      <c r="A39" s="152" t="str">
        <f t="array" ref="A39">IF(D39="",RIGHT(E39,7),"")</f>
        <v>5421771</v>
      </c>
      <c r="B39" s="152">
        <f t="array" ref="B39">E39</f>
        <v>10005421771</v>
      </c>
      <c r="C39" s="61" t="str">
        <f t="array" ref="C39">IFERROR(VLOOKUP(B39,RT!A:B,2,FALSE),"")</f>
        <v/>
      </c>
      <c r="D39" s="7" t="str">
        <f t="array" ref="D39">IFERROR(VLOOKUP(B39,RT!A:J,10,FALSE),"")</f>
        <v/>
      </c>
      <c r="E39" s="203">
        <v>10005421771</v>
      </c>
      <c r="F39" s="204" t="s">
        <v>145</v>
      </c>
      <c r="G39" s="204" t="s">
        <v>70</v>
      </c>
      <c r="H39" s="204"/>
      <c r="I39" s="204" t="s">
        <v>128</v>
      </c>
      <c r="J39" s="202" t="s">
        <v>128</v>
      </c>
      <c r="K39" s="169" t="str">
        <f t="array" ref="K39">IFERROR(VLOOKUP(B39,RT!A:K,11,FALSE),"")</f>
        <v/>
      </c>
      <c r="L39" s="170" t="str">
        <f t="array" ref="L39">IFERROR(VLOOKUP(B39,RT!A:AJ,36,FALSE),"")</f>
        <v/>
      </c>
      <c r="M39" s="53" t="str">
        <f t="array" ref="M39">IFERROR(VLOOKUP(B39,RT!A:AL,38,FALSE),"")</f>
        <v/>
      </c>
      <c r="N39" s="52" t="str">
        <f t="array" ref="N39">IFERROR(VLOOKUP(B39,RT!A:AK,37,FALSE),"")</f>
        <v/>
      </c>
      <c r="O39" s="54" t="str">
        <f t="array" ref="O39">IFERROR(VLOOKUP(B39,RT!A:I,9,FALSE),"")</f>
        <v/>
      </c>
      <c r="P39" s="52" t="str">
        <f t="array" ref="P39">IFERROR(VLOOKUP(B39,RT!A:H,8,FALSE),"")</f>
        <v/>
      </c>
      <c r="Q39" s="55" t="str">
        <f t="array" ref="Q39">IFERROR(VLOOKUP(B39,RT!A:AA,27,FALSE),"")</f>
        <v/>
      </c>
      <c r="R39" s="56" t="str">
        <f t="array" ref="R39">IF(AND(E39&lt;&gt;"",G39="INS",K39="OUI",M39&gt;0),M39*IF($O39&gt;41790,5.94,5.65),"")</f>
        <v/>
      </c>
      <c r="S39" s="50" t="str">
        <f t="array" ref="S39">IF(AND(E39&lt;&gt;"",G39="REV",K39="OUI",M39&gt;0),M39*IF($O39&gt;41790,6.2,5.9),"")</f>
        <v/>
      </c>
      <c r="T39" s="57" t="str">
        <f t="array" ref="T39">IF(AND(E39&lt;&gt;"",K39="NON",OR(L39="Branchement individuel",L39="Batiment détruit")),3,"")</f>
        <v/>
      </c>
      <c r="U39" s="58"/>
      <c r="V39" s="58" t="str">
        <f t="array" ref="V39">IF(AND(E39&lt;&gt;"",K39="OUI",Q39="OUI"),18,"")</f>
        <v/>
      </c>
      <c r="W39" s="49" t="str">
        <f t="array" ref="W39">IF(AND(E39&lt;&gt;"",K39="OUI",Q39="OUI"),60,"")</f>
        <v/>
      </c>
      <c r="X39" s="56"/>
      <c r="Y39" s="49"/>
      <c r="Z39" s="49"/>
      <c r="AA39" s="51"/>
      <c r="AB39" s="48"/>
    </row>
    <row r="40" spans="1:28" x14ac:dyDescent="0.25">
      <c r="A40" s="152" t="str">
        <f t="array" ref="A40">IF(D40="",RIGHT(E40,7),"")</f>
        <v>5423384</v>
      </c>
      <c r="B40" s="152">
        <f t="array" ref="B40">E40</f>
        <v>10005423384</v>
      </c>
      <c r="C40" s="61" t="str">
        <f t="array" ref="C40">IFERROR(VLOOKUP(B40,RT!A:B,2,FALSE),"")</f>
        <v/>
      </c>
      <c r="D40" s="7" t="str">
        <f t="array" ref="D40">IFERROR(VLOOKUP(B40,RT!A:J,10,FALSE),"")</f>
        <v/>
      </c>
      <c r="E40" s="203">
        <v>10005423384</v>
      </c>
      <c r="F40" s="204" t="s">
        <v>146</v>
      </c>
      <c r="G40" s="204" t="s">
        <v>70</v>
      </c>
      <c r="H40" s="204"/>
      <c r="I40" s="204" t="s">
        <v>128</v>
      </c>
      <c r="J40" s="202" t="s">
        <v>128</v>
      </c>
      <c r="K40" s="169" t="str">
        <f t="array" ref="K40">IFERROR(VLOOKUP(B40,RT!A:K,11,FALSE),"")</f>
        <v/>
      </c>
      <c r="L40" s="170" t="str">
        <f t="array" ref="L40">IFERROR(VLOOKUP(B40,RT!A:AJ,36,FALSE),"")</f>
        <v/>
      </c>
      <c r="M40" s="53" t="str">
        <f t="array" ref="M40">IFERROR(VLOOKUP(B40,RT!A:AL,38,FALSE),"")</f>
        <v/>
      </c>
      <c r="N40" s="52" t="str">
        <f t="array" ref="N40">IFERROR(VLOOKUP(B40,RT!A:AK,37,FALSE),"")</f>
        <v/>
      </c>
      <c r="O40" s="54" t="str">
        <f t="array" ref="O40">IFERROR(VLOOKUP(B40,RT!A:I,9,FALSE),"")</f>
        <v/>
      </c>
      <c r="P40" s="52" t="str">
        <f t="array" ref="P40">IFERROR(VLOOKUP(B40,RT!A:H,8,FALSE),"")</f>
        <v/>
      </c>
      <c r="Q40" s="55" t="str">
        <f t="array" ref="Q40">IFERROR(VLOOKUP(B40,RT!A:AA,27,FALSE),"")</f>
        <v/>
      </c>
      <c r="R40" s="56" t="str">
        <f t="array" ref="R40">IF(AND(E40&lt;&gt;"",G40="INS",K40="OUI",M40&gt;0),M40*IF($O40&gt;41790,5.94,5.65),"")</f>
        <v/>
      </c>
      <c r="S40" s="50" t="str">
        <f t="array" ref="S40">IF(AND(E40&lt;&gt;"",G40="REV",K40="OUI",M40&gt;0),M40*IF($O40&gt;41790,6.2,5.9),"")</f>
        <v/>
      </c>
      <c r="T40" s="57" t="str">
        <f t="array" ref="T40">IF(AND(E40&lt;&gt;"",K40="NON",OR(L40="Branchement individuel",L40="Batiment détruit")),3,"")</f>
        <v/>
      </c>
      <c r="U40" s="58"/>
      <c r="V40" s="58" t="str">
        <f t="array" ref="V40">IF(AND(E40&lt;&gt;"",K40="OUI",Q40="OUI"),18,"")</f>
        <v/>
      </c>
      <c r="W40" s="49" t="str">
        <f t="array" ref="W40">IF(AND(E40&lt;&gt;"",K40="OUI",Q40="OUI"),60,"")</f>
        <v/>
      </c>
      <c r="X40" s="56"/>
      <c r="Y40" s="49"/>
      <c r="Z40" s="49"/>
      <c r="AA40" s="51"/>
      <c r="AB40" s="48"/>
    </row>
    <row r="41" spans="1:28" x14ac:dyDescent="0.25">
      <c r="A41" s="152" t="str">
        <f t="array" ref="A41">IF(D41="",RIGHT(E41,7),"")</f>
        <v>5462928</v>
      </c>
      <c r="B41" s="152">
        <f t="array" ref="B41">E41</f>
        <v>10005462928</v>
      </c>
      <c r="C41" s="61" t="str">
        <f t="array" ref="C41">IFERROR(VLOOKUP(B41,RT!A:B,2,FALSE),"")</f>
        <v/>
      </c>
      <c r="D41" s="7" t="str">
        <f t="array" ref="D41">IFERROR(VLOOKUP(B41,RT!A:J,10,FALSE),"")</f>
        <v/>
      </c>
      <c r="E41" s="203">
        <v>10005462928</v>
      </c>
      <c r="F41" s="204" t="s">
        <v>147</v>
      </c>
      <c r="G41" s="204" t="s">
        <v>70</v>
      </c>
      <c r="H41" s="204"/>
      <c r="I41" s="204" t="s">
        <v>128</v>
      </c>
      <c r="J41" s="202" t="s">
        <v>128</v>
      </c>
      <c r="K41" s="169" t="str">
        <f t="array" ref="K41">IFERROR(VLOOKUP(B41,RT!A:K,11,FALSE),"")</f>
        <v/>
      </c>
      <c r="L41" s="170" t="str">
        <f t="array" ref="L41">IFERROR(VLOOKUP(B41,RT!A:AJ,36,FALSE),"")</f>
        <v/>
      </c>
      <c r="M41" s="53" t="str">
        <f t="array" ref="M41">IFERROR(VLOOKUP(B41,RT!A:AL,38,FALSE),"")</f>
        <v/>
      </c>
      <c r="N41" s="52" t="str">
        <f t="array" ref="N41">IFERROR(VLOOKUP(B41,RT!A:AK,37,FALSE),"")</f>
        <v/>
      </c>
      <c r="O41" s="54" t="str">
        <f t="array" ref="O41">IFERROR(VLOOKUP(B41,RT!A:I,9,FALSE),"")</f>
        <v/>
      </c>
      <c r="P41" s="52" t="str">
        <f t="array" ref="P41">IFERROR(VLOOKUP(B41,RT!A:H,8,FALSE),"")</f>
        <v/>
      </c>
      <c r="Q41" s="55" t="str">
        <f t="array" ref="Q41">IFERROR(VLOOKUP(B41,RT!A:AA,27,FALSE),"")</f>
        <v/>
      </c>
      <c r="R41" s="56" t="str">
        <f t="array" ref="R41">IF(AND(E41&lt;&gt;"",G41="INS",K41="OUI",M41&gt;0),M41*IF($O41&gt;41790,5.94,5.65),"")</f>
        <v/>
      </c>
      <c r="S41" s="50" t="str">
        <f t="array" ref="S41">IF(AND(E41&lt;&gt;"",G41="REV",K41="OUI",M41&gt;0),M41*IF($O41&gt;41790,6.2,5.9),"")</f>
        <v/>
      </c>
      <c r="T41" s="57" t="str">
        <f t="array" ref="T41">IF(AND(E41&lt;&gt;"",K41="NON",OR(L41="Branchement individuel",L41="Batiment détruit")),3,"")</f>
        <v/>
      </c>
      <c r="U41" s="58"/>
      <c r="V41" s="58" t="str">
        <f t="array" ref="V41">IF(AND(E41&lt;&gt;"",K41="OUI",Q41="OUI"),18,"")</f>
        <v/>
      </c>
      <c r="W41" s="49" t="str">
        <f t="array" ref="W41">IF(AND(E41&lt;&gt;"",K41="OUI",Q41="OUI"),60,"")</f>
        <v/>
      </c>
      <c r="X41" s="56"/>
      <c r="Y41" s="49"/>
      <c r="Z41" s="49"/>
      <c r="AA41" s="51"/>
      <c r="AB41" s="48"/>
    </row>
    <row r="42" spans="1:28" x14ac:dyDescent="0.25">
      <c r="A42" s="152" t="str">
        <f t="array" ref="A42">IF(D42="",RIGHT(E42,7),"")</f>
        <v>5425458</v>
      </c>
      <c r="B42" s="152">
        <f t="array" ref="B42">E42</f>
        <v>10005425458</v>
      </c>
      <c r="C42" s="61" t="str">
        <f t="array" ref="C42">IFERROR(VLOOKUP(B42,RT!A:B,2,FALSE),"")</f>
        <v/>
      </c>
      <c r="D42" s="7" t="str">
        <f t="array" ref="D42">IFERROR(VLOOKUP(B42,RT!A:J,10,FALSE),"")</f>
        <v/>
      </c>
      <c r="E42" s="203">
        <v>10005425458</v>
      </c>
      <c r="F42" s="204" t="s">
        <v>202</v>
      </c>
      <c r="G42" s="204" t="s">
        <v>70</v>
      </c>
      <c r="H42" s="204"/>
      <c r="I42" s="204" t="s">
        <v>128</v>
      </c>
      <c r="J42" s="202" t="s">
        <v>128</v>
      </c>
      <c r="K42" s="169" t="str">
        <f t="array" ref="K42">IFERROR(VLOOKUP(B42,RT!A:K,11,FALSE),"")</f>
        <v/>
      </c>
      <c r="L42" s="170" t="str">
        <f t="array" ref="L42">IFERROR(VLOOKUP(B42,RT!A:AJ,36,FALSE),"")</f>
        <v/>
      </c>
      <c r="M42" s="53" t="str">
        <f t="array" ref="M42">IFERROR(VLOOKUP(B42,RT!A:AL,38,FALSE),"")</f>
        <v/>
      </c>
      <c r="N42" s="52" t="str">
        <f t="array" ref="N42">IFERROR(VLOOKUP(B42,RT!A:AK,37,FALSE),"")</f>
        <v/>
      </c>
      <c r="O42" s="54" t="str">
        <f t="array" ref="O42">IFERROR(VLOOKUP(B42,RT!A:I,9,FALSE),"")</f>
        <v/>
      </c>
      <c r="P42" s="52" t="str">
        <f t="array" ref="P42">IFERROR(VLOOKUP(B42,RT!A:H,8,FALSE),"")</f>
        <v/>
      </c>
      <c r="Q42" s="55" t="str">
        <f t="array" ref="Q42">IFERROR(VLOOKUP(B42,RT!A:AA,27,FALSE),"")</f>
        <v/>
      </c>
      <c r="R42" s="56" t="str">
        <f t="array" ref="R42">IF(AND(E42&lt;&gt;"",G42="INS",K42="OUI",M42&gt;0),M42*IF($O42&gt;41790,5.94,5.65),"")</f>
        <v/>
      </c>
      <c r="S42" s="50" t="str">
        <f t="array" ref="S42">IF(AND(E42&lt;&gt;"",G42="REV",K42="OUI",M42&gt;0),M42*IF($O42&gt;41790,6.2,5.9),"")</f>
        <v/>
      </c>
      <c r="T42" s="57" t="str">
        <f t="array" ref="T42">IF(AND(E42&lt;&gt;"",K42="NON",OR(L42="Branchement individuel",L42="Batiment détruit")),3,"")</f>
        <v/>
      </c>
      <c r="U42" s="58"/>
      <c r="V42" s="58" t="str">
        <f t="array" ref="V42">IF(AND(E42&lt;&gt;"",K42="OUI",Q42="OUI"),18,"")</f>
        <v/>
      </c>
      <c r="W42" s="49" t="str">
        <f t="array" ref="W42">IF(AND(E42&lt;&gt;"",K42="OUI",Q42="OUI"),60,"")</f>
        <v/>
      </c>
      <c r="X42" s="56"/>
      <c r="Y42" s="49"/>
      <c r="Z42" s="49"/>
      <c r="AA42" s="51"/>
      <c r="AB42" s="48"/>
    </row>
    <row r="43" spans="1:28" x14ac:dyDescent="0.25">
      <c r="A43" s="152" t="str">
        <f t="array" ref="A43">IF(D43="",RIGHT(E43,7),"")</f>
        <v>5462224</v>
      </c>
      <c r="B43" s="152">
        <f t="array" ref="B43">E43</f>
        <v>10005462224</v>
      </c>
      <c r="C43" s="61" t="str">
        <f t="array" ref="C43">IFERROR(VLOOKUP(B43,RT!A:B,2,FALSE),"")</f>
        <v/>
      </c>
      <c r="D43" s="7" t="str">
        <f t="array" ref="D43">IFERROR(VLOOKUP(B43,RT!A:J,10,FALSE),"")</f>
        <v/>
      </c>
      <c r="E43" s="203">
        <v>10005462224</v>
      </c>
      <c r="F43" s="204" t="s">
        <v>201</v>
      </c>
      <c r="G43" s="204" t="s">
        <v>70</v>
      </c>
      <c r="H43" s="204"/>
      <c r="I43" s="204" t="s">
        <v>128</v>
      </c>
      <c r="J43" s="202" t="s">
        <v>128</v>
      </c>
      <c r="K43" s="169" t="str">
        <f t="array" ref="K43">IFERROR(VLOOKUP(B43,RT!A:K,11,FALSE),"")</f>
        <v/>
      </c>
      <c r="L43" s="170" t="str">
        <f t="array" ref="L43">IFERROR(VLOOKUP(B43,RT!A:AJ,36,FALSE),"")</f>
        <v/>
      </c>
      <c r="M43" s="53" t="str">
        <f t="array" ref="M43">IFERROR(VLOOKUP(B43,RT!A:AL,38,FALSE),"")</f>
        <v/>
      </c>
      <c r="N43" s="52" t="str">
        <f t="array" ref="N43">IFERROR(VLOOKUP(B43,RT!A:AK,37,FALSE),"")</f>
        <v/>
      </c>
      <c r="O43" s="54" t="str">
        <f t="array" ref="O43">IFERROR(VLOOKUP(B43,RT!A:I,9,FALSE),"")</f>
        <v/>
      </c>
      <c r="P43" s="52" t="str">
        <f t="array" ref="P43">IFERROR(VLOOKUP(B43,RT!A:H,8,FALSE),"")</f>
        <v/>
      </c>
      <c r="Q43" s="55" t="str">
        <f t="array" ref="Q43">IFERROR(VLOOKUP(B43,RT!A:AA,27,FALSE),"")</f>
        <v/>
      </c>
      <c r="R43" s="56" t="str">
        <f t="array" ref="R43">IF(AND(E43&lt;&gt;"",G43="INS",K43="OUI",M43&gt;0),M43*IF($O43&gt;41790,5.94,5.65),"")</f>
        <v/>
      </c>
      <c r="S43" s="50" t="str">
        <f t="array" ref="S43">IF(AND(E43&lt;&gt;"",G43="REV",K43="OUI",M43&gt;0),M43*IF($O43&gt;41790,6.2,5.9),"")</f>
        <v/>
      </c>
      <c r="T43" s="57" t="str">
        <f t="array" ref="T43">IF(AND(E43&lt;&gt;"",K43="NON",OR(L43="Branchement individuel",L43="Batiment détruit")),3,"")</f>
        <v/>
      </c>
      <c r="U43" s="58"/>
      <c r="V43" s="58" t="str">
        <f t="array" ref="V43">IF(AND(E43&lt;&gt;"",K43="OUI",Q43="OUI"),18,"")</f>
        <v/>
      </c>
      <c r="W43" s="49" t="str">
        <f t="array" ref="W43">IF(AND(E43&lt;&gt;"",K43="OUI",Q43="OUI"),60,"")</f>
        <v/>
      </c>
      <c r="X43" s="56"/>
      <c r="Y43" s="49"/>
      <c r="Z43" s="49"/>
      <c r="AA43" s="51"/>
      <c r="AB43" s="48"/>
    </row>
    <row r="44" spans="1:28" x14ac:dyDescent="0.25">
      <c r="A44" s="152" t="str">
        <f t="array" ref="A44">IF(D44="",RIGHT(E44,7),"")</f>
        <v>5425452</v>
      </c>
      <c r="B44" s="152">
        <f t="array" ref="B44">E44</f>
        <v>10005425452</v>
      </c>
      <c r="C44" s="61" t="str">
        <f t="array" ref="C44">IFERROR(VLOOKUP(B44,RT!A:B,2,FALSE),"")</f>
        <v/>
      </c>
      <c r="D44" s="7" t="str">
        <f t="array" ref="D44">IFERROR(VLOOKUP(B44,RT!A:J,10,FALSE),"")</f>
        <v/>
      </c>
      <c r="E44" s="203">
        <v>10005425452</v>
      </c>
      <c r="F44" s="204" t="s">
        <v>200</v>
      </c>
      <c r="G44" s="204" t="s">
        <v>70</v>
      </c>
      <c r="H44" s="204"/>
      <c r="I44" s="204" t="s">
        <v>128</v>
      </c>
      <c r="J44" s="202" t="s">
        <v>128</v>
      </c>
      <c r="K44" s="169" t="str">
        <f t="array" ref="K44">IFERROR(VLOOKUP(B44,RT!A:K,11,FALSE),"")</f>
        <v/>
      </c>
      <c r="L44" s="170" t="str">
        <f t="array" ref="L44">IFERROR(VLOOKUP(B44,RT!A:AJ,36,FALSE),"")</f>
        <v/>
      </c>
      <c r="M44" s="53" t="str">
        <f t="array" ref="M44">IFERROR(VLOOKUP(B44,RT!A:AL,38,FALSE),"")</f>
        <v/>
      </c>
      <c r="N44" s="52" t="str">
        <f t="array" ref="N44">IFERROR(VLOOKUP(B44,RT!A:AK,37,FALSE),"")</f>
        <v/>
      </c>
      <c r="O44" s="54" t="str">
        <f t="array" ref="O44">IFERROR(VLOOKUP(B44,RT!A:I,9,FALSE),"")</f>
        <v/>
      </c>
      <c r="P44" s="52" t="str">
        <f t="array" ref="P44">IFERROR(VLOOKUP(B44,RT!A:H,8,FALSE),"")</f>
        <v/>
      </c>
      <c r="Q44" s="55" t="str">
        <f t="array" ref="Q44">IFERROR(VLOOKUP(B44,RT!A:AA,27,FALSE),"")</f>
        <v/>
      </c>
      <c r="R44" s="56" t="str">
        <f t="array" ref="R44">IF(AND(E44&lt;&gt;"",G44="INS",K44="OUI",M44&gt;0),M44*IF($O44&gt;41790,5.94,5.65),"")</f>
        <v/>
      </c>
      <c r="S44" s="50" t="str">
        <f t="array" ref="S44">IF(AND(E44&lt;&gt;"",G44="REV",K44="OUI",M44&gt;0),M44*IF($O44&gt;41790,6.2,5.9),"")</f>
        <v/>
      </c>
      <c r="T44" s="57" t="str">
        <f t="array" ref="T44">IF(AND(E44&lt;&gt;"",K44="NON",OR(L44="Branchement individuel",L44="Batiment détruit")),3,"")</f>
        <v/>
      </c>
      <c r="U44" s="58"/>
      <c r="V44" s="58" t="str">
        <f t="array" ref="V44">IF(AND(E44&lt;&gt;"",K44="OUI",Q44="OUI"),18,"")</f>
        <v/>
      </c>
      <c r="W44" s="49" t="str">
        <f t="array" ref="W44">IF(AND(E44&lt;&gt;"",K44="OUI",Q44="OUI"),60,"")</f>
        <v/>
      </c>
      <c r="X44" s="56"/>
      <c r="Y44" s="49"/>
      <c r="Z44" s="49"/>
      <c r="AA44" s="51"/>
      <c r="AB44" s="48"/>
    </row>
    <row r="45" spans="1:28" x14ac:dyDescent="0.25">
      <c r="A45" s="152" t="str">
        <f t="array" ref="A45">IF(D45="",RIGHT(E45,7),"")</f>
        <v>5421215</v>
      </c>
      <c r="B45" s="152">
        <f t="array" ref="B45">E45</f>
        <v>10005421215</v>
      </c>
      <c r="C45" s="61" t="str">
        <f t="array" ref="C45">IFERROR(VLOOKUP(B45,RT!A:B,2,FALSE),"")</f>
        <v/>
      </c>
      <c r="D45" s="7" t="str">
        <f t="array" ref="D45">IFERROR(VLOOKUP(B45,RT!A:J,10,FALSE),"")</f>
        <v/>
      </c>
      <c r="E45" s="203">
        <v>10005421215</v>
      </c>
      <c r="F45" s="204" t="s">
        <v>148</v>
      </c>
      <c r="G45" s="204" t="s">
        <v>70</v>
      </c>
      <c r="H45" s="204"/>
      <c r="I45" s="204" t="s">
        <v>128</v>
      </c>
      <c r="J45" s="202" t="s">
        <v>128</v>
      </c>
      <c r="K45" s="169" t="str">
        <f t="array" ref="K45">IFERROR(VLOOKUP(B45,RT!A:K,11,FALSE),"")</f>
        <v/>
      </c>
      <c r="L45" s="170" t="str">
        <f t="array" ref="L45">IFERROR(VLOOKUP(B45,RT!A:AJ,36,FALSE),"")</f>
        <v/>
      </c>
      <c r="M45" s="53" t="str">
        <f t="array" ref="M45">IFERROR(VLOOKUP(B45,RT!A:AL,38,FALSE),"")</f>
        <v/>
      </c>
      <c r="N45" s="52" t="str">
        <f t="array" ref="N45">IFERROR(VLOOKUP(B45,RT!A:AK,37,FALSE),"")</f>
        <v/>
      </c>
      <c r="O45" s="54" t="str">
        <f t="array" ref="O45">IFERROR(VLOOKUP(B45,RT!A:I,9,FALSE),"")</f>
        <v/>
      </c>
      <c r="P45" s="52" t="str">
        <f t="array" ref="P45">IFERROR(VLOOKUP(B45,RT!A:H,8,FALSE),"")</f>
        <v/>
      </c>
      <c r="Q45" s="55" t="str">
        <f t="array" ref="Q45">IFERROR(VLOOKUP(B45,RT!A:AA,27,FALSE),"")</f>
        <v/>
      </c>
      <c r="R45" s="56" t="str">
        <f t="array" ref="R45">IF(AND(E45&lt;&gt;"",G45="INS",K45="OUI",M45&gt;0),M45*IF($O45&gt;41790,5.94,5.65),"")</f>
        <v/>
      </c>
      <c r="S45" s="50" t="str">
        <f t="array" ref="S45">IF(AND(E45&lt;&gt;"",G45="REV",K45="OUI",M45&gt;0),M45*IF($O45&gt;41790,6.2,5.9),"")</f>
        <v/>
      </c>
      <c r="T45" s="57" t="str">
        <f t="array" ref="T45">IF(AND(E45&lt;&gt;"",K45="NON",OR(L45="Branchement individuel",L45="Batiment détruit")),3,"")</f>
        <v/>
      </c>
      <c r="U45" s="58"/>
      <c r="V45" s="58" t="str">
        <f t="array" ref="V45">IF(AND(E45&lt;&gt;"",K45="OUI",Q45="OUI"),18,"")</f>
        <v/>
      </c>
      <c r="W45" s="49" t="str">
        <f t="array" ref="W45">IF(AND(E45&lt;&gt;"",K45="OUI",Q45="OUI"),60,"")</f>
        <v/>
      </c>
      <c r="X45" s="56"/>
      <c r="Y45" s="49"/>
      <c r="Z45" s="49"/>
      <c r="AA45" s="51"/>
      <c r="AB45" s="48"/>
    </row>
    <row r="46" spans="1:28" x14ac:dyDescent="0.25">
      <c r="A46" s="152" t="str">
        <f t="array" ref="A46">IF(D46="",RIGHT(E46,7),"")</f>
        <v>5423897</v>
      </c>
      <c r="B46" s="152">
        <f t="array" ref="B46">E46</f>
        <v>10005423897</v>
      </c>
      <c r="C46" s="61" t="str">
        <f t="array" ref="C46">IFERROR(VLOOKUP(B46,RT!A:B,2,FALSE),"")</f>
        <v/>
      </c>
      <c r="D46" s="7" t="str">
        <f t="array" ref="D46">IFERROR(VLOOKUP(B46,RT!A:J,10,FALSE),"")</f>
        <v/>
      </c>
      <c r="E46" s="203">
        <v>10005423897</v>
      </c>
      <c r="F46" s="204" t="s">
        <v>149</v>
      </c>
      <c r="G46" s="204" t="s">
        <v>70</v>
      </c>
      <c r="H46" s="204"/>
      <c r="I46" s="204" t="s">
        <v>128</v>
      </c>
      <c r="J46" s="202" t="s">
        <v>128</v>
      </c>
      <c r="K46" s="169" t="str">
        <f t="array" ref="K46">IFERROR(VLOOKUP(B46,RT!A:K,11,FALSE),"")</f>
        <v/>
      </c>
      <c r="L46" s="170" t="str">
        <f t="array" ref="L46">IFERROR(VLOOKUP(B46,RT!A:AJ,36,FALSE),"")</f>
        <v/>
      </c>
      <c r="M46" s="53" t="str">
        <f t="array" ref="M46">IFERROR(VLOOKUP(B46,RT!A:AL,38,FALSE),"")</f>
        <v/>
      </c>
      <c r="N46" s="52" t="str">
        <f t="array" ref="N46">IFERROR(VLOOKUP(B46,RT!A:AK,37,FALSE),"")</f>
        <v/>
      </c>
      <c r="O46" s="54" t="str">
        <f t="array" ref="O46">IFERROR(VLOOKUP(B46,RT!A:I,9,FALSE),"")</f>
        <v/>
      </c>
      <c r="P46" s="52" t="str">
        <f t="array" ref="P46">IFERROR(VLOOKUP(B46,RT!A:H,8,FALSE),"")</f>
        <v/>
      </c>
      <c r="Q46" s="55" t="str">
        <f t="array" ref="Q46">IFERROR(VLOOKUP(B46,RT!A:AA,27,FALSE),"")</f>
        <v/>
      </c>
      <c r="R46" s="56" t="str">
        <f t="array" ref="R46">IF(AND(E46&lt;&gt;"",G46="INS",K46="OUI",M46&gt;0),M46*IF($O46&gt;41790,5.94,5.65),"")</f>
        <v/>
      </c>
      <c r="S46" s="50" t="str">
        <f t="array" ref="S46">IF(AND(E46&lt;&gt;"",G46="REV",K46="OUI",M46&gt;0),M46*IF($O46&gt;41790,6.2,5.9),"")</f>
        <v/>
      </c>
      <c r="T46" s="57" t="str">
        <f t="array" ref="T46">IF(AND(E46&lt;&gt;"",K46="NON",OR(L46="Branchement individuel",L46="Batiment détruit")),3,"")</f>
        <v/>
      </c>
      <c r="U46" s="58"/>
      <c r="V46" s="58" t="str">
        <f t="array" ref="V46">IF(AND(E46&lt;&gt;"",K46="OUI",Q46="OUI"),18,"")</f>
        <v/>
      </c>
      <c r="W46" s="49" t="str">
        <f t="array" ref="W46">IF(AND(E46&lt;&gt;"",K46="OUI",Q46="OUI"),60,"")</f>
        <v/>
      </c>
      <c r="X46" s="56"/>
      <c r="Y46" s="49"/>
      <c r="Z46" s="49"/>
      <c r="AA46" s="51"/>
      <c r="AB46" s="48"/>
    </row>
    <row r="47" spans="1:28" x14ac:dyDescent="0.25">
      <c r="A47" s="152" t="str">
        <f t="array" ref="A47">IF(D47="",RIGHT(E47,7),"")</f>
        <v>5197377</v>
      </c>
      <c r="B47" s="152">
        <f t="array" ref="B47">E47</f>
        <v>10005197377</v>
      </c>
      <c r="C47" s="61" t="str">
        <f t="array" ref="C47">IFERROR(VLOOKUP(B47,RT!A:B,2,FALSE),"")</f>
        <v/>
      </c>
      <c r="D47" s="7" t="str">
        <f t="array" ref="D47">IFERROR(VLOOKUP(B47,RT!A:J,10,FALSE),"")</f>
        <v/>
      </c>
      <c r="E47" s="203">
        <v>10005197377</v>
      </c>
      <c r="F47" s="204" t="s">
        <v>127</v>
      </c>
      <c r="G47" s="204" t="s">
        <v>70</v>
      </c>
      <c r="H47" s="204"/>
      <c r="I47" s="204" t="s">
        <v>128</v>
      </c>
      <c r="J47" s="202" t="s">
        <v>128</v>
      </c>
      <c r="K47" s="169" t="str">
        <f t="array" ref="K47">IFERROR(VLOOKUP(B47,RT!A:K,11,FALSE),"")</f>
        <v/>
      </c>
      <c r="L47" s="170" t="str">
        <f t="array" ref="L47">IFERROR(VLOOKUP(B47,RT!A:AJ,36,FALSE),"")</f>
        <v/>
      </c>
      <c r="M47" s="53" t="str">
        <f t="array" ref="M47">IFERROR(VLOOKUP(B47,RT!A:AL,38,FALSE),"")</f>
        <v/>
      </c>
      <c r="N47" s="52" t="str">
        <f t="array" ref="N47">IFERROR(VLOOKUP(B47,RT!A:AK,37,FALSE),"")</f>
        <v/>
      </c>
      <c r="O47" s="54" t="str">
        <f t="array" ref="O47">IFERROR(VLOOKUP(B47,RT!A:I,9,FALSE),"")</f>
        <v/>
      </c>
      <c r="P47" s="52" t="str">
        <f t="array" ref="P47">IFERROR(VLOOKUP(B47,RT!A:H,8,FALSE),"")</f>
        <v/>
      </c>
      <c r="Q47" s="55" t="str">
        <f t="array" ref="Q47">IFERROR(VLOOKUP(B47,RT!A:AA,27,FALSE),"")</f>
        <v/>
      </c>
      <c r="R47" s="56" t="str">
        <f t="array" ref="R47">IF(AND(E47&lt;&gt;"",G47="INS",K47="OUI",M47&gt;0),M47*IF($O47&gt;41790,5.94,5.65),"")</f>
        <v/>
      </c>
      <c r="S47" s="50" t="str">
        <f t="array" ref="S47">IF(AND(E47&lt;&gt;"",G47="REV",K47="OUI",M47&gt;0),M47*IF($O47&gt;41790,6.2,5.9),"")</f>
        <v/>
      </c>
      <c r="T47" s="57" t="str">
        <f t="array" ref="T47">IF(AND(E47&lt;&gt;"",K47="NON",OR(L47="Branchement individuel",L47="Batiment détruit")),3,"")</f>
        <v/>
      </c>
      <c r="U47" s="58"/>
      <c r="V47" s="58" t="str">
        <f t="array" ref="V47">IF(AND(E47&lt;&gt;"",K47="OUI",Q47="OUI"),18,"")</f>
        <v/>
      </c>
      <c r="W47" s="49" t="str">
        <f t="array" ref="W47">IF(AND(E47&lt;&gt;"",K47="OUI",Q47="OUI"),60,"")</f>
        <v/>
      </c>
      <c r="X47" s="56"/>
      <c r="Y47" s="49"/>
      <c r="Z47" s="49"/>
      <c r="AA47" s="51"/>
      <c r="AB47" s="48"/>
    </row>
    <row r="48" spans="1:28" x14ac:dyDescent="0.25">
      <c r="A48" s="152" t="str">
        <f t="array" ref="A48">IF(D48="",RIGHT(E48,7),"")</f>
        <v>5460779</v>
      </c>
      <c r="B48" s="152">
        <f t="array" ref="B48">E48</f>
        <v>10005460779</v>
      </c>
      <c r="C48" s="61" t="str">
        <f t="array" ref="C48">IFERROR(VLOOKUP(B48,RT!A:B,2,FALSE),"")</f>
        <v/>
      </c>
      <c r="D48" s="7" t="str">
        <f t="array" ref="D48">IFERROR(VLOOKUP(B48,RT!A:J,10,FALSE),"")</f>
        <v/>
      </c>
      <c r="E48" s="203">
        <v>10005460779</v>
      </c>
      <c r="F48" s="204" t="s">
        <v>129</v>
      </c>
      <c r="G48" s="204" t="s">
        <v>70</v>
      </c>
      <c r="H48" s="204"/>
      <c r="I48" s="204" t="s">
        <v>128</v>
      </c>
      <c r="J48" s="202" t="s">
        <v>128</v>
      </c>
      <c r="K48" s="169" t="str">
        <f t="array" ref="K48">IFERROR(VLOOKUP(B48,RT!A:K,11,FALSE),"")</f>
        <v/>
      </c>
      <c r="L48" s="170" t="str">
        <f t="array" ref="L48">IFERROR(VLOOKUP(B48,RT!A:AJ,36,FALSE),"")</f>
        <v/>
      </c>
      <c r="M48" s="53" t="str">
        <f t="array" ref="M48">IFERROR(VLOOKUP(B48,RT!A:AL,38,FALSE),"")</f>
        <v/>
      </c>
      <c r="N48" s="52" t="str">
        <f t="array" ref="N48">IFERROR(VLOOKUP(B48,RT!A:AK,37,FALSE),"")</f>
        <v/>
      </c>
      <c r="O48" s="54" t="str">
        <f t="array" ref="O48">IFERROR(VLOOKUP(B48,RT!A:I,9,FALSE),"")</f>
        <v/>
      </c>
      <c r="P48" s="52" t="str">
        <f t="array" ref="P48">IFERROR(VLOOKUP(B48,RT!A:H,8,FALSE),"")</f>
        <v/>
      </c>
      <c r="Q48" s="55" t="str">
        <f t="array" ref="Q48">IFERROR(VLOOKUP(B48,RT!A:AA,27,FALSE),"")</f>
        <v/>
      </c>
      <c r="R48" s="56" t="str">
        <f t="array" ref="R48">IF(AND(E48&lt;&gt;"",G48="INS",K48="OUI",M48&gt;0),M48*IF($O48&gt;41790,5.94,5.65),"")</f>
        <v/>
      </c>
      <c r="S48" s="50" t="str">
        <f t="array" ref="S48">IF(AND(E48&lt;&gt;"",G48="REV",K48="OUI",M48&gt;0),M48*IF($O48&gt;41790,6.2,5.9),"")</f>
        <v/>
      </c>
      <c r="T48" s="57" t="str">
        <f t="array" ref="T48">IF(AND(E48&lt;&gt;"",K48="NON",OR(L48="Branchement individuel",L48="Batiment détruit")),3,"")</f>
        <v/>
      </c>
      <c r="U48" s="58"/>
      <c r="V48" s="58" t="str">
        <f t="array" ref="V48">IF(AND(E48&lt;&gt;"",K48="OUI",Q48="OUI"),18,"")</f>
        <v/>
      </c>
      <c r="W48" s="49" t="str">
        <f t="array" ref="W48">IF(AND(E48&lt;&gt;"",K48="OUI",Q48="OUI"),60,"")</f>
        <v/>
      </c>
      <c r="X48" s="56"/>
      <c r="Y48" s="49"/>
      <c r="Z48" s="49"/>
      <c r="AA48" s="51"/>
      <c r="AB48" s="48"/>
    </row>
    <row r="49" spans="1:28" x14ac:dyDescent="0.25">
      <c r="A49" s="152" t="str">
        <f t="array" ref="A49">IF(D49="",RIGHT(E49,7),"")</f>
        <v>5422289</v>
      </c>
      <c r="B49" s="152">
        <f t="array" ref="B49">E49</f>
        <v>10005422289</v>
      </c>
      <c r="C49" s="61" t="str">
        <f t="array" ref="C49">IFERROR(VLOOKUP(B49,RT!A:B,2,FALSE),"")</f>
        <v/>
      </c>
      <c r="D49" s="7" t="str">
        <f t="array" ref="D49">IFERROR(VLOOKUP(B49,RT!A:J,10,FALSE),"")</f>
        <v/>
      </c>
      <c r="E49" s="203">
        <v>10005422289</v>
      </c>
      <c r="F49" s="204" t="s">
        <v>130</v>
      </c>
      <c r="G49" s="204" t="s">
        <v>70</v>
      </c>
      <c r="H49" s="204"/>
      <c r="I49" s="204" t="s">
        <v>128</v>
      </c>
      <c r="J49" s="202" t="s">
        <v>128</v>
      </c>
      <c r="K49" s="169" t="str">
        <f t="array" ref="K49">IFERROR(VLOOKUP(B49,RT!A:K,11,FALSE),"")</f>
        <v/>
      </c>
      <c r="L49" s="170" t="str">
        <f t="array" ref="L49">IFERROR(VLOOKUP(B49,RT!A:AJ,36,FALSE),"")</f>
        <v/>
      </c>
      <c r="M49" s="53" t="str">
        <f t="array" ref="M49">IFERROR(VLOOKUP(B49,RT!A:AL,38,FALSE),"")</f>
        <v/>
      </c>
      <c r="N49" s="52" t="str">
        <f t="array" ref="N49">IFERROR(VLOOKUP(B49,RT!A:AK,37,FALSE),"")</f>
        <v/>
      </c>
      <c r="O49" s="54" t="str">
        <f t="array" ref="O49">IFERROR(VLOOKUP(B49,RT!A:I,9,FALSE),"")</f>
        <v/>
      </c>
      <c r="P49" s="52" t="str">
        <f t="array" ref="P49">IFERROR(VLOOKUP(B49,RT!A:H,8,FALSE),"")</f>
        <v/>
      </c>
      <c r="Q49" s="55" t="str">
        <f t="array" ref="Q49">IFERROR(VLOOKUP(B49,RT!A:AA,27,FALSE),"")</f>
        <v/>
      </c>
      <c r="R49" s="56" t="str">
        <f t="array" ref="R49">IF(AND(E49&lt;&gt;"",G49="INS",K49="OUI",M49&gt;0),M49*IF($O49&gt;41790,5.94,5.65),"")</f>
        <v/>
      </c>
      <c r="S49" s="50" t="str">
        <f t="array" ref="S49">IF(AND(E49&lt;&gt;"",G49="REV",K49="OUI",M49&gt;0),M49*IF($O49&gt;41790,6.2,5.9),"")</f>
        <v/>
      </c>
      <c r="T49" s="57" t="str">
        <f t="array" ref="T49">IF(AND(E49&lt;&gt;"",K49="NON",OR(L49="Branchement individuel",L49="Batiment détruit")),3,"")</f>
        <v/>
      </c>
      <c r="U49" s="58"/>
      <c r="V49" s="58" t="str">
        <f t="array" ref="V49">IF(AND(E49&lt;&gt;"",K49="OUI",Q49="OUI"),18,"")</f>
        <v/>
      </c>
      <c r="W49" s="49" t="str">
        <f t="array" ref="W49">IF(AND(E49&lt;&gt;"",K49="OUI",Q49="OUI"),60,"")</f>
        <v/>
      </c>
      <c r="X49" s="56"/>
      <c r="Y49" s="49"/>
      <c r="Z49" s="49"/>
      <c r="AA49" s="51"/>
      <c r="AB49" s="48"/>
    </row>
    <row r="50" spans="1:28" x14ac:dyDescent="0.25">
      <c r="A50" s="152" t="str">
        <f t="array" ref="A50">IF(D50="",RIGHT(E50,7),"")</f>
        <v>5501039</v>
      </c>
      <c r="B50" s="152">
        <f t="array" ref="B50">E50</f>
        <v>10005501039</v>
      </c>
      <c r="C50" s="61" t="str">
        <f t="array" ref="C50">IFERROR(VLOOKUP(B50,RT!A:B,2,FALSE),"")</f>
        <v/>
      </c>
      <c r="D50" s="7" t="str">
        <f t="array" ref="D50">IFERROR(VLOOKUP(B50,RT!A:J,10,FALSE),"")</f>
        <v/>
      </c>
      <c r="E50" s="203">
        <v>10005501039</v>
      </c>
      <c r="F50" s="204" t="s">
        <v>237</v>
      </c>
      <c r="G50" s="204" t="s">
        <v>70</v>
      </c>
      <c r="H50" s="204"/>
      <c r="I50" s="204" t="s">
        <v>128</v>
      </c>
      <c r="J50" s="202" t="s">
        <v>128</v>
      </c>
      <c r="K50" s="169" t="str">
        <f t="array" ref="K50">IFERROR(VLOOKUP(B50,RT!A:K,11,FALSE),"")</f>
        <v/>
      </c>
      <c r="L50" s="170" t="str">
        <f t="array" ref="L50">IFERROR(VLOOKUP(B50,RT!A:AJ,36,FALSE),"")</f>
        <v/>
      </c>
      <c r="M50" s="53" t="str">
        <f t="array" ref="M50">IFERROR(VLOOKUP(B50,RT!A:AL,38,FALSE),"")</f>
        <v/>
      </c>
      <c r="N50" s="52" t="str">
        <f t="array" ref="N50">IFERROR(VLOOKUP(B50,RT!A:AK,37,FALSE),"")</f>
        <v/>
      </c>
      <c r="O50" s="54" t="str">
        <f t="array" ref="O50">IFERROR(VLOOKUP(B50,RT!A:I,9,FALSE),"")</f>
        <v/>
      </c>
      <c r="P50" s="52" t="str">
        <f t="array" ref="P50">IFERROR(VLOOKUP(B50,RT!A:H,8,FALSE),"")</f>
        <v/>
      </c>
      <c r="Q50" s="55" t="str">
        <f t="array" ref="Q50">IFERROR(VLOOKUP(B50,RT!A:AA,27,FALSE),"")</f>
        <v/>
      </c>
      <c r="R50" s="56" t="str">
        <f t="array" ref="R50">IF(AND(E50&lt;&gt;"",G50="INS",K50="OUI",M50&gt;0),M50*IF($O50&gt;41790,5.94,5.65),"")</f>
        <v/>
      </c>
      <c r="S50" s="50" t="str">
        <f t="array" ref="S50">IF(AND(E50&lt;&gt;"",G50="REV",K50="OUI",M50&gt;0),M50*IF($O50&gt;41790,6.2,5.9),"")</f>
        <v/>
      </c>
      <c r="T50" s="57" t="str">
        <f t="array" ref="T50">IF(AND(E50&lt;&gt;"",K50="NON",OR(L50="Branchement individuel",L50="Batiment détruit")),3,"")</f>
        <v/>
      </c>
      <c r="U50" s="58"/>
      <c r="V50" s="58" t="str">
        <f t="array" ref="V50">IF(AND(E50&lt;&gt;"",K50="OUI",Q50="OUI"),18,"")</f>
        <v/>
      </c>
      <c r="W50" s="49" t="str">
        <f t="array" ref="W50">IF(AND(E50&lt;&gt;"",K50="OUI",Q50="OUI"),60,"")</f>
        <v/>
      </c>
      <c r="X50" s="56"/>
      <c r="Y50" s="49"/>
      <c r="Z50" s="49"/>
      <c r="AA50" s="51"/>
      <c r="AB50" s="48"/>
    </row>
    <row r="51" spans="1:28" x14ac:dyDescent="0.25">
      <c r="A51" s="152" t="str">
        <f t="array" ref="A51">IF(D51="",RIGHT(E51,7),"")</f>
        <v>5336821</v>
      </c>
      <c r="B51" s="152">
        <f t="array" ref="B51">E51</f>
        <v>10005336821</v>
      </c>
      <c r="C51" s="61" t="str">
        <f t="array" ref="C51">IFERROR(VLOOKUP(B51,RT!A:B,2,FALSE),"")</f>
        <v/>
      </c>
      <c r="D51" s="7" t="str">
        <f t="array" ref="D51">IFERROR(VLOOKUP(B51,RT!A:J,10,FALSE),"")</f>
        <v/>
      </c>
      <c r="E51" s="203">
        <v>10005336821</v>
      </c>
      <c r="F51" s="204" t="s">
        <v>131</v>
      </c>
      <c r="G51" s="204" t="s">
        <v>70</v>
      </c>
      <c r="H51" s="204"/>
      <c r="I51" s="204" t="s">
        <v>128</v>
      </c>
      <c r="J51" s="202" t="s">
        <v>128</v>
      </c>
      <c r="K51" s="169" t="str">
        <f t="array" ref="K51">IFERROR(VLOOKUP(B51,RT!A:K,11,FALSE),"")</f>
        <v/>
      </c>
      <c r="L51" s="170" t="str">
        <f t="array" ref="L51">IFERROR(VLOOKUP(B51,RT!A:AJ,36,FALSE),"")</f>
        <v/>
      </c>
      <c r="M51" s="53" t="str">
        <f t="array" ref="M51">IFERROR(VLOOKUP(B51,RT!A:AL,38,FALSE),"")</f>
        <v/>
      </c>
      <c r="N51" s="52" t="str">
        <f t="array" ref="N51">IFERROR(VLOOKUP(B51,RT!A:AK,37,FALSE),"")</f>
        <v/>
      </c>
      <c r="O51" s="54" t="str">
        <f t="array" ref="O51">IFERROR(VLOOKUP(B51,RT!A:I,9,FALSE),"")</f>
        <v/>
      </c>
      <c r="P51" s="52" t="str">
        <f t="array" ref="P51">IFERROR(VLOOKUP(B51,RT!A:H,8,FALSE),"")</f>
        <v/>
      </c>
      <c r="Q51" s="55" t="str">
        <f t="array" ref="Q51">IFERROR(VLOOKUP(B51,RT!A:AA,27,FALSE),"")</f>
        <v/>
      </c>
      <c r="R51" s="56" t="str">
        <f t="array" ref="R51">IF(AND(E51&lt;&gt;"",G51="INS",K51="OUI",M51&gt;0),M51*IF($O51&gt;41790,5.94,5.65),"")</f>
        <v/>
      </c>
      <c r="S51" s="50" t="str">
        <f t="array" ref="S51">IF(AND(E51&lt;&gt;"",G51="REV",K51="OUI",M51&gt;0),M51*IF($O51&gt;41790,6.2,5.9),"")</f>
        <v/>
      </c>
      <c r="T51" s="57" t="str">
        <f t="array" ref="T51">IF(AND(E51&lt;&gt;"",K51="NON",OR(L51="Branchement individuel",L51="Batiment détruit")),3,"")</f>
        <v/>
      </c>
      <c r="U51" s="58"/>
      <c r="V51" s="58" t="str">
        <f t="array" ref="V51">IF(AND(E51&lt;&gt;"",K51="OUI",Q51="OUI"),18,"")</f>
        <v/>
      </c>
      <c r="W51" s="49" t="str">
        <f t="array" ref="W51">IF(AND(E51&lt;&gt;"",K51="OUI",Q51="OUI"),60,"")</f>
        <v/>
      </c>
      <c r="X51" s="56"/>
      <c r="Y51" s="49"/>
      <c r="Z51" s="49"/>
      <c r="AA51" s="51"/>
      <c r="AB51" s="48"/>
    </row>
    <row r="52" spans="1:28" x14ac:dyDescent="0.25">
      <c r="A52" s="152" t="str">
        <f t="array" ref="A52">IF(D52="",RIGHT(E52,7),"")</f>
        <v>5521081</v>
      </c>
      <c r="B52" s="152">
        <f t="array" ref="B52">E52</f>
        <v>10005521081</v>
      </c>
      <c r="C52" s="61" t="str">
        <f t="array" ref="C52">IFERROR(VLOOKUP(B52,RT!A:B,2,FALSE),"")</f>
        <v/>
      </c>
      <c r="D52" s="7" t="str">
        <f t="array" ref="D52">IFERROR(VLOOKUP(B52,RT!A:J,10,FALSE),"")</f>
        <v/>
      </c>
      <c r="E52" s="203">
        <v>10005521081</v>
      </c>
      <c r="F52" s="204" t="s">
        <v>132</v>
      </c>
      <c r="G52" s="204" t="s">
        <v>70</v>
      </c>
      <c r="H52" s="204"/>
      <c r="I52" s="204" t="s">
        <v>128</v>
      </c>
      <c r="J52" s="202" t="s">
        <v>128</v>
      </c>
      <c r="K52" s="169" t="str">
        <f t="array" ref="K52">IFERROR(VLOOKUP(B52,RT!A:K,11,FALSE),"")</f>
        <v/>
      </c>
      <c r="L52" s="170" t="str">
        <f t="array" ref="L52">IFERROR(VLOOKUP(B52,RT!A:AJ,36,FALSE),"")</f>
        <v/>
      </c>
      <c r="M52" s="53" t="str">
        <f t="array" ref="M52">IFERROR(VLOOKUP(B52,RT!A:AL,38,FALSE),"")</f>
        <v/>
      </c>
      <c r="N52" s="52" t="str">
        <f t="array" ref="N52">IFERROR(VLOOKUP(B52,RT!A:AK,37,FALSE),"")</f>
        <v/>
      </c>
      <c r="O52" s="54" t="str">
        <f t="array" ref="O52">IFERROR(VLOOKUP(B52,RT!A:I,9,FALSE),"")</f>
        <v/>
      </c>
      <c r="P52" s="52" t="str">
        <f t="array" ref="P52">IFERROR(VLOOKUP(B52,RT!A:H,8,FALSE),"")</f>
        <v/>
      </c>
      <c r="Q52" s="55" t="str">
        <f t="array" ref="Q52">IFERROR(VLOOKUP(B52,RT!A:AA,27,FALSE),"")</f>
        <v/>
      </c>
      <c r="R52" s="56" t="str">
        <f t="array" ref="R52">IF(AND(E52&lt;&gt;"",G52="INS",K52="OUI",M52&gt;0),M52*IF($O52&gt;41790,5.94,5.65),"")</f>
        <v/>
      </c>
      <c r="S52" s="50" t="str">
        <f t="array" ref="S52">IF(AND(E52&lt;&gt;"",G52="REV",K52="OUI",M52&gt;0),M52*IF($O52&gt;41790,6.2,5.9),"")</f>
        <v/>
      </c>
      <c r="T52" s="57" t="str">
        <f t="array" ref="T52">IF(AND(E52&lt;&gt;"",K52="NON",OR(L52="Branchement individuel",L52="Batiment détruit")),3,"")</f>
        <v/>
      </c>
      <c r="U52" s="58"/>
      <c r="V52" s="58" t="str">
        <f t="array" ref="V52">IF(AND(E52&lt;&gt;"",K52="OUI",Q52="OUI"),18,"")</f>
        <v/>
      </c>
      <c r="W52" s="49" t="str">
        <f t="array" ref="W52">IF(AND(E52&lt;&gt;"",K52="OUI",Q52="OUI"),60,"")</f>
        <v/>
      </c>
      <c r="X52" s="56"/>
      <c r="Y52" s="49"/>
      <c r="Z52" s="49"/>
      <c r="AA52" s="51"/>
      <c r="AB52" s="48"/>
    </row>
    <row r="53" spans="1:28" x14ac:dyDescent="0.25">
      <c r="A53" s="152" t="str">
        <f t="array" ref="A53">IF(D53="",RIGHT(E53,7),"")</f>
        <v>5500312</v>
      </c>
      <c r="B53" s="152">
        <f t="array" ref="B53">E53</f>
        <v>10005500312</v>
      </c>
      <c r="C53" s="61" t="str">
        <f t="array" ref="C53">IFERROR(VLOOKUP(B53,RT!A:B,2,FALSE),"")</f>
        <v/>
      </c>
      <c r="D53" s="7" t="str">
        <f t="array" ref="D53">IFERROR(VLOOKUP(B53,RT!A:J,10,FALSE),"")</f>
        <v/>
      </c>
      <c r="E53" s="203">
        <v>10005500312</v>
      </c>
      <c r="F53" s="204" t="s">
        <v>234</v>
      </c>
      <c r="G53" s="204" t="s">
        <v>70</v>
      </c>
      <c r="H53" s="204"/>
      <c r="I53" s="204" t="s">
        <v>128</v>
      </c>
      <c r="J53" s="202" t="s">
        <v>128</v>
      </c>
      <c r="K53" s="169" t="str">
        <f t="array" ref="K53">IFERROR(VLOOKUP(B53,RT!A:K,11,FALSE),"")</f>
        <v/>
      </c>
      <c r="L53" s="170" t="str">
        <f t="array" ref="L53">IFERROR(VLOOKUP(B53,RT!A:AJ,36,FALSE),"")</f>
        <v/>
      </c>
      <c r="M53" s="53" t="str">
        <f t="array" ref="M53">IFERROR(VLOOKUP(B53,RT!A:AL,38,FALSE),"")</f>
        <v/>
      </c>
      <c r="N53" s="52" t="str">
        <f t="array" ref="N53">IFERROR(VLOOKUP(B53,RT!A:AK,37,FALSE),"")</f>
        <v/>
      </c>
      <c r="O53" s="54" t="str">
        <f t="array" ref="O53">IFERROR(VLOOKUP(B53,RT!A:I,9,FALSE),"")</f>
        <v/>
      </c>
      <c r="P53" s="52" t="str">
        <f t="array" ref="P53">IFERROR(VLOOKUP(B53,RT!A:H,8,FALSE),"")</f>
        <v/>
      </c>
      <c r="Q53" s="55" t="str">
        <f t="array" ref="Q53">IFERROR(VLOOKUP(B53,RT!A:AA,27,FALSE),"")</f>
        <v/>
      </c>
      <c r="R53" s="56" t="str">
        <f t="array" ref="R53">IF(AND(E53&lt;&gt;"",G53="INS",K53="OUI",M53&gt;0),M53*IF($O53&gt;41790,5.94,5.65),"")</f>
        <v/>
      </c>
      <c r="S53" s="50" t="str">
        <f t="array" ref="S53">IF(AND(E53&lt;&gt;"",G53="REV",K53="OUI",M53&gt;0),M53*IF($O53&gt;41790,6.2,5.9),"")</f>
        <v/>
      </c>
      <c r="T53" s="57" t="str">
        <f t="array" ref="T53">IF(AND(E53&lt;&gt;"",K53="NON",OR(L53="Branchement individuel",L53="Batiment détruit")),3,"")</f>
        <v/>
      </c>
      <c r="U53" s="58"/>
      <c r="V53" s="58" t="str">
        <f t="array" ref="V53">IF(AND(E53&lt;&gt;"",K53="OUI",Q53="OUI"),18,"")</f>
        <v/>
      </c>
      <c r="W53" s="49" t="str">
        <f t="array" ref="W53">IF(AND(E53&lt;&gt;"",K53="OUI",Q53="OUI"),60,"")</f>
        <v/>
      </c>
      <c r="X53" s="56"/>
      <c r="Y53" s="49"/>
      <c r="Z53" s="49"/>
      <c r="AA53" s="51"/>
      <c r="AB53" s="48"/>
    </row>
    <row r="54" spans="1:28" x14ac:dyDescent="0.25">
      <c r="A54" s="152" t="str">
        <f t="array" ref="A54">IF(D54="",RIGHT(E54,7),"")</f>
        <v>5559908</v>
      </c>
      <c r="B54" s="152">
        <f t="array" ref="B54">E54</f>
        <v>10005559908</v>
      </c>
      <c r="C54" s="61" t="str">
        <f t="array" ref="C54">IFERROR(VLOOKUP(B54,RT!A:B,2,FALSE),"")</f>
        <v/>
      </c>
      <c r="D54" s="7" t="str">
        <f t="array" ref="D54">IFERROR(VLOOKUP(B54,RT!A:J,10,FALSE),"")</f>
        <v/>
      </c>
      <c r="E54" s="203">
        <v>10005559908</v>
      </c>
      <c r="F54" s="204" t="s">
        <v>233</v>
      </c>
      <c r="G54" s="204" t="s">
        <v>70</v>
      </c>
      <c r="H54" s="204"/>
      <c r="I54" s="204" t="s">
        <v>128</v>
      </c>
      <c r="J54" s="202" t="s">
        <v>128</v>
      </c>
      <c r="K54" s="169" t="str">
        <f t="array" ref="K54">IFERROR(VLOOKUP(B54,RT!A:K,11,FALSE),"")</f>
        <v/>
      </c>
      <c r="L54" s="170" t="str">
        <f t="array" ref="L54">IFERROR(VLOOKUP(B54,RT!A:AJ,36,FALSE),"")</f>
        <v/>
      </c>
      <c r="M54" s="53" t="str">
        <f t="array" ref="M54">IFERROR(VLOOKUP(B54,RT!A:AL,38,FALSE),"")</f>
        <v/>
      </c>
      <c r="N54" s="52" t="str">
        <f t="array" ref="N54">IFERROR(VLOOKUP(B54,RT!A:AK,37,FALSE),"")</f>
        <v/>
      </c>
      <c r="O54" s="54" t="str">
        <f t="array" ref="O54">IFERROR(VLOOKUP(B54,RT!A:I,9,FALSE),"")</f>
        <v/>
      </c>
      <c r="P54" s="52" t="str">
        <f t="array" ref="P54">IFERROR(VLOOKUP(B54,RT!A:H,8,FALSE),"")</f>
        <v/>
      </c>
      <c r="Q54" s="55" t="str">
        <f t="array" ref="Q54">IFERROR(VLOOKUP(B54,RT!A:AA,27,FALSE),"")</f>
        <v/>
      </c>
      <c r="R54" s="56" t="str">
        <f t="array" ref="R54">IF(AND(E54&lt;&gt;"",G54="INS",K54="OUI",M54&gt;0),M54*IF($O54&gt;41790,5.94,5.65),"")</f>
        <v/>
      </c>
      <c r="S54" s="50" t="str">
        <f t="array" ref="S54">IF(AND(E54&lt;&gt;"",G54="REV",K54="OUI",M54&gt;0),M54*IF($O54&gt;41790,6.2,5.9),"")</f>
        <v/>
      </c>
      <c r="T54" s="57" t="str">
        <f t="array" ref="T54">IF(AND(E54&lt;&gt;"",K54="NON",OR(L54="Branchement individuel",L54="Batiment détruit")),3,"")</f>
        <v/>
      </c>
      <c r="U54" s="58"/>
      <c r="V54" s="58" t="str">
        <f t="array" ref="V54">IF(AND(E54&lt;&gt;"",K54="OUI",Q54="OUI"),18,"")</f>
        <v/>
      </c>
      <c r="W54" s="49" t="str">
        <f t="array" ref="W54">IF(AND(E54&lt;&gt;"",K54="OUI",Q54="OUI"),60,"")</f>
        <v/>
      </c>
      <c r="X54" s="56"/>
      <c r="Y54" s="49"/>
      <c r="Z54" s="49"/>
      <c r="AA54" s="51"/>
      <c r="AB54" s="48"/>
    </row>
    <row r="55" spans="1:28" x14ac:dyDescent="0.25">
      <c r="A55" s="152" t="str">
        <f t="array" ref="A55">IF(D55="",RIGHT(E55,7),"")</f>
        <v>5521931</v>
      </c>
      <c r="B55" s="152">
        <f t="array" ref="B55">E55</f>
        <v>10005521931</v>
      </c>
      <c r="C55" s="61" t="str">
        <f t="array" ref="C55">IFERROR(VLOOKUP(B55,RT!A:B,2,FALSE),"")</f>
        <v/>
      </c>
      <c r="D55" s="7" t="str">
        <f t="array" ref="D55">IFERROR(VLOOKUP(B55,RT!A:J,10,FALSE),"")</f>
        <v/>
      </c>
      <c r="E55" s="203">
        <v>10005521931</v>
      </c>
      <c r="F55" s="204" t="s">
        <v>232</v>
      </c>
      <c r="G55" s="204" t="s">
        <v>70</v>
      </c>
      <c r="H55" s="204"/>
      <c r="I55" s="204" t="s">
        <v>128</v>
      </c>
      <c r="J55" s="202" t="s">
        <v>128</v>
      </c>
      <c r="K55" s="169" t="str">
        <f t="array" ref="K55">IFERROR(VLOOKUP(B55,RT!A:K,11,FALSE),"")</f>
        <v/>
      </c>
      <c r="L55" s="170" t="str">
        <f t="array" ref="L55">IFERROR(VLOOKUP(B55,RT!A:AJ,36,FALSE),"")</f>
        <v/>
      </c>
      <c r="M55" s="53" t="str">
        <f t="array" ref="M55">IFERROR(VLOOKUP(B55,RT!A:AL,38,FALSE),"")</f>
        <v/>
      </c>
      <c r="N55" s="52" t="str">
        <f t="array" ref="N55">IFERROR(VLOOKUP(B55,RT!A:AK,37,FALSE),"")</f>
        <v/>
      </c>
      <c r="O55" s="54" t="str">
        <f t="array" ref="O55">IFERROR(VLOOKUP(B55,RT!A:I,9,FALSE),"")</f>
        <v/>
      </c>
      <c r="P55" s="52" t="str">
        <f t="array" ref="P55">IFERROR(VLOOKUP(B55,RT!A:H,8,FALSE),"")</f>
        <v/>
      </c>
      <c r="Q55" s="55" t="str">
        <f t="array" ref="Q55">IFERROR(VLOOKUP(B55,RT!A:AA,27,FALSE),"")</f>
        <v/>
      </c>
      <c r="R55" s="56" t="str">
        <f t="array" ref="R55">IF(AND(E55&lt;&gt;"",G55="INS",K55="OUI",M55&gt;0),M55*IF($O55&gt;41790,5.94,5.65),"")</f>
        <v/>
      </c>
      <c r="S55" s="50" t="str">
        <f t="array" ref="S55">IF(AND(E55&lt;&gt;"",G55="REV",K55="OUI",M55&gt;0),M55*IF($O55&gt;41790,6.2,5.9),"")</f>
        <v/>
      </c>
      <c r="T55" s="57" t="str">
        <f t="array" ref="T55">IF(AND(E55&lt;&gt;"",K55="NON",OR(L55="Branchement individuel",L55="Batiment détruit")),3,"")</f>
        <v/>
      </c>
      <c r="U55" s="58"/>
      <c r="V55" s="58" t="str">
        <f t="array" ref="V55">IF(AND(E55&lt;&gt;"",K55="OUI",Q55="OUI"),18,"")</f>
        <v/>
      </c>
      <c r="W55" s="49" t="str">
        <f t="array" ref="W55">IF(AND(E55&lt;&gt;"",K55="OUI",Q55="OUI"),60,"")</f>
        <v/>
      </c>
      <c r="X55" s="56"/>
      <c r="Y55" s="49"/>
      <c r="Z55" s="49"/>
      <c r="AA55" s="51"/>
      <c r="AB55" s="48"/>
    </row>
    <row r="56" spans="1:28" x14ac:dyDescent="0.25">
      <c r="A56" s="152" t="str">
        <f t="array" ref="A56">IF(D56="",RIGHT(E56,7),"")</f>
        <v>5524350</v>
      </c>
      <c r="B56" s="152">
        <f t="array" ref="B56">E56</f>
        <v>10005524350</v>
      </c>
      <c r="C56" s="61" t="str">
        <f t="array" ref="C56">IFERROR(VLOOKUP(B56,RT!A:B,2,FALSE),"")</f>
        <v/>
      </c>
      <c r="D56" s="7" t="str">
        <f t="array" ref="D56">IFERROR(VLOOKUP(B56,RT!A:J,10,FALSE),"")</f>
        <v/>
      </c>
      <c r="E56" s="203">
        <v>10005524350</v>
      </c>
      <c r="F56" s="204" t="s">
        <v>231</v>
      </c>
      <c r="G56" s="204" t="s">
        <v>70</v>
      </c>
      <c r="H56" s="204"/>
      <c r="I56" s="204" t="s">
        <v>128</v>
      </c>
      <c r="J56" s="202" t="s">
        <v>128</v>
      </c>
      <c r="K56" s="169" t="str">
        <f t="array" ref="K56">IFERROR(VLOOKUP(B56,RT!A:K,11,FALSE),"")</f>
        <v/>
      </c>
      <c r="L56" s="170" t="str">
        <f t="array" ref="L56">IFERROR(VLOOKUP(B56,RT!A:AJ,36,FALSE),"")</f>
        <v/>
      </c>
      <c r="M56" s="53" t="str">
        <f t="array" ref="M56">IFERROR(VLOOKUP(B56,RT!A:AL,38,FALSE),"")</f>
        <v/>
      </c>
      <c r="N56" s="52" t="str">
        <f t="array" ref="N56">IFERROR(VLOOKUP(B56,RT!A:AK,37,FALSE),"")</f>
        <v/>
      </c>
      <c r="O56" s="54" t="str">
        <f t="array" ref="O56">IFERROR(VLOOKUP(B56,RT!A:I,9,FALSE),"")</f>
        <v/>
      </c>
      <c r="P56" s="52" t="str">
        <f t="array" ref="P56">IFERROR(VLOOKUP(B56,RT!A:H,8,FALSE),"")</f>
        <v/>
      </c>
      <c r="Q56" s="55" t="str">
        <f t="array" ref="Q56">IFERROR(VLOOKUP(B56,RT!A:AA,27,FALSE),"")</f>
        <v/>
      </c>
      <c r="R56" s="56" t="str">
        <f t="array" ref="R56">IF(AND(E56&lt;&gt;"",G56="INS",K56="OUI",M56&gt;0),M56*IF($O56&gt;41790,5.94,5.65),"")</f>
        <v/>
      </c>
      <c r="S56" s="50" t="str">
        <f t="array" ref="S56">IF(AND(E56&lt;&gt;"",G56="REV",K56="OUI",M56&gt;0),M56*IF($O56&gt;41790,6.2,5.9),"")</f>
        <v/>
      </c>
      <c r="T56" s="57" t="str">
        <f t="array" ref="T56">IF(AND(E56&lt;&gt;"",K56="NON",OR(L56="Branchement individuel",L56="Batiment détruit")),3,"")</f>
        <v/>
      </c>
      <c r="U56" s="58"/>
      <c r="V56" s="58" t="str">
        <f t="array" ref="V56">IF(AND(E56&lt;&gt;"",K56="OUI",Q56="OUI"),18,"")</f>
        <v/>
      </c>
      <c r="W56" s="49" t="str">
        <f t="array" ref="W56">IF(AND(E56&lt;&gt;"",K56="OUI",Q56="OUI"),60,"")</f>
        <v/>
      </c>
      <c r="X56" s="56"/>
      <c r="Y56" s="49"/>
      <c r="Z56" s="49"/>
      <c r="AA56" s="51"/>
      <c r="AB56" s="48"/>
    </row>
    <row r="57" spans="1:28" x14ac:dyDescent="0.25">
      <c r="A57" s="152" t="str">
        <f t="array" ref="A57">IF(D57="",RIGHT(E57,7),"")</f>
        <v>5463775</v>
      </c>
      <c r="B57" s="152">
        <f t="array" ref="B57">E57</f>
        <v>10005463775</v>
      </c>
      <c r="C57" s="61" t="str">
        <f t="array" ref="C57">IFERROR(VLOOKUP(B57,RT!A:B,2,FALSE),"")</f>
        <v/>
      </c>
      <c r="D57" s="7" t="str">
        <f t="array" ref="D57">IFERROR(VLOOKUP(B57,RT!A:J,10,FALSE),"")</f>
        <v/>
      </c>
      <c r="E57" s="203">
        <v>10005463775</v>
      </c>
      <c r="F57" s="204" t="s">
        <v>137</v>
      </c>
      <c r="G57" s="204" t="s">
        <v>70</v>
      </c>
      <c r="H57" s="204"/>
      <c r="I57" s="204" t="s">
        <v>128</v>
      </c>
      <c r="J57" s="202" t="s">
        <v>128</v>
      </c>
      <c r="K57" s="169" t="str">
        <f t="array" ref="K57">IFERROR(VLOOKUP(B57,RT!A:K,11,FALSE),"")</f>
        <v/>
      </c>
      <c r="L57" s="170" t="str">
        <f t="array" ref="L57">IFERROR(VLOOKUP(B57,RT!A:AJ,36,FALSE),"")</f>
        <v/>
      </c>
      <c r="M57" s="53" t="str">
        <f t="array" ref="M57">IFERROR(VLOOKUP(B57,RT!A:AL,38,FALSE),"")</f>
        <v/>
      </c>
      <c r="N57" s="52" t="str">
        <f t="array" ref="N57">IFERROR(VLOOKUP(B57,RT!A:AK,37,FALSE),"")</f>
        <v/>
      </c>
      <c r="O57" s="54" t="str">
        <f t="array" ref="O57">IFERROR(VLOOKUP(B57,RT!A:I,9,FALSE),"")</f>
        <v/>
      </c>
      <c r="P57" s="52" t="str">
        <f t="array" ref="P57">IFERROR(VLOOKUP(B57,RT!A:H,8,FALSE),"")</f>
        <v/>
      </c>
      <c r="Q57" s="55" t="str">
        <f t="array" ref="Q57">IFERROR(VLOOKUP(B57,RT!A:AA,27,FALSE),"")</f>
        <v/>
      </c>
      <c r="R57" s="56" t="str">
        <f t="array" ref="R57">IF(AND(E57&lt;&gt;"",G57="INS",K57="OUI",M57&gt;0),M57*IF($O57&gt;41790,5.94,5.65),"")</f>
        <v/>
      </c>
      <c r="S57" s="50" t="str">
        <f t="array" ref="S57">IF(AND(E57&lt;&gt;"",G57="REV",K57="OUI",M57&gt;0),M57*IF($O57&gt;41790,6.2,5.9),"")</f>
        <v/>
      </c>
      <c r="T57" s="57" t="str">
        <f t="array" ref="T57">IF(AND(E57&lt;&gt;"",K57="NON",OR(L57="Branchement individuel",L57="Batiment détruit")),3,"")</f>
        <v/>
      </c>
      <c r="U57" s="58"/>
      <c r="V57" s="58" t="str">
        <f t="array" ref="V57">IF(AND(E57&lt;&gt;"",K57="OUI",Q57="OUI"),18,"")</f>
        <v/>
      </c>
      <c r="W57" s="49" t="str">
        <f t="array" ref="W57">IF(AND(E57&lt;&gt;"",K57="OUI",Q57="OUI"),60,"")</f>
        <v/>
      </c>
      <c r="X57" s="56"/>
      <c r="Y57" s="49"/>
      <c r="Z57" s="49"/>
      <c r="AA57" s="51"/>
      <c r="AB57" s="48"/>
    </row>
    <row r="58" spans="1:28" x14ac:dyDescent="0.25">
      <c r="A58" s="152" t="str">
        <f t="array" ref="A58">IF(D58="",RIGHT(E58,7),"")</f>
        <v>5501709</v>
      </c>
      <c r="B58" s="152">
        <f t="array" ref="B58">E58</f>
        <v>10005501709</v>
      </c>
      <c r="C58" s="61" t="str">
        <f t="array" ref="C58">IFERROR(VLOOKUP(B58,RT!A:B,2,FALSE),"")</f>
        <v/>
      </c>
      <c r="D58" s="7" t="str">
        <f t="array" ref="D58">IFERROR(VLOOKUP(B58,RT!A:J,10,FALSE),"")</f>
        <v/>
      </c>
      <c r="E58" s="203">
        <v>10005501709</v>
      </c>
      <c r="F58" s="204" t="s">
        <v>217</v>
      </c>
      <c r="G58" s="204" t="s">
        <v>70</v>
      </c>
      <c r="H58" s="204"/>
      <c r="I58" s="204" t="s">
        <v>128</v>
      </c>
      <c r="J58" s="202" t="s">
        <v>128</v>
      </c>
      <c r="K58" s="169" t="str">
        <f t="array" ref="K58">IFERROR(VLOOKUP(B58,RT!A:K,11,FALSE),"")</f>
        <v/>
      </c>
      <c r="L58" s="170" t="str">
        <f t="array" ref="L58">IFERROR(VLOOKUP(B58,RT!A:AJ,36,FALSE),"")</f>
        <v/>
      </c>
      <c r="M58" s="53" t="str">
        <f t="array" ref="M58">IFERROR(VLOOKUP(B58,RT!A:AL,38,FALSE),"")</f>
        <v/>
      </c>
      <c r="N58" s="52" t="str">
        <f t="array" ref="N58">IFERROR(VLOOKUP(B58,RT!A:AK,37,FALSE),"")</f>
        <v/>
      </c>
      <c r="O58" s="54" t="str">
        <f t="array" ref="O58">IFERROR(VLOOKUP(B58,RT!A:I,9,FALSE),"")</f>
        <v/>
      </c>
      <c r="P58" s="52" t="str">
        <f t="array" ref="P58">IFERROR(VLOOKUP(B58,RT!A:H,8,FALSE),"")</f>
        <v/>
      </c>
      <c r="Q58" s="55" t="str">
        <f t="array" ref="Q58">IFERROR(VLOOKUP(B58,RT!A:AA,27,FALSE),"")</f>
        <v/>
      </c>
      <c r="R58" s="56" t="str">
        <f t="array" ref="R58">IF(AND(E58&lt;&gt;"",G58="INS",K58="OUI",M58&gt;0),M58*IF($O58&gt;41790,5.94,5.65),"")</f>
        <v/>
      </c>
      <c r="S58" s="50" t="str">
        <f t="array" ref="S58">IF(AND(E58&lt;&gt;"",G58="REV",K58="OUI",M58&gt;0),M58*IF($O58&gt;41790,6.2,5.9),"")</f>
        <v/>
      </c>
      <c r="T58" s="57" t="str">
        <f t="array" ref="T58">IF(AND(E58&lt;&gt;"",K58="NON",OR(L58="Branchement individuel",L58="Batiment détruit")),3,"")</f>
        <v/>
      </c>
      <c r="U58" s="58"/>
      <c r="V58" s="58" t="str">
        <f t="array" ref="V58">IF(AND(E58&lt;&gt;"",K58="OUI",Q58="OUI"),18,"")</f>
        <v/>
      </c>
      <c r="W58" s="49" t="str">
        <f t="array" ref="W58">IF(AND(E58&lt;&gt;"",K58="OUI",Q58="OUI"),60,"")</f>
        <v/>
      </c>
      <c r="X58" s="56"/>
      <c r="Y58" s="49"/>
      <c r="Z58" s="49"/>
      <c r="AA58" s="51"/>
      <c r="AB58" s="48"/>
    </row>
    <row r="59" spans="1:28" x14ac:dyDescent="0.25">
      <c r="A59" s="152" t="str">
        <f t="array" ref="A59">IF(D59="",RIGHT(E59,7),"")</f>
        <v>5338330</v>
      </c>
      <c r="B59" s="152">
        <f t="array" ref="B59">E59</f>
        <v>10005338330</v>
      </c>
      <c r="C59" s="61" t="str">
        <f t="array" ref="C59">IFERROR(VLOOKUP(B59,RT!A:B,2,FALSE),"")</f>
        <v/>
      </c>
      <c r="D59" s="7" t="str">
        <f t="array" ref="D59">IFERROR(VLOOKUP(B59,RT!A:J,10,FALSE),"")</f>
        <v/>
      </c>
      <c r="E59" s="203">
        <v>10005338330</v>
      </c>
      <c r="F59" s="204" t="s">
        <v>139</v>
      </c>
      <c r="G59" s="204" t="s">
        <v>70</v>
      </c>
      <c r="H59" s="204"/>
      <c r="I59" s="204" t="s">
        <v>128</v>
      </c>
      <c r="J59" s="202" t="s">
        <v>128</v>
      </c>
      <c r="K59" s="169" t="str">
        <f t="array" ref="K59">IFERROR(VLOOKUP(B59,RT!A:K,11,FALSE),"")</f>
        <v/>
      </c>
      <c r="L59" s="170" t="str">
        <f t="array" ref="L59">IFERROR(VLOOKUP(B59,RT!A:AJ,36,FALSE),"")</f>
        <v/>
      </c>
      <c r="M59" s="53" t="str">
        <f t="array" ref="M59">IFERROR(VLOOKUP(B59,RT!A:AL,38,FALSE),"")</f>
        <v/>
      </c>
      <c r="N59" s="52" t="str">
        <f t="array" ref="N59">IFERROR(VLOOKUP(B59,RT!A:AK,37,FALSE),"")</f>
        <v/>
      </c>
      <c r="O59" s="54" t="str">
        <f t="array" ref="O59">IFERROR(VLOOKUP(B59,RT!A:I,9,FALSE),"")</f>
        <v/>
      </c>
      <c r="P59" s="52" t="str">
        <f t="array" ref="P59">IFERROR(VLOOKUP(B59,RT!A:H,8,FALSE),"")</f>
        <v/>
      </c>
      <c r="Q59" s="55" t="str">
        <f t="array" ref="Q59">IFERROR(VLOOKUP(B59,RT!A:AA,27,FALSE),"")</f>
        <v/>
      </c>
      <c r="R59" s="56" t="str">
        <f t="array" ref="R59">IF(AND(E59&lt;&gt;"",G59="INS",K59="OUI",M59&gt;0),M59*IF($O59&gt;41790,5.94,5.65),"")</f>
        <v/>
      </c>
      <c r="S59" s="50" t="str">
        <f t="array" ref="S59">IF(AND(E59&lt;&gt;"",G59="REV",K59="OUI",M59&gt;0),M59*IF($O59&gt;41790,6.2,5.9),"")</f>
        <v/>
      </c>
      <c r="T59" s="57" t="str">
        <f t="array" ref="T59">IF(AND(E59&lt;&gt;"",K59="NON",OR(L59="Branchement individuel",L59="Batiment détruit")),3,"")</f>
        <v/>
      </c>
      <c r="U59" s="58"/>
      <c r="V59" s="58" t="str">
        <f t="array" ref="V59">IF(AND(E59&lt;&gt;"",K59="OUI",Q59="OUI"),18,"")</f>
        <v/>
      </c>
      <c r="W59" s="49" t="str">
        <f t="array" ref="W59">IF(AND(E59&lt;&gt;"",K59="OUI",Q59="OUI"),60,"")</f>
        <v/>
      </c>
      <c r="X59" s="56"/>
      <c r="Y59" s="49"/>
      <c r="Z59" s="49"/>
      <c r="AA59" s="51"/>
      <c r="AB59" s="48"/>
    </row>
    <row r="60" spans="1:28" x14ac:dyDescent="0.25">
      <c r="A60" s="152" t="str">
        <f t="array" ref="A60">IF(D60="",RIGHT(E60,7),"")</f>
        <v>5462931</v>
      </c>
      <c r="B60" s="152">
        <f t="array" ref="B60">E60</f>
        <v>10005462931</v>
      </c>
      <c r="C60" s="61" t="str">
        <f t="array" ref="C60">IFERROR(VLOOKUP(B60,RT!A:B,2,FALSE),"")</f>
        <v/>
      </c>
      <c r="D60" s="7" t="str">
        <f t="array" ref="D60">IFERROR(VLOOKUP(B60,RT!A:J,10,FALSE),"")</f>
        <v/>
      </c>
      <c r="E60" s="203">
        <v>10005462931</v>
      </c>
      <c r="F60" s="204" t="s">
        <v>143</v>
      </c>
      <c r="G60" s="204" t="s">
        <v>70</v>
      </c>
      <c r="H60" s="204"/>
      <c r="I60" s="204" t="s">
        <v>128</v>
      </c>
      <c r="J60" s="202" t="s">
        <v>128</v>
      </c>
      <c r="K60" s="169" t="str">
        <f t="array" ref="K60">IFERROR(VLOOKUP(B60,RT!A:K,11,FALSE),"")</f>
        <v/>
      </c>
      <c r="L60" s="170" t="str">
        <f t="array" ref="L60">IFERROR(VLOOKUP(B60,RT!A:AJ,36,FALSE),"")</f>
        <v/>
      </c>
      <c r="M60" s="53" t="str">
        <f t="array" ref="M60">IFERROR(VLOOKUP(B60,RT!A:AL,38,FALSE),"")</f>
        <v/>
      </c>
      <c r="N60" s="52" t="str">
        <f t="array" ref="N60">IFERROR(VLOOKUP(B60,RT!A:AK,37,FALSE),"")</f>
        <v/>
      </c>
      <c r="O60" s="54" t="str">
        <f t="array" ref="O60">IFERROR(VLOOKUP(B60,RT!A:I,9,FALSE),"")</f>
        <v/>
      </c>
      <c r="P60" s="52" t="str">
        <f t="array" ref="P60">IFERROR(VLOOKUP(B60,RT!A:H,8,FALSE),"")</f>
        <v/>
      </c>
      <c r="Q60" s="55" t="str">
        <f t="array" ref="Q60">IFERROR(VLOOKUP(B60,RT!A:AA,27,FALSE),"")</f>
        <v/>
      </c>
      <c r="R60" s="56" t="str">
        <f t="array" ref="R60">IF(AND(E60&lt;&gt;"",G60="INS",K60="OUI",M60&gt;0),M60*IF($O60&gt;41790,5.94,5.65),"")</f>
        <v/>
      </c>
      <c r="S60" s="50" t="str">
        <f t="array" ref="S60">IF(AND(E60&lt;&gt;"",G60="REV",K60="OUI",M60&gt;0),M60*IF($O60&gt;41790,6.2,5.9),"")</f>
        <v/>
      </c>
      <c r="T60" s="57" t="str">
        <f t="array" ref="T60">IF(AND(E60&lt;&gt;"",K60="NON",OR(L60="Branchement individuel",L60="Batiment détruit")),3,"")</f>
        <v/>
      </c>
      <c r="U60" s="58"/>
      <c r="V60" s="58" t="str">
        <f t="array" ref="V60">IF(AND(E60&lt;&gt;"",K60="OUI",Q60="OUI"),18,"")</f>
        <v/>
      </c>
      <c r="W60" s="49" t="str">
        <f t="array" ref="W60">IF(AND(E60&lt;&gt;"",K60="OUI",Q60="OUI"),60,"")</f>
        <v/>
      </c>
      <c r="X60" s="56"/>
      <c r="Y60" s="49"/>
      <c r="Z60" s="49"/>
      <c r="AA60" s="51"/>
      <c r="AB60" s="48"/>
    </row>
    <row r="61" spans="1:28" x14ac:dyDescent="0.25">
      <c r="A61" s="152" t="str">
        <f t="array" ref="A61">IF(D61="",RIGHT(E61,7),"")</f>
        <v>5421773</v>
      </c>
      <c r="B61" s="152">
        <f t="array" ref="B61">E61</f>
        <v>10005421773</v>
      </c>
      <c r="C61" s="61" t="str">
        <f t="array" ref="C61">IFERROR(VLOOKUP(B61,RT!A:B,2,FALSE),"")</f>
        <v/>
      </c>
      <c r="D61" s="7" t="str">
        <f t="array" ref="D61">IFERROR(VLOOKUP(B61,RT!A:J,10,FALSE),"")</f>
        <v/>
      </c>
      <c r="E61" s="203">
        <v>10005421773</v>
      </c>
      <c r="F61" s="204" t="s">
        <v>151</v>
      </c>
      <c r="G61" s="204" t="s">
        <v>70</v>
      </c>
      <c r="H61" s="204"/>
      <c r="I61" s="204" t="s">
        <v>128</v>
      </c>
      <c r="J61" s="202" t="s">
        <v>128</v>
      </c>
      <c r="K61" s="169" t="str">
        <f t="array" ref="K61">IFERROR(VLOOKUP(B61,RT!A:K,11,FALSE),"")</f>
        <v/>
      </c>
      <c r="L61" s="170" t="str">
        <f t="array" ref="L61">IFERROR(VLOOKUP(B61,RT!A:AJ,36,FALSE),"")</f>
        <v/>
      </c>
      <c r="M61" s="53" t="str">
        <f t="array" ref="M61">IFERROR(VLOOKUP(B61,RT!A:AL,38,FALSE),"")</f>
        <v/>
      </c>
      <c r="N61" s="52" t="str">
        <f t="array" ref="N61">IFERROR(VLOOKUP(B61,RT!A:AK,37,FALSE),"")</f>
        <v/>
      </c>
      <c r="O61" s="54" t="str">
        <f t="array" ref="O61">IFERROR(VLOOKUP(B61,RT!A:I,9,FALSE),"")</f>
        <v/>
      </c>
      <c r="P61" s="52" t="str">
        <f t="array" ref="P61">IFERROR(VLOOKUP(B61,RT!A:H,8,FALSE),"")</f>
        <v/>
      </c>
      <c r="Q61" s="55" t="str">
        <f t="array" ref="Q61">IFERROR(VLOOKUP(B61,RT!A:AA,27,FALSE),"")</f>
        <v/>
      </c>
      <c r="R61" s="56" t="str">
        <f t="array" ref="R61">IF(AND(E61&lt;&gt;"",G61="INS",K61="OUI",M61&gt;0),M61*IF($O61&gt;41790,5.94,5.65),"")</f>
        <v/>
      </c>
      <c r="S61" s="50" t="str">
        <f t="array" ref="S61">IF(AND(E61&lt;&gt;"",G61="REV",K61="OUI",M61&gt;0),M61*IF($O61&gt;41790,6.2,5.9),"")</f>
        <v/>
      </c>
      <c r="T61" s="57" t="str">
        <f t="array" ref="T61">IF(AND(E61&lt;&gt;"",K61="NON",OR(L61="Branchement individuel",L61="Batiment détruit")),3,"")</f>
        <v/>
      </c>
      <c r="U61" s="58"/>
      <c r="V61" s="58" t="str">
        <f t="array" ref="V61">IF(AND(E61&lt;&gt;"",K61="OUI",Q61="OUI"),18,"")</f>
        <v/>
      </c>
      <c r="W61" s="49" t="str">
        <f t="array" ref="W61">IF(AND(E61&lt;&gt;"",K61="OUI",Q61="OUI"),60,"")</f>
        <v/>
      </c>
      <c r="X61" s="56"/>
      <c r="Y61" s="49"/>
      <c r="Z61" s="49"/>
      <c r="AA61" s="51"/>
      <c r="AB61" s="48"/>
    </row>
    <row r="62" spans="1:28" x14ac:dyDescent="0.25">
      <c r="A62" s="152" t="str">
        <f t="array" ref="A62">IF(D62="",RIGHT(E62,7),"")</f>
        <v>5245231</v>
      </c>
      <c r="B62" s="152">
        <f t="array" ref="B62">E62</f>
        <v>10005245231</v>
      </c>
      <c r="C62" s="61" t="str">
        <f t="array" ref="C62">IFERROR(VLOOKUP(B62,RT!A:B,2,FALSE),"")</f>
        <v/>
      </c>
      <c r="D62" s="7" t="str">
        <f t="array" ref="D62">IFERROR(VLOOKUP(B62,RT!A:J,10,FALSE),"")</f>
        <v/>
      </c>
      <c r="E62" s="203">
        <v>10005245231</v>
      </c>
      <c r="F62" s="204" t="s">
        <v>197</v>
      </c>
      <c r="G62" s="204" t="s">
        <v>70</v>
      </c>
      <c r="H62" s="204"/>
      <c r="I62" s="204" t="s">
        <v>128</v>
      </c>
      <c r="J62" s="202" t="s">
        <v>128</v>
      </c>
      <c r="K62" s="169" t="str">
        <f t="array" ref="K62">IFERROR(VLOOKUP(B62,RT!A:K,11,FALSE),"")</f>
        <v/>
      </c>
      <c r="L62" s="170" t="str">
        <f t="array" ref="L62">IFERROR(VLOOKUP(B62,RT!A:AJ,36,FALSE),"")</f>
        <v/>
      </c>
      <c r="M62" s="53" t="str">
        <f t="array" ref="M62">IFERROR(VLOOKUP(B62,RT!A:AL,38,FALSE),"")</f>
        <v/>
      </c>
      <c r="N62" s="52" t="str">
        <f t="array" ref="N62">IFERROR(VLOOKUP(B62,RT!A:AK,37,FALSE),"")</f>
        <v/>
      </c>
      <c r="O62" s="54" t="str">
        <f t="array" ref="O62">IFERROR(VLOOKUP(B62,RT!A:I,9,FALSE),"")</f>
        <v/>
      </c>
      <c r="P62" s="52" t="str">
        <f t="array" ref="P62">IFERROR(VLOOKUP(B62,RT!A:H,8,FALSE),"")</f>
        <v/>
      </c>
      <c r="Q62" s="55" t="str">
        <f t="array" ref="Q62">IFERROR(VLOOKUP(B62,RT!A:AA,27,FALSE),"")</f>
        <v/>
      </c>
      <c r="R62" s="56" t="str">
        <f t="array" ref="R62">IF(AND(E62&lt;&gt;"",G62="INS",K62="OUI",M62&gt;0),M62*IF($O62&gt;41790,5.94,5.65),"")</f>
        <v/>
      </c>
      <c r="S62" s="50" t="str">
        <f t="array" ref="S62">IF(AND(E62&lt;&gt;"",G62="REV",K62="OUI",M62&gt;0),M62*IF($O62&gt;41790,6.2,5.9),"")</f>
        <v/>
      </c>
      <c r="T62" s="57" t="str">
        <f t="array" ref="T62">IF(AND(E62&lt;&gt;"",K62="NON",OR(L62="Branchement individuel",L62="Batiment détruit")),3,"")</f>
        <v/>
      </c>
      <c r="U62" s="58"/>
      <c r="V62" s="58" t="str">
        <f t="array" ref="V62">IF(AND(E62&lt;&gt;"",K62="OUI",Q62="OUI"),18,"")</f>
        <v/>
      </c>
      <c r="W62" s="49" t="str">
        <f t="array" ref="W62">IF(AND(E62&lt;&gt;"",K62="OUI",Q62="OUI"),60,"")</f>
        <v/>
      </c>
      <c r="X62" s="56"/>
      <c r="Y62" s="49"/>
      <c r="Z62" s="49"/>
      <c r="AA62" s="51"/>
      <c r="AB62" s="48"/>
    </row>
    <row r="63" spans="1:28" x14ac:dyDescent="0.25">
      <c r="A63" s="152" t="str">
        <f t="array" ref="A63">IF(D63="",RIGHT(E63,7),"")</f>
        <v>5424441</v>
      </c>
      <c r="B63" s="152">
        <f t="array" ref="B63">E63</f>
        <v>10005424441</v>
      </c>
      <c r="C63" s="61" t="str">
        <f t="array" ref="C63">IFERROR(VLOOKUP(B63,RT!A:B,2,FALSE),"")</f>
        <v/>
      </c>
      <c r="D63" s="7" t="str">
        <f t="array" ref="D63">IFERROR(VLOOKUP(B63,RT!A:J,10,FALSE),"")</f>
        <v/>
      </c>
      <c r="E63" s="203">
        <v>10005424441</v>
      </c>
      <c r="F63" s="204" t="s">
        <v>162</v>
      </c>
      <c r="G63" s="204" t="s">
        <v>70</v>
      </c>
      <c r="H63" s="204"/>
      <c r="I63" s="204" t="s">
        <v>128</v>
      </c>
      <c r="J63" s="202" t="s">
        <v>128</v>
      </c>
      <c r="K63" s="169" t="str">
        <f t="array" ref="K63">IFERROR(VLOOKUP(B63,RT!A:K,11,FALSE),"")</f>
        <v/>
      </c>
      <c r="L63" s="170" t="str">
        <f t="array" ref="L63">IFERROR(VLOOKUP(B63,RT!A:AJ,36,FALSE),"")</f>
        <v/>
      </c>
      <c r="M63" s="53" t="str">
        <f t="array" ref="M63">IFERROR(VLOOKUP(B63,RT!A:AL,38,FALSE),"")</f>
        <v/>
      </c>
      <c r="N63" s="52" t="str">
        <f t="array" ref="N63">IFERROR(VLOOKUP(B63,RT!A:AK,37,FALSE),"")</f>
        <v/>
      </c>
      <c r="O63" s="54" t="str">
        <f t="array" ref="O63">IFERROR(VLOOKUP(B63,RT!A:I,9,FALSE),"")</f>
        <v/>
      </c>
      <c r="P63" s="52" t="str">
        <f t="array" ref="P63">IFERROR(VLOOKUP(B63,RT!A:H,8,FALSE),"")</f>
        <v/>
      </c>
      <c r="Q63" s="55" t="str">
        <f t="array" ref="Q63">IFERROR(VLOOKUP(B63,RT!A:AA,27,FALSE),"")</f>
        <v/>
      </c>
      <c r="R63" s="56" t="str">
        <f t="array" ref="R63">IF(AND(E63&lt;&gt;"",G63="INS",K63="OUI",M63&gt;0),M63*IF($O63&gt;41790,5.94,5.65),"")</f>
        <v/>
      </c>
      <c r="S63" s="50" t="str">
        <f t="array" ref="S63">IF(AND(E63&lt;&gt;"",G63="REV",K63="OUI",M63&gt;0),M63*IF($O63&gt;41790,6.2,5.9),"")</f>
        <v/>
      </c>
      <c r="T63" s="57" t="str">
        <f t="array" ref="T63">IF(AND(E63&lt;&gt;"",K63="NON",OR(L63="Branchement individuel",L63="Batiment détruit")),3,"")</f>
        <v/>
      </c>
      <c r="U63" s="58"/>
      <c r="V63" s="58" t="str">
        <f t="array" ref="V63">IF(AND(E63&lt;&gt;"",K63="OUI",Q63="OUI"),18,"")</f>
        <v/>
      </c>
      <c r="W63" s="49" t="str">
        <f t="array" ref="W63">IF(AND(E63&lt;&gt;"",K63="OUI",Q63="OUI"),60,"")</f>
        <v/>
      </c>
      <c r="X63" s="56"/>
      <c r="Y63" s="49"/>
      <c r="Z63" s="49"/>
      <c r="AA63" s="51"/>
      <c r="AB63" s="48"/>
    </row>
    <row r="64" spans="1:28" x14ac:dyDescent="0.25">
      <c r="A64" s="152" t="str">
        <f t="array" ref="A64">IF(D64="",RIGHT(E64,7),"")</f>
        <v>5421217</v>
      </c>
      <c r="B64" s="152">
        <f t="array" ref="B64">E64</f>
        <v>10005421217</v>
      </c>
      <c r="C64" s="61" t="str">
        <f t="array" ref="C64">IFERROR(VLOOKUP(B64,RT!A:B,2,FALSE),"")</f>
        <v/>
      </c>
      <c r="D64" s="7" t="str">
        <f t="array" ref="D64">IFERROR(VLOOKUP(B64,RT!A:J,10,FALSE),"")</f>
        <v/>
      </c>
      <c r="E64" s="203">
        <v>10005421217</v>
      </c>
      <c r="F64" s="204" t="s">
        <v>163</v>
      </c>
      <c r="G64" s="204" t="s">
        <v>70</v>
      </c>
      <c r="H64" s="204"/>
      <c r="I64" s="204" t="s">
        <v>128</v>
      </c>
      <c r="J64" s="202" t="s">
        <v>128</v>
      </c>
      <c r="K64" s="169" t="str">
        <f t="array" ref="K64">IFERROR(VLOOKUP(B64,RT!A:K,11,FALSE),"")</f>
        <v/>
      </c>
      <c r="L64" s="170" t="str">
        <f t="array" ref="L64">IFERROR(VLOOKUP(B64,RT!A:AJ,36,FALSE),"")</f>
        <v/>
      </c>
      <c r="M64" s="53" t="str">
        <f t="array" ref="M64">IFERROR(VLOOKUP(B64,RT!A:AL,38,FALSE),"")</f>
        <v/>
      </c>
      <c r="N64" s="52" t="str">
        <f t="array" ref="N64">IFERROR(VLOOKUP(B64,RT!A:AK,37,FALSE),"")</f>
        <v/>
      </c>
      <c r="O64" s="54" t="str">
        <f t="array" ref="O64">IFERROR(VLOOKUP(B64,RT!A:I,9,FALSE),"")</f>
        <v/>
      </c>
      <c r="P64" s="52" t="str">
        <f t="array" ref="P64">IFERROR(VLOOKUP(B64,RT!A:H,8,FALSE),"")</f>
        <v/>
      </c>
      <c r="Q64" s="55" t="str">
        <f t="array" ref="Q64">IFERROR(VLOOKUP(B64,RT!A:AA,27,FALSE),"")</f>
        <v/>
      </c>
      <c r="R64" s="56" t="str">
        <f t="array" ref="R64">IF(AND(E64&lt;&gt;"",G64="INS",K64="OUI",M64&gt;0),M64*IF($O64&gt;41790,5.94,5.65),"")</f>
        <v/>
      </c>
      <c r="S64" s="50" t="str">
        <f t="array" ref="S64">IF(AND(E64&lt;&gt;"",G64="REV",K64="OUI",M64&gt;0),M64*IF($O64&gt;41790,6.2,5.9),"")</f>
        <v/>
      </c>
      <c r="T64" s="57" t="str">
        <f t="array" ref="T64">IF(AND(E64&lt;&gt;"",K64="NON",OR(L64="Branchement individuel",L64="Batiment détruit")),3,"")</f>
        <v/>
      </c>
      <c r="U64" s="58"/>
      <c r="V64" s="58" t="str">
        <f t="array" ref="V64">IF(AND(E64&lt;&gt;"",K64="OUI",Q64="OUI"),18,"")</f>
        <v/>
      </c>
      <c r="W64" s="49" t="str">
        <f t="array" ref="W64">IF(AND(E64&lt;&gt;"",K64="OUI",Q64="OUI"),60,"")</f>
        <v/>
      </c>
      <c r="X64" s="56"/>
      <c r="Y64" s="49"/>
      <c r="Z64" s="49"/>
      <c r="AA64" s="51"/>
      <c r="AB64" s="48"/>
    </row>
    <row r="65" spans="1:28" x14ac:dyDescent="0.25">
      <c r="A65" s="152" t="str">
        <f t="array" ref="A65">IF(D65="",RIGHT(E65,7),"")</f>
        <v>5421221</v>
      </c>
      <c r="B65" s="152">
        <f t="array" ref="B65">E65</f>
        <v>10005421221</v>
      </c>
      <c r="C65" s="61" t="str">
        <f t="array" ref="C65">IFERROR(VLOOKUP(B65,RT!A:B,2,FALSE),"")</f>
        <v/>
      </c>
      <c r="D65" s="7" t="str">
        <f t="array" ref="D65">IFERROR(VLOOKUP(B65,RT!A:J,10,FALSE),"")</f>
        <v/>
      </c>
      <c r="E65" s="203">
        <v>10005421221</v>
      </c>
      <c r="F65" s="204" t="s">
        <v>164</v>
      </c>
      <c r="G65" s="204" t="s">
        <v>70</v>
      </c>
      <c r="H65" s="204"/>
      <c r="I65" s="204" t="s">
        <v>128</v>
      </c>
      <c r="J65" s="202" t="s">
        <v>128</v>
      </c>
      <c r="K65" s="169" t="str">
        <f t="array" ref="K65">IFERROR(VLOOKUP(B65,RT!A:K,11,FALSE),"")</f>
        <v/>
      </c>
      <c r="L65" s="170" t="str">
        <f t="array" ref="L65">IFERROR(VLOOKUP(B65,RT!A:AJ,36,FALSE),"")</f>
        <v/>
      </c>
      <c r="M65" s="53" t="str">
        <f t="array" ref="M65">IFERROR(VLOOKUP(B65,RT!A:AL,38,FALSE),"")</f>
        <v/>
      </c>
      <c r="N65" s="52" t="str">
        <f t="array" ref="N65">IFERROR(VLOOKUP(B65,RT!A:AK,37,FALSE),"")</f>
        <v/>
      </c>
      <c r="O65" s="54" t="str">
        <f t="array" ref="O65">IFERROR(VLOOKUP(B65,RT!A:I,9,FALSE),"")</f>
        <v/>
      </c>
      <c r="P65" s="52" t="str">
        <f t="array" ref="P65">IFERROR(VLOOKUP(B65,RT!A:H,8,FALSE),"")</f>
        <v/>
      </c>
      <c r="Q65" s="55" t="str">
        <f t="array" ref="Q65">IFERROR(VLOOKUP(B65,RT!A:AA,27,FALSE),"")</f>
        <v/>
      </c>
      <c r="R65" s="56" t="str">
        <f t="array" ref="R65">IF(AND(E65&lt;&gt;"",G65="INS",K65="OUI",M65&gt;0),M65*IF($O65&gt;41790,5.94,5.65),"")</f>
        <v/>
      </c>
      <c r="S65" s="50" t="str">
        <f t="array" ref="S65">IF(AND(E65&lt;&gt;"",G65="REV",K65="OUI",M65&gt;0),M65*IF($O65&gt;41790,6.2,5.9),"")</f>
        <v/>
      </c>
      <c r="T65" s="57" t="str">
        <f t="array" ref="T65">IF(AND(E65&lt;&gt;"",K65="NON",OR(L65="Branchement individuel",L65="Batiment détruit")),3,"")</f>
        <v/>
      </c>
      <c r="U65" s="58"/>
      <c r="V65" s="58" t="str">
        <f t="array" ref="V65">IF(AND(E65&lt;&gt;"",K65="OUI",Q65="OUI"),18,"")</f>
        <v/>
      </c>
      <c r="W65" s="49" t="str">
        <f t="array" ref="W65">IF(AND(E65&lt;&gt;"",K65="OUI",Q65="OUI"),60,"")</f>
        <v/>
      </c>
      <c r="X65" s="56"/>
      <c r="Y65" s="49"/>
      <c r="Z65" s="49"/>
      <c r="AA65" s="51"/>
      <c r="AB65" s="48"/>
    </row>
    <row r="66" spans="1:28" x14ac:dyDescent="0.25">
      <c r="A66" s="152" t="str">
        <f t="array" ref="A66">IF(D66="",RIGHT(E66,7),"")</f>
        <v>5421777</v>
      </c>
      <c r="B66" s="152">
        <f t="array" ref="B66">E66</f>
        <v>10005421777</v>
      </c>
      <c r="C66" s="61" t="str">
        <f t="array" ref="C66">IFERROR(VLOOKUP(B66,RT!A:B,2,FALSE),"")</f>
        <v/>
      </c>
      <c r="D66" s="7" t="str">
        <f t="array" ref="D66">IFERROR(VLOOKUP(B66,RT!A:J,10,FALSE),"")</f>
        <v/>
      </c>
      <c r="E66" s="203">
        <v>10005421777</v>
      </c>
      <c r="F66" s="204" t="s">
        <v>165</v>
      </c>
      <c r="G66" s="204" t="s">
        <v>70</v>
      </c>
      <c r="H66" s="204"/>
      <c r="I66" s="204" t="s">
        <v>128</v>
      </c>
      <c r="J66" s="202" t="s">
        <v>128</v>
      </c>
      <c r="K66" s="169" t="str">
        <f t="array" ref="K66">IFERROR(VLOOKUP(B66,RT!A:K,11,FALSE),"")</f>
        <v/>
      </c>
      <c r="L66" s="170" t="str">
        <f t="array" ref="L66">IFERROR(VLOOKUP(B66,RT!A:AJ,36,FALSE),"")</f>
        <v/>
      </c>
      <c r="M66" s="53" t="str">
        <f t="array" ref="M66">IFERROR(VLOOKUP(B66,RT!A:AL,38,FALSE),"")</f>
        <v/>
      </c>
      <c r="N66" s="52" t="str">
        <f t="array" ref="N66">IFERROR(VLOOKUP(B66,RT!A:AK,37,FALSE),"")</f>
        <v/>
      </c>
      <c r="O66" s="54" t="str">
        <f t="array" ref="O66">IFERROR(VLOOKUP(B66,RT!A:I,9,FALSE),"")</f>
        <v/>
      </c>
      <c r="P66" s="52" t="str">
        <f t="array" ref="P66">IFERROR(VLOOKUP(B66,RT!A:H,8,FALSE),"")</f>
        <v/>
      </c>
      <c r="Q66" s="55" t="str">
        <f t="array" ref="Q66">IFERROR(VLOOKUP(B66,RT!A:AA,27,FALSE),"")</f>
        <v/>
      </c>
      <c r="R66" s="56" t="str">
        <f t="array" ref="R66">IF(AND(E66&lt;&gt;"",G66="INS",K66="OUI",M66&gt;0),M66*IF($O66&gt;41790,5.94,5.65),"")</f>
        <v/>
      </c>
      <c r="S66" s="50" t="str">
        <f t="array" ref="S66">IF(AND(E66&lt;&gt;"",G66="REV",K66="OUI",M66&gt;0),M66*IF($O66&gt;41790,6.2,5.9),"")</f>
        <v/>
      </c>
      <c r="T66" s="57" t="str">
        <f t="array" ref="T66">IF(AND(E66&lt;&gt;"",K66="NON",OR(L66="Branchement individuel",L66="Batiment détruit")),3,"")</f>
        <v/>
      </c>
      <c r="U66" s="58"/>
      <c r="V66" s="58" t="str">
        <f t="array" ref="V66">IF(AND(E66&lt;&gt;"",K66="OUI",Q66="OUI"),18,"")</f>
        <v/>
      </c>
      <c r="W66" s="49" t="str">
        <f t="array" ref="W66">IF(AND(E66&lt;&gt;"",K66="OUI",Q66="OUI"),60,"")</f>
        <v/>
      </c>
      <c r="X66" s="56"/>
      <c r="Y66" s="49"/>
      <c r="Z66" s="49"/>
      <c r="AA66" s="51"/>
      <c r="AB66" s="48"/>
    </row>
    <row r="67" spans="1:28" x14ac:dyDescent="0.25">
      <c r="A67" s="152" t="str">
        <f t="array" ref="A67">IF(D67="",RIGHT(E67,7),"")</f>
        <v>5426520</v>
      </c>
      <c r="B67" s="152">
        <f t="array" ref="B67">E67</f>
        <v>10005426520</v>
      </c>
      <c r="C67" s="61" t="str">
        <f t="array" ref="C67">IFERROR(VLOOKUP(B67,RT!A:B,2,FALSE),"")</f>
        <v/>
      </c>
      <c r="D67" s="7" t="str">
        <f t="array" ref="D67">IFERROR(VLOOKUP(B67,RT!A:J,10,FALSE),"")</f>
        <v/>
      </c>
      <c r="E67" s="203">
        <v>10005426520</v>
      </c>
      <c r="F67" s="204" t="s">
        <v>166</v>
      </c>
      <c r="G67" s="204" t="s">
        <v>70</v>
      </c>
      <c r="H67" s="204"/>
      <c r="I67" s="204" t="s">
        <v>128</v>
      </c>
      <c r="J67" s="202" t="s">
        <v>128</v>
      </c>
      <c r="K67" s="169" t="str">
        <f t="array" ref="K67">IFERROR(VLOOKUP(B67,RT!A:K,11,FALSE),"")</f>
        <v/>
      </c>
      <c r="L67" s="170" t="str">
        <f t="array" ref="L67">IFERROR(VLOOKUP(B67,RT!A:AJ,36,FALSE),"")</f>
        <v/>
      </c>
      <c r="M67" s="53" t="str">
        <f t="array" ref="M67">IFERROR(VLOOKUP(B67,RT!A:AL,38,FALSE),"")</f>
        <v/>
      </c>
      <c r="N67" s="52" t="str">
        <f t="array" ref="N67">IFERROR(VLOOKUP(B67,RT!A:AK,37,FALSE),"")</f>
        <v/>
      </c>
      <c r="O67" s="54" t="str">
        <f t="array" ref="O67">IFERROR(VLOOKUP(B67,RT!A:I,9,FALSE),"")</f>
        <v/>
      </c>
      <c r="P67" s="52" t="str">
        <f t="array" ref="P67">IFERROR(VLOOKUP(B67,RT!A:H,8,FALSE),"")</f>
        <v/>
      </c>
      <c r="Q67" s="55" t="str">
        <f t="array" ref="Q67">IFERROR(VLOOKUP(B67,RT!A:AA,27,FALSE),"")</f>
        <v/>
      </c>
      <c r="R67" s="56" t="str">
        <f t="array" ref="R67">IF(AND(E67&lt;&gt;"",G67="INS",K67="OUI",M67&gt;0),M67*IF($O67&gt;41790,5.94,5.65),"")</f>
        <v/>
      </c>
      <c r="S67" s="50" t="str">
        <f t="array" ref="S67">IF(AND(E67&lt;&gt;"",G67="REV",K67="OUI",M67&gt;0),M67*IF($O67&gt;41790,6.2,5.9),"")</f>
        <v/>
      </c>
      <c r="T67" s="57" t="str">
        <f t="array" ref="T67">IF(AND(E67&lt;&gt;"",K67="NON",OR(L67="Branchement individuel",L67="Batiment détruit")),3,"")</f>
        <v/>
      </c>
      <c r="U67" s="58"/>
      <c r="V67" s="58" t="str">
        <f t="array" ref="V67">IF(AND(E67&lt;&gt;"",K67="OUI",Q67="OUI"),18,"")</f>
        <v/>
      </c>
      <c r="W67" s="49" t="str">
        <f t="array" ref="W67">IF(AND(E67&lt;&gt;"",K67="OUI",Q67="OUI"),60,"")</f>
        <v/>
      </c>
      <c r="X67" s="56"/>
      <c r="Y67" s="49"/>
      <c r="Z67" s="49"/>
      <c r="AA67" s="51"/>
      <c r="AB67" s="48"/>
    </row>
    <row r="68" spans="1:28" x14ac:dyDescent="0.25">
      <c r="A68" s="152" t="str">
        <f t="array" ref="A68">IF(D68="",RIGHT(E68,7),"")</f>
        <v>5421775</v>
      </c>
      <c r="B68" s="152">
        <f t="array" ref="B68">E68</f>
        <v>10005421775</v>
      </c>
      <c r="C68" s="61" t="str">
        <f t="array" ref="C68">IFERROR(VLOOKUP(B68,RT!A:B,2,FALSE),"")</f>
        <v/>
      </c>
      <c r="D68" s="7" t="str">
        <f t="array" ref="D68">IFERROR(VLOOKUP(B68,RT!A:J,10,FALSE),"")</f>
        <v/>
      </c>
      <c r="E68" s="203">
        <v>10005421775</v>
      </c>
      <c r="F68" s="204" t="s">
        <v>167</v>
      </c>
      <c r="G68" s="204" t="s">
        <v>70</v>
      </c>
      <c r="H68" s="204"/>
      <c r="I68" s="204" t="s">
        <v>128</v>
      </c>
      <c r="J68" s="202" t="s">
        <v>128</v>
      </c>
      <c r="K68" s="169" t="str">
        <f t="array" ref="K68">IFERROR(VLOOKUP(B68,RT!A:K,11,FALSE),"")</f>
        <v/>
      </c>
      <c r="L68" s="170" t="str">
        <f t="array" ref="L68">IFERROR(VLOOKUP(B68,RT!A:AJ,36,FALSE),"")</f>
        <v/>
      </c>
      <c r="M68" s="53" t="str">
        <f t="array" ref="M68">IFERROR(VLOOKUP(B68,RT!A:AL,38,FALSE),"")</f>
        <v/>
      </c>
      <c r="N68" s="52" t="str">
        <f t="array" ref="N68">IFERROR(VLOOKUP(B68,RT!A:AK,37,FALSE),"")</f>
        <v/>
      </c>
      <c r="O68" s="54" t="str">
        <f t="array" ref="O68">IFERROR(VLOOKUP(B68,RT!A:I,9,FALSE),"")</f>
        <v/>
      </c>
      <c r="P68" s="52" t="str">
        <f t="array" ref="P68">IFERROR(VLOOKUP(B68,RT!A:H,8,FALSE),"")</f>
        <v/>
      </c>
      <c r="Q68" s="55" t="str">
        <f t="array" ref="Q68">IFERROR(VLOOKUP(B68,RT!A:AA,27,FALSE),"")</f>
        <v/>
      </c>
      <c r="R68" s="56" t="str">
        <f t="array" ref="R68">IF(AND(E68&lt;&gt;"",G68="INS",K68="OUI",M68&gt;0),M68*IF($O68&gt;41790,5.94,5.65),"")</f>
        <v/>
      </c>
      <c r="S68" s="50" t="str">
        <f t="array" ref="S68">IF(AND(E68&lt;&gt;"",G68="REV",K68="OUI",M68&gt;0),M68*IF($O68&gt;41790,6.2,5.9),"")</f>
        <v/>
      </c>
      <c r="T68" s="57" t="str">
        <f t="array" ref="T68">IF(AND(E68&lt;&gt;"",K68="NON",OR(L68="Branchement individuel",L68="Batiment détruit")),3,"")</f>
        <v/>
      </c>
      <c r="U68" s="58"/>
      <c r="V68" s="58" t="str">
        <f t="array" ref="V68">IF(AND(E68&lt;&gt;"",K68="OUI",Q68="OUI"),18,"")</f>
        <v/>
      </c>
      <c r="W68" s="49" t="str">
        <f t="array" ref="W68">IF(AND(E68&lt;&gt;"",K68="OUI",Q68="OUI"),60,"")</f>
        <v/>
      </c>
      <c r="X68" s="56"/>
      <c r="Y68" s="49"/>
      <c r="Z68" s="49"/>
      <c r="AA68" s="51"/>
      <c r="AB68" s="48"/>
    </row>
    <row r="69" spans="1:28" x14ac:dyDescent="0.25">
      <c r="A69" s="152" t="str">
        <f t="array" ref="A69">IF(D69="",RIGHT(E69,7),"")</f>
        <v>5421774</v>
      </c>
      <c r="B69" s="152">
        <f t="array" ref="B69">E69</f>
        <v>10005421774</v>
      </c>
      <c r="C69" s="61" t="str">
        <f t="array" ref="C69">IFERROR(VLOOKUP(B69,RT!A:B,2,FALSE),"")</f>
        <v/>
      </c>
      <c r="D69" s="7" t="str">
        <f t="array" ref="D69">IFERROR(VLOOKUP(B69,RT!A:J,10,FALSE),"")</f>
        <v/>
      </c>
      <c r="E69" s="203">
        <v>10005421774</v>
      </c>
      <c r="F69" s="204" t="s">
        <v>168</v>
      </c>
      <c r="G69" s="204" t="s">
        <v>70</v>
      </c>
      <c r="H69" s="204"/>
      <c r="I69" s="204" t="s">
        <v>128</v>
      </c>
      <c r="J69" s="202" t="s">
        <v>128</v>
      </c>
      <c r="K69" s="169" t="str">
        <f t="array" ref="K69">IFERROR(VLOOKUP(B69,RT!A:K,11,FALSE),"")</f>
        <v/>
      </c>
      <c r="L69" s="170" t="str">
        <f t="array" ref="L69">IFERROR(VLOOKUP(B69,RT!A:AJ,36,FALSE),"")</f>
        <v/>
      </c>
      <c r="M69" s="53" t="str">
        <f t="array" ref="M69">IFERROR(VLOOKUP(B69,RT!A:AL,38,FALSE),"")</f>
        <v/>
      </c>
      <c r="N69" s="52" t="str">
        <f t="array" ref="N69">IFERROR(VLOOKUP(B69,RT!A:AK,37,FALSE),"")</f>
        <v/>
      </c>
      <c r="O69" s="54" t="str">
        <f t="array" ref="O69">IFERROR(VLOOKUP(B69,RT!A:I,9,FALSE),"")</f>
        <v/>
      </c>
      <c r="P69" s="52" t="str">
        <f t="array" ref="P69">IFERROR(VLOOKUP(B69,RT!A:H,8,FALSE),"")</f>
        <v/>
      </c>
      <c r="Q69" s="55" t="str">
        <f t="array" ref="Q69">IFERROR(VLOOKUP(B69,RT!A:AA,27,FALSE),"")</f>
        <v/>
      </c>
      <c r="R69" s="56" t="str">
        <f t="array" ref="R69">IF(AND(E69&lt;&gt;"",G69="INS",K69="OUI",M69&gt;0),M69*IF($O69&gt;41790,5.94,5.65),"")</f>
        <v/>
      </c>
      <c r="S69" s="50" t="str">
        <f t="array" ref="S69">IF(AND(E69&lt;&gt;"",G69="REV",K69="OUI",M69&gt;0),M69*IF($O69&gt;41790,6.2,5.9),"")</f>
        <v/>
      </c>
      <c r="T69" s="57" t="str">
        <f t="array" ref="T69">IF(AND(E69&lt;&gt;"",K69="NON",OR(L69="Branchement individuel",L69="Batiment détruit")),3,"")</f>
        <v/>
      </c>
      <c r="U69" s="58"/>
      <c r="V69" s="58" t="str">
        <f t="array" ref="V69">IF(AND(E69&lt;&gt;"",K69="OUI",Q69="OUI"),18,"")</f>
        <v/>
      </c>
      <c r="W69" s="49" t="str">
        <f t="array" ref="W69">IF(AND(E69&lt;&gt;"",K69="OUI",Q69="OUI"),60,"")</f>
        <v/>
      </c>
      <c r="X69" s="56"/>
      <c r="Y69" s="49"/>
      <c r="Z69" s="49"/>
      <c r="AA69" s="51"/>
      <c r="AB69" s="48"/>
    </row>
    <row r="70" spans="1:28" x14ac:dyDescent="0.25">
      <c r="A70" s="152" t="str">
        <f t="array" ref="A70">IF(D70="",RIGHT(E70,7),"")</f>
        <v>5421218</v>
      </c>
      <c r="B70" s="152">
        <f t="array" ref="B70">E70</f>
        <v>10005421218</v>
      </c>
      <c r="C70" s="61" t="str">
        <f t="array" ref="C70">IFERROR(VLOOKUP(B70,RT!A:B,2,FALSE),"")</f>
        <v/>
      </c>
      <c r="D70" s="7" t="str">
        <f t="array" ref="D70">IFERROR(VLOOKUP(B70,RT!A:J,10,FALSE),"")</f>
        <v/>
      </c>
      <c r="E70" s="203">
        <v>10005421218</v>
      </c>
      <c r="F70" s="204" t="s">
        <v>169</v>
      </c>
      <c r="G70" s="204" t="s">
        <v>70</v>
      </c>
      <c r="H70" s="204"/>
      <c r="I70" s="204" t="s">
        <v>128</v>
      </c>
      <c r="J70" s="202" t="s">
        <v>128</v>
      </c>
      <c r="K70" s="169" t="str">
        <f t="array" ref="K70">IFERROR(VLOOKUP(B70,RT!A:K,11,FALSE),"")</f>
        <v/>
      </c>
      <c r="L70" s="170" t="str">
        <f t="array" ref="L70">IFERROR(VLOOKUP(B70,RT!A:AJ,36,FALSE),"")</f>
        <v/>
      </c>
      <c r="M70" s="53" t="str">
        <f t="array" ref="M70">IFERROR(VLOOKUP(B70,RT!A:AL,38,FALSE),"")</f>
        <v/>
      </c>
      <c r="N70" s="52" t="str">
        <f t="array" ref="N70">IFERROR(VLOOKUP(B70,RT!A:AK,37,FALSE),"")</f>
        <v/>
      </c>
      <c r="O70" s="54" t="str">
        <f t="array" ref="O70">IFERROR(VLOOKUP(B70,RT!A:I,9,FALSE),"")</f>
        <v/>
      </c>
      <c r="P70" s="52" t="str">
        <f t="array" ref="P70">IFERROR(VLOOKUP(B70,RT!A:H,8,FALSE),"")</f>
        <v/>
      </c>
      <c r="Q70" s="55" t="str">
        <f t="array" ref="Q70">IFERROR(VLOOKUP(B70,RT!A:AA,27,FALSE),"")</f>
        <v/>
      </c>
      <c r="R70" s="56" t="str">
        <f t="array" ref="R70">IF(AND(E70&lt;&gt;"",G70="INS",K70="OUI",M70&gt;0),M70*IF($O70&gt;41790,5.94,5.65),"")</f>
        <v/>
      </c>
      <c r="S70" s="50" t="str">
        <f t="array" ref="S70">IF(AND(E70&lt;&gt;"",G70="REV",K70="OUI",M70&gt;0),M70*IF($O70&gt;41790,6.2,5.9),"")</f>
        <v/>
      </c>
      <c r="T70" s="57" t="str">
        <f t="array" ref="T70">IF(AND(E70&lt;&gt;"",K70="NON",OR(L70="Branchement individuel",L70="Batiment détruit")),3,"")</f>
        <v/>
      </c>
      <c r="U70" s="58"/>
      <c r="V70" s="58" t="str">
        <f t="array" ref="V70">IF(AND(E70&lt;&gt;"",K70="OUI",Q70="OUI"),18,"")</f>
        <v/>
      </c>
      <c r="W70" s="49" t="str">
        <f t="array" ref="W70">IF(AND(E70&lt;&gt;"",K70="OUI",Q70="OUI"),60,"")</f>
        <v/>
      </c>
      <c r="X70" s="56"/>
      <c r="Y70" s="49"/>
      <c r="Z70" s="49"/>
      <c r="AA70" s="51"/>
      <c r="AB70" s="48"/>
    </row>
    <row r="71" spans="1:28" x14ac:dyDescent="0.25">
      <c r="A71" s="152" t="str">
        <f t="array" ref="A71">IF(D71="",RIGHT(E71,7),"")</f>
        <v>5424438</v>
      </c>
      <c r="B71" s="152">
        <f t="array" ref="B71">E71</f>
        <v>10005424438</v>
      </c>
      <c r="C71" s="61" t="str">
        <f t="array" ref="C71">IFERROR(VLOOKUP(B71,RT!A:B,2,FALSE),"")</f>
        <v/>
      </c>
      <c r="D71" s="7" t="str">
        <f t="array" ref="D71">IFERROR(VLOOKUP(B71,RT!A:J,10,FALSE),"")</f>
        <v/>
      </c>
      <c r="E71" s="203">
        <v>10005424438</v>
      </c>
      <c r="F71" s="204" t="s">
        <v>170</v>
      </c>
      <c r="G71" s="204" t="s">
        <v>70</v>
      </c>
      <c r="H71" s="204"/>
      <c r="I71" s="204" t="s">
        <v>128</v>
      </c>
      <c r="J71" s="202" t="s">
        <v>128</v>
      </c>
      <c r="K71" s="169" t="str">
        <f t="array" ref="K71">IFERROR(VLOOKUP(B71,RT!A:K,11,FALSE),"")</f>
        <v/>
      </c>
      <c r="L71" s="170" t="str">
        <f t="array" ref="L71">IFERROR(VLOOKUP(B71,RT!A:AJ,36,FALSE),"")</f>
        <v/>
      </c>
      <c r="M71" s="53" t="str">
        <f t="array" ref="M71">IFERROR(VLOOKUP(B71,RT!A:AL,38,FALSE),"")</f>
        <v/>
      </c>
      <c r="N71" s="52" t="str">
        <f t="array" ref="N71">IFERROR(VLOOKUP(B71,RT!A:AK,37,FALSE),"")</f>
        <v/>
      </c>
      <c r="O71" s="54" t="str">
        <f t="array" ref="O71">IFERROR(VLOOKUP(B71,RT!A:I,9,FALSE),"")</f>
        <v/>
      </c>
      <c r="P71" s="52" t="str">
        <f t="array" ref="P71">IFERROR(VLOOKUP(B71,RT!A:H,8,FALSE),"")</f>
        <v/>
      </c>
      <c r="Q71" s="55" t="str">
        <f t="array" ref="Q71">IFERROR(VLOOKUP(B71,RT!A:AA,27,FALSE),"")</f>
        <v/>
      </c>
      <c r="R71" s="56" t="str">
        <f t="array" ref="R71">IF(AND(E71&lt;&gt;"",G71="INS",K71="OUI",M71&gt;0),M71*IF($O71&gt;41790,5.94,5.65),"")</f>
        <v/>
      </c>
      <c r="S71" s="50" t="str">
        <f t="array" ref="S71">IF(AND(E71&lt;&gt;"",G71="REV",K71="OUI",M71&gt;0),M71*IF($O71&gt;41790,6.2,5.9),"")</f>
        <v/>
      </c>
      <c r="T71" s="57" t="str">
        <f t="array" ref="T71">IF(AND(E71&lt;&gt;"",K71="NON",OR(L71="Branchement individuel",L71="Batiment détruit")),3,"")</f>
        <v/>
      </c>
      <c r="U71" s="58"/>
      <c r="V71" s="58" t="str">
        <f t="array" ref="V71">IF(AND(E71&lt;&gt;"",K71="OUI",Q71="OUI"),18,"")</f>
        <v/>
      </c>
      <c r="W71" s="49" t="str">
        <f t="array" ref="W71">IF(AND(E71&lt;&gt;"",K71="OUI",Q71="OUI"),60,"")</f>
        <v/>
      </c>
      <c r="X71" s="56"/>
      <c r="Y71" s="49"/>
      <c r="Z71" s="49"/>
      <c r="AA71" s="51"/>
      <c r="AB71" s="48"/>
    </row>
    <row r="72" spans="1:28" x14ac:dyDescent="0.25">
      <c r="A72" s="152" t="str">
        <f t="array" ref="A72">IF(D72="",RIGHT(E72,7),"")</f>
        <v>5465413</v>
      </c>
      <c r="B72" s="152">
        <f t="array" ref="B72">E72</f>
        <v>10005465413</v>
      </c>
      <c r="C72" s="61" t="str">
        <f t="array" ref="C72">IFERROR(VLOOKUP(B72,RT!A:B,2,FALSE),"")</f>
        <v/>
      </c>
      <c r="D72" s="7" t="str">
        <f t="array" ref="D72">IFERROR(VLOOKUP(B72,RT!A:J,10,FALSE),"")</f>
        <v/>
      </c>
      <c r="E72" s="203">
        <v>10005465413</v>
      </c>
      <c r="F72" s="204" t="s">
        <v>171</v>
      </c>
      <c r="G72" s="204" t="s">
        <v>70</v>
      </c>
      <c r="H72" s="204"/>
      <c r="I72" s="204" t="s">
        <v>128</v>
      </c>
      <c r="J72" s="202" t="s">
        <v>128</v>
      </c>
      <c r="K72" s="169" t="str">
        <f t="array" ref="K72">IFERROR(VLOOKUP(B72,RT!A:K,11,FALSE),"")</f>
        <v/>
      </c>
      <c r="L72" s="170" t="str">
        <f t="array" ref="L72">IFERROR(VLOOKUP(B72,RT!A:AJ,36,FALSE),"")</f>
        <v/>
      </c>
      <c r="M72" s="53" t="str">
        <f t="array" ref="M72">IFERROR(VLOOKUP(B72,RT!A:AL,38,FALSE),"")</f>
        <v/>
      </c>
      <c r="N72" s="52" t="str">
        <f t="array" ref="N72">IFERROR(VLOOKUP(B72,RT!A:AK,37,FALSE),"")</f>
        <v/>
      </c>
      <c r="O72" s="54" t="str">
        <f t="array" ref="O72">IFERROR(VLOOKUP(B72,RT!A:I,9,FALSE),"")</f>
        <v/>
      </c>
      <c r="P72" s="52" t="str">
        <f t="array" ref="P72">IFERROR(VLOOKUP(B72,RT!A:H,8,FALSE),"")</f>
        <v/>
      </c>
      <c r="Q72" s="55" t="str">
        <f t="array" ref="Q72">IFERROR(VLOOKUP(B72,RT!A:AA,27,FALSE),"")</f>
        <v/>
      </c>
      <c r="R72" s="56" t="str">
        <f t="array" ref="R72">IF(AND(E72&lt;&gt;"",G72="INS",K72="OUI",M72&gt;0),M72*IF($O72&gt;41790,5.94,5.65),"")</f>
        <v/>
      </c>
      <c r="S72" s="50" t="str">
        <f t="array" ref="S72">IF(AND(E72&lt;&gt;"",G72="REV",K72="OUI",M72&gt;0),M72*IF($O72&gt;41790,6.2,5.9),"")</f>
        <v/>
      </c>
      <c r="T72" s="57" t="str">
        <f t="array" ref="T72">IF(AND(E72&lt;&gt;"",K72="NON",OR(L72="Branchement individuel",L72="Batiment détruit")),3,"")</f>
        <v/>
      </c>
      <c r="U72" s="58"/>
      <c r="V72" s="58" t="str">
        <f t="array" ref="V72">IF(AND(E72&lt;&gt;"",K72="OUI",Q72="OUI"),18,"")</f>
        <v/>
      </c>
      <c r="W72" s="49" t="str">
        <f t="array" ref="W72">IF(AND(E72&lt;&gt;"",K72="OUI",Q72="OUI"),60,"")</f>
        <v/>
      </c>
      <c r="X72" s="56"/>
      <c r="Y72" s="49"/>
      <c r="Z72" s="49"/>
      <c r="AA72" s="51"/>
      <c r="AB72" s="48"/>
    </row>
    <row r="73" spans="1:28" x14ac:dyDescent="0.25">
      <c r="A73" s="152" t="str">
        <f t="array" ref="A73">IF(D73="",RIGHT(E73,7),"")</f>
        <v>5426526</v>
      </c>
      <c r="B73" s="152">
        <f t="array" ref="B73">E73</f>
        <v>10005426526</v>
      </c>
      <c r="C73" s="61" t="str">
        <f t="array" ref="C73">IFERROR(VLOOKUP(B73,RT!A:B,2,FALSE),"")</f>
        <v/>
      </c>
      <c r="D73" s="7" t="str">
        <f t="array" ref="D73">IFERROR(VLOOKUP(B73,RT!A:J,10,FALSE),"")</f>
        <v/>
      </c>
      <c r="E73" s="203">
        <v>10005426526</v>
      </c>
      <c r="F73" s="204" t="s">
        <v>184</v>
      </c>
      <c r="G73" s="204" t="s">
        <v>70</v>
      </c>
      <c r="H73" s="204"/>
      <c r="I73" s="204" t="s">
        <v>128</v>
      </c>
      <c r="J73" s="202" t="s">
        <v>128</v>
      </c>
      <c r="K73" s="169" t="str">
        <f t="array" ref="K73">IFERROR(VLOOKUP(B73,RT!A:K,11,FALSE),"")</f>
        <v/>
      </c>
      <c r="L73" s="170" t="str">
        <f t="array" ref="L73">IFERROR(VLOOKUP(B73,RT!A:AJ,36,FALSE),"")</f>
        <v/>
      </c>
      <c r="M73" s="53" t="str">
        <f t="array" ref="M73">IFERROR(VLOOKUP(B73,RT!A:AL,38,FALSE),"")</f>
        <v/>
      </c>
      <c r="N73" s="52" t="str">
        <f t="array" ref="N73">IFERROR(VLOOKUP(B73,RT!A:AK,37,FALSE),"")</f>
        <v/>
      </c>
      <c r="O73" s="54" t="str">
        <f t="array" ref="O73">IFERROR(VLOOKUP(B73,RT!A:I,9,FALSE),"")</f>
        <v/>
      </c>
      <c r="P73" s="52" t="str">
        <f t="array" ref="P73">IFERROR(VLOOKUP(B73,RT!A:H,8,FALSE),"")</f>
        <v/>
      </c>
      <c r="Q73" s="55" t="str">
        <f t="array" ref="Q73">IFERROR(VLOOKUP(B73,RT!A:AA,27,FALSE),"")</f>
        <v/>
      </c>
      <c r="R73" s="56" t="str">
        <f t="array" ref="R73">IF(AND(E73&lt;&gt;"",G73="INS",K73="OUI",M73&gt;0),M73*IF($O73&gt;41790,5.94,5.65),"")</f>
        <v/>
      </c>
      <c r="S73" s="50" t="str">
        <f t="array" ref="S73">IF(AND(E73&lt;&gt;"",G73="REV",K73="OUI",M73&gt;0),M73*IF($O73&gt;41790,6.2,5.9),"")</f>
        <v/>
      </c>
      <c r="T73" s="57" t="str">
        <f t="array" ref="T73">IF(AND(E73&lt;&gt;"",K73="NON",OR(L73="Branchement individuel",L73="Batiment détruit")),3,"")</f>
        <v/>
      </c>
      <c r="U73" s="58"/>
      <c r="V73" s="58" t="str">
        <f t="array" ref="V73">IF(AND(E73&lt;&gt;"",K73="OUI",Q73="OUI"),18,"")</f>
        <v/>
      </c>
      <c r="W73" s="49" t="str">
        <f t="array" ref="W73">IF(AND(E73&lt;&gt;"",K73="OUI",Q73="OUI"),60,"")</f>
        <v/>
      </c>
      <c r="X73" s="56"/>
      <c r="Y73" s="49"/>
      <c r="Z73" s="49"/>
      <c r="AA73" s="51"/>
      <c r="AB73" s="48"/>
    </row>
    <row r="74" spans="1:28" x14ac:dyDescent="0.25">
      <c r="A74" s="152" t="str">
        <f t="array" ref="A74">IF(D74="",RIGHT(E74,7),"")</f>
        <v>5425455</v>
      </c>
      <c r="B74" s="152">
        <f t="array" ref="B74">E74</f>
        <v>10005425455</v>
      </c>
      <c r="C74" s="61" t="str">
        <f t="array" ref="C74">IFERROR(VLOOKUP(B74,RT!A:B,2,FALSE),"")</f>
        <v/>
      </c>
      <c r="D74" s="7" t="str">
        <f t="array" ref="D74">IFERROR(VLOOKUP(B74,RT!A:J,10,FALSE),"")</f>
        <v/>
      </c>
      <c r="E74" s="203">
        <v>10005425455</v>
      </c>
      <c r="F74" s="204" t="s">
        <v>186</v>
      </c>
      <c r="G74" s="204" t="s">
        <v>70</v>
      </c>
      <c r="H74" s="204"/>
      <c r="I74" s="204" t="s">
        <v>128</v>
      </c>
      <c r="J74" s="202" t="s">
        <v>128</v>
      </c>
      <c r="K74" s="169" t="str">
        <f t="array" ref="K74">IFERROR(VLOOKUP(B74,RT!A:K,11,FALSE),"")</f>
        <v/>
      </c>
      <c r="L74" s="170" t="str">
        <f t="array" ref="L74">IFERROR(VLOOKUP(B74,RT!A:AJ,36,FALSE),"")</f>
        <v/>
      </c>
      <c r="M74" s="53" t="str">
        <f t="array" ref="M74">IFERROR(VLOOKUP(B74,RT!A:AL,38,FALSE),"")</f>
        <v/>
      </c>
      <c r="N74" s="52" t="str">
        <f t="array" ref="N74">IFERROR(VLOOKUP(B74,RT!A:AK,37,FALSE),"")</f>
        <v/>
      </c>
      <c r="O74" s="54" t="str">
        <f t="array" ref="O74">IFERROR(VLOOKUP(B74,RT!A:I,9,FALSE),"")</f>
        <v/>
      </c>
      <c r="P74" s="52" t="str">
        <f t="array" ref="P74">IFERROR(VLOOKUP(B74,RT!A:H,8,FALSE),"")</f>
        <v/>
      </c>
      <c r="Q74" s="55" t="str">
        <f t="array" ref="Q74">IFERROR(VLOOKUP(B74,RT!A:AA,27,FALSE),"")</f>
        <v/>
      </c>
      <c r="R74" s="56" t="str">
        <f t="array" ref="R74">IF(AND(E74&lt;&gt;"",G74="INS",K74="OUI",M74&gt;0),M74*IF($O74&gt;41790,5.94,5.65),"")</f>
        <v/>
      </c>
      <c r="S74" s="50" t="str">
        <f t="array" ref="S74">IF(AND(E74&lt;&gt;"",G74="REV",K74="OUI",M74&gt;0),M74*IF($O74&gt;41790,6.2,5.9),"")</f>
        <v/>
      </c>
      <c r="T74" s="57" t="str">
        <f t="array" ref="T74">IF(AND(E74&lt;&gt;"",K74="NON",OR(L74="Branchement individuel",L74="Batiment détruit")),3,"")</f>
        <v/>
      </c>
      <c r="U74" s="58"/>
      <c r="V74" s="58" t="str">
        <f t="array" ref="V74">IF(AND(E74&lt;&gt;"",K74="OUI",Q74="OUI"),18,"")</f>
        <v/>
      </c>
      <c r="W74" s="49" t="str">
        <f t="array" ref="W74">IF(AND(E74&lt;&gt;"",K74="OUI",Q74="OUI"),60,"")</f>
        <v/>
      </c>
      <c r="X74" s="56"/>
      <c r="Y74" s="49"/>
      <c r="Z74" s="49"/>
      <c r="AA74" s="51"/>
      <c r="AB74" s="48"/>
    </row>
    <row r="75" spans="1:28" x14ac:dyDescent="0.25">
      <c r="A75" s="152" t="str">
        <f t="array" ref="A75">IF(D75="",RIGHT(E75,7),"")</f>
        <v>5204129</v>
      </c>
      <c r="B75" s="152">
        <f t="array" ref="B75">E75</f>
        <v>10005204129</v>
      </c>
      <c r="C75" s="61" t="str">
        <f t="array" ref="C75">IFERROR(VLOOKUP(B75,RT!A:B,2,FALSE),"")</f>
        <v/>
      </c>
      <c r="D75" s="7" t="str">
        <f t="array" ref="D75">IFERROR(VLOOKUP(B75,RT!A:J,10,FALSE),"")</f>
        <v/>
      </c>
      <c r="E75" s="203">
        <v>10005204129</v>
      </c>
      <c r="F75" s="204" t="s">
        <v>236</v>
      </c>
      <c r="G75" s="204" t="s">
        <v>70</v>
      </c>
      <c r="H75" s="204"/>
      <c r="I75" s="204" t="s">
        <v>128</v>
      </c>
      <c r="J75" s="202" t="s">
        <v>128</v>
      </c>
      <c r="K75" s="169" t="str">
        <f t="array" ref="K75">IFERROR(VLOOKUP(B75,RT!A:K,11,FALSE),"")</f>
        <v/>
      </c>
      <c r="L75" s="170" t="str">
        <f t="array" ref="L75">IFERROR(VLOOKUP(B75,RT!A:AJ,36,FALSE),"")</f>
        <v/>
      </c>
      <c r="M75" s="53" t="str">
        <f t="array" ref="M75">IFERROR(VLOOKUP(B75,RT!A:AL,38,FALSE),"")</f>
        <v/>
      </c>
      <c r="N75" s="52" t="str">
        <f t="array" ref="N75">IFERROR(VLOOKUP(B75,RT!A:AK,37,FALSE),"")</f>
        <v/>
      </c>
      <c r="O75" s="54" t="str">
        <f t="array" ref="O75">IFERROR(VLOOKUP(B75,RT!A:I,9,FALSE),"")</f>
        <v/>
      </c>
      <c r="P75" s="52" t="str">
        <f t="array" ref="P75">IFERROR(VLOOKUP(B75,RT!A:H,8,FALSE),"")</f>
        <v/>
      </c>
      <c r="Q75" s="55" t="str">
        <f t="array" ref="Q75">IFERROR(VLOOKUP(B75,RT!A:AA,27,FALSE),"")</f>
        <v/>
      </c>
      <c r="R75" s="56" t="str">
        <f t="array" ref="R75">IF(AND(E75&lt;&gt;"",G75="INS",K75="OUI",M75&gt;0),M75*IF($O75&gt;41790,5.94,5.65),"")</f>
        <v/>
      </c>
      <c r="S75" s="50" t="str">
        <f t="array" ref="S75">IF(AND(E75&lt;&gt;"",G75="REV",K75="OUI",M75&gt;0),M75*IF($O75&gt;41790,6.2,5.9),"")</f>
        <v/>
      </c>
      <c r="T75" s="57" t="str">
        <f t="array" ref="T75">IF(AND(E75&lt;&gt;"",K75="NON",OR(L75="Branchement individuel",L75="Batiment détruit")),3,"")</f>
        <v/>
      </c>
      <c r="U75" s="58"/>
      <c r="V75" s="58" t="str">
        <f t="array" ref="V75">IF(AND(E75&lt;&gt;"",K75="OUI",Q75="OUI"),18,"")</f>
        <v/>
      </c>
      <c r="W75" s="49" t="str">
        <f t="array" ref="W75">IF(AND(E75&lt;&gt;"",K75="OUI",Q75="OUI"),60,"")</f>
        <v/>
      </c>
      <c r="X75" s="56"/>
      <c r="Y75" s="49"/>
      <c r="Z75" s="49"/>
      <c r="AA75" s="51"/>
      <c r="AB75" s="48"/>
    </row>
    <row r="76" spans="1:28" x14ac:dyDescent="0.25">
      <c r="A76" s="152" t="str">
        <f t="array" ref="A76">IF(D76="",RIGHT(E76,7),"")</f>
        <v>5522759</v>
      </c>
      <c r="B76" s="152">
        <f t="array" ref="B76">E76</f>
        <v>10005522759</v>
      </c>
      <c r="C76" s="61" t="str">
        <f t="array" ref="C76">IFERROR(VLOOKUP(B76,RT!A:B,2,FALSE),"")</f>
        <v/>
      </c>
      <c r="D76" s="7" t="str">
        <f t="array" ref="D76">IFERROR(VLOOKUP(B76,RT!A:J,10,FALSE),"")</f>
        <v/>
      </c>
      <c r="E76" s="203">
        <v>10005522759</v>
      </c>
      <c r="F76" s="204" t="s">
        <v>133</v>
      </c>
      <c r="G76" s="204" t="s">
        <v>70</v>
      </c>
      <c r="H76" s="204"/>
      <c r="I76" s="204" t="s">
        <v>128</v>
      </c>
      <c r="J76" s="202" t="s">
        <v>128</v>
      </c>
      <c r="K76" s="169" t="str">
        <f t="array" ref="K76">IFERROR(VLOOKUP(B76,RT!A:K,11,FALSE),"")</f>
        <v/>
      </c>
      <c r="L76" s="170" t="str">
        <f t="array" ref="L76">IFERROR(VLOOKUP(B76,RT!A:AJ,36,FALSE),"")</f>
        <v/>
      </c>
      <c r="M76" s="53" t="str">
        <f t="array" ref="M76">IFERROR(VLOOKUP(B76,RT!A:AL,38,FALSE),"")</f>
        <v/>
      </c>
      <c r="N76" s="52" t="str">
        <f t="array" ref="N76">IFERROR(VLOOKUP(B76,RT!A:AK,37,FALSE),"")</f>
        <v/>
      </c>
      <c r="O76" s="54" t="str">
        <f t="array" ref="O76">IFERROR(VLOOKUP(B76,RT!A:I,9,FALSE),"")</f>
        <v/>
      </c>
      <c r="P76" s="52" t="str">
        <f t="array" ref="P76">IFERROR(VLOOKUP(B76,RT!A:H,8,FALSE),"")</f>
        <v/>
      </c>
      <c r="Q76" s="55" t="str">
        <f t="array" ref="Q76">IFERROR(VLOOKUP(B76,RT!A:AA,27,FALSE),"")</f>
        <v/>
      </c>
      <c r="R76" s="56" t="str">
        <f t="array" ref="R76">IF(AND(E76&lt;&gt;"",G76="INS",K76="OUI",M76&gt;0),M76*IF($O76&gt;41790,5.94,5.65),"")</f>
        <v/>
      </c>
      <c r="S76" s="50" t="str">
        <f t="array" ref="S76">IF(AND(E76&lt;&gt;"",G76="REV",K76="OUI",M76&gt;0),M76*IF($O76&gt;41790,6.2,5.9),"")</f>
        <v/>
      </c>
      <c r="T76" s="57" t="str">
        <f t="array" ref="T76">IF(AND(E76&lt;&gt;"",K76="NON",OR(L76="Branchement individuel",L76="Batiment détruit")),3,"")</f>
        <v/>
      </c>
      <c r="U76" s="58"/>
      <c r="V76" s="58" t="str">
        <f t="array" ref="V76">IF(AND(E76&lt;&gt;"",K76="OUI",Q76="OUI"),18,"")</f>
        <v/>
      </c>
      <c r="W76" s="49" t="str">
        <f t="array" ref="W76">IF(AND(E76&lt;&gt;"",K76="OUI",Q76="OUI"),60,"")</f>
        <v/>
      </c>
      <c r="X76" s="56"/>
      <c r="Y76" s="49"/>
      <c r="Z76" s="49"/>
      <c r="AA76" s="51"/>
      <c r="AB76" s="48"/>
    </row>
    <row r="77" spans="1:28" x14ac:dyDescent="0.25">
      <c r="A77" s="152" t="str">
        <f t="array" ref="A77">IF(D77="",RIGHT(E77,7),"")</f>
        <v>5556276</v>
      </c>
      <c r="B77" s="152">
        <f t="array" ref="B77">E77</f>
        <v>10005556276</v>
      </c>
      <c r="C77" s="61" t="str">
        <f t="array" ref="C77">IFERROR(VLOOKUP(B77,RT!A:B,2,FALSE),"")</f>
        <v/>
      </c>
      <c r="D77" s="7" t="str">
        <f t="array" ref="D77">IFERROR(VLOOKUP(B77,RT!A:J,10,FALSE),"")</f>
        <v/>
      </c>
      <c r="E77" s="203">
        <v>10005556276</v>
      </c>
      <c r="F77" s="204" t="s">
        <v>134</v>
      </c>
      <c r="G77" s="204" t="s">
        <v>70</v>
      </c>
      <c r="H77" s="204"/>
      <c r="I77" s="204" t="s">
        <v>128</v>
      </c>
      <c r="J77" s="202" t="s">
        <v>128</v>
      </c>
      <c r="K77" s="169" t="str">
        <f t="array" ref="K77">IFERROR(VLOOKUP(B77,RT!A:K,11,FALSE),"")</f>
        <v/>
      </c>
      <c r="L77" s="170" t="str">
        <f t="array" ref="L77">IFERROR(VLOOKUP(B77,RT!A:AJ,36,FALSE),"")</f>
        <v/>
      </c>
      <c r="M77" s="53" t="str">
        <f t="array" ref="M77">IFERROR(VLOOKUP(B77,RT!A:AL,38,FALSE),"")</f>
        <v/>
      </c>
      <c r="N77" s="52" t="str">
        <f t="array" ref="N77">IFERROR(VLOOKUP(B77,RT!A:AK,37,FALSE),"")</f>
        <v/>
      </c>
      <c r="O77" s="54" t="str">
        <f t="array" ref="O77">IFERROR(VLOOKUP(B77,RT!A:I,9,FALSE),"")</f>
        <v/>
      </c>
      <c r="P77" s="52" t="str">
        <f t="array" ref="P77">IFERROR(VLOOKUP(B77,RT!A:H,8,FALSE),"")</f>
        <v/>
      </c>
      <c r="Q77" s="55" t="str">
        <f t="array" ref="Q77">IFERROR(VLOOKUP(B77,RT!A:AA,27,FALSE),"")</f>
        <v/>
      </c>
      <c r="R77" s="56" t="str">
        <f t="array" ref="R77">IF(AND(E77&lt;&gt;"",G77="INS",K77="OUI",M77&gt;0),M77*IF($O77&gt;41790,5.94,5.65),"")</f>
        <v/>
      </c>
      <c r="S77" s="50" t="str">
        <f t="array" ref="S77">IF(AND(E77&lt;&gt;"",G77="REV",K77="OUI",M77&gt;0),M77*IF($O77&gt;41790,6.2,5.9),"")</f>
        <v/>
      </c>
      <c r="T77" s="57" t="str">
        <f t="array" ref="T77">IF(AND(E77&lt;&gt;"",K77="NON",OR(L77="Branchement individuel",L77="Batiment détruit")),3,"")</f>
        <v/>
      </c>
      <c r="U77" s="58"/>
      <c r="V77" s="58" t="str">
        <f t="array" ref="V77">IF(AND(E77&lt;&gt;"",K77="OUI",Q77="OUI"),18,"")</f>
        <v/>
      </c>
      <c r="W77" s="49" t="str">
        <f t="array" ref="W77">IF(AND(E77&lt;&gt;"",K77="OUI",Q77="OUI"),60,"")</f>
        <v/>
      </c>
      <c r="X77" s="56"/>
      <c r="Y77" s="49"/>
      <c r="Z77" s="49"/>
      <c r="AA77" s="51"/>
      <c r="AB77" s="48"/>
    </row>
    <row r="78" spans="1:28" x14ac:dyDescent="0.25">
      <c r="A78" s="152" t="str">
        <f t="array" ref="A78">IF(D78="",RIGHT(E78,7),"")</f>
        <v>5422287</v>
      </c>
      <c r="B78" s="152">
        <f t="array" ref="B78">E78</f>
        <v>10005422287</v>
      </c>
      <c r="C78" s="61" t="str">
        <f t="array" ref="C78">IFERROR(VLOOKUP(B78,RT!A:B,2,FALSE),"")</f>
        <v/>
      </c>
      <c r="D78" s="7" t="str">
        <f t="array" ref="D78">IFERROR(VLOOKUP(B78,RT!A:J,10,FALSE),"")</f>
        <v/>
      </c>
      <c r="E78" s="203">
        <v>10005422287</v>
      </c>
      <c r="F78" s="204" t="s">
        <v>185</v>
      </c>
      <c r="G78" s="204" t="s">
        <v>70</v>
      </c>
      <c r="H78" s="204"/>
      <c r="I78" s="204" t="s">
        <v>128</v>
      </c>
      <c r="J78" s="202" t="s">
        <v>128</v>
      </c>
      <c r="K78" s="169" t="str">
        <f t="array" ref="K78">IFERROR(VLOOKUP(B78,RT!A:K,11,FALSE),"")</f>
        <v/>
      </c>
      <c r="L78" s="170" t="str">
        <f t="array" ref="L78">IFERROR(VLOOKUP(B78,RT!A:AJ,36,FALSE),"")</f>
        <v/>
      </c>
      <c r="M78" s="53" t="str">
        <f t="array" ref="M78">IFERROR(VLOOKUP(B78,RT!A:AL,38,FALSE),"")</f>
        <v/>
      </c>
      <c r="N78" s="52" t="str">
        <f t="array" ref="N78">IFERROR(VLOOKUP(B78,RT!A:AK,37,FALSE),"")</f>
        <v/>
      </c>
      <c r="O78" s="54" t="str">
        <f t="array" ref="O78">IFERROR(VLOOKUP(B78,RT!A:I,9,FALSE),"")</f>
        <v/>
      </c>
      <c r="P78" s="52" t="str">
        <f t="array" ref="P78">IFERROR(VLOOKUP(B78,RT!A:H,8,FALSE),"")</f>
        <v/>
      </c>
      <c r="Q78" s="55" t="str">
        <f t="array" ref="Q78">IFERROR(VLOOKUP(B78,RT!A:AA,27,FALSE),"")</f>
        <v/>
      </c>
      <c r="R78" s="56" t="str">
        <f t="array" ref="R78">IF(AND(E78&lt;&gt;"",G78="INS",K78="OUI",M78&gt;0),M78*IF($O78&gt;41790,5.94,5.65),"")</f>
        <v/>
      </c>
      <c r="S78" s="50" t="str">
        <f t="array" ref="S78">IF(AND(E78&lt;&gt;"",G78="REV",K78="OUI",M78&gt;0),M78*IF($O78&gt;41790,6.2,5.9),"")</f>
        <v/>
      </c>
      <c r="T78" s="57" t="str">
        <f t="array" ref="T78">IF(AND(E78&lt;&gt;"",K78="NON",OR(L78="Branchement individuel",L78="Batiment détruit")),3,"")</f>
        <v/>
      </c>
      <c r="U78" s="58"/>
      <c r="V78" s="58" t="str">
        <f t="array" ref="V78">IF(AND(E78&lt;&gt;"",K78="OUI",Q78="OUI"),18,"")</f>
        <v/>
      </c>
      <c r="W78" s="49" t="str">
        <f t="array" ref="W78">IF(AND(E78&lt;&gt;"",K78="OUI",Q78="OUI"),60,"")</f>
        <v/>
      </c>
      <c r="X78" s="56"/>
      <c r="Y78" s="49"/>
      <c r="Z78" s="49"/>
      <c r="AA78" s="51"/>
      <c r="AB78" s="48"/>
    </row>
    <row r="79" spans="1:28" x14ac:dyDescent="0.25">
      <c r="A79" s="152" t="str">
        <f t="array" ref="A79">IF(D79="",RIGHT(E79,7),"")</f>
        <v>5502745</v>
      </c>
      <c r="B79" s="152">
        <f t="array" ref="B79">E79</f>
        <v>10005502745</v>
      </c>
      <c r="C79" s="61" t="str">
        <f t="array" ref="C79">IFERROR(VLOOKUP(B79,RT!A:B,2,FALSE),"")</f>
        <v/>
      </c>
      <c r="D79" s="7" t="str">
        <f t="array" ref="D79">IFERROR(VLOOKUP(B79,RT!A:J,10,FALSE),"")</f>
        <v/>
      </c>
      <c r="E79" s="203">
        <v>10005502745</v>
      </c>
      <c r="F79" s="204" t="s">
        <v>136</v>
      </c>
      <c r="G79" s="204" t="s">
        <v>70</v>
      </c>
      <c r="H79" s="204"/>
      <c r="I79" s="204" t="s">
        <v>128</v>
      </c>
      <c r="J79" s="202" t="s">
        <v>128</v>
      </c>
      <c r="K79" s="169" t="str">
        <f t="array" ref="K79">IFERROR(VLOOKUP(B79,RT!A:K,11,FALSE),"")</f>
        <v/>
      </c>
      <c r="L79" s="170" t="str">
        <f t="array" ref="L79">IFERROR(VLOOKUP(B79,RT!A:AJ,36,FALSE),"")</f>
        <v/>
      </c>
      <c r="M79" s="53" t="str">
        <f t="array" ref="M79">IFERROR(VLOOKUP(B79,RT!A:AL,38,FALSE),"")</f>
        <v/>
      </c>
      <c r="N79" s="52" t="str">
        <f t="array" ref="N79">IFERROR(VLOOKUP(B79,RT!A:AK,37,FALSE),"")</f>
        <v/>
      </c>
      <c r="O79" s="54" t="str">
        <f t="array" ref="O79">IFERROR(VLOOKUP(B79,RT!A:I,9,FALSE),"")</f>
        <v/>
      </c>
      <c r="P79" s="52" t="str">
        <f t="array" ref="P79">IFERROR(VLOOKUP(B79,RT!A:H,8,FALSE),"")</f>
        <v/>
      </c>
      <c r="Q79" s="55" t="str">
        <f t="array" ref="Q79">IFERROR(VLOOKUP(B79,RT!A:AA,27,FALSE),"")</f>
        <v/>
      </c>
      <c r="R79" s="56" t="str">
        <f t="array" ref="R79">IF(AND(E79&lt;&gt;"",G79="INS",K79="OUI",M79&gt;0),M79*IF($O79&gt;41790,5.94,5.65),"")</f>
        <v/>
      </c>
      <c r="S79" s="50" t="str">
        <f t="array" ref="S79">IF(AND(E79&lt;&gt;"",G79="REV",K79="OUI",M79&gt;0),M79*IF($O79&gt;41790,6.2,5.9),"")</f>
        <v/>
      </c>
      <c r="T79" s="57" t="str">
        <f t="array" ref="T79">IF(AND(E79&lt;&gt;"",K79="NON",OR(L79="Branchement individuel",L79="Batiment détruit")),3,"")</f>
        <v/>
      </c>
      <c r="U79" s="58"/>
      <c r="V79" s="58" t="str">
        <f t="array" ref="V79">IF(AND(E79&lt;&gt;"",K79="OUI",Q79="OUI"),18,"")</f>
        <v/>
      </c>
      <c r="W79" s="49" t="str">
        <f t="array" ref="W79">IF(AND(E79&lt;&gt;"",K79="OUI",Q79="OUI"),60,"")</f>
        <v/>
      </c>
      <c r="X79" s="56"/>
      <c r="Y79" s="49"/>
      <c r="Z79" s="49"/>
      <c r="AA79" s="51"/>
      <c r="AB79" s="48"/>
    </row>
    <row r="80" spans="1:28" x14ac:dyDescent="0.25">
      <c r="A80" s="152" t="str">
        <f t="array" ref="A80">IF(D80="",RIGHT(E80,7),"")</f>
        <v>5197375</v>
      </c>
      <c r="B80" s="152">
        <f t="array" ref="B80">E80</f>
        <v>10005197375</v>
      </c>
      <c r="C80" s="61" t="str">
        <f t="array" ref="C80">IFERROR(VLOOKUP(B80,RT!A:B,2,FALSE),"")</f>
        <v/>
      </c>
      <c r="D80" s="7" t="str">
        <f t="array" ref="D80">IFERROR(VLOOKUP(B80,RT!A:J,10,FALSE),"")</f>
        <v/>
      </c>
      <c r="E80" s="203">
        <v>10005197375</v>
      </c>
      <c r="F80" s="204" t="s">
        <v>228</v>
      </c>
      <c r="G80" s="204" t="s">
        <v>70</v>
      </c>
      <c r="H80" s="204"/>
      <c r="I80" s="204" t="s">
        <v>128</v>
      </c>
      <c r="J80" s="202" t="s">
        <v>128</v>
      </c>
      <c r="K80" s="169" t="str">
        <f t="array" ref="K80">IFERROR(VLOOKUP(B80,RT!A:K,11,FALSE),"")</f>
        <v/>
      </c>
      <c r="L80" s="170" t="str">
        <f t="array" ref="L80">IFERROR(VLOOKUP(B80,RT!A:AJ,36,FALSE),"")</f>
        <v/>
      </c>
      <c r="M80" s="53" t="str">
        <f t="array" ref="M80">IFERROR(VLOOKUP(B80,RT!A:AL,38,FALSE),"")</f>
        <v/>
      </c>
      <c r="N80" s="52" t="str">
        <f t="array" ref="N80">IFERROR(VLOOKUP(B80,RT!A:AK,37,FALSE),"")</f>
        <v/>
      </c>
      <c r="O80" s="54" t="str">
        <f t="array" ref="O80">IFERROR(VLOOKUP(B80,RT!A:I,9,FALSE),"")</f>
        <v/>
      </c>
      <c r="P80" s="52" t="str">
        <f t="array" ref="P80">IFERROR(VLOOKUP(B80,RT!A:H,8,FALSE),"")</f>
        <v/>
      </c>
      <c r="Q80" s="55" t="str">
        <f t="array" ref="Q80">IFERROR(VLOOKUP(B80,RT!A:AA,27,FALSE),"")</f>
        <v/>
      </c>
      <c r="R80" s="56" t="str">
        <f t="array" ref="R80">IF(AND(E80&lt;&gt;"",G80="INS",K80="OUI",M80&gt;0),M80*IF($O80&gt;41790,5.94,5.65),"")</f>
        <v/>
      </c>
      <c r="S80" s="50" t="str">
        <f t="array" ref="S80">IF(AND(E80&lt;&gt;"",G80="REV",K80="OUI",M80&gt;0),M80*IF($O80&gt;41790,6.2,5.9),"")</f>
        <v/>
      </c>
      <c r="T80" s="57" t="str">
        <f t="array" ref="T80">IF(AND(E80&lt;&gt;"",K80="NON",OR(L80="Branchement individuel",L80="Batiment détruit")),3,"")</f>
        <v/>
      </c>
      <c r="U80" s="58"/>
      <c r="V80" s="58" t="str">
        <f t="array" ref="V80">IF(AND(E80&lt;&gt;"",K80="OUI",Q80="OUI"),18,"")</f>
        <v/>
      </c>
      <c r="W80" s="49" t="str">
        <f t="array" ref="W80">IF(AND(E80&lt;&gt;"",K80="OUI",Q80="OUI"),60,"")</f>
        <v/>
      </c>
      <c r="X80" s="56"/>
      <c r="Y80" s="49"/>
      <c r="Z80" s="49"/>
      <c r="AA80" s="51"/>
      <c r="AB80" s="48"/>
    </row>
    <row r="81" spans="1:28" x14ac:dyDescent="0.25">
      <c r="A81" s="152" t="str">
        <f t="array" ref="A81">IF(D81="",RIGHT(E81,7),"")</f>
        <v>5524987</v>
      </c>
      <c r="B81" s="152">
        <f t="array" ref="B81">E81</f>
        <v>10005524987</v>
      </c>
      <c r="C81" s="61" t="str">
        <f t="array" ref="C81">IFERROR(VLOOKUP(B81,RT!A:B,2,FALSE),"")</f>
        <v/>
      </c>
      <c r="D81" s="7" t="str">
        <f t="array" ref="D81">IFERROR(VLOOKUP(B81,RT!A:J,10,FALSE),"")</f>
        <v/>
      </c>
      <c r="E81" s="203">
        <v>10005524987</v>
      </c>
      <c r="F81" s="204" t="s">
        <v>138</v>
      </c>
      <c r="G81" s="204" t="s">
        <v>70</v>
      </c>
      <c r="H81" s="204"/>
      <c r="I81" s="204" t="s">
        <v>128</v>
      </c>
      <c r="J81" s="202" t="s">
        <v>128</v>
      </c>
      <c r="K81" s="169" t="str">
        <f t="array" ref="K81">IFERROR(VLOOKUP(B81,RT!A:K,11,FALSE),"")</f>
        <v/>
      </c>
      <c r="L81" s="170" t="str">
        <f t="array" ref="L81">IFERROR(VLOOKUP(B81,RT!A:AJ,36,FALSE),"")</f>
        <v/>
      </c>
      <c r="M81" s="53" t="str">
        <f t="array" ref="M81">IFERROR(VLOOKUP(B81,RT!A:AL,38,FALSE),"")</f>
        <v/>
      </c>
      <c r="N81" s="52" t="str">
        <f t="array" ref="N81">IFERROR(VLOOKUP(B81,RT!A:AK,37,FALSE),"")</f>
        <v/>
      </c>
      <c r="O81" s="54" t="str">
        <f t="array" ref="O81">IFERROR(VLOOKUP(B81,RT!A:I,9,FALSE),"")</f>
        <v/>
      </c>
      <c r="P81" s="52" t="str">
        <f t="array" ref="P81">IFERROR(VLOOKUP(B81,RT!A:H,8,FALSE),"")</f>
        <v/>
      </c>
      <c r="Q81" s="55" t="str">
        <f t="array" ref="Q81">IFERROR(VLOOKUP(B81,RT!A:AA,27,FALSE),"")</f>
        <v/>
      </c>
      <c r="R81" s="56" t="str">
        <f t="array" ref="R81">IF(AND(E81&lt;&gt;"",G81="INS",K81="OUI",M81&gt;0),M81*IF($O81&gt;41790,5.94,5.65),"")</f>
        <v/>
      </c>
      <c r="S81" s="50" t="str">
        <f t="array" ref="S81">IF(AND(E81&lt;&gt;"",G81="REV",K81="OUI",M81&gt;0),M81*IF($O81&gt;41790,6.2,5.9),"")</f>
        <v/>
      </c>
      <c r="T81" s="57" t="str">
        <f t="array" ref="T81">IF(AND(E81&lt;&gt;"",K81="NON",OR(L81="Branchement individuel",L81="Batiment détruit")),3,"")</f>
        <v/>
      </c>
      <c r="U81" s="58"/>
      <c r="V81" s="58" t="str">
        <f t="array" ref="V81">IF(AND(E81&lt;&gt;"",K81="OUI",Q81="OUI"),18,"")</f>
        <v/>
      </c>
      <c r="W81" s="49" t="str">
        <f t="array" ref="W81">IF(AND(E81&lt;&gt;"",K81="OUI",Q81="OUI"),60,"")</f>
        <v/>
      </c>
      <c r="X81" s="56"/>
      <c r="Y81" s="49"/>
      <c r="Z81" s="49"/>
      <c r="AA81" s="51"/>
      <c r="AB81" s="48"/>
    </row>
    <row r="82" spans="1:28" x14ac:dyDescent="0.25">
      <c r="A82" s="152" t="str">
        <f t="array" ref="A82">IF(D82="",RIGHT(E82,7),"")</f>
        <v>5284924</v>
      </c>
      <c r="B82" s="152">
        <f t="array" ref="B82">E82</f>
        <v>10005284924</v>
      </c>
      <c r="C82" s="61" t="str">
        <f t="array" ref="C82">IFERROR(VLOOKUP(B82,RT!A:B,2,FALSE),"")</f>
        <v/>
      </c>
      <c r="D82" s="7" t="str">
        <f t="array" ref="D82">IFERROR(VLOOKUP(B82,RT!A:J,10,FALSE),"")</f>
        <v/>
      </c>
      <c r="E82" s="203">
        <v>10005284924</v>
      </c>
      <c r="F82" s="204" t="s">
        <v>238</v>
      </c>
      <c r="G82" s="204" t="s">
        <v>70</v>
      </c>
      <c r="H82" s="204"/>
      <c r="I82" s="204" t="s">
        <v>128</v>
      </c>
      <c r="J82" s="202" t="s">
        <v>128</v>
      </c>
      <c r="K82" s="169" t="str">
        <f t="array" ref="K82">IFERROR(VLOOKUP(B82,RT!A:K,11,FALSE),"")</f>
        <v/>
      </c>
      <c r="L82" s="170" t="str">
        <f t="array" ref="L82">IFERROR(VLOOKUP(B82,RT!A:AJ,36,FALSE),"")</f>
        <v/>
      </c>
      <c r="M82" s="53" t="str">
        <f t="array" ref="M82">IFERROR(VLOOKUP(B82,RT!A:AL,38,FALSE),"")</f>
        <v/>
      </c>
      <c r="N82" s="52" t="str">
        <f t="array" ref="N82">IFERROR(VLOOKUP(B82,RT!A:AK,37,FALSE),"")</f>
        <v/>
      </c>
      <c r="O82" s="54" t="str">
        <f t="array" ref="O82">IFERROR(VLOOKUP(B82,RT!A:I,9,FALSE),"")</f>
        <v/>
      </c>
      <c r="P82" s="52" t="str">
        <f t="array" ref="P82">IFERROR(VLOOKUP(B82,RT!A:H,8,FALSE),"")</f>
        <v/>
      </c>
      <c r="Q82" s="55" t="str">
        <f t="array" ref="Q82">IFERROR(VLOOKUP(B82,RT!A:AA,27,FALSE),"")</f>
        <v/>
      </c>
      <c r="R82" s="56" t="str">
        <f t="array" ref="R82">IF(AND(E82&lt;&gt;"",G82="INS",K82="OUI",M82&gt;0),M82*IF($O82&gt;41790,5.94,5.65),"")</f>
        <v/>
      </c>
      <c r="S82" s="50" t="str">
        <f t="array" ref="S82">IF(AND(E82&lt;&gt;"",G82="REV",K82="OUI",M82&gt;0),M82*IF($O82&gt;41790,6.2,5.9),"")</f>
        <v/>
      </c>
      <c r="T82" s="57" t="str">
        <f t="array" ref="T82">IF(AND(E82&lt;&gt;"",K82="NON",OR(L82="Branchement individuel",L82="Batiment détruit")),3,"")</f>
        <v/>
      </c>
      <c r="U82" s="58"/>
      <c r="V82" s="58" t="str">
        <f t="array" ref="V82">IF(AND(E82&lt;&gt;"",K82="OUI",Q82="OUI"),18,"")</f>
        <v/>
      </c>
      <c r="W82" s="49" t="str">
        <f t="array" ref="W82">IF(AND(E82&lt;&gt;"",K82="OUI",Q82="OUI"),60,"")</f>
        <v/>
      </c>
      <c r="X82" s="56"/>
      <c r="Y82" s="49"/>
      <c r="Z82" s="49"/>
      <c r="AA82" s="51"/>
      <c r="AB82" s="48"/>
    </row>
    <row r="83" spans="1:28" x14ac:dyDescent="0.25">
      <c r="A83" s="152" t="str">
        <f t="array" ref="A83">IF(D83="",RIGHT(E83,7),"")</f>
        <v>5424936</v>
      </c>
      <c r="B83" s="152">
        <f t="array" ref="B83">E83</f>
        <v>10005424936</v>
      </c>
      <c r="C83" s="61" t="str">
        <f t="array" ref="C83">IFERROR(VLOOKUP(B83,RT!A:B,2,FALSE),"")</f>
        <v/>
      </c>
      <c r="D83" s="7" t="str">
        <f t="array" ref="D83">IFERROR(VLOOKUP(B83,RT!A:J,10,FALSE),"")</f>
        <v/>
      </c>
      <c r="E83" s="203">
        <v>10005424936</v>
      </c>
      <c r="F83" s="204" t="s">
        <v>225</v>
      </c>
      <c r="G83" s="204" t="s">
        <v>70</v>
      </c>
      <c r="H83" s="204"/>
      <c r="I83" s="204" t="s">
        <v>128</v>
      </c>
      <c r="J83" s="202" t="s">
        <v>128</v>
      </c>
      <c r="K83" s="169" t="str">
        <f t="array" ref="K83">IFERROR(VLOOKUP(B83,RT!A:K,11,FALSE),"")</f>
        <v/>
      </c>
      <c r="L83" s="170" t="str">
        <f t="array" ref="L83">IFERROR(VLOOKUP(B83,RT!A:AJ,36,FALSE),"")</f>
        <v/>
      </c>
      <c r="M83" s="53" t="str">
        <f t="array" ref="M83">IFERROR(VLOOKUP(B83,RT!A:AL,38,FALSE),"")</f>
        <v/>
      </c>
      <c r="N83" s="52" t="str">
        <f t="array" ref="N83">IFERROR(VLOOKUP(B83,RT!A:AK,37,FALSE),"")</f>
        <v/>
      </c>
      <c r="O83" s="54" t="str">
        <f t="array" ref="O83">IFERROR(VLOOKUP(B83,RT!A:I,9,FALSE),"")</f>
        <v/>
      </c>
      <c r="P83" s="52" t="str">
        <f t="array" ref="P83">IFERROR(VLOOKUP(B83,RT!A:H,8,FALSE),"")</f>
        <v/>
      </c>
      <c r="Q83" s="55" t="str">
        <f t="array" ref="Q83">IFERROR(VLOOKUP(B83,RT!A:AA,27,FALSE),"")</f>
        <v/>
      </c>
      <c r="R83" s="56" t="str">
        <f t="array" ref="R83">IF(AND(E83&lt;&gt;"",G83="INS",K83="OUI",M83&gt;0),M83*IF($O83&gt;41790,5.94,5.65),"")</f>
        <v/>
      </c>
      <c r="S83" s="50" t="str">
        <f t="array" ref="S83">IF(AND(E83&lt;&gt;"",G83="REV",K83="OUI",M83&gt;0),M83*IF($O83&gt;41790,6.2,5.9),"")</f>
        <v/>
      </c>
      <c r="T83" s="57" t="str">
        <f t="array" ref="T83">IF(AND(E83&lt;&gt;"",K83="NON",OR(L83="Branchement individuel",L83="Batiment détruit")),3,"")</f>
        <v/>
      </c>
      <c r="U83" s="58"/>
      <c r="V83" s="58" t="str">
        <f t="array" ref="V83">IF(AND(E83&lt;&gt;"",K83="OUI",Q83="OUI"),18,"")</f>
        <v/>
      </c>
      <c r="W83" s="49" t="str">
        <f t="array" ref="W83">IF(AND(E83&lt;&gt;"",K83="OUI",Q83="OUI"),60,"")</f>
        <v/>
      </c>
      <c r="X83" s="56"/>
      <c r="Y83" s="49"/>
      <c r="Z83" s="49"/>
      <c r="AA83" s="51"/>
      <c r="AB83" s="48"/>
    </row>
    <row r="84" spans="1:28" x14ac:dyDescent="0.25">
      <c r="A84" s="152" t="str">
        <f t="array" ref="A84">IF(D84="",RIGHT(E84,7),"")</f>
        <v>5425449</v>
      </c>
      <c r="B84" s="152">
        <f t="array" ref="B84">E84</f>
        <v>10005425449</v>
      </c>
      <c r="C84" s="61" t="str">
        <f t="array" ref="C84">IFERROR(VLOOKUP(B84,RT!A:B,2,FALSE),"")</f>
        <v/>
      </c>
      <c r="D84" s="7" t="str">
        <f t="array" ref="D84">IFERROR(VLOOKUP(B84,RT!A:J,10,FALSE),"")</f>
        <v/>
      </c>
      <c r="E84" s="203">
        <v>10005425449</v>
      </c>
      <c r="F84" s="204" t="s">
        <v>224</v>
      </c>
      <c r="G84" s="204" t="s">
        <v>70</v>
      </c>
      <c r="H84" s="204"/>
      <c r="I84" s="204" t="s">
        <v>128</v>
      </c>
      <c r="J84" s="202" t="s">
        <v>128</v>
      </c>
      <c r="K84" s="169" t="str">
        <f t="array" ref="K84">IFERROR(VLOOKUP(B84,RT!A:K,11,FALSE),"")</f>
        <v/>
      </c>
      <c r="L84" s="170" t="str">
        <f t="array" ref="L84">IFERROR(VLOOKUP(B84,RT!A:AJ,36,FALSE),"")</f>
        <v/>
      </c>
      <c r="M84" s="53" t="str">
        <f t="array" ref="M84">IFERROR(VLOOKUP(B84,RT!A:AL,38,FALSE),"")</f>
        <v/>
      </c>
      <c r="N84" s="52" t="str">
        <f t="array" ref="N84">IFERROR(VLOOKUP(B84,RT!A:AK,37,FALSE),"")</f>
        <v/>
      </c>
      <c r="O84" s="54" t="str">
        <f t="array" ref="O84">IFERROR(VLOOKUP(B84,RT!A:I,9,FALSE),"")</f>
        <v/>
      </c>
      <c r="P84" s="52" t="str">
        <f t="array" ref="P84">IFERROR(VLOOKUP(B84,RT!A:H,8,FALSE),"")</f>
        <v/>
      </c>
      <c r="Q84" s="55" t="str">
        <f t="array" ref="Q84">IFERROR(VLOOKUP(B84,RT!A:AA,27,FALSE),"")</f>
        <v/>
      </c>
      <c r="R84" s="56" t="str">
        <f t="array" ref="R84">IF(AND(E84&lt;&gt;"",G84="INS",K84="OUI",M84&gt;0),M84*IF($O84&gt;41790,5.94,5.65),"")</f>
        <v/>
      </c>
      <c r="S84" s="50" t="str">
        <f t="array" ref="S84">IF(AND(E84&lt;&gt;"",G84="REV",K84="OUI",M84&gt;0),M84*IF($O84&gt;41790,6.2,5.9),"")</f>
        <v/>
      </c>
      <c r="T84" s="57" t="str">
        <f t="array" ref="T84">IF(AND(E84&lt;&gt;"",K84="NON",OR(L84="Branchement individuel",L84="Batiment détruit")),3,"")</f>
        <v/>
      </c>
      <c r="U84" s="58"/>
      <c r="V84" s="58" t="str">
        <f t="array" ref="V84">IF(AND(E84&lt;&gt;"",K84="OUI",Q84="OUI"),18,"")</f>
        <v/>
      </c>
      <c r="W84" s="49" t="str">
        <f t="array" ref="W84">IF(AND(E84&lt;&gt;"",K84="OUI",Q84="OUI"),60,"")</f>
        <v/>
      </c>
      <c r="X84" s="56"/>
      <c r="Y84" s="49"/>
      <c r="Z84" s="49"/>
      <c r="AA84" s="51"/>
      <c r="AB84" s="48"/>
    </row>
    <row r="85" spans="1:28" x14ac:dyDescent="0.25">
      <c r="A85" s="152" t="str">
        <f t="array" ref="A85">IF(D85="",RIGHT(E85,7),"")</f>
        <v>5423895</v>
      </c>
      <c r="B85" s="152">
        <f t="array" ref="B85">E85</f>
        <v>10005423895</v>
      </c>
      <c r="C85" s="61" t="str">
        <f t="array" ref="C85">IFERROR(VLOOKUP(B85,RT!A:B,2,FALSE),"")</f>
        <v/>
      </c>
      <c r="D85" s="7" t="str">
        <f t="array" ref="D85">IFERROR(VLOOKUP(B85,RT!A:J,10,FALSE),"")</f>
        <v/>
      </c>
      <c r="E85" s="203">
        <v>10005423895</v>
      </c>
      <c r="F85" s="204" t="s">
        <v>223</v>
      </c>
      <c r="G85" s="204" t="s">
        <v>70</v>
      </c>
      <c r="H85" s="204"/>
      <c r="I85" s="204" t="s">
        <v>128</v>
      </c>
      <c r="J85" s="202" t="s">
        <v>128</v>
      </c>
      <c r="K85" s="169" t="str">
        <f t="array" ref="K85">IFERROR(VLOOKUP(B85,RT!A:K,11,FALSE),"")</f>
        <v/>
      </c>
      <c r="L85" s="170" t="str">
        <f t="array" ref="L85">IFERROR(VLOOKUP(B85,RT!A:AJ,36,FALSE),"")</f>
        <v/>
      </c>
      <c r="M85" s="53" t="str">
        <f t="array" ref="M85">IFERROR(VLOOKUP(B85,RT!A:AL,38,FALSE),"")</f>
        <v/>
      </c>
      <c r="N85" s="52" t="str">
        <f t="array" ref="N85">IFERROR(VLOOKUP(B85,RT!A:AK,37,FALSE),"")</f>
        <v/>
      </c>
      <c r="O85" s="54" t="str">
        <f t="array" ref="O85">IFERROR(VLOOKUP(B85,RT!A:I,9,FALSE),"")</f>
        <v/>
      </c>
      <c r="P85" s="52" t="str">
        <f t="array" ref="P85">IFERROR(VLOOKUP(B85,RT!A:H,8,FALSE),"")</f>
        <v/>
      </c>
      <c r="Q85" s="55" t="str">
        <f t="array" ref="Q85">IFERROR(VLOOKUP(B85,RT!A:AA,27,FALSE),"")</f>
        <v/>
      </c>
      <c r="R85" s="56" t="str">
        <f t="array" ref="R85">IF(AND(E85&lt;&gt;"",G85="INS",K85="OUI",M85&gt;0),M85*IF($O85&gt;41790,5.94,5.65),"")</f>
        <v/>
      </c>
      <c r="S85" s="50" t="str">
        <f t="array" ref="S85">IF(AND(E85&lt;&gt;"",G85="REV",K85="OUI",M85&gt;0),M85*IF($O85&gt;41790,6.2,5.9),"")</f>
        <v/>
      </c>
      <c r="T85" s="57" t="str">
        <f t="array" ref="T85">IF(AND(E85&lt;&gt;"",K85="NON",OR(L85="Branchement individuel",L85="Batiment détruit")),3,"")</f>
        <v/>
      </c>
      <c r="U85" s="58"/>
      <c r="V85" s="58" t="str">
        <f t="array" ref="V85">IF(AND(E85&lt;&gt;"",K85="OUI",Q85="OUI"),18,"")</f>
        <v/>
      </c>
      <c r="W85" s="49" t="str">
        <f t="array" ref="W85">IF(AND(E85&lt;&gt;"",K85="OUI",Q85="OUI"),60,"")</f>
        <v/>
      </c>
      <c r="X85" s="56"/>
      <c r="Y85" s="49"/>
      <c r="Z85" s="49"/>
      <c r="AA85" s="51"/>
      <c r="AB85" s="48"/>
    </row>
    <row r="86" spans="1:28" x14ac:dyDescent="0.25">
      <c r="A86" s="152" t="str">
        <f t="array" ref="A86">IF(D86="",RIGHT(E86,7),"")</f>
        <v>5500311</v>
      </c>
      <c r="B86" s="152">
        <f t="array" ref="B86">E86</f>
        <v>10005500311</v>
      </c>
      <c r="C86" s="61" t="str">
        <f t="array" ref="C86">IFERROR(VLOOKUP(B86,RT!A:B,2,FALSE),"")</f>
        <v/>
      </c>
      <c r="D86" s="7" t="str">
        <f t="array" ref="D86">IFERROR(VLOOKUP(B86,RT!A:J,10,FALSE),"")</f>
        <v/>
      </c>
      <c r="E86" s="203">
        <v>10005500311</v>
      </c>
      <c r="F86" s="204" t="s">
        <v>222</v>
      </c>
      <c r="G86" s="204" t="s">
        <v>70</v>
      </c>
      <c r="H86" s="204"/>
      <c r="I86" s="204" t="s">
        <v>128</v>
      </c>
      <c r="J86" s="202" t="s">
        <v>128</v>
      </c>
      <c r="K86" s="169" t="str">
        <f t="array" ref="K86">IFERROR(VLOOKUP(B86,RT!A:K,11,FALSE),"")</f>
        <v/>
      </c>
      <c r="L86" s="170" t="str">
        <f t="array" ref="L86">IFERROR(VLOOKUP(B86,RT!A:AJ,36,FALSE),"")</f>
        <v/>
      </c>
      <c r="M86" s="53" t="str">
        <f t="array" ref="M86">IFERROR(VLOOKUP(B86,RT!A:AL,38,FALSE),"")</f>
        <v/>
      </c>
      <c r="N86" s="52" t="str">
        <f t="array" ref="N86">IFERROR(VLOOKUP(B86,RT!A:AK,37,FALSE),"")</f>
        <v/>
      </c>
      <c r="O86" s="54" t="str">
        <f t="array" ref="O86">IFERROR(VLOOKUP(B86,RT!A:I,9,FALSE),"")</f>
        <v/>
      </c>
      <c r="P86" s="52" t="str">
        <f t="array" ref="P86">IFERROR(VLOOKUP(B86,RT!A:H,8,FALSE),"")</f>
        <v/>
      </c>
      <c r="Q86" s="55" t="str">
        <f t="array" ref="Q86">IFERROR(VLOOKUP(B86,RT!A:AA,27,FALSE),"")</f>
        <v/>
      </c>
      <c r="R86" s="56" t="str">
        <f t="array" ref="R86">IF(AND(E86&lt;&gt;"",G86="INS",K86="OUI",M86&gt;0),M86*IF($O86&gt;41790,5.94,5.65),"")</f>
        <v/>
      </c>
      <c r="S86" s="50" t="str">
        <f t="array" ref="S86">IF(AND(E86&lt;&gt;"",G86="REV",K86="OUI",M86&gt;0),M86*IF($O86&gt;41790,6.2,5.9),"")</f>
        <v/>
      </c>
      <c r="T86" s="57" t="str">
        <f t="array" ref="T86">IF(AND(E86&lt;&gt;"",K86="NON",OR(L86="Branchement individuel",L86="Batiment détruit")),3,"")</f>
        <v/>
      </c>
      <c r="U86" s="58"/>
      <c r="V86" s="58" t="str">
        <f t="array" ref="V86">IF(AND(E86&lt;&gt;"",K86="OUI",Q86="OUI"),18,"")</f>
        <v/>
      </c>
      <c r="W86" s="49" t="str">
        <f t="array" ref="W86">IF(AND(E86&lt;&gt;"",K86="OUI",Q86="OUI"),60,"")</f>
        <v/>
      </c>
      <c r="X86" s="56"/>
      <c r="Y86" s="49"/>
      <c r="Z86" s="49"/>
      <c r="AA86" s="51"/>
      <c r="AB86" s="48"/>
    </row>
    <row r="87" spans="1:28" x14ac:dyDescent="0.25">
      <c r="A87" s="152" t="str">
        <f t="array" ref="A87">IF(D87="",RIGHT(E87,7),"")</f>
        <v>5503587</v>
      </c>
      <c r="B87" s="152">
        <f t="array" ref="B87">E87</f>
        <v>10005503587</v>
      </c>
      <c r="C87" s="61" t="str">
        <f t="array" ref="C87">IFERROR(VLOOKUP(B87,RT!A:B,2,FALSE),"")</f>
        <v/>
      </c>
      <c r="D87" s="7" t="str">
        <f t="array" ref="D87">IFERROR(VLOOKUP(B87,RT!A:J,10,FALSE),"")</f>
        <v/>
      </c>
      <c r="E87" s="203">
        <v>10005503587</v>
      </c>
      <c r="F87" s="204" t="s">
        <v>221</v>
      </c>
      <c r="G87" s="204" t="s">
        <v>70</v>
      </c>
      <c r="H87" s="204"/>
      <c r="I87" s="204" t="s">
        <v>128</v>
      </c>
      <c r="J87" s="202" t="s">
        <v>128</v>
      </c>
      <c r="K87" s="169" t="str">
        <f t="array" ref="K87">IFERROR(VLOOKUP(B87,RT!A:K,11,FALSE),"")</f>
        <v/>
      </c>
      <c r="L87" s="170" t="str">
        <f t="array" ref="L87">IFERROR(VLOOKUP(B87,RT!A:AJ,36,FALSE),"")</f>
        <v/>
      </c>
      <c r="M87" s="53" t="str">
        <f t="array" ref="M87">IFERROR(VLOOKUP(B87,RT!A:AL,38,FALSE),"")</f>
        <v/>
      </c>
      <c r="N87" s="52" t="str">
        <f t="array" ref="N87">IFERROR(VLOOKUP(B87,RT!A:AK,37,FALSE),"")</f>
        <v/>
      </c>
      <c r="O87" s="54" t="str">
        <f t="array" ref="O87">IFERROR(VLOOKUP(B87,RT!A:I,9,FALSE),"")</f>
        <v/>
      </c>
      <c r="P87" s="52" t="str">
        <f t="array" ref="P87">IFERROR(VLOOKUP(B87,RT!A:H,8,FALSE),"")</f>
        <v/>
      </c>
      <c r="Q87" s="55" t="str">
        <f t="array" ref="Q87">IFERROR(VLOOKUP(B87,RT!A:AA,27,FALSE),"")</f>
        <v/>
      </c>
      <c r="R87" s="56" t="str">
        <f t="array" ref="R87">IF(AND(E87&lt;&gt;"",G87="INS",K87="OUI",M87&gt;0),M87*IF($O87&gt;41790,5.94,5.65),"")</f>
        <v/>
      </c>
      <c r="S87" s="50" t="str">
        <f t="array" ref="S87">IF(AND(E87&lt;&gt;"",G87="REV",K87="OUI",M87&gt;0),M87*IF($O87&gt;41790,6.2,5.9),"")</f>
        <v/>
      </c>
      <c r="T87" s="57" t="str">
        <f t="array" ref="T87">IF(AND(E87&lt;&gt;"",K87="NON",OR(L87="Branchement individuel",L87="Batiment détruit")),3,"")</f>
        <v/>
      </c>
      <c r="U87" s="58"/>
      <c r="V87" s="58" t="str">
        <f t="array" ref="V87">IF(AND(E87&lt;&gt;"",K87="OUI",Q87="OUI"),18,"")</f>
        <v/>
      </c>
      <c r="W87" s="49" t="str">
        <f t="array" ref="W87">IF(AND(E87&lt;&gt;"",K87="OUI",Q87="OUI"),60,"")</f>
        <v/>
      </c>
      <c r="X87" s="56"/>
      <c r="Y87" s="49"/>
      <c r="Z87" s="49"/>
      <c r="AA87" s="51"/>
      <c r="AB87" s="48"/>
    </row>
    <row r="88" spans="1:28" x14ac:dyDescent="0.25">
      <c r="A88" s="152" t="str">
        <f t="array" ref="A88">IF(D88="",RIGHT(E88,7),"")</f>
        <v>5336817</v>
      </c>
      <c r="B88" s="152">
        <f t="array" ref="B88">E88</f>
        <v>10005336817</v>
      </c>
      <c r="C88" s="61" t="str">
        <f t="array" ref="C88">IFERROR(VLOOKUP(B88,RT!A:B,2,FALSE),"")</f>
        <v/>
      </c>
      <c r="D88" s="7" t="str">
        <f t="array" ref="D88">IFERROR(VLOOKUP(B88,RT!A:J,10,FALSE),"")</f>
        <v/>
      </c>
      <c r="E88" s="203">
        <v>10005336817</v>
      </c>
      <c r="F88" s="204" t="s">
        <v>220</v>
      </c>
      <c r="G88" s="204" t="s">
        <v>70</v>
      </c>
      <c r="H88" s="204"/>
      <c r="I88" s="204" t="s">
        <v>128</v>
      </c>
      <c r="J88" s="202" t="s">
        <v>128</v>
      </c>
      <c r="K88" s="169" t="str">
        <f t="array" ref="K88">IFERROR(VLOOKUP(B88,RT!A:K,11,FALSE),"")</f>
        <v/>
      </c>
      <c r="L88" s="170" t="str">
        <f t="array" ref="L88">IFERROR(VLOOKUP(B88,RT!A:AJ,36,FALSE),"")</f>
        <v/>
      </c>
      <c r="M88" s="53" t="str">
        <f t="array" ref="M88">IFERROR(VLOOKUP(B88,RT!A:AL,38,FALSE),"")</f>
        <v/>
      </c>
      <c r="N88" s="52" t="str">
        <f t="array" ref="N88">IFERROR(VLOOKUP(B88,RT!A:AK,37,FALSE),"")</f>
        <v/>
      </c>
      <c r="O88" s="54" t="str">
        <f t="array" ref="O88">IFERROR(VLOOKUP(B88,RT!A:I,9,FALSE),"")</f>
        <v/>
      </c>
      <c r="P88" s="52" t="str">
        <f t="array" ref="P88">IFERROR(VLOOKUP(B88,RT!A:H,8,FALSE),"")</f>
        <v/>
      </c>
      <c r="Q88" s="55" t="str">
        <f t="array" ref="Q88">IFERROR(VLOOKUP(B88,RT!A:AA,27,FALSE),"")</f>
        <v/>
      </c>
      <c r="R88" s="56" t="str">
        <f t="array" ref="R88">IF(AND(E88&lt;&gt;"",G88="INS",K88="OUI",M88&gt;0),M88*IF($O88&gt;41790,5.94,5.65),"")</f>
        <v/>
      </c>
      <c r="S88" s="50" t="str">
        <f t="array" ref="S88">IF(AND(E88&lt;&gt;"",G88="REV",K88="OUI",M88&gt;0),M88*IF($O88&gt;41790,6.2,5.9),"")</f>
        <v/>
      </c>
      <c r="T88" s="57" t="str">
        <f t="array" ref="T88">IF(AND(E88&lt;&gt;"",K88="NON",OR(L88="Branchement individuel",L88="Batiment détruit")),3,"")</f>
        <v/>
      </c>
      <c r="U88" s="58"/>
      <c r="V88" s="58" t="str">
        <f t="array" ref="V88">IF(AND(E88&lt;&gt;"",K88="OUI",Q88="OUI"),18,"")</f>
        <v/>
      </c>
      <c r="W88" s="49" t="str">
        <f t="array" ref="W88">IF(AND(E88&lt;&gt;"",K88="OUI",Q88="OUI"),60,"")</f>
        <v/>
      </c>
      <c r="X88" s="56"/>
      <c r="Y88" s="49"/>
      <c r="Z88" s="49"/>
      <c r="AA88" s="51"/>
      <c r="AB88" s="48"/>
    </row>
    <row r="89" spans="1:28" x14ac:dyDescent="0.25">
      <c r="A89" s="152" t="str">
        <f t="array" ref="A89">IF(D89="",RIGHT(E89,7),"")</f>
        <v>5423378</v>
      </c>
      <c r="B89" s="152">
        <f t="array" ref="B89">E89</f>
        <v>10005423378</v>
      </c>
      <c r="C89" s="61" t="str">
        <f t="array" ref="C89">IFERROR(VLOOKUP(B89,RT!A:B,2,FALSE),"")</f>
        <v/>
      </c>
      <c r="D89" s="7" t="str">
        <f t="array" ref="D89">IFERROR(VLOOKUP(B89,RT!A:J,10,FALSE),"")</f>
        <v/>
      </c>
      <c r="E89" s="203">
        <v>10005423378</v>
      </c>
      <c r="F89" s="204" t="s">
        <v>227</v>
      </c>
      <c r="G89" s="204" t="s">
        <v>70</v>
      </c>
      <c r="H89" s="204"/>
      <c r="I89" s="204" t="s">
        <v>128</v>
      </c>
      <c r="J89" s="202" t="s">
        <v>128</v>
      </c>
      <c r="K89" s="169" t="str">
        <f t="array" ref="K89">IFERROR(VLOOKUP(B89,RT!A:K,11,FALSE),"")</f>
        <v/>
      </c>
      <c r="L89" s="170" t="str">
        <f t="array" ref="L89">IFERROR(VLOOKUP(B89,RT!A:AJ,36,FALSE),"")</f>
        <v/>
      </c>
      <c r="M89" s="53" t="str">
        <f t="array" ref="M89">IFERROR(VLOOKUP(B89,RT!A:AL,38,FALSE),"")</f>
        <v/>
      </c>
      <c r="N89" s="52" t="str">
        <f t="array" ref="N89">IFERROR(VLOOKUP(B89,RT!A:AK,37,FALSE),"")</f>
        <v/>
      </c>
      <c r="O89" s="54" t="str">
        <f t="array" ref="O89">IFERROR(VLOOKUP(B89,RT!A:I,9,FALSE),"")</f>
        <v/>
      </c>
      <c r="P89" s="52" t="str">
        <f t="array" ref="P89">IFERROR(VLOOKUP(B89,RT!A:H,8,FALSE),"")</f>
        <v/>
      </c>
      <c r="Q89" s="55" t="str">
        <f t="array" ref="Q89">IFERROR(VLOOKUP(B89,RT!A:AA,27,FALSE),"")</f>
        <v/>
      </c>
      <c r="R89" s="56" t="str">
        <f t="array" ref="R89">IF(AND(E89&lt;&gt;"",G89="INS",K89="OUI",M89&gt;0),M89*IF($O89&gt;41790,5.94,5.65),"")</f>
        <v/>
      </c>
      <c r="S89" s="50" t="str">
        <f t="array" ref="S89">IF(AND(E89&lt;&gt;"",G89="REV",K89="OUI",M89&gt;0),M89*IF($O89&gt;41790,6.2,5.9),"")</f>
        <v/>
      </c>
      <c r="T89" s="57" t="str">
        <f t="array" ref="T89">IF(AND(E89&lt;&gt;"",K89="NON",OR(L89="Branchement individuel",L89="Batiment détruit")),3,"")</f>
        <v/>
      </c>
      <c r="U89" s="58"/>
      <c r="V89" s="58" t="str">
        <f t="array" ref="V89">IF(AND(E89&lt;&gt;"",K89="OUI",Q89="OUI"),18,"")</f>
        <v/>
      </c>
      <c r="W89" s="49" t="str">
        <f t="array" ref="W89">IF(AND(E89&lt;&gt;"",K89="OUI",Q89="OUI"),60,"")</f>
        <v/>
      </c>
      <c r="X89" s="56"/>
      <c r="Y89" s="49"/>
      <c r="Z89" s="49"/>
      <c r="AA89" s="51"/>
      <c r="AB89" s="48"/>
    </row>
    <row r="90" spans="1:28" x14ac:dyDescent="0.25">
      <c r="A90" s="152" t="str">
        <f t="array" ref="A90">IF(D90="",RIGHT(E90,7),"")</f>
        <v>5460091</v>
      </c>
      <c r="B90" s="152">
        <f t="array" ref="B90">E90</f>
        <v>10005460091</v>
      </c>
      <c r="C90" s="61" t="str">
        <f t="array" ref="C90">IFERROR(VLOOKUP(B90,RT!A:B,2,FALSE),"")</f>
        <v/>
      </c>
      <c r="D90" s="7" t="str">
        <f t="array" ref="D90">IFERROR(VLOOKUP(B90,RT!A:J,10,FALSE),"")</f>
        <v/>
      </c>
      <c r="E90" s="203">
        <v>10005460091</v>
      </c>
      <c r="F90" s="204" t="s">
        <v>226</v>
      </c>
      <c r="G90" s="204" t="s">
        <v>70</v>
      </c>
      <c r="H90" s="204"/>
      <c r="I90" s="204" t="s">
        <v>128</v>
      </c>
      <c r="J90" s="202" t="s">
        <v>128</v>
      </c>
      <c r="K90" s="169" t="str">
        <f t="array" ref="K90">IFERROR(VLOOKUP(B90,RT!A:K,11,FALSE),"")</f>
        <v/>
      </c>
      <c r="L90" s="170" t="str">
        <f t="array" ref="L90">IFERROR(VLOOKUP(B90,RT!A:AJ,36,FALSE),"")</f>
        <v/>
      </c>
      <c r="M90" s="53" t="str">
        <f t="array" ref="M90">IFERROR(VLOOKUP(B90,RT!A:AL,38,FALSE),"")</f>
        <v/>
      </c>
      <c r="N90" s="52" t="str">
        <f t="array" ref="N90">IFERROR(VLOOKUP(B90,RT!A:AK,37,FALSE),"")</f>
        <v/>
      </c>
      <c r="O90" s="54" t="str">
        <f t="array" ref="O90">IFERROR(VLOOKUP(B90,RT!A:I,9,FALSE),"")</f>
        <v/>
      </c>
      <c r="P90" s="52" t="str">
        <f t="array" ref="P90">IFERROR(VLOOKUP(B90,RT!A:H,8,FALSE),"")</f>
        <v/>
      </c>
      <c r="Q90" s="55" t="str">
        <f t="array" ref="Q90">IFERROR(VLOOKUP(B90,RT!A:AA,27,FALSE),"")</f>
        <v/>
      </c>
      <c r="R90" s="56" t="str">
        <f t="array" ref="R90">IF(AND(E90&lt;&gt;"",G90="INS",K90="OUI",M90&gt;0),M90*IF($O90&gt;41790,5.94,5.65),"")</f>
        <v/>
      </c>
      <c r="S90" s="50" t="str">
        <f t="array" ref="S90">IF(AND(E90&lt;&gt;"",G90="REV",K90="OUI",M90&gt;0),M90*IF($O90&gt;41790,6.2,5.9),"")</f>
        <v/>
      </c>
      <c r="T90" s="57" t="str">
        <f t="array" ref="T90">IF(AND(E90&lt;&gt;"",K90="NON",OR(L90="Branchement individuel",L90="Batiment détruit")),3,"")</f>
        <v/>
      </c>
      <c r="U90" s="58"/>
      <c r="V90" s="58" t="str">
        <f t="array" ref="V90">IF(AND(E90&lt;&gt;"",K90="OUI",Q90="OUI"),18,"")</f>
        <v/>
      </c>
      <c r="W90" s="49" t="str">
        <f t="array" ref="W90">IF(AND(E90&lt;&gt;"",K90="OUI",Q90="OUI"),60,"")</f>
        <v/>
      </c>
      <c r="X90" s="56"/>
      <c r="Y90" s="49"/>
      <c r="Z90" s="49"/>
      <c r="AA90" s="51"/>
      <c r="AB90" s="48"/>
    </row>
    <row r="91" spans="1:28" x14ac:dyDescent="0.25">
      <c r="A91" s="152" t="str">
        <f t="array" ref="A91">IF(D91="",RIGHT(E91,7),"")</f>
        <v>5423377</v>
      </c>
      <c r="B91" s="152">
        <f t="array" ref="B91">E91</f>
        <v>10005423377</v>
      </c>
      <c r="C91" s="61" t="str">
        <f t="array" ref="C91">IFERROR(VLOOKUP(B91,RT!A:B,2,FALSE),"")</f>
        <v/>
      </c>
      <c r="D91" s="7" t="str">
        <f t="array" ref="D91">IFERROR(VLOOKUP(B91,RT!A:J,10,FALSE),"")</f>
        <v/>
      </c>
      <c r="E91" s="203">
        <v>10005423377</v>
      </c>
      <c r="F91" s="204" t="s">
        <v>230</v>
      </c>
      <c r="G91" s="204" t="s">
        <v>70</v>
      </c>
      <c r="H91" s="204"/>
      <c r="I91" s="204" t="s">
        <v>128</v>
      </c>
      <c r="J91" s="202" t="s">
        <v>128</v>
      </c>
      <c r="K91" s="169" t="str">
        <f t="array" ref="K91">IFERROR(VLOOKUP(B91,RT!A:K,11,FALSE),"")</f>
        <v/>
      </c>
      <c r="L91" s="170" t="str">
        <f t="array" ref="L91">IFERROR(VLOOKUP(B91,RT!A:AJ,36,FALSE),"")</f>
        <v/>
      </c>
      <c r="M91" s="53" t="str">
        <f t="array" ref="M91">IFERROR(VLOOKUP(B91,RT!A:AL,38,FALSE),"")</f>
        <v/>
      </c>
      <c r="N91" s="52" t="str">
        <f t="array" ref="N91">IFERROR(VLOOKUP(B91,RT!A:AK,37,FALSE),"")</f>
        <v/>
      </c>
      <c r="O91" s="54" t="str">
        <f t="array" ref="O91">IFERROR(VLOOKUP(B91,RT!A:I,9,FALSE),"")</f>
        <v/>
      </c>
      <c r="P91" s="52" t="str">
        <f t="array" ref="P91">IFERROR(VLOOKUP(B91,RT!A:H,8,FALSE),"")</f>
        <v/>
      </c>
      <c r="Q91" s="55" t="str">
        <f t="array" ref="Q91">IFERROR(VLOOKUP(B91,RT!A:AA,27,FALSE),"")</f>
        <v/>
      </c>
      <c r="R91" s="56" t="str">
        <f t="array" ref="R91">IF(AND(E91&lt;&gt;"",G91="INS",K91="OUI",M91&gt;0),M91*IF($O91&gt;41790,5.94,5.65),"")</f>
        <v/>
      </c>
      <c r="S91" s="50" t="str">
        <f t="array" ref="S91">IF(AND(E91&lt;&gt;"",G91="REV",K91="OUI",M91&gt;0),M91*IF($O91&gt;41790,6.2,5.9),"")</f>
        <v/>
      </c>
      <c r="T91" s="57" t="str">
        <f t="array" ref="T91">IF(AND(E91&lt;&gt;"",K91="NON",OR(L91="Branchement individuel",L91="Batiment détruit")),3,"")</f>
        <v/>
      </c>
      <c r="U91" s="58"/>
      <c r="V91" s="58" t="str">
        <f t="array" ref="V91">IF(AND(E91&lt;&gt;"",K91="OUI",Q91="OUI"),18,"")</f>
        <v/>
      </c>
      <c r="W91" s="49" t="str">
        <f t="array" ref="W91">IF(AND(E91&lt;&gt;"",K91="OUI",Q91="OUI"),60,"")</f>
        <v/>
      </c>
      <c r="X91" s="56"/>
      <c r="Y91" s="49"/>
      <c r="Z91" s="49"/>
      <c r="AA91" s="51"/>
      <c r="AB91" s="48"/>
    </row>
    <row r="92" spans="1:28" x14ac:dyDescent="0.25">
      <c r="A92" s="152" t="str">
        <f t="array" ref="A92">IF(D92="",RIGHT(E92,7),"")</f>
        <v>5461494</v>
      </c>
      <c r="B92" s="152">
        <f t="array" ref="B92">E92</f>
        <v>10005461494</v>
      </c>
      <c r="C92" s="61" t="str">
        <f t="array" ref="C92">IFERROR(VLOOKUP(B92,RT!A:B,2,FALSE),"")</f>
        <v/>
      </c>
      <c r="D92" s="7" t="str">
        <f t="array" ref="D92">IFERROR(VLOOKUP(B92,RT!A:J,10,FALSE),"")</f>
        <v/>
      </c>
      <c r="E92" s="203">
        <v>10005461494</v>
      </c>
      <c r="F92" s="204" t="s">
        <v>229</v>
      </c>
      <c r="G92" s="204" t="s">
        <v>70</v>
      </c>
      <c r="H92" s="204"/>
      <c r="I92" s="204" t="s">
        <v>128</v>
      </c>
      <c r="J92" s="202" t="s">
        <v>128</v>
      </c>
      <c r="K92" s="169" t="str">
        <f t="array" ref="K92">IFERROR(VLOOKUP(B92,RT!A:K,11,FALSE),"")</f>
        <v/>
      </c>
      <c r="L92" s="170" t="str">
        <f t="array" ref="L92">IFERROR(VLOOKUP(B92,RT!A:AJ,36,FALSE),"")</f>
        <v/>
      </c>
      <c r="M92" s="53" t="str">
        <f t="array" ref="M92">IFERROR(VLOOKUP(B92,RT!A:AL,38,FALSE),"")</f>
        <v/>
      </c>
      <c r="N92" s="52" t="str">
        <f t="array" ref="N92">IFERROR(VLOOKUP(B92,RT!A:AK,37,FALSE),"")</f>
        <v/>
      </c>
      <c r="O92" s="54" t="str">
        <f t="array" ref="O92">IFERROR(VLOOKUP(B92,RT!A:I,9,FALSE),"")</f>
        <v/>
      </c>
      <c r="P92" s="52" t="str">
        <f t="array" ref="P92">IFERROR(VLOOKUP(B92,RT!A:H,8,FALSE),"")</f>
        <v/>
      </c>
      <c r="Q92" s="55" t="str">
        <f t="array" ref="Q92">IFERROR(VLOOKUP(B92,RT!A:AA,27,FALSE),"")</f>
        <v/>
      </c>
      <c r="R92" s="56" t="str">
        <f t="array" ref="R92">IF(AND(E92&lt;&gt;"",G92="INS",K92="OUI",M92&gt;0),M92*IF($O92&gt;41790,5.94,5.65),"")</f>
        <v/>
      </c>
      <c r="S92" s="50" t="str">
        <f t="array" ref="S92">IF(AND(E92&lt;&gt;"",G92="REV",K92="OUI",M92&gt;0),M92*IF($O92&gt;41790,6.2,5.9),"")</f>
        <v/>
      </c>
      <c r="T92" s="57" t="str">
        <f t="array" ref="T92">IF(AND(E92&lt;&gt;"",K92="NON",OR(L92="Branchement individuel",L92="Batiment détruit")),3,"")</f>
        <v/>
      </c>
      <c r="U92" s="58"/>
      <c r="V92" s="58" t="str">
        <f t="array" ref="V92">IF(AND(E92&lt;&gt;"",K92="OUI",Q92="OUI"),18,"")</f>
        <v/>
      </c>
      <c r="W92" s="49" t="str">
        <f t="array" ref="W92">IF(AND(E92&lt;&gt;"",K92="OUI",Q92="OUI"),60,"")</f>
        <v/>
      </c>
      <c r="X92" s="56"/>
      <c r="Y92" s="49"/>
      <c r="Z92" s="49"/>
      <c r="AA92" s="51"/>
      <c r="AB92" s="48"/>
    </row>
    <row r="93" spans="1:28" x14ac:dyDescent="0.25">
      <c r="A93" s="152" t="str">
        <f t="array" ref="A93">IF(D93="",RIGHT(E93,7),"")</f>
        <v>5423376</v>
      </c>
      <c r="B93" s="152">
        <f t="array" ref="B93">E93</f>
        <v>10005423376</v>
      </c>
      <c r="C93" s="61" t="str">
        <f t="array" ref="C93">IFERROR(VLOOKUP(B93,RT!A:B,2,FALSE),"")</f>
        <v/>
      </c>
      <c r="D93" s="7" t="str">
        <f t="array" ref="D93">IFERROR(VLOOKUP(B93,RT!A:J,10,FALSE),"")</f>
        <v/>
      </c>
      <c r="E93" s="203">
        <v>10005423376</v>
      </c>
      <c r="F93" s="204" t="s">
        <v>216</v>
      </c>
      <c r="G93" s="204" t="s">
        <v>70</v>
      </c>
      <c r="H93" s="204"/>
      <c r="I93" s="204" t="s">
        <v>128</v>
      </c>
      <c r="J93" s="202" t="s">
        <v>128</v>
      </c>
      <c r="K93" s="169" t="str">
        <f t="array" ref="K93">IFERROR(VLOOKUP(B93,RT!A:K,11,FALSE),"")</f>
        <v/>
      </c>
      <c r="L93" s="170" t="str">
        <f t="array" ref="L93">IFERROR(VLOOKUP(B93,RT!A:AJ,36,FALSE),"")</f>
        <v/>
      </c>
      <c r="M93" s="53" t="str">
        <f t="array" ref="M93">IFERROR(VLOOKUP(B93,RT!A:AL,38,FALSE),"")</f>
        <v/>
      </c>
      <c r="N93" s="52" t="str">
        <f t="array" ref="N93">IFERROR(VLOOKUP(B93,RT!A:AK,37,FALSE),"")</f>
        <v/>
      </c>
      <c r="O93" s="54" t="str">
        <f t="array" ref="O93">IFERROR(VLOOKUP(B93,RT!A:I,9,FALSE),"")</f>
        <v/>
      </c>
      <c r="P93" s="52" t="str">
        <f t="array" ref="P93">IFERROR(VLOOKUP(B93,RT!A:H,8,FALSE),"")</f>
        <v/>
      </c>
      <c r="Q93" s="55" t="str">
        <f t="array" ref="Q93">IFERROR(VLOOKUP(B93,RT!A:AA,27,FALSE),"")</f>
        <v/>
      </c>
      <c r="R93" s="56" t="str">
        <f t="array" ref="R93">IF(AND(E93&lt;&gt;"",G93="INS",K93="OUI",M93&gt;0),M93*IF($O93&gt;41790,5.94,5.65),"")</f>
        <v/>
      </c>
      <c r="S93" s="50" t="str">
        <f t="array" ref="S93">IF(AND(E93&lt;&gt;"",G93="REV",K93="OUI",M93&gt;0),M93*IF($O93&gt;41790,6.2,5.9),"")</f>
        <v/>
      </c>
      <c r="T93" s="57" t="str">
        <f t="array" ref="T93">IF(AND(E93&lt;&gt;"",K93="NON",OR(L93="Branchement individuel",L93="Batiment détruit")),3,"")</f>
        <v/>
      </c>
      <c r="U93" s="58"/>
      <c r="V93" s="58" t="str">
        <f t="array" ref="V93">IF(AND(E93&lt;&gt;"",K93="OUI",Q93="OUI"),18,"")</f>
        <v/>
      </c>
      <c r="W93" s="49" t="str">
        <f t="array" ref="W93">IF(AND(E93&lt;&gt;"",K93="OUI",Q93="OUI"),60,"")</f>
        <v/>
      </c>
      <c r="X93" s="56"/>
      <c r="Y93" s="49"/>
      <c r="Z93" s="49"/>
      <c r="AA93" s="51"/>
      <c r="AB93" s="48"/>
    </row>
    <row r="94" spans="1:28" x14ac:dyDescent="0.25">
      <c r="A94" s="152" t="str">
        <f t="array" ref="A94">IF(D94="",RIGHT(E94,7),"")</f>
        <v>5424439</v>
      </c>
      <c r="B94" s="152">
        <f t="array" ref="B94">E94</f>
        <v>10005424439</v>
      </c>
      <c r="C94" s="61" t="str">
        <f t="array" ref="C94">IFERROR(VLOOKUP(B94,RT!A:B,2,FALSE),"")</f>
        <v/>
      </c>
      <c r="D94" s="7" t="str">
        <f t="array" ref="D94">IFERROR(VLOOKUP(B94,RT!A:J,10,FALSE),"")</f>
        <v/>
      </c>
      <c r="E94" s="203">
        <v>10005424439</v>
      </c>
      <c r="F94" s="204" t="s">
        <v>215</v>
      </c>
      <c r="G94" s="204" t="s">
        <v>70</v>
      </c>
      <c r="H94" s="204"/>
      <c r="I94" s="204" t="s">
        <v>128</v>
      </c>
      <c r="J94" s="202" t="s">
        <v>128</v>
      </c>
      <c r="K94" s="169" t="str">
        <f t="array" ref="K94">IFERROR(VLOOKUP(B94,RT!A:K,11,FALSE),"")</f>
        <v/>
      </c>
      <c r="L94" s="170" t="str">
        <f t="array" ref="L94">IFERROR(VLOOKUP(B94,RT!A:AJ,36,FALSE),"")</f>
        <v/>
      </c>
      <c r="M94" s="53" t="str">
        <f t="array" ref="M94">IFERROR(VLOOKUP(B94,RT!A:AL,38,FALSE),"")</f>
        <v/>
      </c>
      <c r="N94" s="52" t="str">
        <f t="array" ref="N94">IFERROR(VLOOKUP(B94,RT!A:AK,37,FALSE),"")</f>
        <v/>
      </c>
      <c r="O94" s="54" t="str">
        <f t="array" ref="O94">IFERROR(VLOOKUP(B94,RT!A:I,9,FALSE),"")</f>
        <v/>
      </c>
      <c r="P94" s="52" t="str">
        <f t="array" ref="P94">IFERROR(VLOOKUP(B94,RT!A:H,8,FALSE),"")</f>
        <v/>
      </c>
      <c r="Q94" s="55" t="str">
        <f t="array" ref="Q94">IFERROR(VLOOKUP(B94,RT!A:AA,27,FALSE),"")</f>
        <v/>
      </c>
      <c r="R94" s="56" t="str">
        <f t="array" ref="R94">IF(AND(E94&lt;&gt;"",G94="INS",K94="OUI",M94&gt;0),M94*IF($O94&gt;41790,5.94,5.65),"")</f>
        <v/>
      </c>
      <c r="S94" s="50" t="str">
        <f t="array" ref="S94">IF(AND(E94&lt;&gt;"",G94="REV",K94="OUI",M94&gt;0),M94*IF($O94&gt;41790,6.2,5.9),"")</f>
        <v/>
      </c>
      <c r="T94" s="57" t="str">
        <f t="array" ref="T94">IF(AND(E94&lt;&gt;"",K94="NON",OR(L94="Branchement individuel",L94="Batiment détruit")),3,"")</f>
        <v/>
      </c>
      <c r="U94" s="58"/>
      <c r="V94" s="58" t="str">
        <f t="array" ref="V94">IF(AND(E94&lt;&gt;"",K94="OUI",Q94="OUI"),18,"")</f>
        <v/>
      </c>
      <c r="W94" s="49" t="str">
        <f t="array" ref="W94">IF(AND(E94&lt;&gt;"",K94="OUI",Q94="OUI"),60,"")</f>
        <v/>
      </c>
      <c r="X94" s="56"/>
      <c r="Y94" s="49"/>
      <c r="Z94" s="49"/>
      <c r="AA94" s="51"/>
      <c r="AB94" s="48"/>
    </row>
    <row r="95" spans="1:28" x14ac:dyDescent="0.25">
      <c r="A95" s="152" t="str">
        <f t="array" ref="A95">IF(D95="",RIGHT(E95,7),"")</f>
        <v>5423894</v>
      </c>
      <c r="B95" s="152">
        <f t="array" ref="B95">E95</f>
        <v>10005423894</v>
      </c>
      <c r="C95" s="61" t="str">
        <f t="array" ref="C95">IFERROR(VLOOKUP(B95,RT!A:B,2,FALSE),"")</f>
        <v/>
      </c>
      <c r="D95" s="7" t="str">
        <f t="array" ref="D95">IFERROR(VLOOKUP(B95,RT!A:J,10,FALSE),"")</f>
        <v/>
      </c>
      <c r="E95" s="203">
        <v>10005423894</v>
      </c>
      <c r="F95" s="204" t="s">
        <v>214</v>
      </c>
      <c r="G95" s="204" t="s">
        <v>70</v>
      </c>
      <c r="H95" s="204"/>
      <c r="I95" s="204" t="s">
        <v>128</v>
      </c>
      <c r="J95" s="202" t="s">
        <v>128</v>
      </c>
      <c r="K95" s="169" t="str">
        <f t="array" ref="K95">IFERROR(VLOOKUP(B95,RT!A:K,11,FALSE),"")</f>
        <v/>
      </c>
      <c r="L95" s="170" t="str">
        <f t="array" ref="L95">IFERROR(VLOOKUP(B95,RT!A:AJ,36,FALSE),"")</f>
        <v/>
      </c>
      <c r="M95" s="53" t="str">
        <f t="array" ref="M95">IFERROR(VLOOKUP(B95,RT!A:AL,38,FALSE),"")</f>
        <v/>
      </c>
      <c r="N95" s="52" t="str">
        <f t="array" ref="N95">IFERROR(VLOOKUP(B95,RT!A:AK,37,FALSE),"")</f>
        <v/>
      </c>
      <c r="O95" s="54" t="str">
        <f t="array" ref="O95">IFERROR(VLOOKUP(B95,RT!A:I,9,FALSE),"")</f>
        <v/>
      </c>
      <c r="P95" s="52" t="str">
        <f t="array" ref="P95">IFERROR(VLOOKUP(B95,RT!A:H,8,FALSE),"")</f>
        <v/>
      </c>
      <c r="Q95" s="55" t="str">
        <f t="array" ref="Q95">IFERROR(VLOOKUP(B95,RT!A:AA,27,FALSE),"")</f>
        <v/>
      </c>
      <c r="R95" s="56" t="str">
        <f t="array" ref="R95">IF(AND(E95&lt;&gt;"",G95="INS",K95="OUI",M95&gt;0),M95*IF($O95&gt;41790,5.94,5.65),"")</f>
        <v/>
      </c>
      <c r="S95" s="50" t="str">
        <f t="array" ref="S95">IF(AND(E95&lt;&gt;"",G95="REV",K95="OUI",M95&gt;0),M95*IF($O95&gt;41790,6.2,5.9),"")</f>
        <v/>
      </c>
      <c r="T95" s="57" t="str">
        <f t="array" ref="T95">IF(AND(E95&lt;&gt;"",K95="NON",OR(L95="Branchement individuel",L95="Batiment détruit")),3,"")</f>
        <v/>
      </c>
      <c r="U95" s="58"/>
      <c r="V95" s="58" t="str">
        <f t="array" ref="V95">IF(AND(E95&lt;&gt;"",K95="OUI",Q95="OUI"),18,"")</f>
        <v/>
      </c>
      <c r="W95" s="49" t="str">
        <f t="array" ref="W95">IF(AND(E95&lt;&gt;"",K95="OUI",Q95="OUI"),60,"")</f>
        <v/>
      </c>
      <c r="X95" s="56"/>
      <c r="Y95" s="49"/>
      <c r="Z95" s="49"/>
      <c r="AA95" s="51"/>
      <c r="AB95" s="48"/>
    </row>
    <row r="96" spans="1:28" x14ac:dyDescent="0.25">
      <c r="A96" s="152" t="str">
        <f t="array" ref="A96">IF(D96="",RIGHT(E96,7),"")</f>
        <v>5423893</v>
      </c>
      <c r="B96" s="152">
        <f t="array" ref="B96">E96</f>
        <v>10005423893</v>
      </c>
      <c r="C96" s="61" t="str">
        <f t="array" ref="C96">IFERROR(VLOOKUP(B96,RT!A:B,2,FALSE),"")</f>
        <v/>
      </c>
      <c r="D96" s="7" t="str">
        <f t="array" ref="D96">IFERROR(VLOOKUP(B96,RT!A:J,10,FALSE),"")</f>
        <v/>
      </c>
      <c r="E96" s="203">
        <v>10005423893</v>
      </c>
      <c r="F96" s="204" t="s">
        <v>140</v>
      </c>
      <c r="G96" s="204" t="s">
        <v>70</v>
      </c>
      <c r="H96" s="204"/>
      <c r="I96" s="204" t="s">
        <v>128</v>
      </c>
      <c r="J96" s="202" t="s">
        <v>128</v>
      </c>
      <c r="K96" s="169" t="str">
        <f t="array" ref="K96">IFERROR(VLOOKUP(B96,RT!A:K,11,FALSE),"")</f>
        <v/>
      </c>
      <c r="L96" s="170" t="str">
        <f t="array" ref="L96">IFERROR(VLOOKUP(B96,RT!A:AJ,36,FALSE),"")</f>
        <v/>
      </c>
      <c r="M96" s="53" t="str">
        <f t="array" ref="M96">IFERROR(VLOOKUP(B96,RT!A:AL,38,FALSE),"")</f>
        <v/>
      </c>
      <c r="N96" s="52" t="str">
        <f t="array" ref="N96">IFERROR(VLOOKUP(B96,RT!A:AK,37,FALSE),"")</f>
        <v/>
      </c>
      <c r="O96" s="54" t="str">
        <f t="array" ref="O96">IFERROR(VLOOKUP(B96,RT!A:I,9,FALSE),"")</f>
        <v/>
      </c>
      <c r="P96" s="52" t="str">
        <f t="array" ref="P96">IFERROR(VLOOKUP(B96,RT!A:H,8,FALSE),"")</f>
        <v/>
      </c>
      <c r="Q96" s="55" t="str">
        <f t="array" ref="Q96">IFERROR(VLOOKUP(B96,RT!A:AA,27,FALSE),"")</f>
        <v/>
      </c>
      <c r="R96" s="56" t="str">
        <f t="array" ref="R96">IF(AND(E96&lt;&gt;"",G96="INS",K96="OUI",M96&gt;0),M96*IF($O96&gt;41790,5.94,5.65),"")</f>
        <v/>
      </c>
      <c r="S96" s="50" t="str">
        <f t="array" ref="S96">IF(AND(E96&lt;&gt;"",G96="REV",K96="OUI",M96&gt;0),M96*IF($O96&gt;41790,6.2,5.9),"")</f>
        <v/>
      </c>
      <c r="T96" s="57" t="str">
        <f t="array" ref="T96">IF(AND(E96&lt;&gt;"",K96="NON",OR(L96="Branchement individuel",L96="Batiment détruit")),3,"")</f>
        <v/>
      </c>
      <c r="U96" s="58"/>
      <c r="V96" s="58" t="str">
        <f t="array" ref="V96">IF(AND(E96&lt;&gt;"",K96="OUI",Q96="OUI"),18,"")</f>
        <v/>
      </c>
      <c r="W96" s="49" t="str">
        <f t="array" ref="W96">IF(AND(E96&lt;&gt;"",K96="OUI",Q96="OUI"),60,"")</f>
        <v/>
      </c>
      <c r="X96" s="56"/>
      <c r="Y96" s="49"/>
      <c r="Z96" s="49"/>
      <c r="AA96" s="51"/>
      <c r="AB96" s="48"/>
    </row>
    <row r="97" spans="1:28" x14ac:dyDescent="0.25">
      <c r="A97" s="152" t="str">
        <f t="array" ref="A97">IF(D97="",RIGHT(E97,7),"")</f>
        <v>5523574</v>
      </c>
      <c r="B97" s="152">
        <f t="array" ref="B97">E97</f>
        <v>10005523574</v>
      </c>
      <c r="C97" s="61" t="str">
        <f t="array" ref="C97">IFERROR(VLOOKUP(B97,RT!A:B,2,FALSE),"")</f>
        <v/>
      </c>
      <c r="D97" s="7" t="str">
        <f t="array" ref="D97">IFERROR(VLOOKUP(B97,RT!A:J,10,FALSE),"")</f>
        <v/>
      </c>
      <c r="E97" s="203">
        <v>10005523574</v>
      </c>
      <c r="F97" s="204" t="s">
        <v>213</v>
      </c>
      <c r="G97" s="204" t="s">
        <v>70</v>
      </c>
      <c r="H97" s="204"/>
      <c r="I97" s="204" t="s">
        <v>128</v>
      </c>
      <c r="J97" s="202" t="s">
        <v>128</v>
      </c>
      <c r="K97" s="169" t="str">
        <f t="array" ref="K97">IFERROR(VLOOKUP(B97,RT!A:K,11,FALSE),"")</f>
        <v/>
      </c>
      <c r="L97" s="170" t="str">
        <f t="array" ref="L97">IFERROR(VLOOKUP(B97,RT!A:AJ,36,FALSE),"")</f>
        <v/>
      </c>
      <c r="M97" s="53" t="str">
        <f t="array" ref="M97">IFERROR(VLOOKUP(B97,RT!A:AL,38,FALSE),"")</f>
        <v/>
      </c>
      <c r="N97" s="52" t="str">
        <f t="array" ref="N97">IFERROR(VLOOKUP(B97,RT!A:AK,37,FALSE),"")</f>
        <v/>
      </c>
      <c r="O97" s="54" t="str">
        <f t="array" ref="O97">IFERROR(VLOOKUP(B97,RT!A:I,9,FALSE),"")</f>
        <v/>
      </c>
      <c r="P97" s="52" t="str">
        <f t="array" ref="P97">IFERROR(VLOOKUP(B97,RT!A:H,8,FALSE),"")</f>
        <v/>
      </c>
      <c r="Q97" s="55" t="str">
        <f t="array" ref="Q97">IFERROR(VLOOKUP(B97,RT!A:AA,27,FALSE),"")</f>
        <v/>
      </c>
      <c r="R97" s="56" t="str">
        <f t="array" ref="R97">IF(AND(E97&lt;&gt;"",G97="INS",K97="OUI",M97&gt;0),M97*IF($O97&gt;41790,5.94,5.65),"")</f>
        <v/>
      </c>
      <c r="S97" s="50" t="str">
        <f t="array" ref="S97">IF(AND(E97&lt;&gt;"",G97="REV",K97="OUI",M97&gt;0),M97*IF($O97&gt;41790,6.2,5.9),"")</f>
        <v/>
      </c>
      <c r="T97" s="57" t="str">
        <f t="array" ref="T97">IF(AND(E97&lt;&gt;"",K97="NON",OR(L97="Branchement individuel",L97="Batiment détruit")),3,"")</f>
        <v/>
      </c>
      <c r="U97" s="58"/>
      <c r="V97" s="58" t="str">
        <f t="array" ref="V97">IF(AND(E97&lt;&gt;"",K97="OUI",Q97="OUI"),18,"")</f>
        <v/>
      </c>
      <c r="W97" s="49" t="str">
        <f t="array" ref="W97">IF(AND(E97&lt;&gt;"",K97="OUI",Q97="OUI"),60,"")</f>
        <v/>
      </c>
      <c r="X97" s="56"/>
      <c r="Y97" s="49"/>
      <c r="Z97" s="49"/>
      <c r="AA97" s="51"/>
      <c r="AB97" s="48"/>
    </row>
    <row r="98" spans="1:28" x14ac:dyDescent="0.25">
      <c r="A98" s="152" t="str">
        <f t="array" ref="A98">IF(D98="",RIGHT(E98,7),"")</f>
        <v>5523959</v>
      </c>
      <c r="B98" s="152">
        <f t="array" ref="B98">E98</f>
        <v>10005523959</v>
      </c>
      <c r="C98" s="61" t="str">
        <f t="array" ref="C98">IFERROR(VLOOKUP(B98,RT!A:B,2,FALSE),"")</f>
        <v/>
      </c>
      <c r="D98" s="7" t="str">
        <f t="array" ref="D98">IFERROR(VLOOKUP(B98,RT!A:J,10,FALSE),"")</f>
        <v/>
      </c>
      <c r="E98" s="203">
        <v>10005523959</v>
      </c>
      <c r="F98" s="204" t="s">
        <v>212</v>
      </c>
      <c r="G98" s="204" t="s">
        <v>70</v>
      </c>
      <c r="H98" s="204"/>
      <c r="I98" s="204" t="s">
        <v>128</v>
      </c>
      <c r="J98" s="202" t="s">
        <v>128</v>
      </c>
      <c r="K98" s="169" t="str">
        <f t="array" ref="K98">IFERROR(VLOOKUP(B98,RT!A:K,11,FALSE),"")</f>
        <v/>
      </c>
      <c r="L98" s="170" t="str">
        <f t="array" ref="L98">IFERROR(VLOOKUP(B98,RT!A:AJ,36,FALSE),"")</f>
        <v/>
      </c>
      <c r="M98" s="53" t="str">
        <f t="array" ref="M98">IFERROR(VLOOKUP(B98,RT!A:AL,38,FALSE),"")</f>
        <v/>
      </c>
      <c r="N98" s="52" t="str">
        <f t="array" ref="N98">IFERROR(VLOOKUP(B98,RT!A:AK,37,FALSE),"")</f>
        <v/>
      </c>
      <c r="O98" s="54" t="str">
        <f t="array" ref="O98">IFERROR(VLOOKUP(B98,RT!A:I,9,FALSE),"")</f>
        <v/>
      </c>
      <c r="P98" s="52" t="str">
        <f t="array" ref="P98">IFERROR(VLOOKUP(B98,RT!A:H,8,FALSE),"")</f>
        <v/>
      </c>
      <c r="Q98" s="55" t="str">
        <f t="array" ref="Q98">IFERROR(VLOOKUP(B98,RT!A:AA,27,FALSE),"")</f>
        <v/>
      </c>
      <c r="R98" s="56" t="str">
        <f t="array" ref="R98">IF(AND(E98&lt;&gt;"",G98="INS",K98="OUI",M98&gt;0),M98*IF($O98&gt;41790,5.94,5.65),"")</f>
        <v/>
      </c>
      <c r="S98" s="50" t="str">
        <f t="array" ref="S98">IF(AND(E98&lt;&gt;"",G98="REV",K98="OUI",M98&gt;0),M98*IF($O98&gt;41790,6.2,5.9),"")</f>
        <v/>
      </c>
      <c r="T98" s="57" t="str">
        <f t="array" ref="T98">IF(AND(E98&lt;&gt;"",K98="NON",OR(L98="Branchement individuel",L98="Batiment détruit")),3,"")</f>
        <v/>
      </c>
      <c r="U98" s="58"/>
      <c r="V98" s="58" t="str">
        <f t="array" ref="V98">IF(AND(E98&lt;&gt;"",K98="OUI",Q98="OUI"),18,"")</f>
        <v/>
      </c>
      <c r="W98" s="49" t="str">
        <f t="array" ref="W98">IF(AND(E98&lt;&gt;"",K98="OUI",Q98="OUI"),60,"")</f>
        <v/>
      </c>
      <c r="X98" s="56"/>
      <c r="Y98" s="49"/>
      <c r="Z98" s="49"/>
      <c r="AA98" s="51"/>
      <c r="AB98" s="48"/>
    </row>
    <row r="99" spans="1:28" x14ac:dyDescent="0.25">
      <c r="A99" s="152" t="str">
        <f t="array" ref="A99">IF(D99="",RIGHT(E99,7),"")</f>
        <v>5424437</v>
      </c>
      <c r="B99" s="152">
        <f t="array" ref="B99">E99</f>
        <v>10005424437</v>
      </c>
      <c r="C99" s="61" t="str">
        <f t="array" ref="C99">IFERROR(VLOOKUP(B99,RT!A:B,2,FALSE),"")</f>
        <v/>
      </c>
      <c r="D99" s="7" t="str">
        <f t="array" ref="D99">IFERROR(VLOOKUP(B99,RT!A:J,10,FALSE),"")</f>
        <v/>
      </c>
      <c r="E99" s="203">
        <v>10005424437</v>
      </c>
      <c r="F99" s="204" t="s">
        <v>211</v>
      </c>
      <c r="G99" s="204" t="s">
        <v>70</v>
      </c>
      <c r="H99" s="204"/>
      <c r="I99" s="204" t="s">
        <v>128</v>
      </c>
      <c r="J99" s="202" t="s">
        <v>128</v>
      </c>
      <c r="K99" s="169" t="str">
        <f t="array" ref="K99">IFERROR(VLOOKUP(B99,RT!A:K,11,FALSE),"")</f>
        <v/>
      </c>
      <c r="L99" s="170" t="str">
        <f t="array" ref="L99">IFERROR(VLOOKUP(B99,RT!A:AJ,36,FALSE),"")</f>
        <v/>
      </c>
      <c r="M99" s="53" t="str">
        <f t="array" ref="M99">IFERROR(VLOOKUP(B99,RT!A:AL,38,FALSE),"")</f>
        <v/>
      </c>
      <c r="N99" s="52" t="str">
        <f t="array" ref="N99">IFERROR(VLOOKUP(B99,RT!A:AK,37,FALSE),"")</f>
        <v/>
      </c>
      <c r="O99" s="54" t="str">
        <f t="array" ref="O99">IFERROR(VLOOKUP(B99,RT!A:I,9,FALSE),"")</f>
        <v/>
      </c>
      <c r="P99" s="52" t="str">
        <f t="array" ref="P99">IFERROR(VLOOKUP(B99,RT!A:H,8,FALSE),"")</f>
        <v/>
      </c>
      <c r="Q99" s="55" t="str">
        <f t="array" ref="Q99">IFERROR(VLOOKUP(B99,RT!A:AA,27,FALSE),"")</f>
        <v/>
      </c>
      <c r="R99" s="56" t="str">
        <f t="array" ref="R99">IF(AND(E99&lt;&gt;"",G99="INS",K99="OUI",M99&gt;0),M99*IF($O99&gt;41790,5.94,5.65),"")</f>
        <v/>
      </c>
      <c r="S99" s="50" t="str">
        <f t="array" ref="S99">IF(AND(E99&lt;&gt;"",G99="REV",K99="OUI",M99&gt;0),M99*IF($O99&gt;41790,6.2,5.9),"")</f>
        <v/>
      </c>
      <c r="T99" s="57" t="str">
        <f t="array" ref="T99">IF(AND(E99&lt;&gt;"",K99="NON",OR(L99="Branchement individuel",L99="Batiment détruit")),3,"")</f>
        <v/>
      </c>
      <c r="U99" s="58"/>
      <c r="V99" s="58" t="str">
        <f t="array" ref="V99">IF(AND(E99&lt;&gt;"",K99="OUI",Q99="OUI"),18,"")</f>
        <v/>
      </c>
      <c r="W99" s="49" t="str">
        <f t="array" ref="W99">IF(AND(E99&lt;&gt;"",K99="OUI",Q99="OUI"),60,"")</f>
        <v/>
      </c>
      <c r="X99" s="56"/>
      <c r="Y99" s="49"/>
      <c r="Z99" s="49"/>
      <c r="AA99" s="51"/>
      <c r="AB99" s="48"/>
    </row>
    <row r="100" spans="1:28" x14ac:dyDescent="0.25">
      <c r="A100" s="152" t="str">
        <f t="array" ref="A100">IF(D100="",RIGHT(E100,7),"")</f>
        <v>5522756</v>
      </c>
      <c r="B100" s="152">
        <f t="array" ref="B100">E100</f>
        <v>10005522756</v>
      </c>
      <c r="C100" s="61" t="str">
        <f t="array" ref="C100">IFERROR(VLOOKUP(B100,RT!A:B,2,FALSE),"")</f>
        <v/>
      </c>
      <c r="D100" s="7" t="str">
        <f t="array" ref="D100">IFERROR(VLOOKUP(B100,RT!A:J,10,FALSE),"")</f>
        <v/>
      </c>
      <c r="E100" s="203">
        <v>10005522756</v>
      </c>
      <c r="F100" s="204" t="s">
        <v>235</v>
      </c>
      <c r="G100" s="204" t="s">
        <v>70</v>
      </c>
      <c r="H100" s="204"/>
      <c r="I100" s="204" t="s">
        <v>128</v>
      </c>
      <c r="J100" s="202" t="s">
        <v>128</v>
      </c>
      <c r="K100" s="169" t="str">
        <f t="array" ref="K100">IFERROR(VLOOKUP(B100,RT!A:K,11,FALSE),"")</f>
        <v/>
      </c>
      <c r="L100" s="170" t="str">
        <f t="array" ref="L100">IFERROR(VLOOKUP(B100,RT!A:AJ,36,FALSE),"")</f>
        <v/>
      </c>
      <c r="M100" s="53" t="str">
        <f t="array" ref="M100">IFERROR(VLOOKUP(B100,RT!A:AL,38,FALSE),"")</f>
        <v/>
      </c>
      <c r="N100" s="52" t="str">
        <f t="array" ref="N100">IFERROR(VLOOKUP(B100,RT!A:AK,37,FALSE),"")</f>
        <v/>
      </c>
      <c r="O100" s="54" t="str">
        <f t="array" ref="O100">IFERROR(VLOOKUP(B100,RT!A:I,9,FALSE),"")</f>
        <v/>
      </c>
      <c r="P100" s="52" t="str">
        <f t="array" ref="P100">IFERROR(VLOOKUP(B100,RT!A:H,8,FALSE),"")</f>
        <v/>
      </c>
      <c r="Q100" s="55" t="str">
        <f t="array" ref="Q100">IFERROR(VLOOKUP(B100,RT!A:AA,27,FALSE),"")</f>
        <v/>
      </c>
      <c r="R100" s="56" t="str">
        <f t="array" ref="R100">IF(AND(E100&lt;&gt;"",G100="INS",K100="OUI",M100&gt;0),M100*IF($O100&gt;41790,5.94,5.65),"")</f>
        <v/>
      </c>
      <c r="S100" s="50" t="str">
        <f t="array" ref="S100">IF(AND(E100&lt;&gt;"",G100="REV",K100="OUI",M100&gt;0),M100*IF($O100&gt;41790,6.2,5.9),"")</f>
        <v/>
      </c>
      <c r="T100" s="57" t="str">
        <f t="array" ref="T100">IF(AND(E100&lt;&gt;"",K100="NON",OR(L100="Branchement individuel",L100="Batiment détruit")),3,"")</f>
        <v/>
      </c>
      <c r="U100" s="58"/>
      <c r="V100" s="58" t="str">
        <f t="array" ref="V100">IF(AND(E100&lt;&gt;"",K100="OUI",Q100="OUI"),18,"")</f>
        <v/>
      </c>
      <c r="W100" s="49" t="str">
        <f t="array" ref="W100">IF(AND(E100&lt;&gt;"",K100="OUI",Q100="OUI"),60,"")</f>
        <v/>
      </c>
      <c r="X100" s="56"/>
      <c r="Y100" s="49"/>
      <c r="Z100" s="49"/>
      <c r="AA100" s="51"/>
      <c r="AB100" s="48"/>
    </row>
    <row r="101" spans="1:28" x14ac:dyDescent="0.25">
      <c r="A101" s="152" t="str">
        <f t="array" ref="A101">IF(D101="",RIGHT(E101,7),"")</f>
        <v>5521499</v>
      </c>
      <c r="B101" s="152">
        <f t="array" ref="B101">E101</f>
        <v>10005521499</v>
      </c>
      <c r="C101" s="61" t="str">
        <f t="array" ref="C101">IFERROR(VLOOKUP(B101,RT!A:B,2,FALSE),"")</f>
        <v/>
      </c>
      <c r="D101" s="7" t="str">
        <f t="array" ref="D101">IFERROR(VLOOKUP(B101,RT!A:J,10,FALSE),"")</f>
        <v/>
      </c>
      <c r="E101" s="203">
        <v>10005521499</v>
      </c>
      <c r="F101" s="204" t="s">
        <v>135</v>
      </c>
      <c r="G101" s="204" t="s">
        <v>70</v>
      </c>
      <c r="H101" s="204"/>
      <c r="I101" s="204" t="s">
        <v>128</v>
      </c>
      <c r="J101" s="202" t="s">
        <v>128</v>
      </c>
      <c r="K101" s="169" t="str">
        <f t="array" ref="K101">IFERROR(VLOOKUP(B101,RT!A:K,11,FALSE),"")</f>
        <v/>
      </c>
      <c r="L101" s="170" t="str">
        <f t="array" ref="L101">IFERROR(VLOOKUP(B101,RT!A:AJ,36,FALSE),"")</f>
        <v/>
      </c>
      <c r="M101" s="53" t="str">
        <f t="array" ref="M101">IFERROR(VLOOKUP(B101,RT!A:AL,38,FALSE),"")</f>
        <v/>
      </c>
      <c r="N101" s="52" t="str">
        <f t="array" ref="N101">IFERROR(VLOOKUP(B101,RT!A:AK,37,FALSE),"")</f>
        <v/>
      </c>
      <c r="O101" s="54" t="str">
        <f t="array" ref="O101">IFERROR(VLOOKUP(B101,RT!A:I,9,FALSE),"")</f>
        <v/>
      </c>
      <c r="P101" s="52" t="str">
        <f t="array" ref="P101">IFERROR(VLOOKUP(B101,RT!A:H,8,FALSE),"")</f>
        <v/>
      </c>
      <c r="Q101" s="55" t="str">
        <f t="array" ref="Q101">IFERROR(VLOOKUP(B101,RT!A:AA,27,FALSE),"")</f>
        <v/>
      </c>
      <c r="R101" s="56" t="str">
        <f t="array" ref="R101">IF(AND(E101&lt;&gt;"",G101="INS",K101="OUI",M101&gt;0),M101*IF($O101&gt;41790,5.94,5.65),"")</f>
        <v/>
      </c>
      <c r="S101" s="50" t="str">
        <f t="array" ref="S101">IF(AND(E101&lt;&gt;"",G101="REV",K101="OUI",M101&gt;0),M101*IF($O101&gt;41790,6.2,5.9),"")</f>
        <v/>
      </c>
      <c r="T101" s="57" t="str">
        <f t="array" ref="T101">IF(AND(E101&lt;&gt;"",K101="NON",OR(L101="Branchement individuel",L101="Batiment détruit")),3,"")</f>
        <v/>
      </c>
      <c r="U101" s="58"/>
      <c r="V101" s="58" t="str">
        <f t="array" ref="V101">IF(AND(E101&lt;&gt;"",K101="OUI",Q101="OUI"),18,"")</f>
        <v/>
      </c>
      <c r="W101" s="49" t="str">
        <f t="array" ref="W101">IF(AND(E101&lt;&gt;"",K101="OUI",Q101="OUI"),60,"")</f>
        <v/>
      </c>
      <c r="X101" s="56"/>
      <c r="Y101" s="49"/>
      <c r="Z101" s="49"/>
      <c r="AA101" s="51"/>
      <c r="AB101" s="48"/>
    </row>
    <row r="102" spans="1:28" x14ac:dyDescent="0.25">
      <c r="A102" s="152" t="str">
        <f t="array" ref="A102">IF(D102="",RIGHT(E102,7),"")</f>
        <v>5501038</v>
      </c>
      <c r="B102" s="152">
        <f t="array" ref="B102">E102</f>
        <v>10005501038</v>
      </c>
      <c r="C102" s="61" t="str">
        <f t="array" ref="C102">IFERROR(VLOOKUP(B102,RT!A:B,2,FALSE),"")</f>
        <v/>
      </c>
      <c r="D102" s="7" t="str">
        <f t="array" ref="D102">IFERROR(VLOOKUP(B102,RT!A:J,10,FALSE),"")</f>
        <v/>
      </c>
      <c r="E102" s="203">
        <v>10005501038</v>
      </c>
      <c r="F102" s="204" t="s">
        <v>210</v>
      </c>
      <c r="G102" s="204" t="s">
        <v>70</v>
      </c>
      <c r="H102" s="204"/>
      <c r="I102" s="204" t="s">
        <v>128</v>
      </c>
      <c r="J102" s="202" t="s">
        <v>128</v>
      </c>
      <c r="K102" s="169" t="str">
        <f t="array" ref="K102">IFERROR(VLOOKUP(B102,RT!A:K,11,FALSE),"")</f>
        <v/>
      </c>
      <c r="L102" s="170" t="str">
        <f t="array" ref="L102">IFERROR(VLOOKUP(B102,RT!A:AJ,36,FALSE),"")</f>
        <v/>
      </c>
      <c r="M102" s="53" t="str">
        <f t="array" ref="M102">IFERROR(VLOOKUP(B102,RT!A:AL,38,FALSE),"")</f>
        <v/>
      </c>
      <c r="N102" s="52" t="str">
        <f t="array" ref="N102">IFERROR(VLOOKUP(B102,RT!A:AK,37,FALSE),"")</f>
        <v/>
      </c>
      <c r="O102" s="54" t="str">
        <f t="array" ref="O102">IFERROR(VLOOKUP(B102,RT!A:I,9,FALSE),"")</f>
        <v/>
      </c>
      <c r="P102" s="52" t="str">
        <f t="array" ref="P102">IFERROR(VLOOKUP(B102,RT!A:H,8,FALSE),"")</f>
        <v/>
      </c>
      <c r="Q102" s="55" t="str">
        <f t="array" ref="Q102">IFERROR(VLOOKUP(B102,RT!A:AA,27,FALSE),"")</f>
        <v/>
      </c>
      <c r="R102" s="56" t="str">
        <f t="array" ref="R102">IF(AND(E102&lt;&gt;"",G102="INS",K102="OUI",M102&gt;0),M102*IF($O102&gt;41790,5.94,5.65),"")</f>
        <v/>
      </c>
      <c r="S102" s="50" t="str">
        <f t="array" ref="S102">IF(AND(E102&lt;&gt;"",G102="REV",K102="OUI",M102&gt;0),M102*IF($O102&gt;41790,6.2,5.9),"")</f>
        <v/>
      </c>
      <c r="T102" s="57" t="str">
        <f t="array" ref="T102">IF(AND(E102&lt;&gt;"",K102="NON",OR(L102="Branchement individuel",L102="Batiment détruit")),3,"")</f>
        <v/>
      </c>
      <c r="U102" s="58"/>
      <c r="V102" s="58" t="str">
        <f t="array" ref="V102">IF(AND(E102&lt;&gt;"",K102="OUI",Q102="OUI"),18,"")</f>
        <v/>
      </c>
      <c r="W102" s="49" t="str">
        <f t="array" ref="W102">IF(AND(E102&lt;&gt;"",K102="OUI",Q102="OUI"),60,"")</f>
        <v/>
      </c>
      <c r="X102" s="56"/>
      <c r="Y102" s="49"/>
      <c r="Z102" s="49"/>
      <c r="AA102" s="51"/>
      <c r="AB102" s="48"/>
    </row>
    <row r="103" spans="1:28" x14ac:dyDescent="0.25">
      <c r="A103" s="152" t="str">
        <f t="array" ref="A103">IF(D103="",RIGHT(E103,7),"")</f>
        <v>5500310</v>
      </c>
      <c r="B103" s="152">
        <f t="array" ref="B103">E103</f>
        <v>10005500310</v>
      </c>
      <c r="C103" s="61" t="str">
        <f t="array" ref="C103">IFERROR(VLOOKUP(B103,RT!A:B,2,FALSE),"")</f>
        <v/>
      </c>
      <c r="D103" s="7" t="str">
        <f t="array" ref="D103">IFERROR(VLOOKUP(B103,RT!A:J,10,FALSE),"")</f>
        <v/>
      </c>
      <c r="E103" s="203">
        <v>10005500310</v>
      </c>
      <c r="F103" s="204" t="s">
        <v>209</v>
      </c>
      <c r="G103" s="204" t="s">
        <v>70</v>
      </c>
      <c r="H103" s="204"/>
      <c r="I103" s="204" t="s">
        <v>128</v>
      </c>
      <c r="J103" s="202" t="s">
        <v>128</v>
      </c>
      <c r="K103" s="169" t="str">
        <f t="array" ref="K103">IFERROR(VLOOKUP(B103,RT!A:K,11,FALSE),"")</f>
        <v/>
      </c>
      <c r="L103" s="170" t="str">
        <f t="array" ref="L103">IFERROR(VLOOKUP(B103,RT!A:AJ,36,FALSE),"")</f>
        <v/>
      </c>
      <c r="M103" s="53" t="str">
        <f t="array" ref="M103">IFERROR(VLOOKUP(B103,RT!A:AL,38,FALSE),"")</f>
        <v/>
      </c>
      <c r="N103" s="52" t="str">
        <f t="array" ref="N103">IFERROR(VLOOKUP(B103,RT!A:AK,37,FALSE),"")</f>
        <v/>
      </c>
      <c r="O103" s="54" t="str">
        <f t="array" ref="O103">IFERROR(VLOOKUP(B103,RT!A:I,9,FALSE),"")</f>
        <v/>
      </c>
      <c r="P103" s="52" t="str">
        <f t="array" ref="P103">IFERROR(VLOOKUP(B103,RT!A:H,8,FALSE),"")</f>
        <v/>
      </c>
      <c r="Q103" s="55" t="str">
        <f t="array" ref="Q103">IFERROR(VLOOKUP(B103,RT!A:AA,27,FALSE),"")</f>
        <v/>
      </c>
      <c r="R103" s="56" t="str">
        <f t="array" ref="R103">IF(AND(E103&lt;&gt;"",G103="INS",K103="OUI",M103&gt;0),M103*IF($O103&gt;41790,5.94,5.65),"")</f>
        <v/>
      </c>
      <c r="S103" s="50" t="str">
        <f t="array" ref="S103">IF(AND(E103&lt;&gt;"",G103="REV",K103="OUI",M103&gt;0),M103*IF($O103&gt;41790,6.2,5.9),"")</f>
        <v/>
      </c>
      <c r="T103" s="57" t="str">
        <f t="array" ref="T103">IF(AND(E103&lt;&gt;"",K103="NON",OR(L103="Branchement individuel",L103="Batiment détruit")),3,"")</f>
        <v/>
      </c>
      <c r="U103" s="58"/>
      <c r="V103" s="58" t="str">
        <f t="array" ref="V103">IF(AND(E103&lt;&gt;"",K103="OUI",Q103="OUI"),18,"")</f>
        <v/>
      </c>
      <c r="W103" s="49" t="str">
        <f t="array" ref="W103">IF(AND(E103&lt;&gt;"",K103="OUI",Q103="OUI"),60,"")</f>
        <v/>
      </c>
      <c r="X103" s="56"/>
      <c r="Y103" s="49"/>
      <c r="Z103" s="49"/>
      <c r="AA103" s="51"/>
      <c r="AB103" s="48"/>
    </row>
    <row r="104" spans="1:28" x14ac:dyDescent="0.25">
      <c r="A104" s="152" t="str">
        <f t="array" ref="A104">IF(D104="",RIGHT(E104,7),"")</f>
        <v>5423382</v>
      </c>
      <c r="B104" s="152">
        <f t="array" ref="B104">E104</f>
        <v>10005423382</v>
      </c>
      <c r="C104" s="61" t="str">
        <f t="array" ref="C104">IFERROR(VLOOKUP(B104,RT!A:B,2,FALSE),"")</f>
        <v/>
      </c>
      <c r="D104" s="7" t="str">
        <f t="array" ref="D104">IFERROR(VLOOKUP(B104,RT!A:J,10,FALSE),"")</f>
        <v/>
      </c>
      <c r="E104" s="203">
        <v>10005423382</v>
      </c>
      <c r="F104" s="204" t="s">
        <v>141</v>
      </c>
      <c r="G104" s="204" t="s">
        <v>70</v>
      </c>
      <c r="H104" s="204"/>
      <c r="I104" s="204" t="s">
        <v>128</v>
      </c>
      <c r="J104" s="202" t="s">
        <v>128</v>
      </c>
      <c r="K104" s="169" t="str">
        <f t="array" ref="K104">IFERROR(VLOOKUP(B104,RT!A:K,11,FALSE),"")</f>
        <v/>
      </c>
      <c r="L104" s="170" t="str">
        <f t="array" ref="L104">IFERROR(VLOOKUP(B104,RT!A:AJ,36,FALSE),"")</f>
        <v/>
      </c>
      <c r="M104" s="53" t="str">
        <f t="array" ref="M104">IFERROR(VLOOKUP(B104,RT!A:AL,38,FALSE),"")</f>
        <v/>
      </c>
      <c r="N104" s="52" t="str">
        <f t="array" ref="N104">IFERROR(VLOOKUP(B104,RT!A:AK,37,FALSE),"")</f>
        <v/>
      </c>
      <c r="O104" s="54" t="str">
        <f t="array" ref="O104">IFERROR(VLOOKUP(B104,RT!A:I,9,FALSE),"")</f>
        <v/>
      </c>
      <c r="P104" s="52" t="str">
        <f t="array" ref="P104">IFERROR(VLOOKUP(B104,RT!A:H,8,FALSE),"")</f>
        <v/>
      </c>
      <c r="Q104" s="55" t="str">
        <f t="array" ref="Q104">IFERROR(VLOOKUP(B104,RT!A:AA,27,FALSE),"")</f>
        <v/>
      </c>
      <c r="R104" s="56" t="str">
        <f t="array" ref="R104">IF(AND(E104&lt;&gt;"",G104="INS",K104="OUI",M104&gt;0),M104*IF($O104&gt;41790,5.94,5.65),"")</f>
        <v/>
      </c>
      <c r="S104" s="50" t="str">
        <f t="array" ref="S104">IF(AND(E104&lt;&gt;"",G104="REV",K104="OUI",M104&gt;0),M104*IF($O104&gt;41790,6.2,5.9),"")</f>
        <v/>
      </c>
      <c r="T104" s="57" t="str">
        <f t="array" ref="T104">IF(AND(E104&lt;&gt;"",K104="NON",OR(L104="Branchement individuel",L104="Batiment détruit")),3,"")</f>
        <v/>
      </c>
      <c r="U104" s="58"/>
      <c r="V104" s="58" t="str">
        <f t="array" ref="V104">IF(AND(E104&lt;&gt;"",K104="OUI",Q104="OUI"),18,"")</f>
        <v/>
      </c>
      <c r="W104" s="49" t="str">
        <f t="array" ref="W104">IF(AND(E104&lt;&gt;"",K104="OUI",Q104="OUI"),60,"")</f>
        <v/>
      </c>
      <c r="X104" s="56"/>
      <c r="Y104" s="49"/>
      <c r="Z104" s="49"/>
      <c r="AA104" s="51"/>
      <c r="AB104" s="48"/>
    </row>
    <row r="105" spans="1:28" x14ac:dyDescent="0.25">
      <c r="A105" s="152" t="str">
        <f t="array" ref="A105">IF(D105="",RIGHT(E105,7),"")</f>
        <v>5461495</v>
      </c>
      <c r="B105" s="152">
        <f t="array" ref="B105">E105</f>
        <v>10005461495</v>
      </c>
      <c r="C105" s="61" t="str">
        <f t="array" ref="C105">IFERROR(VLOOKUP(B105,RT!A:B,2,FALSE),"")</f>
        <v/>
      </c>
      <c r="D105" s="7" t="str">
        <f t="array" ref="D105">IFERROR(VLOOKUP(B105,RT!A:J,10,FALSE),"")</f>
        <v/>
      </c>
      <c r="E105" s="203">
        <v>10005461495</v>
      </c>
      <c r="F105" s="204" t="s">
        <v>142</v>
      </c>
      <c r="G105" s="204" t="s">
        <v>70</v>
      </c>
      <c r="H105" s="204"/>
      <c r="I105" s="204" t="s">
        <v>128</v>
      </c>
      <c r="J105" s="202" t="s">
        <v>128</v>
      </c>
      <c r="K105" s="169" t="str">
        <f t="array" ref="K105">IFERROR(VLOOKUP(B105,RT!A:K,11,FALSE),"")</f>
        <v/>
      </c>
      <c r="L105" s="170" t="str">
        <f t="array" ref="L105">IFERROR(VLOOKUP(B105,RT!A:AJ,36,FALSE),"")</f>
        <v/>
      </c>
      <c r="M105" s="53" t="str">
        <f t="array" ref="M105">IFERROR(VLOOKUP(B105,RT!A:AL,38,FALSE),"")</f>
        <v/>
      </c>
      <c r="N105" s="52" t="str">
        <f t="array" ref="N105">IFERROR(VLOOKUP(B105,RT!A:AK,37,FALSE),"")</f>
        <v/>
      </c>
      <c r="O105" s="54" t="str">
        <f t="array" ref="O105">IFERROR(VLOOKUP(B105,RT!A:I,9,FALSE),"")</f>
        <v/>
      </c>
      <c r="P105" s="52" t="str">
        <f t="array" ref="P105">IFERROR(VLOOKUP(B105,RT!A:H,8,FALSE),"")</f>
        <v/>
      </c>
      <c r="Q105" s="55" t="str">
        <f t="array" ref="Q105">IFERROR(VLOOKUP(B105,RT!A:AA,27,FALSE),"")</f>
        <v/>
      </c>
      <c r="R105" s="56" t="str">
        <f t="array" ref="R105">IF(AND(E105&lt;&gt;"",G105="INS",K105="OUI",M105&gt;0),M105*IF($O105&gt;41790,5.94,5.65),"")</f>
        <v/>
      </c>
      <c r="S105" s="50" t="str">
        <f t="array" ref="S105">IF(AND(E105&lt;&gt;"",G105="REV",K105="OUI",M105&gt;0),M105*IF($O105&gt;41790,6.2,5.9),"")</f>
        <v/>
      </c>
      <c r="T105" s="57" t="str">
        <f t="array" ref="T105">IF(AND(E105&lt;&gt;"",K105="NON",OR(L105="Branchement individuel",L105="Batiment détruit")),3,"")</f>
        <v/>
      </c>
      <c r="U105" s="58"/>
      <c r="V105" s="58" t="str">
        <f t="array" ref="V105">IF(AND(E105&lt;&gt;"",K105="OUI",Q105="OUI"),18,"")</f>
        <v/>
      </c>
      <c r="W105" s="49" t="str">
        <f t="array" ref="W105">IF(AND(E105&lt;&gt;"",K105="OUI",Q105="OUI"),60,"")</f>
        <v/>
      </c>
      <c r="X105" s="56"/>
      <c r="Y105" s="49"/>
      <c r="Z105" s="49"/>
      <c r="AA105" s="51"/>
      <c r="AB105" s="48"/>
    </row>
    <row r="106" spans="1:28" x14ac:dyDescent="0.25">
      <c r="A106" s="152" t="str">
        <f t="array" ref="A106">IF(D106="",RIGHT(E106,7),"")</f>
        <v>5286103</v>
      </c>
      <c r="B106" s="152">
        <f t="array" ref="B106">E106</f>
        <v>10005286103</v>
      </c>
      <c r="C106" s="61" t="str">
        <f t="array" ref="C106">IFERROR(VLOOKUP(B106,RT!A:B,2,FALSE),"")</f>
        <v/>
      </c>
      <c r="D106" s="7" t="str">
        <f t="array" ref="D106">IFERROR(VLOOKUP(B106,RT!A:J,10,FALSE),"")</f>
        <v/>
      </c>
      <c r="E106" s="203">
        <v>10005286103</v>
      </c>
      <c r="F106" s="204" t="s">
        <v>208</v>
      </c>
      <c r="G106" s="204" t="s">
        <v>70</v>
      </c>
      <c r="H106" s="204"/>
      <c r="I106" s="204" t="s">
        <v>128</v>
      </c>
      <c r="J106" s="202" t="s">
        <v>128</v>
      </c>
      <c r="K106" s="169" t="str">
        <f t="array" ref="K106">IFERROR(VLOOKUP(B106,RT!A:K,11,FALSE),"")</f>
        <v/>
      </c>
      <c r="L106" s="170" t="str">
        <f t="array" ref="L106">IFERROR(VLOOKUP(B106,RT!A:AJ,36,FALSE),"")</f>
        <v/>
      </c>
      <c r="M106" s="53" t="str">
        <f t="array" ref="M106">IFERROR(VLOOKUP(B106,RT!A:AL,38,FALSE),"")</f>
        <v/>
      </c>
      <c r="N106" s="52" t="str">
        <f t="array" ref="N106">IFERROR(VLOOKUP(B106,RT!A:AK,37,FALSE),"")</f>
        <v/>
      </c>
      <c r="O106" s="54" t="str">
        <f t="array" ref="O106">IFERROR(VLOOKUP(B106,RT!A:I,9,FALSE),"")</f>
        <v/>
      </c>
      <c r="P106" s="52" t="str">
        <f t="array" ref="P106">IFERROR(VLOOKUP(B106,RT!A:H,8,FALSE),"")</f>
        <v/>
      </c>
      <c r="Q106" s="55" t="str">
        <f t="array" ref="Q106">IFERROR(VLOOKUP(B106,RT!A:AA,27,FALSE),"")</f>
        <v/>
      </c>
      <c r="R106" s="56" t="str">
        <f t="array" ref="R106">IF(AND(E106&lt;&gt;"",G106="INS",K106="OUI",M106&gt;0),M106*IF($O106&gt;41790,5.94,5.65),"")</f>
        <v/>
      </c>
      <c r="S106" s="50" t="str">
        <f t="array" ref="S106">IF(AND(E106&lt;&gt;"",G106="REV",K106="OUI",M106&gt;0),M106*IF($O106&gt;41790,6.2,5.9),"")</f>
        <v/>
      </c>
      <c r="T106" s="57" t="str">
        <f t="array" ref="T106">IF(AND(E106&lt;&gt;"",K106="NON",OR(L106="Branchement individuel",L106="Batiment détruit")),3,"")</f>
        <v/>
      </c>
      <c r="U106" s="58"/>
      <c r="V106" s="58" t="str">
        <f t="array" ref="V106">IF(AND(E106&lt;&gt;"",K106="OUI",Q106="OUI"),18,"")</f>
        <v/>
      </c>
      <c r="W106" s="49" t="str">
        <f t="array" ref="W106">IF(AND(E106&lt;&gt;"",K106="OUI",Q106="OUI"),60,"")</f>
        <v/>
      </c>
      <c r="X106" s="56"/>
      <c r="Y106" s="49"/>
      <c r="Z106" s="49"/>
      <c r="AA106" s="51"/>
      <c r="AB106" s="48"/>
    </row>
    <row r="107" spans="1:28" x14ac:dyDescent="0.25">
      <c r="A107" s="152" t="str">
        <f t="array" ref="A107">IF(D107="",RIGHT(E107,7),"")</f>
        <v>5384169</v>
      </c>
      <c r="B107" s="152">
        <f t="array" ref="B107">E107</f>
        <v>10005384169</v>
      </c>
      <c r="C107" s="61" t="str">
        <f t="array" ref="C107">IFERROR(VLOOKUP(B107,RT!A:B,2,FALSE),"")</f>
        <v/>
      </c>
      <c r="D107" s="7" t="str">
        <f t="array" ref="D107">IFERROR(VLOOKUP(B107,RT!A:J,10,FALSE),"")</f>
        <v/>
      </c>
      <c r="E107" s="203">
        <v>10005384169</v>
      </c>
      <c r="F107" s="204" t="s">
        <v>219</v>
      </c>
      <c r="G107" s="204" t="s">
        <v>70</v>
      </c>
      <c r="H107" s="204"/>
      <c r="I107" s="204" t="s">
        <v>128</v>
      </c>
      <c r="J107" s="202" t="s">
        <v>128</v>
      </c>
      <c r="K107" s="169" t="str">
        <f t="array" ref="K107">IFERROR(VLOOKUP(B107,RT!A:K,11,FALSE),"")</f>
        <v/>
      </c>
      <c r="L107" s="170" t="str">
        <f t="array" ref="L107">IFERROR(VLOOKUP(B107,RT!A:AJ,36,FALSE),"")</f>
        <v/>
      </c>
      <c r="M107" s="53" t="str">
        <f t="array" ref="M107">IFERROR(VLOOKUP(B107,RT!A:AL,38,FALSE),"")</f>
        <v/>
      </c>
      <c r="N107" s="52" t="str">
        <f t="array" ref="N107">IFERROR(VLOOKUP(B107,RT!A:AK,37,FALSE),"")</f>
        <v/>
      </c>
      <c r="O107" s="54" t="str">
        <f t="array" ref="O107">IFERROR(VLOOKUP(B107,RT!A:I,9,FALSE),"")</f>
        <v/>
      </c>
      <c r="P107" s="52" t="str">
        <f t="array" ref="P107">IFERROR(VLOOKUP(B107,RT!A:H,8,FALSE),"")</f>
        <v/>
      </c>
      <c r="Q107" s="55" t="str">
        <f t="array" ref="Q107">IFERROR(VLOOKUP(B107,RT!A:AA,27,FALSE),"")</f>
        <v/>
      </c>
      <c r="R107" s="56" t="str">
        <f t="array" ref="R107">IF(AND(E107&lt;&gt;"",G107="INS",K107="OUI",M107&gt;0),M107*IF($O107&gt;41790,5.94,5.65),"")</f>
        <v/>
      </c>
      <c r="S107" s="50" t="str">
        <f t="array" ref="S107">IF(AND(E107&lt;&gt;"",G107="REV",K107="OUI",M107&gt;0),M107*IF($O107&gt;41790,6.2,5.9),"")</f>
        <v/>
      </c>
      <c r="T107" s="57" t="str">
        <f t="array" ref="T107">IF(AND(E107&lt;&gt;"",K107="NON",OR(L107="Branchement individuel",L107="Batiment détruit")),3,"")</f>
        <v/>
      </c>
      <c r="U107" s="58"/>
      <c r="V107" s="58" t="str">
        <f t="array" ref="V107">IF(AND(E107&lt;&gt;"",K107="OUI",Q107="OUI"),18,"")</f>
        <v/>
      </c>
      <c r="W107" s="49" t="str">
        <f t="array" ref="W107">IF(AND(E107&lt;&gt;"",K107="OUI",Q107="OUI"),60,"")</f>
        <v/>
      </c>
      <c r="X107" s="56"/>
      <c r="Y107" s="49"/>
      <c r="Z107" s="49"/>
      <c r="AA107" s="51"/>
      <c r="AB107" s="48"/>
    </row>
    <row r="108" spans="1:28" x14ac:dyDescent="0.25">
      <c r="A108" s="152" t="str">
        <f t="array" ref="A108">IF(D108="",RIGHT(E108,7),"")</f>
        <v>5385599</v>
      </c>
      <c r="B108" s="152">
        <f t="array" ref="B108">E108</f>
        <v>10005385599</v>
      </c>
      <c r="C108" s="61" t="str">
        <f t="array" ref="C108">IFERROR(VLOOKUP(B108,RT!A:B,2,FALSE),"")</f>
        <v/>
      </c>
      <c r="D108" s="7" t="str">
        <f t="array" ref="D108">IFERROR(VLOOKUP(B108,RT!A:J,10,FALSE),"")</f>
        <v/>
      </c>
      <c r="E108" s="203">
        <v>10005385599</v>
      </c>
      <c r="F108" s="204" t="s">
        <v>218</v>
      </c>
      <c r="G108" s="204" t="s">
        <v>70</v>
      </c>
      <c r="H108" s="204"/>
      <c r="I108" s="204" t="s">
        <v>128</v>
      </c>
      <c r="J108" s="202" t="s">
        <v>128</v>
      </c>
      <c r="K108" s="169" t="str">
        <f t="array" ref="K108">IFERROR(VLOOKUP(B108,RT!A:K,11,FALSE),"")</f>
        <v/>
      </c>
      <c r="L108" s="170" t="str">
        <f t="array" ref="L108">IFERROR(VLOOKUP(B108,RT!A:AJ,36,FALSE),"")</f>
        <v/>
      </c>
      <c r="M108" s="53" t="str">
        <f t="array" ref="M108">IFERROR(VLOOKUP(B108,RT!A:AL,38,FALSE),"")</f>
        <v/>
      </c>
      <c r="N108" s="52" t="str">
        <f t="array" ref="N108">IFERROR(VLOOKUP(B108,RT!A:AK,37,FALSE),"")</f>
        <v/>
      </c>
      <c r="O108" s="54" t="str">
        <f t="array" ref="O108">IFERROR(VLOOKUP(B108,RT!A:I,9,FALSE),"")</f>
        <v/>
      </c>
      <c r="P108" s="52" t="str">
        <f t="array" ref="P108">IFERROR(VLOOKUP(B108,RT!A:H,8,FALSE),"")</f>
        <v/>
      </c>
      <c r="Q108" s="55" t="str">
        <f t="array" ref="Q108">IFERROR(VLOOKUP(B108,RT!A:AA,27,FALSE),"")</f>
        <v/>
      </c>
      <c r="R108" s="56" t="str">
        <f t="array" ref="R108">IF(AND(E108&lt;&gt;"",G108="INS",K108="OUI",M108&gt;0),M108*IF($O108&gt;41790,5.94,5.65),"")</f>
        <v/>
      </c>
      <c r="S108" s="50" t="str">
        <f t="array" ref="S108">IF(AND(E108&lt;&gt;"",G108="REV",K108="OUI",M108&gt;0),M108*IF($O108&gt;41790,6.2,5.9),"")</f>
        <v/>
      </c>
      <c r="T108" s="57" t="str">
        <f t="array" ref="T108">IF(AND(E108&lt;&gt;"",K108="NON",OR(L108="Branchement individuel",L108="Batiment détruit")),3,"")</f>
        <v/>
      </c>
      <c r="U108" s="58"/>
      <c r="V108" s="58" t="str">
        <f t="array" ref="V108">IF(AND(E108&lt;&gt;"",K108="OUI",Q108="OUI"),18,"")</f>
        <v/>
      </c>
      <c r="W108" s="49" t="str">
        <f t="array" ref="W108">IF(AND(E108&lt;&gt;"",K108="OUI",Q108="OUI"),60,"")</f>
        <v/>
      </c>
      <c r="X108" s="56"/>
      <c r="Y108" s="49"/>
      <c r="Z108" s="49"/>
      <c r="AA108" s="51"/>
      <c r="AB108" s="48"/>
    </row>
    <row r="109" spans="1:28" x14ac:dyDescent="0.25">
      <c r="A109" s="152" t="str">
        <f t="array" ref="A109">IF(D109="",RIGHT(E109,7),"")</f>
        <v>5460090</v>
      </c>
      <c r="B109" s="152">
        <f t="array" ref="B109">E109</f>
        <v>10005460090</v>
      </c>
      <c r="C109" s="61" t="str">
        <f t="array" ref="C109">IFERROR(VLOOKUP(B109,RT!A:B,2,FALSE),"")</f>
        <v/>
      </c>
      <c r="D109" s="7" t="str">
        <f t="array" ref="D109">IFERROR(VLOOKUP(B109,RT!A:J,10,FALSE),"")</f>
        <v/>
      </c>
      <c r="E109" s="203">
        <v>10005460090</v>
      </c>
      <c r="F109" s="204" t="s">
        <v>207</v>
      </c>
      <c r="G109" s="204" t="s">
        <v>70</v>
      </c>
      <c r="H109" s="204"/>
      <c r="I109" s="204" t="s">
        <v>128</v>
      </c>
      <c r="J109" s="202" t="s">
        <v>128</v>
      </c>
      <c r="K109" s="169" t="str">
        <f t="array" ref="K109">IFERROR(VLOOKUP(B109,RT!A:K,11,FALSE),"")</f>
        <v/>
      </c>
      <c r="L109" s="170" t="str">
        <f t="array" ref="L109">IFERROR(VLOOKUP(B109,RT!A:AJ,36,FALSE),"")</f>
        <v/>
      </c>
      <c r="M109" s="53" t="str">
        <f t="array" ref="M109">IFERROR(VLOOKUP(B109,RT!A:AL,38,FALSE),"")</f>
        <v/>
      </c>
      <c r="N109" s="52" t="str">
        <f t="array" ref="N109">IFERROR(VLOOKUP(B109,RT!A:AK,37,FALSE),"")</f>
        <v/>
      </c>
      <c r="O109" s="54" t="str">
        <f t="array" ref="O109">IFERROR(VLOOKUP(B109,RT!A:I,9,FALSE),"")</f>
        <v/>
      </c>
      <c r="P109" s="52" t="str">
        <f t="array" ref="P109">IFERROR(VLOOKUP(B109,RT!A:H,8,FALSE),"")</f>
        <v/>
      </c>
      <c r="Q109" s="55" t="str">
        <f t="array" ref="Q109">IFERROR(VLOOKUP(B109,RT!A:AA,27,FALSE),"")</f>
        <v/>
      </c>
      <c r="R109" s="56" t="str">
        <f t="array" ref="R109">IF(AND(E109&lt;&gt;"",G109="INS",K109="OUI",M109&gt;0),M109*IF($O109&gt;41790,5.94,5.65),"")</f>
        <v/>
      </c>
      <c r="S109" s="50" t="str">
        <f t="array" ref="S109">IF(AND(E109&lt;&gt;"",G109="REV",K109="OUI",M109&gt;0),M109*IF($O109&gt;41790,6.2,5.9),"")</f>
        <v/>
      </c>
      <c r="T109" s="57" t="str">
        <f t="array" ref="T109">IF(AND(E109&lt;&gt;"",K109="NON",OR(L109="Branchement individuel",L109="Batiment détruit")),3,"")</f>
        <v/>
      </c>
      <c r="U109" s="58"/>
      <c r="V109" s="58" t="str">
        <f t="array" ref="V109">IF(AND(E109&lt;&gt;"",K109="OUI",Q109="OUI"),18,"")</f>
        <v/>
      </c>
      <c r="W109" s="49" t="str">
        <f t="array" ref="W109">IF(AND(E109&lt;&gt;"",K109="OUI",Q109="OUI"),60,"")</f>
        <v/>
      </c>
      <c r="X109" s="56"/>
      <c r="Y109" s="49"/>
      <c r="Z109" s="49"/>
      <c r="AA109" s="51"/>
      <c r="AB109" s="48"/>
    </row>
    <row r="110" spans="1:28" x14ac:dyDescent="0.25">
      <c r="A110" s="152" t="str">
        <f t="array" ref="A110">IF(D110="",RIGHT(E110,7),"")</f>
        <v>5461497</v>
      </c>
      <c r="B110" s="152">
        <f t="array" ref="B110">E110</f>
        <v>10005461497</v>
      </c>
      <c r="C110" s="61" t="str">
        <f t="array" ref="C110">IFERROR(VLOOKUP(B110,RT!A:B,2,FALSE),"")</f>
        <v/>
      </c>
      <c r="D110" s="7" t="str">
        <f t="array" ref="D110">IFERROR(VLOOKUP(B110,RT!A:J,10,FALSE),"")</f>
        <v/>
      </c>
      <c r="E110" s="203">
        <v>10005461497</v>
      </c>
      <c r="F110" s="204" t="s">
        <v>206</v>
      </c>
      <c r="G110" s="204" t="s">
        <v>70</v>
      </c>
      <c r="H110" s="204"/>
      <c r="I110" s="204" t="s">
        <v>128</v>
      </c>
      <c r="J110" s="202" t="s">
        <v>128</v>
      </c>
      <c r="K110" s="169" t="str">
        <f t="array" ref="K110">IFERROR(VLOOKUP(B110,RT!A:K,11,FALSE),"")</f>
        <v/>
      </c>
      <c r="L110" s="170" t="str">
        <f t="array" ref="L110">IFERROR(VLOOKUP(B110,RT!A:AJ,36,FALSE),"")</f>
        <v/>
      </c>
      <c r="M110" s="53" t="str">
        <f t="array" ref="M110">IFERROR(VLOOKUP(B110,RT!A:AL,38,FALSE),"")</f>
        <v/>
      </c>
      <c r="N110" s="52" t="str">
        <f t="array" ref="N110">IFERROR(VLOOKUP(B110,RT!A:AK,37,FALSE),"")</f>
        <v/>
      </c>
      <c r="O110" s="54" t="str">
        <f t="array" ref="O110">IFERROR(VLOOKUP(B110,RT!A:I,9,FALSE),"")</f>
        <v/>
      </c>
      <c r="P110" s="52" t="str">
        <f t="array" ref="P110">IFERROR(VLOOKUP(B110,RT!A:H,8,FALSE),"")</f>
        <v/>
      </c>
      <c r="Q110" s="55" t="str">
        <f t="array" ref="Q110">IFERROR(VLOOKUP(B110,RT!A:AA,27,FALSE),"")</f>
        <v/>
      </c>
      <c r="R110" s="56" t="str">
        <f t="array" ref="R110">IF(AND(E110&lt;&gt;"",G110="INS",K110="OUI",M110&gt;0),M110*IF($O110&gt;41790,5.94,5.65),"")</f>
        <v/>
      </c>
      <c r="S110" s="50" t="str">
        <f t="array" ref="S110">IF(AND(E110&lt;&gt;"",G110="REV",K110="OUI",M110&gt;0),M110*IF($O110&gt;41790,6.2,5.9),"")</f>
        <v/>
      </c>
      <c r="T110" s="57" t="str">
        <f t="array" ref="T110">IF(AND(E110&lt;&gt;"",K110="NON",OR(L110="Branchement individuel",L110="Batiment détruit")),3,"")</f>
        <v/>
      </c>
      <c r="U110" s="58"/>
      <c r="V110" s="58" t="str">
        <f t="array" ref="V110">IF(AND(E110&lt;&gt;"",K110="OUI",Q110="OUI"),18,"")</f>
        <v/>
      </c>
      <c r="W110" s="49" t="str">
        <f t="array" ref="W110">IF(AND(E110&lt;&gt;"",K110="OUI",Q110="OUI"),60,"")</f>
        <v/>
      </c>
      <c r="X110" s="56"/>
      <c r="Y110" s="49"/>
      <c r="Z110" s="49"/>
      <c r="AA110" s="51"/>
      <c r="AB110" s="48"/>
    </row>
    <row r="111" spans="1:28" x14ac:dyDescent="0.25">
      <c r="A111" s="152" t="str">
        <f t="array" ref="A111">IF(D111="",RIGHT(E111,7),"")</f>
        <v>5143077</v>
      </c>
      <c r="B111" s="152">
        <f t="array" ref="B111">E111</f>
        <v>10005143077</v>
      </c>
      <c r="C111" s="61" t="str">
        <f t="array" ref="C111">IFERROR(VLOOKUP(B111,RT!A:B,2,FALSE),"")</f>
        <v/>
      </c>
      <c r="D111" s="7" t="str">
        <f t="array" ref="D111">IFERROR(VLOOKUP(B111,RT!A:J,10,FALSE),"")</f>
        <v/>
      </c>
      <c r="E111" s="203">
        <v>10005143077</v>
      </c>
      <c r="F111" s="204" t="s">
        <v>203</v>
      </c>
      <c r="G111" s="204" t="s">
        <v>70</v>
      </c>
      <c r="H111" s="204"/>
      <c r="I111" s="204" t="s">
        <v>128</v>
      </c>
      <c r="J111" s="202" t="s">
        <v>128</v>
      </c>
      <c r="K111" s="169" t="str">
        <f t="array" ref="K111">IFERROR(VLOOKUP(B111,RT!A:K,11,FALSE),"")</f>
        <v/>
      </c>
      <c r="L111" s="170" t="str">
        <f t="array" ref="L111">IFERROR(VLOOKUP(B111,RT!A:AJ,36,FALSE),"")</f>
        <v/>
      </c>
      <c r="M111" s="53" t="str">
        <f t="array" ref="M111">IFERROR(VLOOKUP(B111,RT!A:AL,38,FALSE),"")</f>
        <v/>
      </c>
      <c r="N111" s="52" t="str">
        <f t="array" ref="N111">IFERROR(VLOOKUP(B111,RT!A:AK,37,FALSE),"")</f>
        <v/>
      </c>
      <c r="O111" s="54" t="str">
        <f t="array" ref="O111">IFERROR(VLOOKUP(B111,RT!A:I,9,FALSE),"")</f>
        <v/>
      </c>
      <c r="P111" s="52" t="str">
        <f t="array" ref="P111">IFERROR(VLOOKUP(B111,RT!A:H,8,FALSE),"")</f>
        <v/>
      </c>
      <c r="Q111" s="55" t="str">
        <f t="array" ref="Q111">IFERROR(VLOOKUP(B111,RT!A:AA,27,FALSE),"")</f>
        <v/>
      </c>
      <c r="R111" s="56" t="str">
        <f t="array" ref="R111">IF(AND(E111&lt;&gt;"",G111="INS",K111="OUI",M111&gt;0),M111*IF($O111&gt;41790,5.94,5.65),"")</f>
        <v/>
      </c>
      <c r="S111" s="50" t="str">
        <f t="array" ref="S111">IF(AND(E111&lt;&gt;"",G111="REV",K111="OUI",M111&gt;0),M111*IF($O111&gt;41790,6.2,5.9),"")</f>
        <v/>
      </c>
      <c r="T111" s="57" t="str">
        <f t="array" ref="T111">IF(AND(E111&lt;&gt;"",K111="NON",OR(L111="Branchement individuel",L111="Batiment détruit")),3,"")</f>
        <v/>
      </c>
      <c r="U111" s="58"/>
      <c r="V111" s="58" t="str">
        <f t="array" ref="V111">IF(AND(E111&lt;&gt;"",K111="OUI",Q111="OUI"),18,"")</f>
        <v/>
      </c>
      <c r="W111" s="49" t="str">
        <f t="array" ref="W111">IF(AND(E111&lt;&gt;"",K111="OUI",Q111="OUI"),60,"")</f>
        <v/>
      </c>
      <c r="X111" s="56"/>
      <c r="Y111" s="49"/>
      <c r="Z111" s="49"/>
      <c r="AA111" s="51"/>
      <c r="AB111" s="48"/>
    </row>
    <row r="112" spans="1:28" x14ac:dyDescent="0.25">
      <c r="A112" s="152" t="str">
        <f t="array" ref="A112">IF(D112="",RIGHT(E112,7),"")</f>
        <v>5425454</v>
      </c>
      <c r="B112" s="152">
        <f t="array" ref="B112">E112</f>
        <v>10005425454</v>
      </c>
      <c r="C112" s="61" t="str">
        <f t="array" ref="C112">IFERROR(VLOOKUP(B112,RT!A:B,2,FALSE),"")</f>
        <v/>
      </c>
      <c r="D112" s="7" t="str">
        <f t="array" ref="D112">IFERROR(VLOOKUP(B112,RT!A:J,10,FALSE),"")</f>
        <v/>
      </c>
      <c r="E112" s="203">
        <v>10005425454</v>
      </c>
      <c r="F112" s="204" t="s">
        <v>196</v>
      </c>
      <c r="G112" s="204" t="s">
        <v>70</v>
      </c>
      <c r="H112" s="204"/>
      <c r="I112" s="204" t="s">
        <v>128</v>
      </c>
      <c r="J112" s="202" t="s">
        <v>128</v>
      </c>
      <c r="K112" s="169" t="str">
        <f t="array" ref="K112">IFERROR(VLOOKUP(B112,RT!A:K,11,FALSE),"")</f>
        <v/>
      </c>
      <c r="L112" s="170" t="str">
        <f t="array" ref="L112">IFERROR(VLOOKUP(B112,RT!A:AJ,36,FALSE),"")</f>
        <v/>
      </c>
      <c r="M112" s="53" t="str">
        <f t="array" ref="M112">IFERROR(VLOOKUP(B112,RT!A:AL,38,FALSE),"")</f>
        <v/>
      </c>
      <c r="N112" s="52" t="str">
        <f t="array" ref="N112">IFERROR(VLOOKUP(B112,RT!A:AK,37,FALSE),"")</f>
        <v/>
      </c>
      <c r="O112" s="54" t="str">
        <f t="array" ref="O112">IFERROR(VLOOKUP(B112,RT!A:I,9,FALSE),"")</f>
        <v/>
      </c>
      <c r="P112" s="52" t="str">
        <f t="array" ref="P112">IFERROR(VLOOKUP(B112,RT!A:H,8,FALSE),"")</f>
        <v/>
      </c>
      <c r="Q112" s="55" t="str">
        <f t="array" ref="Q112">IFERROR(VLOOKUP(B112,RT!A:AA,27,FALSE),"")</f>
        <v/>
      </c>
      <c r="R112" s="56" t="str">
        <f t="array" ref="R112">IF(AND(E112&lt;&gt;"",G112="INS",K112="OUI",M112&gt;0),M112*IF($O112&gt;41790,5.94,5.65),"")</f>
        <v/>
      </c>
      <c r="S112" s="50" t="str">
        <f t="array" ref="S112">IF(AND(E112&lt;&gt;"",G112="REV",K112="OUI",M112&gt;0),M112*IF($O112&gt;41790,6.2,5.9),"")</f>
        <v/>
      </c>
      <c r="T112" s="57" t="str">
        <f t="array" ref="T112">IF(AND(E112&lt;&gt;"",K112="NON",OR(L112="Branchement individuel",L112="Batiment détruit")),3,"")</f>
        <v/>
      </c>
      <c r="U112" s="58"/>
      <c r="V112" s="58" t="str">
        <f t="array" ref="V112">IF(AND(E112&lt;&gt;"",K112="OUI",Q112="OUI"),18,"")</f>
        <v/>
      </c>
      <c r="W112" s="49" t="str">
        <f t="array" ref="W112">IF(AND(E112&lt;&gt;"",K112="OUI",Q112="OUI"),60,"")</f>
        <v/>
      </c>
      <c r="X112" s="56"/>
      <c r="Y112" s="49"/>
      <c r="Z112" s="49"/>
      <c r="AA112" s="51"/>
      <c r="AB112" s="48"/>
    </row>
    <row r="113" spans="1:28" x14ac:dyDescent="0.25">
      <c r="A113" s="152" t="str">
        <f t="array" ref="A113">IF(D113="",RIGHT(E113,7),"")</f>
        <v>5195272</v>
      </c>
      <c r="B113" s="152">
        <f t="array" ref="B113">E113</f>
        <v>10005195272</v>
      </c>
      <c r="C113" s="61" t="str">
        <f t="array" ref="C113">IFERROR(VLOOKUP(B113,RT!A:B,2,FALSE),"")</f>
        <v/>
      </c>
      <c r="D113" s="7" t="str">
        <f t="array" ref="D113">IFERROR(VLOOKUP(B113,RT!A:J,10,FALSE),"")</f>
        <v/>
      </c>
      <c r="E113" s="203">
        <v>10005195272</v>
      </c>
      <c r="F113" s="204" t="s">
        <v>195</v>
      </c>
      <c r="G113" s="204" t="s">
        <v>70</v>
      </c>
      <c r="H113" s="204"/>
      <c r="I113" s="204" t="s">
        <v>128</v>
      </c>
      <c r="J113" s="202" t="s">
        <v>128</v>
      </c>
      <c r="K113" s="169" t="str">
        <f t="array" ref="K113">IFERROR(VLOOKUP(B113,RT!A:K,11,FALSE),"")</f>
        <v/>
      </c>
      <c r="L113" s="170" t="str">
        <f t="array" ref="L113">IFERROR(VLOOKUP(B113,RT!A:AJ,36,FALSE),"")</f>
        <v/>
      </c>
      <c r="M113" s="53" t="str">
        <f t="array" ref="M113">IFERROR(VLOOKUP(B113,RT!A:AL,38,FALSE),"")</f>
        <v/>
      </c>
      <c r="N113" s="52" t="str">
        <f t="array" ref="N113">IFERROR(VLOOKUP(B113,RT!A:AK,37,FALSE),"")</f>
        <v/>
      </c>
      <c r="O113" s="54" t="str">
        <f t="array" ref="O113">IFERROR(VLOOKUP(B113,RT!A:I,9,FALSE),"")</f>
        <v/>
      </c>
      <c r="P113" s="52" t="str">
        <f t="array" ref="P113">IFERROR(VLOOKUP(B113,RT!A:H,8,FALSE),"")</f>
        <v/>
      </c>
      <c r="Q113" s="55" t="str">
        <f t="array" ref="Q113">IFERROR(VLOOKUP(B113,RT!A:AA,27,FALSE),"")</f>
        <v/>
      </c>
      <c r="R113" s="56" t="str">
        <f t="array" ref="R113">IF(AND(E113&lt;&gt;"",G113="INS",K113="OUI",M113&gt;0),M113*IF($O113&gt;41790,5.94,5.65),"")</f>
        <v/>
      </c>
      <c r="S113" s="50" t="str">
        <f t="array" ref="S113">IF(AND(E113&lt;&gt;"",G113="REV",K113="OUI",M113&gt;0),M113*IF($O113&gt;41790,6.2,5.9),"")</f>
        <v/>
      </c>
      <c r="T113" s="57" t="str">
        <f t="array" ref="T113">IF(AND(E113&lt;&gt;"",K113="NON",OR(L113="Branchement individuel",L113="Batiment détruit")),3,"")</f>
        <v/>
      </c>
      <c r="U113" s="58"/>
      <c r="V113" s="58" t="str">
        <f t="array" ref="V113">IF(AND(E113&lt;&gt;"",K113="OUI",Q113="OUI"),18,"")</f>
        <v/>
      </c>
      <c r="W113" s="49" t="str">
        <f t="array" ref="W113">IF(AND(E113&lt;&gt;"",K113="OUI",Q113="OUI"),60,"")</f>
        <v/>
      </c>
      <c r="X113" s="56"/>
      <c r="Y113" s="49"/>
      <c r="Z113" s="49"/>
      <c r="AA113" s="51"/>
      <c r="AB113" s="48"/>
    </row>
    <row r="114" spans="1:28" x14ac:dyDescent="0.25">
      <c r="A114" s="152" t="str">
        <f t="array" ref="A114">IF(D114="",RIGHT(E114,7),"")</f>
        <v>5457935</v>
      </c>
      <c r="B114" s="152">
        <f t="array" ref="B114">E114</f>
        <v>10005457935</v>
      </c>
      <c r="C114" s="61" t="str">
        <f t="array" ref="C114">IFERROR(VLOOKUP(B114,RT!A:B,2,FALSE),"")</f>
        <v/>
      </c>
      <c r="D114" s="7" t="str">
        <f t="array" ref="D114">IFERROR(VLOOKUP(B114,RT!A:J,10,FALSE),"")</f>
        <v/>
      </c>
      <c r="E114" s="203">
        <v>10005457935</v>
      </c>
      <c r="F114" s="204" t="s">
        <v>328</v>
      </c>
      <c r="G114" s="204" t="s">
        <v>70</v>
      </c>
      <c r="H114" s="204"/>
      <c r="I114" s="204" t="s">
        <v>329</v>
      </c>
      <c r="J114" s="202" t="s">
        <v>128</v>
      </c>
      <c r="K114" s="169" t="str">
        <f t="array" ref="K114">IFERROR(VLOOKUP(B114,RT!A:K,11,FALSE),"")</f>
        <v/>
      </c>
      <c r="L114" s="170" t="str">
        <f t="array" ref="L114">IFERROR(VLOOKUP(B114,RT!A:AJ,36,FALSE),"")</f>
        <v/>
      </c>
      <c r="M114" s="53" t="str">
        <f t="array" ref="M114">IFERROR(VLOOKUP(B114,RT!A:AL,38,FALSE),"")</f>
        <v/>
      </c>
      <c r="N114" s="52" t="str">
        <f t="array" ref="N114">IFERROR(VLOOKUP(B114,RT!A:AK,37,FALSE),"")</f>
        <v/>
      </c>
      <c r="O114" s="54" t="str">
        <f t="array" ref="O114">IFERROR(VLOOKUP(B114,RT!A:I,9,FALSE),"")</f>
        <v/>
      </c>
      <c r="P114" s="52" t="str">
        <f t="array" ref="P114">IFERROR(VLOOKUP(B114,RT!A:H,8,FALSE),"")</f>
        <v/>
      </c>
      <c r="Q114" s="55" t="str">
        <f t="array" ref="Q114">IFERROR(VLOOKUP(B114,RT!A:AA,27,FALSE),"")</f>
        <v/>
      </c>
      <c r="R114" s="56" t="str">
        <f t="array" ref="R114">IF(AND(E114&lt;&gt;"",G114="INS",K114="OUI",M114&gt;0),M114*IF($O114&gt;41790,5.94,5.65),"")</f>
        <v/>
      </c>
      <c r="S114" s="50" t="str">
        <f t="array" ref="S114">IF(AND(E114&lt;&gt;"",G114="REV",K114="OUI",M114&gt;0),M114*IF($O114&gt;41790,6.2,5.9),"")</f>
        <v/>
      </c>
      <c r="T114" s="57" t="str">
        <f t="array" ref="T114">IF(AND(E114&lt;&gt;"",K114="NON",OR(L114="Branchement individuel",L114="Batiment détruit")),3,"")</f>
        <v/>
      </c>
      <c r="U114" s="58"/>
      <c r="V114" s="58" t="str">
        <f t="array" ref="V114">IF(AND(E114&lt;&gt;"",K114="OUI",Q114="OUI"),18,"")</f>
        <v/>
      </c>
      <c r="W114" s="49" t="str">
        <f t="array" ref="W114">IF(AND(E114&lt;&gt;"",K114="OUI",Q114="OUI"),60,"")</f>
        <v/>
      </c>
      <c r="X114" s="56"/>
      <c r="Y114" s="49"/>
      <c r="Z114" s="49"/>
      <c r="AA114" s="51"/>
      <c r="AB114" s="48"/>
    </row>
    <row r="115" spans="1:28" x14ac:dyDescent="0.25">
      <c r="A115" s="152" t="str">
        <f t="array" ref="A115">IF(D115="",RIGHT(E115,7),"")</f>
        <v>5336822</v>
      </c>
      <c r="B115" s="152">
        <f t="array" ref="B115">E115</f>
        <v>10005336822</v>
      </c>
      <c r="C115" s="61" t="str">
        <f t="array" ref="C115">IFERROR(VLOOKUP(B115,RT!A:B,2,FALSE),"")</f>
        <v/>
      </c>
      <c r="D115" s="7" t="str">
        <f t="array" ref="D115">IFERROR(VLOOKUP(B115,RT!A:J,10,FALSE),"")</f>
        <v/>
      </c>
      <c r="E115" s="203">
        <v>10005336822</v>
      </c>
      <c r="F115" s="204" t="s">
        <v>389</v>
      </c>
      <c r="G115" s="204" t="s">
        <v>70</v>
      </c>
      <c r="H115" s="204"/>
      <c r="I115" s="204" t="s">
        <v>390</v>
      </c>
      <c r="J115" s="202" t="s">
        <v>128</v>
      </c>
      <c r="K115" s="169" t="str">
        <f t="array" ref="K115">IFERROR(VLOOKUP(B115,RT!A:K,11,FALSE),"")</f>
        <v/>
      </c>
      <c r="L115" s="170" t="str">
        <f t="array" ref="L115">IFERROR(VLOOKUP(B115,RT!A:AJ,36,FALSE),"")</f>
        <v/>
      </c>
      <c r="M115" s="53" t="str">
        <f t="array" ref="M115">IFERROR(VLOOKUP(B115,RT!A:AL,38,FALSE),"")</f>
        <v/>
      </c>
      <c r="N115" s="52" t="str">
        <f t="array" ref="N115">IFERROR(VLOOKUP(B115,RT!A:AK,37,FALSE),"")</f>
        <v/>
      </c>
      <c r="O115" s="54" t="str">
        <f t="array" ref="O115">IFERROR(VLOOKUP(B115,RT!A:I,9,FALSE),"")</f>
        <v/>
      </c>
      <c r="P115" s="52" t="str">
        <f t="array" ref="P115">IFERROR(VLOOKUP(B115,RT!A:H,8,FALSE),"")</f>
        <v/>
      </c>
      <c r="Q115" s="55" t="str">
        <f t="array" ref="Q115">IFERROR(VLOOKUP(B115,RT!A:AA,27,FALSE),"")</f>
        <v/>
      </c>
      <c r="R115" s="56" t="str">
        <f t="array" ref="R115">IF(AND(E115&lt;&gt;"",G115="INS",K115="OUI",M115&gt;0),M115*IF($O115&gt;41790,5.94,5.65),"")</f>
        <v/>
      </c>
      <c r="S115" s="50" t="str">
        <f t="array" ref="S115">IF(AND(E115&lt;&gt;"",G115="REV",K115="OUI",M115&gt;0),M115*IF($O115&gt;41790,6.2,5.9),"")</f>
        <v/>
      </c>
      <c r="T115" s="57" t="str">
        <f t="array" ref="T115">IF(AND(E115&lt;&gt;"",K115="NON",OR(L115="Branchement individuel",L115="Batiment détruit")),3,"")</f>
        <v/>
      </c>
      <c r="U115" s="58"/>
      <c r="V115" s="58" t="str">
        <f t="array" ref="V115">IF(AND(E115&lt;&gt;"",K115="OUI",Q115="OUI"),18,"")</f>
        <v/>
      </c>
      <c r="W115" s="49" t="str">
        <f t="array" ref="W115">IF(AND(E115&lt;&gt;"",K115="OUI",Q115="OUI"),60,"")</f>
        <v/>
      </c>
      <c r="X115" s="56"/>
      <c r="Y115" s="49"/>
      <c r="Z115" s="49"/>
      <c r="AA115" s="51"/>
      <c r="AB115" s="48"/>
    </row>
    <row r="116" spans="1:28" x14ac:dyDescent="0.25">
      <c r="A116" s="152" t="str">
        <f t="array" ref="A116">IF(D116="",RIGHT(E116,7),"")</f>
        <v>5500314</v>
      </c>
      <c r="B116" s="152">
        <f t="array" ref="B116">E116</f>
        <v>10005500314</v>
      </c>
      <c r="C116" s="61" t="str">
        <f t="array" ref="C116">IFERROR(VLOOKUP(B116,RT!A:B,2,FALSE),"")</f>
        <v/>
      </c>
      <c r="D116" s="7" t="str">
        <f t="array" ref="D116">IFERROR(VLOOKUP(B116,RT!A:J,10,FALSE),"")</f>
        <v/>
      </c>
      <c r="E116" s="203">
        <v>10005500314</v>
      </c>
      <c r="F116" s="204" t="s">
        <v>562</v>
      </c>
      <c r="G116" s="204" t="s">
        <v>70</v>
      </c>
      <c r="H116" s="204"/>
      <c r="I116" s="204" t="s">
        <v>563</v>
      </c>
      <c r="J116" s="202" t="s">
        <v>128</v>
      </c>
      <c r="K116" s="169" t="str">
        <f t="array" ref="K116">IFERROR(VLOOKUP(B116,RT!A:K,11,FALSE),"")</f>
        <v/>
      </c>
      <c r="L116" s="170" t="str">
        <f t="array" ref="L116">IFERROR(VLOOKUP(B116,RT!A:AJ,36,FALSE),"")</f>
        <v/>
      </c>
      <c r="M116" s="53" t="str">
        <f t="array" ref="M116">IFERROR(VLOOKUP(B116,RT!A:AL,38,FALSE),"")</f>
        <v/>
      </c>
      <c r="N116" s="52" t="str">
        <f t="array" ref="N116">IFERROR(VLOOKUP(B116,RT!A:AK,37,FALSE),"")</f>
        <v/>
      </c>
      <c r="O116" s="54" t="str">
        <f t="array" ref="O116">IFERROR(VLOOKUP(B116,RT!A:I,9,FALSE),"")</f>
        <v/>
      </c>
      <c r="P116" s="52" t="str">
        <f t="array" ref="P116">IFERROR(VLOOKUP(B116,RT!A:H,8,FALSE),"")</f>
        <v/>
      </c>
      <c r="Q116" s="55" t="str">
        <f t="array" ref="Q116">IFERROR(VLOOKUP(B116,RT!A:AA,27,FALSE),"")</f>
        <v/>
      </c>
      <c r="R116" s="56" t="str">
        <f t="array" ref="R116">IF(AND(E116&lt;&gt;"",G116="INS",K116="OUI",M116&gt;0),M116*IF($O116&gt;41790,5.94,5.65),"")</f>
        <v/>
      </c>
      <c r="S116" s="50" t="str">
        <f t="array" ref="S116">IF(AND(E116&lt;&gt;"",G116="REV",K116="OUI",M116&gt;0),M116*IF($O116&gt;41790,6.2,5.9),"")</f>
        <v/>
      </c>
      <c r="T116" s="57" t="str">
        <f t="array" ref="T116">IF(AND(E116&lt;&gt;"",K116="NON",OR(L116="Branchement individuel",L116="Batiment détruit")),3,"")</f>
        <v/>
      </c>
      <c r="U116" s="58"/>
      <c r="V116" s="58" t="str">
        <f t="array" ref="V116">IF(AND(E116&lt;&gt;"",K116="OUI",Q116="OUI"),18,"")</f>
        <v/>
      </c>
      <c r="W116" s="49" t="str">
        <f t="array" ref="W116">IF(AND(E116&lt;&gt;"",K116="OUI",Q116="OUI"),60,"")</f>
        <v/>
      </c>
      <c r="X116" s="56"/>
      <c r="Y116" s="49"/>
      <c r="Z116" s="49"/>
      <c r="AA116" s="51"/>
      <c r="AB116" s="48"/>
    </row>
    <row r="117" spans="1:28" x14ac:dyDescent="0.25">
      <c r="A117" s="152" t="str">
        <f t="array" ref="A117">IF(D117="",RIGHT(E117,7),"")</f>
        <v>5522760</v>
      </c>
      <c r="B117" s="152">
        <f t="array" ref="B117">E117</f>
        <v>10005522760</v>
      </c>
      <c r="C117" s="61" t="str">
        <f t="array" ref="C117">IFERROR(VLOOKUP(B117,RT!A:B,2,FALSE),"")</f>
        <v/>
      </c>
      <c r="D117" s="7" t="str">
        <f t="array" ref="D117">IFERROR(VLOOKUP(B117,RT!A:J,10,FALSE),"")</f>
        <v/>
      </c>
      <c r="E117" s="203">
        <v>10005522760</v>
      </c>
      <c r="F117" s="204" t="s">
        <v>644</v>
      </c>
      <c r="G117" s="204" t="s">
        <v>70</v>
      </c>
      <c r="H117" s="204"/>
      <c r="I117" s="204" t="s">
        <v>645</v>
      </c>
      <c r="J117" s="202" t="s">
        <v>128</v>
      </c>
      <c r="K117" s="169" t="str">
        <f t="array" ref="K117">IFERROR(VLOOKUP(B117,RT!A:K,11,FALSE),"")</f>
        <v/>
      </c>
      <c r="L117" s="170" t="str">
        <f t="array" ref="L117">IFERROR(VLOOKUP(B117,RT!A:AJ,36,FALSE),"")</f>
        <v/>
      </c>
      <c r="M117" s="53" t="str">
        <f t="array" ref="M117">IFERROR(VLOOKUP(B117,RT!A:AL,38,FALSE),"")</f>
        <v/>
      </c>
      <c r="N117" s="52" t="str">
        <f t="array" ref="N117">IFERROR(VLOOKUP(B117,RT!A:AK,37,FALSE),"")</f>
        <v/>
      </c>
      <c r="O117" s="54" t="str">
        <f t="array" ref="O117">IFERROR(VLOOKUP(B117,RT!A:I,9,FALSE),"")</f>
        <v/>
      </c>
      <c r="P117" s="52" t="str">
        <f t="array" ref="P117">IFERROR(VLOOKUP(B117,RT!A:H,8,FALSE),"")</f>
        <v/>
      </c>
      <c r="Q117" s="55" t="str">
        <f t="array" ref="Q117">IFERROR(VLOOKUP(B117,RT!A:AA,27,FALSE),"")</f>
        <v/>
      </c>
      <c r="R117" s="56" t="str">
        <f t="array" ref="R117">IF(AND(E117&lt;&gt;"",G117="INS",K117="OUI",M117&gt;0),M117*IF($O117&gt;41790,5.94,5.65),"")</f>
        <v/>
      </c>
      <c r="S117" s="50" t="str">
        <f t="array" ref="S117">IF(AND(E117&lt;&gt;"",G117="REV",K117="OUI",M117&gt;0),M117*IF($O117&gt;41790,6.2,5.9),"")</f>
        <v/>
      </c>
      <c r="T117" s="57" t="str">
        <f t="array" ref="T117">IF(AND(E117&lt;&gt;"",K117="NON",OR(L117="Branchement individuel",L117="Batiment détruit")),3,"")</f>
        <v/>
      </c>
      <c r="U117" s="58"/>
      <c r="V117" s="58" t="str">
        <f t="array" ref="V117">IF(AND(E117&lt;&gt;"",K117="OUI",Q117="OUI"),18,"")</f>
        <v/>
      </c>
      <c r="W117" s="49" t="str">
        <f t="array" ref="W117">IF(AND(E117&lt;&gt;"",K117="OUI",Q117="OUI"),60,"")</f>
        <v/>
      </c>
      <c r="X117" s="56"/>
      <c r="Y117" s="49"/>
      <c r="Z117" s="49"/>
      <c r="AA117" s="51"/>
      <c r="AB117" s="48"/>
    </row>
    <row r="118" spans="1:28" x14ac:dyDescent="0.25">
      <c r="A118" s="152" t="str">
        <f t="array" ref="A118">IF(D118="",RIGHT(E118,7),"")</f>
        <v>5497533</v>
      </c>
      <c r="B118" s="152">
        <f t="array" ref="B118">E118</f>
        <v>10005497533</v>
      </c>
      <c r="C118" s="61" t="str">
        <f t="array" ref="C118">IFERROR(VLOOKUP(B118,RT!A:B,2,FALSE),"")</f>
        <v/>
      </c>
      <c r="D118" s="7" t="str">
        <f t="array" ref="D118">IFERROR(VLOOKUP(B118,RT!A:J,10,FALSE),"")</f>
        <v/>
      </c>
      <c r="E118" s="203">
        <v>10005497533</v>
      </c>
      <c r="F118" s="204" t="s">
        <v>2005</v>
      </c>
      <c r="G118" s="204" t="s">
        <v>70</v>
      </c>
      <c r="H118" s="204"/>
      <c r="I118" s="204" t="s">
        <v>2006</v>
      </c>
      <c r="J118" s="202" t="s">
        <v>128</v>
      </c>
      <c r="K118" s="169" t="str">
        <f t="array" ref="K118">IFERROR(VLOOKUP(B118,RT!A:K,11,FALSE),"")</f>
        <v/>
      </c>
      <c r="L118" s="170" t="str">
        <f t="array" ref="L118">IFERROR(VLOOKUP(B118,RT!A:AJ,36,FALSE),"")</f>
        <v/>
      </c>
      <c r="M118" s="53" t="str">
        <f t="array" ref="M118">IFERROR(VLOOKUP(B118,RT!A:AL,38,FALSE),"")</f>
        <v/>
      </c>
      <c r="N118" s="52" t="str">
        <f t="array" ref="N118">IFERROR(VLOOKUP(B118,RT!A:AK,37,FALSE),"")</f>
        <v/>
      </c>
      <c r="O118" s="54" t="str">
        <f t="array" ref="O118">IFERROR(VLOOKUP(B118,RT!A:I,9,FALSE),"")</f>
        <v/>
      </c>
      <c r="P118" s="52" t="str">
        <f t="array" ref="P118">IFERROR(VLOOKUP(B118,RT!A:H,8,FALSE),"")</f>
        <v/>
      </c>
      <c r="Q118" s="55" t="str">
        <f t="array" ref="Q118">IFERROR(VLOOKUP(B118,RT!A:AA,27,FALSE),"")</f>
        <v/>
      </c>
      <c r="R118" s="56" t="str">
        <f t="array" ref="R118">IF(AND(E118&lt;&gt;"",G118="INS",K118="OUI",M118&gt;0),M118*IF($O118&gt;41790,5.94,5.65),"")</f>
        <v/>
      </c>
      <c r="S118" s="50" t="str">
        <f t="array" ref="S118">IF(AND(E118&lt;&gt;"",G118="REV",K118="OUI",M118&gt;0),M118*IF($O118&gt;41790,6.2,5.9),"")</f>
        <v/>
      </c>
      <c r="T118" s="57" t="str">
        <f t="array" ref="T118">IF(AND(E118&lt;&gt;"",K118="NON",OR(L118="Branchement individuel",L118="Batiment détruit")),3,"")</f>
        <v/>
      </c>
      <c r="U118" s="58"/>
      <c r="V118" s="58" t="str">
        <f t="array" ref="V118">IF(AND(E118&lt;&gt;"",K118="OUI",Q118="OUI"),18,"")</f>
        <v/>
      </c>
      <c r="W118" s="49" t="str">
        <f t="array" ref="W118">IF(AND(E118&lt;&gt;"",K118="OUI",Q118="OUI"),60,"")</f>
        <v/>
      </c>
      <c r="X118" s="56"/>
      <c r="Y118" s="49"/>
      <c r="Z118" s="49"/>
      <c r="AA118" s="51"/>
      <c r="AB118" s="48"/>
    </row>
    <row r="119" spans="1:28" x14ac:dyDescent="0.25">
      <c r="A119" s="152" t="str">
        <f t="array" ref="A119">IF(D119="",RIGHT(E119,7),"")</f>
        <v>5194189</v>
      </c>
      <c r="B119" s="152">
        <f t="array" ref="B119">E119</f>
        <v>10005194189</v>
      </c>
      <c r="C119" s="61" t="str">
        <f t="array" ref="C119">IFERROR(VLOOKUP(B119,RT!A:B,2,FALSE),"")</f>
        <v/>
      </c>
      <c r="D119" s="7" t="str">
        <f t="array" ref="D119">IFERROR(VLOOKUP(B119,RT!A:J,10,FALSE),"")</f>
        <v/>
      </c>
      <c r="E119" s="203">
        <v>10005194189</v>
      </c>
      <c r="F119" s="204" t="s">
        <v>2203</v>
      </c>
      <c r="G119" s="204" t="s">
        <v>70</v>
      </c>
      <c r="H119" s="204"/>
      <c r="I119" s="204" t="s">
        <v>2196</v>
      </c>
      <c r="J119" s="202" t="s">
        <v>128</v>
      </c>
      <c r="K119" s="169" t="str">
        <f t="array" ref="K119">IFERROR(VLOOKUP(B119,RT!A:K,11,FALSE),"")</f>
        <v/>
      </c>
      <c r="L119" s="170" t="str">
        <f t="array" ref="L119">IFERROR(VLOOKUP(B119,RT!A:AJ,36,FALSE),"")</f>
        <v/>
      </c>
      <c r="M119" s="53" t="str">
        <f t="array" ref="M119">IFERROR(VLOOKUP(B119,RT!A:AL,38,FALSE),"")</f>
        <v/>
      </c>
      <c r="N119" s="52" t="str">
        <f t="array" ref="N119">IFERROR(VLOOKUP(B119,RT!A:AK,37,FALSE),"")</f>
        <v/>
      </c>
      <c r="O119" s="54" t="str">
        <f t="array" ref="O119">IFERROR(VLOOKUP(B119,RT!A:I,9,FALSE),"")</f>
        <v/>
      </c>
      <c r="P119" s="52" t="str">
        <f t="array" ref="P119">IFERROR(VLOOKUP(B119,RT!A:H,8,FALSE),"")</f>
        <v/>
      </c>
      <c r="Q119" s="55" t="str">
        <f t="array" ref="Q119">IFERROR(VLOOKUP(B119,RT!A:AA,27,FALSE),"")</f>
        <v/>
      </c>
      <c r="R119" s="56" t="str">
        <f t="array" ref="R119">IF(AND(E119&lt;&gt;"",G119="INS",K119="OUI",M119&gt;0),M119*IF($O119&gt;41790,5.94,5.65),"")</f>
        <v/>
      </c>
      <c r="S119" s="50" t="str">
        <f t="array" ref="S119">IF(AND(E119&lt;&gt;"",G119="REV",K119="OUI",M119&gt;0),M119*IF($O119&gt;41790,6.2,5.9),"")</f>
        <v/>
      </c>
      <c r="T119" s="57" t="str">
        <f t="array" ref="T119">IF(AND(E119&lt;&gt;"",K119="NON",OR(L119="Branchement individuel",L119="Batiment détruit")),3,"")</f>
        <v/>
      </c>
      <c r="U119" s="58"/>
      <c r="V119" s="58" t="str">
        <f t="array" ref="V119">IF(AND(E119&lt;&gt;"",K119="OUI",Q119="OUI"),18,"")</f>
        <v/>
      </c>
      <c r="W119" s="49" t="str">
        <f t="array" ref="W119">IF(AND(E119&lt;&gt;"",K119="OUI",Q119="OUI"),60,"")</f>
        <v/>
      </c>
      <c r="X119" s="56"/>
      <c r="Y119" s="49"/>
      <c r="Z119" s="49"/>
      <c r="AA119" s="51"/>
      <c r="AB119" s="48"/>
    </row>
    <row r="120" spans="1:28" x14ac:dyDescent="0.25">
      <c r="A120" s="152" t="str">
        <f t="array" ref="A120">IF(D120="",RIGHT(E120,7),"")</f>
        <v>5195273</v>
      </c>
      <c r="B120" s="152">
        <f t="array" ref="B120">E120</f>
        <v>10005195273</v>
      </c>
      <c r="C120" s="61" t="str">
        <f t="array" ref="C120">IFERROR(VLOOKUP(B120,RT!A:B,2,FALSE),"")</f>
        <v/>
      </c>
      <c r="D120" s="7" t="str">
        <f t="array" ref="D120">IFERROR(VLOOKUP(B120,RT!A:J,10,FALSE),"")</f>
        <v/>
      </c>
      <c r="E120" s="203">
        <v>10005195273</v>
      </c>
      <c r="F120" s="204" t="s">
        <v>2204</v>
      </c>
      <c r="G120" s="204" t="s">
        <v>70</v>
      </c>
      <c r="H120" s="204"/>
      <c r="I120" s="204" t="s">
        <v>2196</v>
      </c>
      <c r="J120" s="202" t="s">
        <v>128</v>
      </c>
      <c r="K120" s="169" t="str">
        <f t="array" ref="K120">IFERROR(VLOOKUP(B120,RT!A:K,11,FALSE),"")</f>
        <v/>
      </c>
      <c r="L120" s="170" t="str">
        <f t="array" ref="L120">IFERROR(VLOOKUP(B120,RT!A:AJ,36,FALSE),"")</f>
        <v/>
      </c>
      <c r="M120" s="53" t="str">
        <f t="array" ref="M120">IFERROR(VLOOKUP(B120,RT!A:AL,38,FALSE),"")</f>
        <v/>
      </c>
      <c r="N120" s="52" t="str">
        <f t="array" ref="N120">IFERROR(VLOOKUP(B120,RT!A:AK,37,FALSE),"")</f>
        <v/>
      </c>
      <c r="O120" s="54" t="str">
        <f t="array" ref="O120">IFERROR(VLOOKUP(B120,RT!A:I,9,FALSE),"")</f>
        <v/>
      </c>
      <c r="P120" s="52" t="str">
        <f t="array" ref="P120">IFERROR(VLOOKUP(B120,RT!A:H,8,FALSE),"")</f>
        <v/>
      </c>
      <c r="Q120" s="55" t="str">
        <f t="array" ref="Q120">IFERROR(VLOOKUP(B120,RT!A:AA,27,FALSE),"")</f>
        <v/>
      </c>
      <c r="R120" s="56" t="str">
        <f t="array" ref="R120">IF(AND(E120&lt;&gt;"",G120="INS",K120="OUI",M120&gt;0),M120*IF($O120&gt;41790,5.94,5.65),"")</f>
        <v/>
      </c>
      <c r="S120" s="50" t="str">
        <f t="array" ref="S120">IF(AND(E120&lt;&gt;"",G120="REV",K120="OUI",M120&gt;0),M120*IF($O120&gt;41790,6.2,5.9),"")</f>
        <v/>
      </c>
      <c r="T120" s="57" t="str">
        <f t="array" ref="T120">IF(AND(E120&lt;&gt;"",K120="NON",OR(L120="Branchement individuel",L120="Batiment détruit")),3,"")</f>
        <v/>
      </c>
      <c r="U120" s="58"/>
      <c r="V120" s="58" t="str">
        <f t="array" ref="V120">IF(AND(E120&lt;&gt;"",K120="OUI",Q120="OUI"),18,"")</f>
        <v/>
      </c>
      <c r="W120" s="49" t="str">
        <f t="array" ref="W120">IF(AND(E120&lt;&gt;"",K120="OUI",Q120="OUI"),60,"")</f>
        <v/>
      </c>
      <c r="X120" s="56"/>
      <c r="Y120" s="49"/>
      <c r="Z120" s="49"/>
      <c r="AA120" s="51"/>
      <c r="AB120" s="48"/>
    </row>
    <row r="121" spans="1:28" x14ac:dyDescent="0.25">
      <c r="A121" s="152" t="str">
        <f t="array" ref="A121">IF(D121="",RIGHT(E121,7),"")</f>
        <v>5196342</v>
      </c>
      <c r="B121" s="152">
        <f t="array" ref="B121">E121</f>
        <v>10005196342</v>
      </c>
      <c r="C121" s="61" t="str">
        <f t="array" ref="C121">IFERROR(VLOOKUP(B121,RT!A:B,2,FALSE),"")</f>
        <v/>
      </c>
      <c r="D121" s="7" t="str">
        <f t="array" ref="D121">IFERROR(VLOOKUP(B121,RT!A:J,10,FALSE),"")</f>
        <v/>
      </c>
      <c r="E121" s="203">
        <v>10005196342</v>
      </c>
      <c r="F121" s="204" t="s">
        <v>2205</v>
      </c>
      <c r="G121" s="204" t="s">
        <v>70</v>
      </c>
      <c r="H121" s="204"/>
      <c r="I121" s="204" t="s">
        <v>2196</v>
      </c>
      <c r="J121" s="202" t="s">
        <v>128</v>
      </c>
      <c r="K121" s="169" t="str">
        <f t="array" ref="K121">IFERROR(VLOOKUP(B121,RT!A:K,11,FALSE),"")</f>
        <v/>
      </c>
      <c r="L121" s="170" t="str">
        <f t="array" ref="L121">IFERROR(VLOOKUP(B121,RT!A:AJ,36,FALSE),"")</f>
        <v/>
      </c>
      <c r="M121" s="53" t="str">
        <f t="array" ref="M121">IFERROR(VLOOKUP(B121,RT!A:AL,38,FALSE),"")</f>
        <v/>
      </c>
      <c r="N121" s="52" t="str">
        <f t="array" ref="N121">IFERROR(VLOOKUP(B121,RT!A:AK,37,FALSE),"")</f>
        <v/>
      </c>
      <c r="O121" s="54" t="str">
        <f t="array" ref="O121">IFERROR(VLOOKUP(B121,RT!A:I,9,FALSE),"")</f>
        <v/>
      </c>
      <c r="P121" s="52" t="str">
        <f t="array" ref="P121">IFERROR(VLOOKUP(B121,RT!A:H,8,FALSE),"")</f>
        <v/>
      </c>
      <c r="Q121" s="55" t="str">
        <f t="array" ref="Q121">IFERROR(VLOOKUP(B121,RT!A:AA,27,FALSE),"")</f>
        <v/>
      </c>
      <c r="R121" s="56" t="str">
        <f t="array" ref="R121">IF(AND(E121&lt;&gt;"",G121="INS",K121="OUI",M121&gt;0),M121*IF($O121&gt;41790,5.94,5.65),"")</f>
        <v/>
      </c>
      <c r="S121" s="50" t="str">
        <f t="array" ref="S121">IF(AND(E121&lt;&gt;"",G121="REV",K121="OUI",M121&gt;0),M121*IF($O121&gt;41790,6.2,5.9),"")</f>
        <v/>
      </c>
      <c r="T121" s="57" t="str">
        <f t="array" ref="T121">IF(AND(E121&lt;&gt;"",K121="NON",OR(L121="Branchement individuel",L121="Batiment détruit")),3,"")</f>
        <v/>
      </c>
      <c r="U121" s="58"/>
      <c r="V121" s="58" t="str">
        <f t="array" ref="V121">IF(AND(E121&lt;&gt;"",K121="OUI",Q121="OUI"),18,"")</f>
        <v/>
      </c>
      <c r="W121" s="49" t="str">
        <f t="array" ref="W121">IF(AND(E121&lt;&gt;"",K121="OUI",Q121="OUI"),60,"")</f>
        <v/>
      </c>
      <c r="X121" s="56"/>
      <c r="Y121" s="49"/>
      <c r="Z121" s="49"/>
      <c r="AA121" s="51"/>
      <c r="AB121" s="48"/>
    </row>
    <row r="122" spans="1:28" x14ac:dyDescent="0.25">
      <c r="A122" s="152" t="str">
        <f t="array" ref="A122">IF(D122="",RIGHT(E122,7),"")</f>
        <v>5138078</v>
      </c>
      <c r="B122" s="152">
        <f t="array" ref="B122">E122</f>
        <v>10005138078</v>
      </c>
      <c r="C122" s="61" t="str">
        <f t="array" ref="C122">IFERROR(VLOOKUP(B122,RT!A:B,2,FALSE),"")</f>
        <v/>
      </c>
      <c r="D122" s="7" t="str">
        <f t="array" ref="D122">IFERROR(VLOOKUP(B122,RT!A:J,10,FALSE),"")</f>
        <v/>
      </c>
      <c r="E122" s="203">
        <v>10005138078</v>
      </c>
      <c r="F122" s="204" t="s">
        <v>2195</v>
      </c>
      <c r="G122" s="204" t="s">
        <v>70</v>
      </c>
      <c r="H122" s="204"/>
      <c r="I122" s="204" t="s">
        <v>2196</v>
      </c>
      <c r="J122" s="202" t="s">
        <v>128</v>
      </c>
      <c r="K122" s="169" t="str">
        <f t="array" ref="K122">IFERROR(VLOOKUP(B122,RT!A:K,11,FALSE),"")</f>
        <v/>
      </c>
      <c r="L122" s="170" t="str">
        <f t="array" ref="L122">IFERROR(VLOOKUP(B122,RT!A:AJ,36,FALSE),"")</f>
        <v/>
      </c>
      <c r="M122" s="53" t="str">
        <f t="array" ref="M122">IFERROR(VLOOKUP(B122,RT!A:AL,38,FALSE),"")</f>
        <v/>
      </c>
      <c r="N122" s="52" t="str">
        <f t="array" ref="N122">IFERROR(VLOOKUP(B122,RT!A:AK,37,FALSE),"")</f>
        <v/>
      </c>
      <c r="O122" s="54" t="str">
        <f t="array" ref="O122">IFERROR(VLOOKUP(B122,RT!A:I,9,FALSE),"")</f>
        <v/>
      </c>
      <c r="P122" s="52" t="str">
        <f t="array" ref="P122">IFERROR(VLOOKUP(B122,RT!A:H,8,FALSE),"")</f>
        <v/>
      </c>
      <c r="Q122" s="55" t="str">
        <f t="array" ref="Q122">IFERROR(VLOOKUP(B122,RT!A:AA,27,FALSE),"")</f>
        <v/>
      </c>
      <c r="R122" s="56" t="str">
        <f t="array" ref="R122">IF(AND(E122&lt;&gt;"",G122="INS",K122="OUI",M122&gt;0),M122*IF($O122&gt;41790,5.94,5.65),"")</f>
        <v/>
      </c>
      <c r="S122" s="50" t="str">
        <f t="array" ref="S122">IF(AND(E122&lt;&gt;"",G122="REV",K122="OUI",M122&gt;0),M122*IF($O122&gt;41790,6.2,5.9),"")</f>
        <v/>
      </c>
      <c r="T122" s="57" t="str">
        <f t="array" ref="T122">IF(AND(E122&lt;&gt;"",K122="NON",OR(L122="Branchement individuel",L122="Batiment détruit")),3,"")</f>
        <v/>
      </c>
      <c r="U122" s="58"/>
      <c r="V122" s="58" t="str">
        <f t="array" ref="V122">IF(AND(E122&lt;&gt;"",K122="OUI",Q122="OUI"),18,"")</f>
        <v/>
      </c>
      <c r="W122" s="49" t="str">
        <f t="array" ref="W122">IF(AND(E122&lt;&gt;"",K122="OUI",Q122="OUI"),60,"")</f>
        <v/>
      </c>
      <c r="X122" s="56"/>
      <c r="Y122" s="49"/>
      <c r="Z122" s="49"/>
      <c r="AA122" s="51"/>
      <c r="AB122" s="48"/>
    </row>
    <row r="123" spans="1:28" x14ac:dyDescent="0.25">
      <c r="A123" s="152" t="str">
        <f t="array" ref="A123">IF(D123="",RIGHT(E123,7),"")</f>
        <v>5140582</v>
      </c>
      <c r="B123" s="152">
        <f t="array" ref="B123">E123</f>
        <v>10005140582</v>
      </c>
      <c r="C123" s="61" t="str">
        <f t="array" ref="C123">IFERROR(VLOOKUP(B123,RT!A:B,2,FALSE),"")</f>
        <v/>
      </c>
      <c r="D123" s="7" t="str">
        <f t="array" ref="D123">IFERROR(VLOOKUP(B123,RT!A:J,10,FALSE),"")</f>
        <v/>
      </c>
      <c r="E123" s="203">
        <v>10005140582</v>
      </c>
      <c r="F123" s="204" t="s">
        <v>2197</v>
      </c>
      <c r="G123" s="204" t="s">
        <v>70</v>
      </c>
      <c r="H123" s="204"/>
      <c r="I123" s="204" t="s">
        <v>2196</v>
      </c>
      <c r="J123" s="202" t="s">
        <v>128</v>
      </c>
      <c r="K123" s="169" t="str">
        <f t="array" ref="K123">IFERROR(VLOOKUP(B123,RT!A:K,11,FALSE),"")</f>
        <v/>
      </c>
      <c r="L123" s="170" t="str">
        <f t="array" ref="L123">IFERROR(VLOOKUP(B123,RT!A:AJ,36,FALSE),"")</f>
        <v/>
      </c>
      <c r="M123" s="53" t="str">
        <f t="array" ref="M123">IFERROR(VLOOKUP(B123,RT!A:AL,38,FALSE),"")</f>
        <v/>
      </c>
      <c r="N123" s="52" t="str">
        <f t="array" ref="N123">IFERROR(VLOOKUP(B123,RT!A:AK,37,FALSE),"")</f>
        <v/>
      </c>
      <c r="O123" s="54" t="str">
        <f t="array" ref="O123">IFERROR(VLOOKUP(B123,RT!A:I,9,FALSE),"")</f>
        <v/>
      </c>
      <c r="P123" s="52" t="str">
        <f t="array" ref="P123">IFERROR(VLOOKUP(B123,RT!A:H,8,FALSE),"")</f>
        <v/>
      </c>
      <c r="Q123" s="55" t="str">
        <f t="array" ref="Q123">IFERROR(VLOOKUP(B123,RT!A:AA,27,FALSE),"")</f>
        <v/>
      </c>
      <c r="R123" s="56" t="str">
        <f t="array" ref="R123">IF(AND(E123&lt;&gt;"",G123="INS",K123="OUI",M123&gt;0),M123*IF($O123&gt;41790,5.94,5.65),"")</f>
        <v/>
      </c>
      <c r="S123" s="50" t="str">
        <f t="array" ref="S123">IF(AND(E123&lt;&gt;"",G123="REV",K123="OUI",M123&gt;0),M123*IF($O123&gt;41790,6.2,5.9),"")</f>
        <v/>
      </c>
      <c r="T123" s="57" t="str">
        <f t="array" ref="T123">IF(AND(E123&lt;&gt;"",K123="NON",OR(L123="Branchement individuel",L123="Batiment détruit")),3,"")</f>
        <v/>
      </c>
      <c r="U123" s="58"/>
      <c r="V123" s="58" t="str">
        <f t="array" ref="V123">IF(AND(E123&lt;&gt;"",K123="OUI",Q123="OUI"),18,"")</f>
        <v/>
      </c>
      <c r="W123" s="49" t="str">
        <f t="array" ref="W123">IF(AND(E123&lt;&gt;"",K123="OUI",Q123="OUI"),60,"")</f>
        <v/>
      </c>
      <c r="X123" s="56"/>
      <c r="Y123" s="49"/>
      <c r="Z123" s="49"/>
      <c r="AA123" s="51"/>
      <c r="AB123" s="48"/>
    </row>
    <row r="124" spans="1:28" x14ac:dyDescent="0.25">
      <c r="A124" s="152" t="str">
        <f t="array" ref="A124">IF(D124="",RIGHT(E124,7),"")</f>
        <v>5143078</v>
      </c>
      <c r="B124" s="152">
        <f t="array" ref="B124">E124</f>
        <v>10005143078</v>
      </c>
      <c r="C124" s="61" t="str">
        <f t="array" ref="C124">IFERROR(VLOOKUP(B124,RT!A:B,2,FALSE),"")</f>
        <v/>
      </c>
      <c r="D124" s="7" t="str">
        <f t="array" ref="D124">IFERROR(VLOOKUP(B124,RT!A:J,10,FALSE),"")</f>
        <v/>
      </c>
      <c r="E124" s="203">
        <v>10005143078</v>
      </c>
      <c r="F124" s="204" t="s">
        <v>2198</v>
      </c>
      <c r="G124" s="204" t="s">
        <v>70</v>
      </c>
      <c r="H124" s="204"/>
      <c r="I124" s="204" t="s">
        <v>2196</v>
      </c>
      <c r="J124" s="202" t="s">
        <v>128</v>
      </c>
      <c r="K124" s="169" t="str">
        <f t="array" ref="K124">IFERROR(VLOOKUP(B124,RT!A:K,11,FALSE),"")</f>
        <v/>
      </c>
      <c r="L124" s="170" t="str">
        <f t="array" ref="L124">IFERROR(VLOOKUP(B124,RT!A:AJ,36,FALSE),"")</f>
        <v/>
      </c>
      <c r="M124" s="53" t="str">
        <f t="array" ref="M124">IFERROR(VLOOKUP(B124,RT!A:AL,38,FALSE),"")</f>
        <v/>
      </c>
      <c r="N124" s="52" t="str">
        <f t="array" ref="N124">IFERROR(VLOOKUP(B124,RT!A:AK,37,FALSE),"")</f>
        <v/>
      </c>
      <c r="O124" s="54" t="str">
        <f t="array" ref="O124">IFERROR(VLOOKUP(B124,RT!A:I,9,FALSE),"")</f>
        <v/>
      </c>
      <c r="P124" s="52" t="str">
        <f t="array" ref="P124">IFERROR(VLOOKUP(B124,RT!A:H,8,FALSE),"")</f>
        <v/>
      </c>
      <c r="Q124" s="55" t="str">
        <f t="array" ref="Q124">IFERROR(VLOOKUP(B124,RT!A:AA,27,FALSE),"")</f>
        <v/>
      </c>
      <c r="R124" s="56" t="str">
        <f t="array" ref="R124">IF(AND(E124&lt;&gt;"",G124="INS",K124="OUI",M124&gt;0),M124*IF($O124&gt;41790,5.94,5.65),"")</f>
        <v/>
      </c>
      <c r="S124" s="50" t="str">
        <f t="array" ref="S124">IF(AND(E124&lt;&gt;"",G124="REV",K124="OUI",M124&gt;0),M124*IF($O124&gt;41790,6.2,5.9),"")</f>
        <v/>
      </c>
      <c r="T124" s="57" t="str">
        <f t="array" ref="T124">IF(AND(E124&lt;&gt;"",K124="NON",OR(L124="Branchement individuel",L124="Batiment détruit")),3,"")</f>
        <v/>
      </c>
      <c r="U124" s="58"/>
      <c r="V124" s="58" t="str">
        <f t="array" ref="V124">IF(AND(E124&lt;&gt;"",K124="OUI",Q124="OUI"),18,"")</f>
        <v/>
      </c>
      <c r="W124" s="49" t="str">
        <f t="array" ref="W124">IF(AND(E124&lt;&gt;"",K124="OUI",Q124="OUI"),60,"")</f>
        <v/>
      </c>
      <c r="X124" s="56"/>
      <c r="Y124" s="49"/>
      <c r="Z124" s="49"/>
      <c r="AA124" s="51"/>
      <c r="AB124" s="48"/>
    </row>
    <row r="125" spans="1:28" x14ac:dyDescent="0.25">
      <c r="A125" s="152" t="str">
        <f t="array" ref="A125">IF(D125="",RIGHT(E125,7),"")</f>
        <v>5145719</v>
      </c>
      <c r="B125" s="152">
        <f t="array" ref="B125">E125</f>
        <v>10005145719</v>
      </c>
      <c r="C125" s="61" t="str">
        <f t="array" ref="C125">IFERROR(VLOOKUP(B125,RT!A:B,2,FALSE),"")</f>
        <v/>
      </c>
      <c r="D125" s="7" t="str">
        <f t="array" ref="D125">IFERROR(VLOOKUP(B125,RT!A:J,10,FALSE),"")</f>
        <v/>
      </c>
      <c r="E125" s="203">
        <v>10005145719</v>
      </c>
      <c r="F125" s="204" t="s">
        <v>2199</v>
      </c>
      <c r="G125" s="204" t="s">
        <v>70</v>
      </c>
      <c r="H125" s="204"/>
      <c r="I125" s="204" t="s">
        <v>2196</v>
      </c>
      <c r="J125" s="202" t="s">
        <v>128</v>
      </c>
      <c r="K125" s="169" t="str">
        <f t="array" ref="K125">IFERROR(VLOOKUP(B125,RT!A:K,11,FALSE),"")</f>
        <v/>
      </c>
      <c r="L125" s="170" t="str">
        <f t="array" ref="L125">IFERROR(VLOOKUP(B125,RT!A:AJ,36,FALSE),"")</f>
        <v/>
      </c>
      <c r="M125" s="53" t="str">
        <f t="array" ref="M125">IFERROR(VLOOKUP(B125,RT!A:AL,38,FALSE),"")</f>
        <v/>
      </c>
      <c r="N125" s="52" t="str">
        <f t="array" ref="N125">IFERROR(VLOOKUP(B125,RT!A:AK,37,FALSE),"")</f>
        <v/>
      </c>
      <c r="O125" s="54" t="str">
        <f t="array" ref="O125">IFERROR(VLOOKUP(B125,RT!A:I,9,FALSE),"")</f>
        <v/>
      </c>
      <c r="P125" s="52" t="str">
        <f t="array" ref="P125">IFERROR(VLOOKUP(B125,RT!A:H,8,FALSE),"")</f>
        <v/>
      </c>
      <c r="Q125" s="55" t="str">
        <f t="array" ref="Q125">IFERROR(VLOOKUP(B125,RT!A:AA,27,FALSE),"")</f>
        <v/>
      </c>
      <c r="R125" s="56" t="str">
        <f t="array" ref="R125">IF(AND(E125&lt;&gt;"",G125="INS",K125="OUI",M125&gt;0),M125*IF($O125&gt;41790,5.94,5.65),"")</f>
        <v/>
      </c>
      <c r="S125" s="50" t="str">
        <f t="array" ref="S125">IF(AND(E125&lt;&gt;"",G125="REV",K125="OUI",M125&gt;0),M125*IF($O125&gt;41790,6.2,5.9),"")</f>
        <v/>
      </c>
      <c r="T125" s="57" t="str">
        <f t="array" ref="T125">IF(AND(E125&lt;&gt;"",K125="NON",OR(L125="Branchement individuel",L125="Batiment détruit")),3,"")</f>
        <v/>
      </c>
      <c r="U125" s="58"/>
      <c r="V125" s="58" t="str">
        <f t="array" ref="V125">IF(AND(E125&lt;&gt;"",K125="OUI",Q125="OUI"),18,"")</f>
        <v/>
      </c>
      <c r="W125" s="49" t="str">
        <f t="array" ref="W125">IF(AND(E125&lt;&gt;"",K125="OUI",Q125="OUI"),60,"")</f>
        <v/>
      </c>
      <c r="X125" s="56"/>
      <c r="Y125" s="49"/>
      <c r="Z125" s="49"/>
      <c r="AA125" s="51"/>
      <c r="AB125" s="48"/>
    </row>
    <row r="126" spans="1:28" x14ac:dyDescent="0.25">
      <c r="A126" s="152" t="str">
        <f t="array" ref="A126">IF(D126="",RIGHT(E126,7),"")</f>
        <v>5148198</v>
      </c>
      <c r="B126" s="152">
        <f t="array" ref="B126">E126</f>
        <v>10005148198</v>
      </c>
      <c r="C126" s="61" t="str">
        <f t="array" ref="C126">IFERROR(VLOOKUP(B126,RT!A:B,2,FALSE),"")</f>
        <v/>
      </c>
      <c r="D126" s="7" t="str">
        <f t="array" ref="D126">IFERROR(VLOOKUP(B126,RT!A:J,10,FALSE),"")</f>
        <v/>
      </c>
      <c r="E126" s="203">
        <v>10005148198</v>
      </c>
      <c r="F126" s="204" t="s">
        <v>2200</v>
      </c>
      <c r="G126" s="204" t="s">
        <v>70</v>
      </c>
      <c r="H126" s="204"/>
      <c r="I126" s="204" t="s">
        <v>2196</v>
      </c>
      <c r="J126" s="202" t="s">
        <v>128</v>
      </c>
      <c r="K126" s="169" t="str">
        <f t="array" ref="K126">IFERROR(VLOOKUP(B126,RT!A:K,11,FALSE),"")</f>
        <v/>
      </c>
      <c r="L126" s="170" t="str">
        <f t="array" ref="L126">IFERROR(VLOOKUP(B126,RT!A:AJ,36,FALSE),"")</f>
        <v/>
      </c>
      <c r="M126" s="53" t="str">
        <f t="array" ref="M126">IFERROR(VLOOKUP(B126,RT!A:AL,38,FALSE),"")</f>
        <v/>
      </c>
      <c r="N126" s="52" t="str">
        <f t="array" ref="N126">IFERROR(VLOOKUP(B126,RT!A:AK,37,FALSE),"")</f>
        <v/>
      </c>
      <c r="O126" s="54" t="str">
        <f t="array" ref="O126">IFERROR(VLOOKUP(B126,RT!A:I,9,FALSE),"")</f>
        <v/>
      </c>
      <c r="P126" s="52" t="str">
        <f t="array" ref="P126">IFERROR(VLOOKUP(B126,RT!A:H,8,FALSE),"")</f>
        <v/>
      </c>
      <c r="Q126" s="55" t="str">
        <f t="array" ref="Q126">IFERROR(VLOOKUP(B126,RT!A:AA,27,FALSE),"")</f>
        <v/>
      </c>
      <c r="R126" s="56" t="str">
        <f t="array" ref="R126">IF(AND(E126&lt;&gt;"",G126="INS",K126="OUI",M126&gt;0),M126*IF($O126&gt;41790,5.94,5.65),"")</f>
        <v/>
      </c>
      <c r="S126" s="50" t="str">
        <f t="array" ref="S126">IF(AND(E126&lt;&gt;"",G126="REV",K126="OUI",M126&gt;0),M126*IF($O126&gt;41790,6.2,5.9),"")</f>
        <v/>
      </c>
      <c r="T126" s="57" t="str">
        <f t="array" ref="T126">IF(AND(E126&lt;&gt;"",K126="NON",OR(L126="Branchement individuel",L126="Batiment détruit")),3,"")</f>
        <v/>
      </c>
      <c r="U126" s="58"/>
      <c r="V126" s="58" t="str">
        <f t="array" ref="V126">IF(AND(E126&lt;&gt;"",K126="OUI",Q126="OUI"),18,"")</f>
        <v/>
      </c>
      <c r="W126" s="49" t="str">
        <f t="array" ref="W126">IF(AND(E126&lt;&gt;"",K126="OUI",Q126="OUI"),60,"")</f>
        <v/>
      </c>
      <c r="X126" s="56"/>
      <c r="Y126" s="49"/>
      <c r="Z126" s="49"/>
      <c r="AA126" s="51"/>
      <c r="AB126" s="48"/>
    </row>
    <row r="127" spans="1:28" x14ac:dyDescent="0.25">
      <c r="A127" s="152" t="str">
        <f t="array" ref="A127">IF(D127="",RIGHT(E127,7),"")</f>
        <v>5151212</v>
      </c>
      <c r="B127" s="152">
        <f t="array" ref="B127">E127</f>
        <v>10005151212</v>
      </c>
      <c r="C127" s="61" t="str">
        <f t="array" ref="C127">IFERROR(VLOOKUP(B127,RT!A:B,2,FALSE),"")</f>
        <v/>
      </c>
      <c r="D127" s="7" t="str">
        <f t="array" ref="D127">IFERROR(VLOOKUP(B127,RT!A:J,10,FALSE),"")</f>
        <v/>
      </c>
      <c r="E127" s="203">
        <v>10005151212</v>
      </c>
      <c r="F127" s="204" t="s">
        <v>2201</v>
      </c>
      <c r="G127" s="204" t="s">
        <v>70</v>
      </c>
      <c r="H127" s="204"/>
      <c r="I127" s="204" t="s">
        <v>2196</v>
      </c>
      <c r="J127" s="202" t="s">
        <v>128</v>
      </c>
      <c r="K127" s="169" t="str">
        <f t="array" ref="K127">IFERROR(VLOOKUP(B127,RT!A:K,11,FALSE),"")</f>
        <v/>
      </c>
      <c r="L127" s="170" t="str">
        <f t="array" ref="L127">IFERROR(VLOOKUP(B127,RT!A:AJ,36,FALSE),"")</f>
        <v/>
      </c>
      <c r="M127" s="53" t="str">
        <f t="array" ref="M127">IFERROR(VLOOKUP(B127,RT!A:AL,38,FALSE),"")</f>
        <v/>
      </c>
      <c r="N127" s="52" t="str">
        <f t="array" ref="N127">IFERROR(VLOOKUP(B127,RT!A:AK,37,FALSE),"")</f>
        <v/>
      </c>
      <c r="O127" s="54" t="str">
        <f t="array" ref="O127">IFERROR(VLOOKUP(B127,RT!A:I,9,FALSE),"")</f>
        <v/>
      </c>
      <c r="P127" s="52" t="str">
        <f t="array" ref="P127">IFERROR(VLOOKUP(B127,RT!A:H,8,FALSE),"")</f>
        <v/>
      </c>
      <c r="Q127" s="55" t="str">
        <f t="array" ref="Q127">IFERROR(VLOOKUP(B127,RT!A:AA,27,FALSE),"")</f>
        <v/>
      </c>
      <c r="R127" s="56" t="str">
        <f t="array" ref="R127">IF(AND(E127&lt;&gt;"",G127="INS",K127="OUI",M127&gt;0),M127*IF($O127&gt;41790,5.94,5.65),"")</f>
        <v/>
      </c>
      <c r="S127" s="50" t="str">
        <f t="array" ref="S127">IF(AND(E127&lt;&gt;"",G127="REV",K127="OUI",M127&gt;0),M127*IF($O127&gt;41790,6.2,5.9),"")</f>
        <v/>
      </c>
      <c r="T127" s="57" t="str">
        <f t="array" ref="T127">IF(AND(E127&lt;&gt;"",K127="NON",OR(L127="Branchement individuel",L127="Batiment détruit")),3,"")</f>
        <v/>
      </c>
      <c r="U127" s="58"/>
      <c r="V127" s="58" t="str">
        <f t="array" ref="V127">IF(AND(E127&lt;&gt;"",K127="OUI",Q127="OUI"),18,"")</f>
        <v/>
      </c>
      <c r="W127" s="49" t="str">
        <f t="array" ref="W127">IF(AND(E127&lt;&gt;"",K127="OUI",Q127="OUI"),60,"")</f>
        <v/>
      </c>
      <c r="X127" s="56"/>
      <c r="Y127" s="49"/>
      <c r="Z127" s="49"/>
      <c r="AA127" s="51"/>
      <c r="AB127" s="48"/>
    </row>
    <row r="128" spans="1:28" x14ac:dyDescent="0.25">
      <c r="A128" s="152" t="str">
        <f t="array" ref="A128">IF(D128="",RIGHT(E128,7),"")</f>
        <v>5204132</v>
      </c>
      <c r="B128" s="152">
        <f t="array" ref="B128">E128</f>
        <v>10005204132</v>
      </c>
      <c r="C128" s="61" t="str">
        <f t="array" ref="C128">IFERROR(VLOOKUP(B128,RT!A:B,2,FALSE),"")</f>
        <v/>
      </c>
      <c r="D128" s="7" t="str">
        <f t="array" ref="D128">IFERROR(VLOOKUP(B128,RT!A:J,10,FALSE),"")</f>
        <v/>
      </c>
      <c r="E128" s="203">
        <v>10005204132</v>
      </c>
      <c r="F128" s="204" t="s">
        <v>2202</v>
      </c>
      <c r="G128" s="204" t="s">
        <v>70</v>
      </c>
      <c r="H128" s="204"/>
      <c r="I128" s="204" t="s">
        <v>2196</v>
      </c>
      <c r="J128" s="202" t="s">
        <v>128</v>
      </c>
      <c r="K128" s="169" t="str">
        <f t="array" ref="K128">IFERROR(VLOOKUP(B128,RT!A:K,11,FALSE),"")</f>
        <v/>
      </c>
      <c r="L128" s="170" t="str">
        <f t="array" ref="L128">IFERROR(VLOOKUP(B128,RT!A:AJ,36,FALSE),"")</f>
        <v/>
      </c>
      <c r="M128" s="53" t="str">
        <f t="array" ref="M128">IFERROR(VLOOKUP(B128,RT!A:AL,38,FALSE),"")</f>
        <v/>
      </c>
      <c r="N128" s="52" t="str">
        <f t="array" ref="N128">IFERROR(VLOOKUP(B128,RT!A:AK,37,FALSE),"")</f>
        <v/>
      </c>
      <c r="O128" s="54" t="str">
        <f t="array" ref="O128">IFERROR(VLOOKUP(B128,RT!A:I,9,FALSE),"")</f>
        <v/>
      </c>
      <c r="P128" s="52" t="str">
        <f t="array" ref="P128">IFERROR(VLOOKUP(B128,RT!A:H,8,FALSE),"")</f>
        <v/>
      </c>
      <c r="Q128" s="55" t="str">
        <f t="array" ref="Q128">IFERROR(VLOOKUP(B128,RT!A:AA,27,FALSE),"")</f>
        <v/>
      </c>
      <c r="R128" s="56" t="str">
        <f t="array" ref="R128">IF(AND(E128&lt;&gt;"",G128="INS",K128="OUI",M128&gt;0),M128*IF($O128&gt;41790,5.94,5.65),"")</f>
        <v/>
      </c>
      <c r="S128" s="50" t="str">
        <f t="array" ref="S128">IF(AND(E128&lt;&gt;"",G128="REV",K128="OUI",M128&gt;0),M128*IF($O128&gt;41790,6.2,5.9),"")</f>
        <v/>
      </c>
      <c r="T128" s="57" t="str">
        <f t="array" ref="T128">IF(AND(E128&lt;&gt;"",K128="NON",OR(L128="Branchement individuel",L128="Batiment détruit")),3,"")</f>
        <v/>
      </c>
      <c r="U128" s="58"/>
      <c r="V128" s="58" t="str">
        <f t="array" ref="V128">IF(AND(E128&lt;&gt;"",K128="OUI",Q128="OUI"),18,"")</f>
        <v/>
      </c>
      <c r="W128" s="49" t="str">
        <f t="array" ref="W128">IF(AND(E128&lt;&gt;"",K128="OUI",Q128="OUI"),60,"")</f>
        <v/>
      </c>
      <c r="X128" s="56"/>
      <c r="Y128" s="49"/>
      <c r="Z128" s="49"/>
      <c r="AA128" s="51"/>
      <c r="AB128" s="48"/>
    </row>
    <row r="129" spans="1:28" x14ac:dyDescent="0.25">
      <c r="A129" s="152" t="str">
        <f t="array" ref="A129">IF(D129="",RIGHT(E129,7),"")</f>
        <v>5460785</v>
      </c>
      <c r="B129" s="152">
        <f t="array" ref="B129">E129</f>
        <v>10005460785</v>
      </c>
      <c r="C129" s="61" t="str">
        <f t="array" ref="C129">IFERROR(VLOOKUP(B129,RT!A:B,2,FALSE),"")</f>
        <v/>
      </c>
      <c r="D129" s="7" t="str">
        <f t="array" ref="D129">IFERROR(VLOOKUP(B129,RT!A:J,10,FALSE),"")</f>
        <v/>
      </c>
      <c r="E129" s="203">
        <v>10005460785</v>
      </c>
      <c r="F129" s="204" t="s">
        <v>2206</v>
      </c>
      <c r="G129" s="204" t="s">
        <v>70</v>
      </c>
      <c r="H129" s="204"/>
      <c r="I129" s="204" t="s">
        <v>2196</v>
      </c>
      <c r="J129" s="202" t="s">
        <v>128</v>
      </c>
      <c r="K129" s="169" t="str">
        <f t="array" ref="K129">IFERROR(VLOOKUP(B129,RT!A:K,11,FALSE),"")</f>
        <v/>
      </c>
      <c r="L129" s="170" t="str">
        <f t="array" ref="L129">IFERROR(VLOOKUP(B129,RT!A:AJ,36,FALSE),"")</f>
        <v/>
      </c>
      <c r="M129" s="53" t="str">
        <f t="array" ref="M129">IFERROR(VLOOKUP(B129,RT!A:AL,38,FALSE),"")</f>
        <v/>
      </c>
      <c r="N129" s="52" t="str">
        <f t="array" ref="N129">IFERROR(VLOOKUP(B129,RT!A:AK,37,FALSE),"")</f>
        <v/>
      </c>
      <c r="O129" s="54" t="str">
        <f t="array" ref="O129">IFERROR(VLOOKUP(B129,RT!A:I,9,FALSE),"")</f>
        <v/>
      </c>
      <c r="P129" s="52" t="str">
        <f t="array" ref="P129">IFERROR(VLOOKUP(B129,RT!A:H,8,FALSE),"")</f>
        <v/>
      </c>
      <c r="Q129" s="55" t="str">
        <f t="array" ref="Q129">IFERROR(VLOOKUP(B129,RT!A:AA,27,FALSE),"")</f>
        <v/>
      </c>
      <c r="R129" s="56" t="str">
        <f t="array" ref="R129">IF(AND(E129&lt;&gt;"",G129="INS",K129="OUI",M129&gt;0),M129*IF($O129&gt;41790,5.94,5.65),"")</f>
        <v/>
      </c>
      <c r="S129" s="50" t="str">
        <f t="array" ref="S129">IF(AND(E129&lt;&gt;"",G129="REV",K129="OUI",M129&gt;0),M129*IF($O129&gt;41790,6.2,5.9),"")</f>
        <v/>
      </c>
      <c r="T129" s="57" t="str">
        <f t="array" ref="T129">IF(AND(E129&lt;&gt;"",K129="NON",OR(L129="Branchement individuel",L129="Batiment détruit")),3,"")</f>
        <v/>
      </c>
      <c r="U129" s="58"/>
      <c r="V129" s="58" t="str">
        <f t="array" ref="V129">IF(AND(E129&lt;&gt;"",K129="OUI",Q129="OUI"),18,"")</f>
        <v/>
      </c>
      <c r="W129" s="49" t="str">
        <f t="array" ref="W129">IF(AND(E129&lt;&gt;"",K129="OUI",Q129="OUI"),60,"")</f>
        <v/>
      </c>
      <c r="X129" s="56"/>
      <c r="Y129" s="49"/>
      <c r="Z129" s="49"/>
      <c r="AA129" s="51"/>
      <c r="AB129" s="48"/>
    </row>
    <row r="130" spans="1:28" x14ac:dyDescent="0.25">
      <c r="A130" s="152" t="str">
        <f t="array" ref="A130">IF(D130="",RIGHT(E130,7),"")</f>
        <v>5462238</v>
      </c>
      <c r="B130" s="152">
        <f t="array" ref="B130">E130</f>
        <v>10005462238</v>
      </c>
      <c r="C130" s="61" t="str">
        <f t="array" ref="C130">IFERROR(VLOOKUP(B130,RT!A:B,2,FALSE),"")</f>
        <v/>
      </c>
      <c r="D130" s="7" t="str">
        <f t="array" ref="D130">IFERROR(VLOOKUP(B130,RT!A:J,10,FALSE),"")</f>
        <v/>
      </c>
      <c r="E130" s="203">
        <v>10005462238</v>
      </c>
      <c r="F130" s="204" t="s">
        <v>2209</v>
      </c>
      <c r="G130" s="204" t="s">
        <v>70</v>
      </c>
      <c r="H130" s="204"/>
      <c r="I130" s="204" t="s">
        <v>2196</v>
      </c>
      <c r="J130" s="202" t="s">
        <v>128</v>
      </c>
      <c r="K130" s="169" t="str">
        <f t="array" ref="K130">IFERROR(VLOOKUP(B130,RT!A:K,11,FALSE),"")</f>
        <v/>
      </c>
      <c r="L130" s="170" t="str">
        <f t="array" ref="L130">IFERROR(VLOOKUP(B130,RT!A:AJ,36,FALSE),"")</f>
        <v/>
      </c>
      <c r="M130" s="53" t="str">
        <f t="array" ref="M130">IFERROR(VLOOKUP(B130,RT!A:AL,38,FALSE),"")</f>
        <v/>
      </c>
      <c r="N130" s="52" t="str">
        <f t="array" ref="N130">IFERROR(VLOOKUP(B130,RT!A:AK,37,FALSE),"")</f>
        <v/>
      </c>
      <c r="O130" s="54" t="str">
        <f t="array" ref="O130">IFERROR(VLOOKUP(B130,RT!A:I,9,FALSE),"")</f>
        <v/>
      </c>
      <c r="P130" s="52" t="str">
        <f t="array" ref="P130">IFERROR(VLOOKUP(B130,RT!A:H,8,FALSE),"")</f>
        <v/>
      </c>
      <c r="Q130" s="55" t="str">
        <f t="array" ref="Q130">IFERROR(VLOOKUP(B130,RT!A:AA,27,FALSE),"")</f>
        <v/>
      </c>
      <c r="R130" s="56" t="str">
        <f t="array" ref="R130">IF(AND(E130&lt;&gt;"",G130="INS",K130="OUI",M130&gt;0),M130*IF($O130&gt;41790,5.94,5.65),"")</f>
        <v/>
      </c>
      <c r="S130" s="50" t="str">
        <f t="array" ref="S130">IF(AND(E130&lt;&gt;"",G130="REV",K130="OUI",M130&gt;0),M130*IF($O130&gt;41790,6.2,5.9),"")</f>
        <v/>
      </c>
      <c r="T130" s="57" t="str">
        <f t="array" ref="T130">IF(AND(E130&lt;&gt;"",K130="NON",OR(L130="Branchement individuel",L130="Batiment détruit")),3,"")</f>
        <v/>
      </c>
      <c r="U130" s="58"/>
      <c r="V130" s="58" t="str">
        <f t="array" ref="V130">IF(AND(E130&lt;&gt;"",K130="OUI",Q130="OUI"),18,"")</f>
        <v/>
      </c>
      <c r="W130" s="49" t="str">
        <f t="array" ref="W130">IF(AND(E130&lt;&gt;"",K130="OUI",Q130="OUI"),60,"")</f>
        <v/>
      </c>
      <c r="X130" s="56"/>
      <c r="Y130" s="49"/>
      <c r="Z130" s="49"/>
      <c r="AA130" s="51"/>
      <c r="AB130" s="48"/>
    </row>
    <row r="131" spans="1:28" x14ac:dyDescent="0.25">
      <c r="A131" s="152" t="str">
        <f t="array" ref="A131">IF(D131="",RIGHT(E131,7),"")</f>
        <v>5458105</v>
      </c>
      <c r="B131" s="152">
        <f t="array" ref="B131">E131</f>
        <v>10005458105</v>
      </c>
      <c r="C131" s="61" t="str">
        <f t="array" ref="C131">IFERROR(VLOOKUP(B131,RT!A:B,2,FALSE),"")</f>
        <v/>
      </c>
      <c r="D131" s="7" t="str">
        <f t="array" ref="D131">IFERROR(VLOOKUP(B131,RT!A:J,10,FALSE),"")</f>
        <v/>
      </c>
      <c r="E131" s="203">
        <v>10005458105</v>
      </c>
      <c r="F131" s="204" t="s">
        <v>2210</v>
      </c>
      <c r="G131" s="204" t="s">
        <v>70</v>
      </c>
      <c r="H131" s="204"/>
      <c r="I131" s="204" t="s">
        <v>2196</v>
      </c>
      <c r="J131" s="202" t="s">
        <v>128</v>
      </c>
      <c r="K131" s="169" t="str">
        <f t="array" ref="K131">IFERROR(VLOOKUP(B131,RT!A:K,11,FALSE),"")</f>
        <v/>
      </c>
      <c r="L131" s="170" t="str">
        <f t="array" ref="L131">IFERROR(VLOOKUP(B131,RT!A:AJ,36,FALSE),"")</f>
        <v/>
      </c>
      <c r="M131" s="53" t="str">
        <f t="array" ref="M131">IFERROR(VLOOKUP(B131,RT!A:AL,38,FALSE),"")</f>
        <v/>
      </c>
      <c r="N131" s="52" t="str">
        <f t="array" ref="N131">IFERROR(VLOOKUP(B131,RT!A:AK,37,FALSE),"")</f>
        <v/>
      </c>
      <c r="O131" s="54" t="str">
        <f t="array" ref="O131">IFERROR(VLOOKUP(B131,RT!A:I,9,FALSE),"")</f>
        <v/>
      </c>
      <c r="P131" s="52" t="str">
        <f t="array" ref="P131">IFERROR(VLOOKUP(B131,RT!A:H,8,FALSE),"")</f>
        <v/>
      </c>
      <c r="Q131" s="55" t="str">
        <f t="array" ref="Q131">IFERROR(VLOOKUP(B131,RT!A:AA,27,FALSE),"")</f>
        <v/>
      </c>
      <c r="R131" s="56" t="str">
        <f t="array" ref="R131">IF(AND(E131&lt;&gt;"",G131="INS",K131="OUI",M131&gt;0),M131*IF($O131&gt;41790,5.94,5.65),"")</f>
        <v/>
      </c>
      <c r="S131" s="50" t="str">
        <f t="array" ref="S131">IF(AND(E131&lt;&gt;"",G131="REV",K131="OUI",M131&gt;0),M131*IF($O131&gt;41790,6.2,5.9),"")</f>
        <v/>
      </c>
      <c r="T131" s="57" t="str">
        <f t="array" ref="T131">IF(AND(E131&lt;&gt;"",K131="NON",OR(L131="Branchement individuel",L131="Batiment détruit")),3,"")</f>
        <v/>
      </c>
      <c r="U131" s="58"/>
      <c r="V131" s="58" t="str">
        <f t="array" ref="V131">IF(AND(E131&lt;&gt;"",K131="OUI",Q131="OUI"),18,"")</f>
        <v/>
      </c>
      <c r="W131" s="49" t="str">
        <f t="array" ref="W131">IF(AND(E131&lt;&gt;"",K131="OUI",Q131="OUI"),60,"")</f>
        <v/>
      </c>
      <c r="X131" s="56"/>
      <c r="Y131" s="49"/>
      <c r="Z131" s="49"/>
      <c r="AA131" s="51"/>
      <c r="AB131" s="48"/>
    </row>
    <row r="132" spans="1:28" x14ac:dyDescent="0.25">
      <c r="A132" s="152" t="str">
        <f t="array" ref="A132">IF(D132="",RIGHT(E132,7),"")</f>
        <v>5462237</v>
      </c>
      <c r="B132" s="152">
        <f t="array" ref="B132">E132</f>
        <v>10005462237</v>
      </c>
      <c r="C132" s="61" t="str">
        <f t="array" ref="C132">IFERROR(VLOOKUP(B132,RT!A:B,2,FALSE),"")</f>
        <v/>
      </c>
      <c r="D132" s="7" t="str">
        <f t="array" ref="D132">IFERROR(VLOOKUP(B132,RT!A:J,10,FALSE),"")</f>
        <v/>
      </c>
      <c r="E132" s="203">
        <v>10005462237</v>
      </c>
      <c r="F132" s="204" t="s">
        <v>2211</v>
      </c>
      <c r="G132" s="204" t="s">
        <v>70</v>
      </c>
      <c r="H132" s="204"/>
      <c r="I132" s="204" t="s">
        <v>2196</v>
      </c>
      <c r="J132" s="202" t="s">
        <v>128</v>
      </c>
      <c r="K132" s="169" t="str">
        <f t="array" ref="K132">IFERROR(VLOOKUP(B132,RT!A:K,11,FALSE),"")</f>
        <v/>
      </c>
      <c r="L132" s="170" t="str">
        <f t="array" ref="L132">IFERROR(VLOOKUP(B132,RT!A:AJ,36,FALSE),"")</f>
        <v/>
      </c>
      <c r="M132" s="53" t="str">
        <f t="array" ref="M132">IFERROR(VLOOKUP(B132,RT!A:AL,38,FALSE),"")</f>
        <v/>
      </c>
      <c r="N132" s="52" t="str">
        <f t="array" ref="N132">IFERROR(VLOOKUP(B132,RT!A:AK,37,FALSE),"")</f>
        <v/>
      </c>
      <c r="O132" s="54" t="str">
        <f t="array" ref="O132">IFERROR(VLOOKUP(B132,RT!A:I,9,FALSE),"")</f>
        <v/>
      </c>
      <c r="P132" s="52" t="str">
        <f t="array" ref="P132">IFERROR(VLOOKUP(B132,RT!A:H,8,FALSE),"")</f>
        <v/>
      </c>
      <c r="Q132" s="55" t="str">
        <f t="array" ref="Q132">IFERROR(VLOOKUP(B132,RT!A:AA,27,FALSE),"")</f>
        <v/>
      </c>
      <c r="R132" s="56" t="str">
        <f t="array" ref="R132">IF(AND(E132&lt;&gt;"",G132="INS",K132="OUI",M132&gt;0),M132*IF($O132&gt;41790,5.94,5.65),"")</f>
        <v/>
      </c>
      <c r="S132" s="50" t="str">
        <f t="array" ref="S132">IF(AND(E132&lt;&gt;"",G132="REV",K132="OUI",M132&gt;0),M132*IF($O132&gt;41790,6.2,5.9),"")</f>
        <v/>
      </c>
      <c r="T132" s="57" t="str">
        <f t="array" ref="T132">IF(AND(E132&lt;&gt;"",K132="NON",OR(L132="Branchement individuel",L132="Batiment détruit")),3,"")</f>
        <v/>
      </c>
      <c r="U132" s="58"/>
      <c r="V132" s="58" t="str">
        <f t="array" ref="V132">IF(AND(E132&lt;&gt;"",K132="OUI",Q132="OUI"),18,"")</f>
        <v/>
      </c>
      <c r="W132" s="49" t="str">
        <f t="array" ref="W132">IF(AND(E132&lt;&gt;"",K132="OUI",Q132="OUI"),60,"")</f>
        <v/>
      </c>
      <c r="X132" s="56"/>
      <c r="Y132" s="49"/>
      <c r="Z132" s="49"/>
      <c r="AA132" s="51"/>
      <c r="AB132" s="48"/>
    </row>
    <row r="133" spans="1:28" x14ac:dyDescent="0.25">
      <c r="A133" s="152" t="str">
        <f t="array" ref="A133">IF(D133="",RIGHT(E133,7),"")</f>
        <v>5459391</v>
      </c>
      <c r="B133" s="152">
        <f t="array" ref="B133">E133</f>
        <v>10005459391</v>
      </c>
      <c r="C133" s="61" t="str">
        <f t="array" ref="C133">IFERROR(VLOOKUP(B133,RT!A:B,2,FALSE),"")</f>
        <v/>
      </c>
      <c r="D133" s="7" t="str">
        <f t="array" ref="D133">IFERROR(VLOOKUP(B133,RT!A:J,10,FALSE),"")</f>
        <v/>
      </c>
      <c r="E133" s="203">
        <v>10005459391</v>
      </c>
      <c r="F133" s="204" t="s">
        <v>2212</v>
      </c>
      <c r="G133" s="204" t="s">
        <v>70</v>
      </c>
      <c r="H133" s="204"/>
      <c r="I133" s="204" t="s">
        <v>2196</v>
      </c>
      <c r="J133" s="202" t="s">
        <v>128</v>
      </c>
      <c r="K133" s="169" t="str">
        <f t="array" ref="K133">IFERROR(VLOOKUP(B133,RT!A:K,11,FALSE),"")</f>
        <v/>
      </c>
      <c r="L133" s="170" t="str">
        <f t="array" ref="L133">IFERROR(VLOOKUP(B133,RT!A:AJ,36,FALSE),"")</f>
        <v/>
      </c>
      <c r="M133" s="53" t="str">
        <f t="array" ref="M133">IFERROR(VLOOKUP(B133,RT!A:AL,38,FALSE),"")</f>
        <v/>
      </c>
      <c r="N133" s="52" t="str">
        <f t="array" ref="N133">IFERROR(VLOOKUP(B133,RT!A:AK,37,FALSE),"")</f>
        <v/>
      </c>
      <c r="O133" s="54" t="str">
        <f t="array" ref="O133">IFERROR(VLOOKUP(B133,RT!A:I,9,FALSE),"")</f>
        <v/>
      </c>
      <c r="P133" s="52" t="str">
        <f t="array" ref="P133">IFERROR(VLOOKUP(B133,RT!A:H,8,FALSE),"")</f>
        <v/>
      </c>
      <c r="Q133" s="55" t="str">
        <f t="array" ref="Q133">IFERROR(VLOOKUP(B133,RT!A:AA,27,FALSE),"")</f>
        <v/>
      </c>
      <c r="R133" s="56" t="str">
        <f t="array" ref="R133">IF(AND(E133&lt;&gt;"",G133="INS",K133="OUI",M133&gt;0),M133*IF($O133&gt;41790,5.94,5.65),"")</f>
        <v/>
      </c>
      <c r="S133" s="50" t="str">
        <f t="array" ref="S133">IF(AND(E133&lt;&gt;"",G133="REV",K133="OUI",M133&gt;0),M133*IF($O133&gt;41790,6.2,5.9),"")</f>
        <v/>
      </c>
      <c r="T133" s="57" t="str">
        <f t="array" ref="T133">IF(AND(E133&lt;&gt;"",K133="NON",OR(L133="Branchement individuel",L133="Batiment détruit")),3,"")</f>
        <v/>
      </c>
      <c r="U133" s="58"/>
      <c r="V133" s="58" t="str">
        <f t="array" ref="V133">IF(AND(E133&lt;&gt;"",K133="OUI",Q133="OUI"),18,"")</f>
        <v/>
      </c>
      <c r="W133" s="49" t="str">
        <f t="array" ref="W133">IF(AND(E133&lt;&gt;"",K133="OUI",Q133="OUI"),60,"")</f>
        <v/>
      </c>
      <c r="X133" s="56"/>
      <c r="Y133" s="49"/>
      <c r="Z133" s="49"/>
      <c r="AA133" s="51"/>
      <c r="AB133" s="48"/>
    </row>
    <row r="134" spans="1:28" x14ac:dyDescent="0.25">
      <c r="A134" s="152" t="str">
        <f t="array" ref="A134">IF(D134="",RIGHT(E134,7),"")</f>
        <v>5461503</v>
      </c>
      <c r="B134" s="152">
        <f t="array" ref="B134">E134</f>
        <v>10005461503</v>
      </c>
      <c r="C134" s="61" t="str">
        <f t="array" ref="C134">IFERROR(VLOOKUP(B134,RT!A:B,2,FALSE),"")</f>
        <v/>
      </c>
      <c r="D134" s="7" t="str">
        <f t="array" ref="D134">IFERROR(VLOOKUP(B134,RT!A:J,10,FALSE),"")</f>
        <v/>
      </c>
      <c r="E134" s="203">
        <v>10005461503</v>
      </c>
      <c r="F134" s="204" t="s">
        <v>2213</v>
      </c>
      <c r="G134" s="204" t="s">
        <v>70</v>
      </c>
      <c r="H134" s="204"/>
      <c r="I134" s="204" t="s">
        <v>2196</v>
      </c>
      <c r="J134" s="202" t="s">
        <v>128</v>
      </c>
      <c r="K134" s="169" t="str">
        <f t="array" ref="K134">IFERROR(VLOOKUP(B134,RT!A:K,11,FALSE),"")</f>
        <v/>
      </c>
      <c r="L134" s="170" t="str">
        <f t="array" ref="L134">IFERROR(VLOOKUP(B134,RT!A:AJ,36,FALSE),"")</f>
        <v/>
      </c>
      <c r="M134" s="53" t="str">
        <f t="array" ref="M134">IFERROR(VLOOKUP(B134,RT!A:AL,38,FALSE),"")</f>
        <v/>
      </c>
      <c r="N134" s="52" t="str">
        <f t="array" ref="N134">IFERROR(VLOOKUP(B134,RT!A:AK,37,FALSE),"")</f>
        <v/>
      </c>
      <c r="O134" s="54" t="str">
        <f t="array" ref="O134">IFERROR(VLOOKUP(B134,RT!A:I,9,FALSE),"")</f>
        <v/>
      </c>
      <c r="P134" s="52" t="str">
        <f t="array" ref="P134">IFERROR(VLOOKUP(B134,RT!A:H,8,FALSE),"")</f>
        <v/>
      </c>
      <c r="Q134" s="55" t="str">
        <f t="array" ref="Q134">IFERROR(VLOOKUP(B134,RT!A:AA,27,FALSE),"")</f>
        <v/>
      </c>
      <c r="R134" s="56" t="str">
        <f t="array" ref="R134">IF(AND(E134&lt;&gt;"",G134="INS",K134="OUI",M134&gt;0),M134*IF($O134&gt;41790,5.94,5.65),"")</f>
        <v/>
      </c>
      <c r="S134" s="50" t="str">
        <f t="array" ref="S134">IF(AND(E134&lt;&gt;"",G134="REV",K134="OUI",M134&gt;0),M134*IF($O134&gt;41790,6.2,5.9),"")</f>
        <v/>
      </c>
      <c r="T134" s="57" t="str">
        <f t="array" ref="T134">IF(AND(E134&lt;&gt;"",K134="NON",OR(L134="Branchement individuel",L134="Batiment détruit")),3,"")</f>
        <v/>
      </c>
      <c r="U134" s="58"/>
      <c r="V134" s="58" t="str">
        <f t="array" ref="V134">IF(AND(E134&lt;&gt;"",K134="OUI",Q134="OUI"),18,"")</f>
        <v/>
      </c>
      <c r="W134" s="49" t="str">
        <f t="array" ref="W134">IF(AND(E134&lt;&gt;"",K134="OUI",Q134="OUI"),60,"")</f>
        <v/>
      </c>
      <c r="X134" s="56"/>
      <c r="Y134" s="49"/>
      <c r="Z134" s="49"/>
      <c r="AA134" s="51"/>
      <c r="AB134" s="48"/>
    </row>
    <row r="135" spans="1:28" x14ac:dyDescent="0.25">
      <c r="A135" s="152" t="str">
        <f t="array" ref="A135">IF(D135="",RIGHT(E135,7),"")</f>
        <v>5462934</v>
      </c>
      <c r="B135" s="152">
        <f t="array" ref="B135">E135</f>
        <v>10005462934</v>
      </c>
      <c r="C135" s="61" t="str">
        <f t="array" ref="C135">IFERROR(VLOOKUP(B135,RT!A:B,2,FALSE),"")</f>
        <v/>
      </c>
      <c r="D135" s="7" t="str">
        <f t="array" ref="D135">IFERROR(VLOOKUP(B135,RT!A:J,10,FALSE),"")</f>
        <v/>
      </c>
      <c r="E135" s="203">
        <v>10005462934</v>
      </c>
      <c r="F135" s="204" t="s">
        <v>2214</v>
      </c>
      <c r="G135" s="204" t="s">
        <v>70</v>
      </c>
      <c r="H135" s="204"/>
      <c r="I135" s="204" t="s">
        <v>2196</v>
      </c>
      <c r="J135" s="202" t="s">
        <v>128</v>
      </c>
      <c r="K135" s="169" t="str">
        <f t="array" ref="K135">IFERROR(VLOOKUP(B135,RT!A:K,11,FALSE),"")</f>
        <v/>
      </c>
      <c r="L135" s="170" t="str">
        <f t="array" ref="L135">IFERROR(VLOOKUP(B135,RT!A:AJ,36,FALSE),"")</f>
        <v/>
      </c>
      <c r="M135" s="53" t="str">
        <f t="array" ref="M135">IFERROR(VLOOKUP(B135,RT!A:AL,38,FALSE),"")</f>
        <v/>
      </c>
      <c r="N135" s="52" t="str">
        <f t="array" ref="N135">IFERROR(VLOOKUP(B135,RT!A:AK,37,FALSE),"")</f>
        <v/>
      </c>
      <c r="O135" s="54" t="str">
        <f t="array" ref="O135">IFERROR(VLOOKUP(B135,RT!A:I,9,FALSE),"")</f>
        <v/>
      </c>
      <c r="P135" s="52" t="str">
        <f t="array" ref="P135">IFERROR(VLOOKUP(B135,RT!A:H,8,FALSE),"")</f>
        <v/>
      </c>
      <c r="Q135" s="55" t="str">
        <f t="array" ref="Q135">IFERROR(VLOOKUP(B135,RT!A:AA,27,FALSE),"")</f>
        <v/>
      </c>
      <c r="R135" s="56" t="str">
        <f t="array" ref="R135">IF(AND(E135&lt;&gt;"",G135="INS",K135="OUI",M135&gt;0),M135*IF($O135&gt;41790,5.94,5.65),"")</f>
        <v/>
      </c>
      <c r="S135" s="50" t="str">
        <f t="array" ref="S135">IF(AND(E135&lt;&gt;"",G135="REV",K135="OUI",M135&gt;0),M135*IF($O135&gt;41790,6.2,5.9),"")</f>
        <v/>
      </c>
      <c r="T135" s="57" t="str">
        <f t="array" ref="T135">IF(AND(E135&lt;&gt;"",K135="NON",OR(L135="Branchement individuel",L135="Batiment détruit")),3,"")</f>
        <v/>
      </c>
      <c r="U135" s="58"/>
      <c r="V135" s="58" t="str">
        <f t="array" ref="V135">IF(AND(E135&lt;&gt;"",K135="OUI",Q135="OUI"),18,"")</f>
        <v/>
      </c>
      <c r="W135" s="49" t="str">
        <f t="array" ref="W135">IF(AND(E135&lt;&gt;"",K135="OUI",Q135="OUI"),60,"")</f>
        <v/>
      </c>
      <c r="X135" s="56"/>
      <c r="Y135" s="49"/>
      <c r="Z135" s="49"/>
      <c r="AA135" s="51"/>
      <c r="AB135" s="48"/>
    </row>
    <row r="136" spans="1:28" x14ac:dyDescent="0.25">
      <c r="A136" s="152" t="str">
        <f t="array" ref="A136">IF(D136="",RIGHT(E136,7),"")</f>
        <v>5463783</v>
      </c>
      <c r="B136" s="152">
        <f t="array" ref="B136">E136</f>
        <v>10005463783</v>
      </c>
      <c r="C136" s="61" t="str">
        <f t="array" ref="C136">IFERROR(VLOOKUP(B136,RT!A:B,2,FALSE),"")</f>
        <v/>
      </c>
      <c r="D136" s="7" t="str">
        <f t="array" ref="D136">IFERROR(VLOOKUP(B136,RT!A:J,10,FALSE),"")</f>
        <v/>
      </c>
      <c r="E136" s="203">
        <v>10005463783</v>
      </c>
      <c r="F136" s="204" t="s">
        <v>2215</v>
      </c>
      <c r="G136" s="204" t="s">
        <v>70</v>
      </c>
      <c r="H136" s="204"/>
      <c r="I136" s="204" t="s">
        <v>2196</v>
      </c>
      <c r="J136" s="202" t="s">
        <v>128</v>
      </c>
      <c r="K136" s="169" t="str">
        <f t="array" ref="K136">IFERROR(VLOOKUP(B136,RT!A:K,11,FALSE),"")</f>
        <v/>
      </c>
      <c r="L136" s="170" t="str">
        <f t="array" ref="L136">IFERROR(VLOOKUP(B136,RT!A:AJ,36,FALSE),"")</f>
        <v/>
      </c>
      <c r="M136" s="53" t="str">
        <f t="array" ref="M136">IFERROR(VLOOKUP(B136,RT!A:AL,38,FALSE),"")</f>
        <v/>
      </c>
      <c r="N136" s="52" t="str">
        <f t="array" ref="N136">IFERROR(VLOOKUP(B136,RT!A:AK,37,FALSE),"")</f>
        <v/>
      </c>
      <c r="O136" s="54" t="str">
        <f t="array" ref="O136">IFERROR(VLOOKUP(B136,RT!A:I,9,FALSE),"")</f>
        <v/>
      </c>
      <c r="P136" s="52" t="str">
        <f t="array" ref="P136">IFERROR(VLOOKUP(B136,RT!A:H,8,FALSE),"")</f>
        <v/>
      </c>
      <c r="Q136" s="55" t="str">
        <f t="array" ref="Q136">IFERROR(VLOOKUP(B136,RT!A:AA,27,FALSE),"")</f>
        <v/>
      </c>
      <c r="R136" s="56" t="str">
        <f t="array" ref="R136">IF(AND(E136&lt;&gt;"",G136="INS",K136="OUI",M136&gt;0),M136*IF($O136&gt;41790,5.94,5.65),"")</f>
        <v/>
      </c>
      <c r="S136" s="50" t="str">
        <f t="array" ref="S136">IF(AND(E136&lt;&gt;"",G136="REV",K136="OUI",M136&gt;0),M136*IF($O136&gt;41790,6.2,5.9),"")</f>
        <v/>
      </c>
      <c r="T136" s="57" t="str">
        <f t="array" ref="T136">IF(AND(E136&lt;&gt;"",K136="NON",OR(L136="Branchement individuel",L136="Batiment détruit")),3,"")</f>
        <v/>
      </c>
      <c r="U136" s="58"/>
      <c r="V136" s="58" t="str">
        <f t="array" ref="V136">IF(AND(E136&lt;&gt;"",K136="OUI",Q136="OUI"),18,"")</f>
        <v/>
      </c>
      <c r="W136" s="49" t="str">
        <f t="array" ref="W136">IF(AND(E136&lt;&gt;"",K136="OUI",Q136="OUI"),60,"")</f>
        <v/>
      </c>
      <c r="X136" s="56"/>
      <c r="Y136" s="49"/>
      <c r="Z136" s="49"/>
      <c r="AA136" s="51"/>
      <c r="AB136" s="48"/>
    </row>
    <row r="137" spans="1:28" x14ac:dyDescent="0.25">
      <c r="A137" s="152" t="str">
        <f t="array" ref="A137">IF(D137="",RIGHT(E137,7),"")</f>
        <v>5460097</v>
      </c>
      <c r="B137" s="152">
        <f t="array" ref="B137">E137</f>
        <v>10005460097</v>
      </c>
      <c r="C137" s="61" t="str">
        <f t="array" ref="C137">IFERROR(VLOOKUP(B137,RT!A:B,2,FALSE),"")</f>
        <v/>
      </c>
      <c r="D137" s="7" t="str">
        <f t="array" ref="D137">IFERROR(VLOOKUP(B137,RT!A:J,10,FALSE),"")</f>
        <v/>
      </c>
      <c r="E137" s="203">
        <v>10005460097</v>
      </c>
      <c r="F137" s="204" t="s">
        <v>2216</v>
      </c>
      <c r="G137" s="204" t="s">
        <v>70</v>
      </c>
      <c r="H137" s="204"/>
      <c r="I137" s="204" t="s">
        <v>2196</v>
      </c>
      <c r="J137" s="202" t="s">
        <v>128</v>
      </c>
      <c r="K137" s="169" t="str">
        <f t="array" ref="K137">IFERROR(VLOOKUP(B137,RT!A:K,11,FALSE),"")</f>
        <v/>
      </c>
      <c r="L137" s="170" t="str">
        <f t="array" ref="L137">IFERROR(VLOOKUP(B137,RT!A:AJ,36,FALSE),"")</f>
        <v/>
      </c>
      <c r="M137" s="53" t="str">
        <f t="array" ref="M137">IFERROR(VLOOKUP(B137,RT!A:AL,38,FALSE),"")</f>
        <v/>
      </c>
      <c r="N137" s="52" t="str">
        <f t="array" ref="N137">IFERROR(VLOOKUP(B137,RT!A:AK,37,FALSE),"")</f>
        <v/>
      </c>
      <c r="O137" s="54" t="str">
        <f t="array" ref="O137">IFERROR(VLOOKUP(B137,RT!A:I,9,FALSE),"")</f>
        <v/>
      </c>
      <c r="P137" s="52" t="str">
        <f t="array" ref="P137">IFERROR(VLOOKUP(B137,RT!A:H,8,FALSE),"")</f>
        <v/>
      </c>
      <c r="Q137" s="55" t="str">
        <f t="array" ref="Q137">IFERROR(VLOOKUP(B137,RT!A:AA,27,FALSE),"")</f>
        <v/>
      </c>
      <c r="R137" s="56" t="str">
        <f t="array" ref="R137">IF(AND(E137&lt;&gt;"",G137="INS",K137="OUI",M137&gt;0),M137*IF($O137&gt;41790,5.94,5.65),"")</f>
        <v/>
      </c>
      <c r="S137" s="50" t="str">
        <f t="array" ref="S137">IF(AND(E137&lt;&gt;"",G137="REV",K137="OUI",M137&gt;0),M137*IF($O137&gt;41790,6.2,5.9),"")</f>
        <v/>
      </c>
      <c r="T137" s="57" t="str">
        <f t="array" ref="T137">IF(AND(E137&lt;&gt;"",K137="NON",OR(L137="Branchement individuel",L137="Batiment détruit")),3,"")</f>
        <v/>
      </c>
      <c r="U137" s="58"/>
      <c r="V137" s="58" t="str">
        <f t="array" ref="V137">IF(AND(E137&lt;&gt;"",K137="OUI",Q137="OUI"),18,"")</f>
        <v/>
      </c>
      <c r="W137" s="49" t="str">
        <f t="array" ref="W137">IF(AND(E137&lt;&gt;"",K137="OUI",Q137="OUI"),60,"")</f>
        <v/>
      </c>
      <c r="X137" s="56"/>
      <c r="Y137" s="49"/>
      <c r="Z137" s="49"/>
      <c r="AA137" s="51"/>
      <c r="AB137" s="48"/>
    </row>
    <row r="138" spans="1:28" x14ac:dyDescent="0.25">
      <c r="A138" s="152" t="str">
        <f t="array" ref="A138">IF(D138="",RIGHT(E138,7),"")</f>
        <v>5459393</v>
      </c>
      <c r="B138" s="152">
        <f t="array" ref="B138">E138</f>
        <v>10005459393</v>
      </c>
      <c r="C138" s="61" t="str">
        <f t="array" ref="C138">IFERROR(VLOOKUP(B138,RT!A:B,2,FALSE),"")</f>
        <v/>
      </c>
      <c r="D138" s="7" t="str">
        <f t="array" ref="D138">IFERROR(VLOOKUP(B138,RT!A:J,10,FALSE),"")</f>
        <v/>
      </c>
      <c r="E138" s="203">
        <v>10005459393</v>
      </c>
      <c r="F138" s="204" t="s">
        <v>2207</v>
      </c>
      <c r="G138" s="204" t="s">
        <v>70</v>
      </c>
      <c r="H138" s="204"/>
      <c r="I138" s="204" t="s">
        <v>2196</v>
      </c>
      <c r="J138" s="202" t="s">
        <v>128</v>
      </c>
      <c r="K138" s="169" t="str">
        <f t="array" ref="K138">IFERROR(VLOOKUP(B138,RT!A:K,11,FALSE),"")</f>
        <v/>
      </c>
      <c r="L138" s="170" t="str">
        <f t="array" ref="L138">IFERROR(VLOOKUP(B138,RT!A:AJ,36,FALSE),"")</f>
        <v/>
      </c>
      <c r="M138" s="53" t="str">
        <f t="array" ref="M138">IFERROR(VLOOKUP(B138,RT!A:AL,38,FALSE),"")</f>
        <v/>
      </c>
      <c r="N138" s="52" t="str">
        <f t="array" ref="N138">IFERROR(VLOOKUP(B138,RT!A:AK,37,FALSE),"")</f>
        <v/>
      </c>
      <c r="O138" s="54" t="str">
        <f t="array" ref="O138">IFERROR(VLOOKUP(B138,RT!A:I,9,FALSE),"")</f>
        <v/>
      </c>
      <c r="P138" s="52" t="str">
        <f t="array" ref="P138">IFERROR(VLOOKUP(B138,RT!A:H,8,FALSE),"")</f>
        <v/>
      </c>
      <c r="Q138" s="55" t="str">
        <f t="array" ref="Q138">IFERROR(VLOOKUP(B138,RT!A:AA,27,FALSE),"")</f>
        <v/>
      </c>
      <c r="R138" s="56" t="str">
        <f t="array" ref="R138">IF(AND(E138&lt;&gt;"",G138="INS",K138="OUI",M138&gt;0),M138*IF($O138&gt;41790,5.94,5.65),"")</f>
        <v/>
      </c>
      <c r="S138" s="50" t="str">
        <f t="array" ref="S138">IF(AND(E138&lt;&gt;"",G138="REV",K138="OUI",M138&gt;0),M138*IF($O138&gt;41790,6.2,5.9),"")</f>
        <v/>
      </c>
      <c r="T138" s="57" t="str">
        <f t="array" ref="T138">IF(AND(E138&lt;&gt;"",K138="NON",OR(L138="Branchement individuel",L138="Batiment détruit")),3,"")</f>
        <v/>
      </c>
      <c r="U138" s="58"/>
      <c r="V138" s="58" t="str">
        <f t="array" ref="V138">IF(AND(E138&lt;&gt;"",K138="OUI",Q138="OUI"),18,"")</f>
        <v/>
      </c>
      <c r="W138" s="49" t="str">
        <f t="array" ref="W138">IF(AND(E138&lt;&gt;"",K138="OUI",Q138="OUI"),60,"")</f>
        <v/>
      </c>
      <c r="X138" s="56"/>
      <c r="Y138" s="49"/>
      <c r="Z138" s="49"/>
      <c r="AA138" s="51"/>
      <c r="AB138" s="48"/>
    </row>
    <row r="139" spans="1:28" x14ac:dyDescent="0.25">
      <c r="A139" s="152" t="str">
        <f t="array" ref="A139">IF(D139="",RIGHT(E139,7),"")</f>
        <v>5461505</v>
      </c>
      <c r="B139" s="152">
        <f t="array" ref="B139">E139</f>
        <v>10005461505</v>
      </c>
      <c r="C139" s="61" t="str">
        <f t="array" ref="C139">IFERROR(VLOOKUP(B139,RT!A:B,2,FALSE),"")</f>
        <v/>
      </c>
      <c r="D139" s="7" t="str">
        <f t="array" ref="D139">IFERROR(VLOOKUP(B139,RT!A:J,10,FALSE),"")</f>
        <v/>
      </c>
      <c r="E139" s="203">
        <v>10005461505</v>
      </c>
      <c r="F139" s="204" t="s">
        <v>2208</v>
      </c>
      <c r="G139" s="204" t="s">
        <v>70</v>
      </c>
      <c r="H139" s="204"/>
      <c r="I139" s="204" t="s">
        <v>2196</v>
      </c>
      <c r="J139" s="202" t="s">
        <v>128</v>
      </c>
      <c r="K139" s="169" t="str">
        <f t="array" ref="K139">IFERROR(VLOOKUP(B139,RT!A:K,11,FALSE),"")</f>
        <v/>
      </c>
      <c r="L139" s="170" t="str">
        <f t="array" ref="L139">IFERROR(VLOOKUP(B139,RT!A:AJ,36,FALSE),"")</f>
        <v/>
      </c>
      <c r="M139" s="53" t="str">
        <f t="array" ref="M139">IFERROR(VLOOKUP(B139,RT!A:AL,38,FALSE),"")</f>
        <v/>
      </c>
      <c r="N139" s="52" t="str">
        <f t="array" ref="N139">IFERROR(VLOOKUP(B139,RT!A:AK,37,FALSE),"")</f>
        <v/>
      </c>
      <c r="O139" s="54" t="str">
        <f t="array" ref="O139">IFERROR(VLOOKUP(B139,RT!A:I,9,FALSE),"")</f>
        <v/>
      </c>
      <c r="P139" s="52" t="str">
        <f t="array" ref="P139">IFERROR(VLOOKUP(B139,RT!A:H,8,FALSE),"")</f>
        <v/>
      </c>
      <c r="Q139" s="55" t="str">
        <f t="array" ref="Q139">IFERROR(VLOOKUP(B139,RT!A:AA,27,FALSE),"")</f>
        <v/>
      </c>
      <c r="R139" s="56" t="str">
        <f t="array" ref="R139">IF(AND(E139&lt;&gt;"",G139="INS",K139="OUI",M139&gt;0),M139*IF($O139&gt;41790,5.94,5.65),"")</f>
        <v/>
      </c>
      <c r="S139" s="50" t="str">
        <f t="array" ref="S139">IF(AND(E139&lt;&gt;"",G139="REV",K139="OUI",M139&gt;0),M139*IF($O139&gt;41790,6.2,5.9),"")</f>
        <v/>
      </c>
      <c r="T139" s="57" t="str">
        <f t="array" ref="T139">IF(AND(E139&lt;&gt;"",K139="NON",OR(L139="Branchement individuel",L139="Batiment détruit")),3,"")</f>
        <v/>
      </c>
      <c r="U139" s="58"/>
      <c r="V139" s="58" t="str">
        <f t="array" ref="V139">IF(AND(E139&lt;&gt;"",K139="OUI",Q139="OUI"),18,"")</f>
        <v/>
      </c>
      <c r="W139" s="49" t="str">
        <f t="array" ref="W139">IF(AND(E139&lt;&gt;"",K139="OUI",Q139="OUI"),60,"")</f>
        <v/>
      </c>
      <c r="X139" s="56"/>
      <c r="Y139" s="49"/>
      <c r="Z139" s="49"/>
      <c r="AA139" s="51"/>
      <c r="AB139" s="48"/>
    </row>
    <row r="140" spans="1:28" x14ac:dyDescent="0.25">
      <c r="A140" s="152" t="str">
        <f t="array" ref="A140">IF(D140="",RIGHT(E140,7),"")</f>
        <v>5288701</v>
      </c>
      <c r="B140" s="152">
        <f t="array" ref="B140">E140</f>
        <v>10005288701</v>
      </c>
      <c r="C140" s="61" t="str">
        <f t="array" ref="C140">IFERROR(VLOOKUP(B140,RT!A:B,2,FALSE),"")</f>
        <v/>
      </c>
      <c r="D140" s="7" t="str">
        <f t="array" ref="D140">IFERROR(VLOOKUP(B140,RT!A:J,10,FALSE),"")</f>
        <v/>
      </c>
      <c r="E140" s="203">
        <v>10005288701</v>
      </c>
      <c r="F140" s="204" t="s">
        <v>266</v>
      </c>
      <c r="G140" s="204" t="s">
        <v>70</v>
      </c>
      <c r="H140" s="204"/>
      <c r="I140" s="204" t="s">
        <v>240</v>
      </c>
      <c r="J140" s="202" t="s">
        <v>240</v>
      </c>
      <c r="K140" s="169" t="str">
        <f t="array" ref="K140">IFERROR(VLOOKUP(B140,RT!A:K,11,FALSE),"")</f>
        <v/>
      </c>
      <c r="L140" s="170" t="str">
        <f t="array" ref="L140">IFERROR(VLOOKUP(B140,RT!A:AJ,36,FALSE),"")</f>
        <v/>
      </c>
      <c r="M140" s="53" t="str">
        <f t="array" ref="M140">IFERROR(VLOOKUP(B140,RT!A:AL,38,FALSE),"")</f>
        <v/>
      </c>
      <c r="N140" s="52" t="str">
        <f t="array" ref="N140">IFERROR(VLOOKUP(B140,RT!A:AK,37,FALSE),"")</f>
        <v/>
      </c>
      <c r="O140" s="54" t="str">
        <f t="array" ref="O140">IFERROR(VLOOKUP(B140,RT!A:I,9,FALSE),"")</f>
        <v/>
      </c>
      <c r="P140" s="52" t="str">
        <f t="array" ref="P140">IFERROR(VLOOKUP(B140,RT!A:H,8,FALSE),"")</f>
        <v/>
      </c>
      <c r="Q140" s="55" t="str">
        <f t="array" ref="Q140">IFERROR(VLOOKUP(B140,RT!A:AA,27,FALSE),"")</f>
        <v/>
      </c>
      <c r="R140" s="56" t="str">
        <f t="array" ref="R140">IF(AND(E140&lt;&gt;"",G140="INS",K140="OUI",M140&gt;0),M140*IF($O140&gt;41790,5.94,5.65),"")</f>
        <v/>
      </c>
      <c r="S140" s="50" t="str">
        <f t="array" ref="S140">IF(AND(E140&lt;&gt;"",G140="REV",K140="OUI",M140&gt;0),M140*IF($O140&gt;41790,6.2,5.9),"")</f>
        <v/>
      </c>
      <c r="T140" s="57" t="str">
        <f t="array" ref="T140">IF(AND(E140&lt;&gt;"",K140="NON",OR(L140="Branchement individuel",L140="Batiment détruit")),3,"")</f>
        <v/>
      </c>
      <c r="U140" s="58"/>
      <c r="V140" s="58" t="str">
        <f t="array" ref="V140">IF(AND(E140&lt;&gt;"",K140="OUI",Q140="OUI"),18,"")</f>
        <v/>
      </c>
      <c r="W140" s="49" t="str">
        <f t="array" ref="W140">IF(AND(E140&lt;&gt;"",K140="OUI",Q140="OUI"),60,"")</f>
        <v/>
      </c>
      <c r="X140" s="56"/>
      <c r="Y140" s="49"/>
      <c r="Z140" s="49"/>
      <c r="AA140" s="51"/>
      <c r="AB140" s="48"/>
    </row>
    <row r="141" spans="1:28" x14ac:dyDescent="0.25">
      <c r="A141" s="152" t="str">
        <f t="array" ref="A141">IF(D141="",RIGHT(E141,7),"")</f>
        <v>5241942</v>
      </c>
      <c r="B141" s="152">
        <f t="array" ref="B141">E141</f>
        <v>10005241942</v>
      </c>
      <c r="C141" s="61" t="str">
        <f t="array" ref="C141">IFERROR(VLOOKUP(B141,RT!A:B,2,FALSE),"")</f>
        <v/>
      </c>
      <c r="D141" s="7" t="str">
        <f t="array" ref="D141">IFERROR(VLOOKUP(B141,RT!A:J,10,FALSE),"")</f>
        <v/>
      </c>
      <c r="E141" s="203">
        <v>10005241942</v>
      </c>
      <c r="F141" s="204" t="s">
        <v>274</v>
      </c>
      <c r="G141" s="204" t="s">
        <v>70</v>
      </c>
      <c r="H141" s="204"/>
      <c r="I141" s="204" t="s">
        <v>240</v>
      </c>
      <c r="J141" s="202" t="s">
        <v>240</v>
      </c>
      <c r="K141" s="169" t="str">
        <f t="array" ref="K141">IFERROR(VLOOKUP(B141,RT!A:K,11,FALSE),"")</f>
        <v/>
      </c>
      <c r="L141" s="170" t="str">
        <f t="array" ref="L141">IFERROR(VLOOKUP(B141,RT!A:AJ,36,FALSE),"")</f>
        <v/>
      </c>
      <c r="M141" s="53" t="str">
        <f t="array" ref="M141">IFERROR(VLOOKUP(B141,RT!A:AL,38,FALSE),"")</f>
        <v/>
      </c>
      <c r="N141" s="52" t="str">
        <f t="array" ref="N141">IFERROR(VLOOKUP(B141,RT!A:AK,37,FALSE),"")</f>
        <v/>
      </c>
      <c r="O141" s="54" t="str">
        <f t="array" ref="O141">IFERROR(VLOOKUP(B141,RT!A:I,9,FALSE),"")</f>
        <v/>
      </c>
      <c r="P141" s="52" t="str">
        <f t="array" ref="P141">IFERROR(VLOOKUP(B141,RT!A:H,8,FALSE),"")</f>
        <v/>
      </c>
      <c r="Q141" s="55" t="str">
        <f t="array" ref="Q141">IFERROR(VLOOKUP(B141,RT!A:AA,27,FALSE),"")</f>
        <v/>
      </c>
      <c r="R141" s="56" t="str">
        <f t="array" ref="R141">IF(AND(E141&lt;&gt;"",G141="INS",K141="OUI",M141&gt;0),M141*IF($O141&gt;41790,5.94,5.65),"")</f>
        <v/>
      </c>
      <c r="S141" s="50" t="str">
        <f t="array" ref="S141">IF(AND(E141&lt;&gt;"",G141="REV",K141="OUI",M141&gt;0),M141*IF($O141&gt;41790,6.2,5.9),"")</f>
        <v/>
      </c>
      <c r="T141" s="57" t="str">
        <f t="array" ref="T141">IF(AND(E141&lt;&gt;"",K141="NON",OR(L141="Branchement individuel",L141="Batiment détruit")),3,"")</f>
        <v/>
      </c>
      <c r="U141" s="58"/>
      <c r="V141" s="58" t="str">
        <f t="array" ref="V141">IF(AND(E141&lt;&gt;"",K141="OUI",Q141="OUI"),18,"")</f>
        <v/>
      </c>
      <c r="W141" s="49" t="str">
        <f t="array" ref="W141">IF(AND(E141&lt;&gt;"",K141="OUI",Q141="OUI"),60,"")</f>
        <v/>
      </c>
      <c r="X141" s="56"/>
      <c r="Y141" s="49"/>
      <c r="Z141" s="49"/>
      <c r="AA141" s="51"/>
      <c r="AB141" s="48"/>
    </row>
    <row r="142" spans="1:28" x14ac:dyDescent="0.25">
      <c r="A142" s="152" t="str">
        <f t="array" ref="A142">IF(D142="",RIGHT(E142,7),"")</f>
        <v>5283918</v>
      </c>
      <c r="B142" s="152">
        <f t="array" ref="B142">E142</f>
        <v>10005283918</v>
      </c>
      <c r="C142" s="61" t="str">
        <f t="array" ref="C142">IFERROR(VLOOKUP(B142,RT!A:B,2,FALSE),"")</f>
        <v/>
      </c>
      <c r="D142" s="7" t="str">
        <f t="array" ref="D142">IFERROR(VLOOKUP(B142,RT!A:J,10,FALSE),"")</f>
        <v/>
      </c>
      <c r="E142" s="203">
        <v>10005283918</v>
      </c>
      <c r="F142" s="204" t="s">
        <v>273</v>
      </c>
      <c r="G142" s="204" t="s">
        <v>70</v>
      </c>
      <c r="H142" s="204"/>
      <c r="I142" s="204" t="s">
        <v>240</v>
      </c>
      <c r="J142" s="202" t="s">
        <v>240</v>
      </c>
      <c r="K142" s="169" t="str">
        <f t="array" ref="K142">IFERROR(VLOOKUP(B142,RT!A:K,11,FALSE),"")</f>
        <v/>
      </c>
      <c r="L142" s="170" t="str">
        <f t="array" ref="L142">IFERROR(VLOOKUP(B142,RT!A:AJ,36,FALSE),"")</f>
        <v/>
      </c>
      <c r="M142" s="53" t="str">
        <f t="array" ref="M142">IFERROR(VLOOKUP(B142,RT!A:AL,38,FALSE),"")</f>
        <v/>
      </c>
      <c r="N142" s="52" t="str">
        <f t="array" ref="N142">IFERROR(VLOOKUP(B142,RT!A:AK,37,FALSE),"")</f>
        <v/>
      </c>
      <c r="O142" s="54" t="str">
        <f t="array" ref="O142">IFERROR(VLOOKUP(B142,RT!A:I,9,FALSE),"")</f>
        <v/>
      </c>
      <c r="P142" s="52" t="str">
        <f t="array" ref="P142">IFERROR(VLOOKUP(B142,RT!A:H,8,FALSE),"")</f>
        <v/>
      </c>
      <c r="Q142" s="55" t="str">
        <f t="array" ref="Q142">IFERROR(VLOOKUP(B142,RT!A:AA,27,FALSE),"")</f>
        <v/>
      </c>
      <c r="R142" s="56" t="str">
        <f t="array" ref="R142">IF(AND(E142&lt;&gt;"",G142="INS",K142="OUI",M142&gt;0),M142*IF($O142&gt;41790,5.94,5.65),"")</f>
        <v/>
      </c>
      <c r="S142" s="50" t="str">
        <f t="array" ref="S142">IF(AND(E142&lt;&gt;"",G142="REV",K142="OUI",M142&gt;0),M142*IF($O142&gt;41790,6.2,5.9),"")</f>
        <v/>
      </c>
      <c r="T142" s="57" t="str">
        <f t="array" ref="T142">IF(AND(E142&lt;&gt;"",K142="NON",OR(L142="Branchement individuel",L142="Batiment détruit")),3,"")</f>
        <v/>
      </c>
      <c r="U142" s="58"/>
      <c r="V142" s="58" t="str">
        <f t="array" ref="V142">IF(AND(E142&lt;&gt;"",K142="OUI",Q142="OUI"),18,"")</f>
        <v/>
      </c>
      <c r="W142" s="49" t="str">
        <f t="array" ref="W142">IF(AND(E142&lt;&gt;"",K142="OUI",Q142="OUI"),60,"")</f>
        <v/>
      </c>
      <c r="X142" s="56"/>
      <c r="Y142" s="49"/>
      <c r="Z142" s="49"/>
      <c r="AA142" s="51"/>
      <c r="AB142" s="48"/>
    </row>
    <row r="143" spans="1:28" x14ac:dyDescent="0.25">
      <c r="A143" s="152" t="str">
        <f t="array" ref="A143">IF(D143="",RIGHT(E143,7),"")</f>
        <v>5243742</v>
      </c>
      <c r="B143" s="152">
        <f t="array" ref="B143">E143</f>
        <v>10005243742</v>
      </c>
      <c r="C143" s="61" t="str">
        <f t="array" ref="C143">IFERROR(VLOOKUP(B143,RT!A:B,2,FALSE),"")</f>
        <v/>
      </c>
      <c r="D143" s="7" t="str">
        <f t="array" ref="D143">IFERROR(VLOOKUP(B143,RT!A:J,10,FALSE),"")</f>
        <v/>
      </c>
      <c r="E143" s="203">
        <v>10005243742</v>
      </c>
      <c r="F143" s="204" t="s">
        <v>316</v>
      </c>
      <c r="G143" s="204" t="s">
        <v>70</v>
      </c>
      <c r="H143" s="204"/>
      <c r="I143" s="204" t="s">
        <v>240</v>
      </c>
      <c r="J143" s="202" t="s">
        <v>240</v>
      </c>
      <c r="K143" s="169" t="str">
        <f t="array" ref="K143">IFERROR(VLOOKUP(B143,RT!A:K,11,FALSE),"")</f>
        <v/>
      </c>
      <c r="L143" s="170" t="str">
        <f t="array" ref="L143">IFERROR(VLOOKUP(B143,RT!A:AJ,36,FALSE),"")</f>
        <v/>
      </c>
      <c r="M143" s="53" t="str">
        <f t="array" ref="M143">IFERROR(VLOOKUP(B143,RT!A:AL,38,FALSE),"")</f>
        <v/>
      </c>
      <c r="N143" s="52" t="str">
        <f t="array" ref="N143">IFERROR(VLOOKUP(B143,RT!A:AK,37,FALSE),"")</f>
        <v/>
      </c>
      <c r="O143" s="54" t="str">
        <f t="array" ref="O143">IFERROR(VLOOKUP(B143,RT!A:I,9,FALSE),"")</f>
        <v/>
      </c>
      <c r="P143" s="52" t="str">
        <f t="array" ref="P143">IFERROR(VLOOKUP(B143,RT!A:H,8,FALSE),"")</f>
        <v/>
      </c>
      <c r="Q143" s="55" t="str">
        <f t="array" ref="Q143">IFERROR(VLOOKUP(B143,RT!A:AA,27,FALSE),"")</f>
        <v/>
      </c>
      <c r="R143" s="56" t="str">
        <f t="array" ref="R143">IF(AND(E143&lt;&gt;"",G143="INS",K143="OUI",M143&gt;0),M143*IF($O143&gt;41790,5.94,5.65),"")</f>
        <v/>
      </c>
      <c r="S143" s="50" t="str">
        <f t="array" ref="S143">IF(AND(E143&lt;&gt;"",G143="REV",K143="OUI",M143&gt;0),M143*IF($O143&gt;41790,6.2,5.9),"")</f>
        <v/>
      </c>
      <c r="T143" s="57" t="str">
        <f t="array" ref="T143">IF(AND(E143&lt;&gt;"",K143="NON",OR(L143="Branchement individuel",L143="Batiment détruit")),3,"")</f>
        <v/>
      </c>
      <c r="U143" s="58"/>
      <c r="V143" s="58" t="str">
        <f t="array" ref="V143">IF(AND(E143&lt;&gt;"",K143="OUI",Q143="OUI"),18,"")</f>
        <v/>
      </c>
      <c r="W143" s="49" t="str">
        <f t="array" ref="W143">IF(AND(E143&lt;&gt;"",K143="OUI",Q143="OUI"),60,"")</f>
        <v/>
      </c>
      <c r="X143" s="56"/>
      <c r="Y143" s="49"/>
      <c r="Z143" s="49"/>
      <c r="AA143" s="51"/>
      <c r="AB143" s="48"/>
    </row>
    <row r="144" spans="1:28" x14ac:dyDescent="0.25">
      <c r="A144" s="152" t="str">
        <f t="array" ref="A144">IF(D144="",RIGHT(E144,7),"")</f>
        <v>5245452</v>
      </c>
      <c r="B144" s="152">
        <f t="array" ref="B144">E144</f>
        <v>10005245452</v>
      </c>
      <c r="C144" s="61" t="str">
        <f t="array" ref="C144">IFERROR(VLOOKUP(B144,RT!A:B,2,FALSE),"")</f>
        <v/>
      </c>
      <c r="D144" s="7" t="str">
        <f t="array" ref="D144">IFERROR(VLOOKUP(B144,RT!A:J,10,FALSE),"")</f>
        <v/>
      </c>
      <c r="E144" s="203">
        <v>10005245452</v>
      </c>
      <c r="F144" s="204" t="s">
        <v>315</v>
      </c>
      <c r="G144" s="204" t="s">
        <v>70</v>
      </c>
      <c r="H144" s="204"/>
      <c r="I144" s="204" t="s">
        <v>240</v>
      </c>
      <c r="J144" s="202" t="s">
        <v>240</v>
      </c>
      <c r="K144" s="169" t="str">
        <f t="array" ref="K144">IFERROR(VLOOKUP(B144,RT!A:K,11,FALSE),"")</f>
        <v/>
      </c>
      <c r="L144" s="170" t="str">
        <f t="array" ref="L144">IFERROR(VLOOKUP(B144,RT!A:AJ,36,FALSE),"")</f>
        <v/>
      </c>
      <c r="M144" s="53" t="str">
        <f t="array" ref="M144">IFERROR(VLOOKUP(B144,RT!A:AL,38,FALSE),"")</f>
        <v/>
      </c>
      <c r="N144" s="52" t="str">
        <f t="array" ref="N144">IFERROR(VLOOKUP(B144,RT!A:AK,37,FALSE),"")</f>
        <v/>
      </c>
      <c r="O144" s="54" t="str">
        <f t="array" ref="O144">IFERROR(VLOOKUP(B144,RT!A:I,9,FALSE),"")</f>
        <v/>
      </c>
      <c r="P144" s="52" t="str">
        <f t="array" ref="P144">IFERROR(VLOOKUP(B144,RT!A:H,8,FALSE),"")</f>
        <v/>
      </c>
      <c r="Q144" s="55" t="str">
        <f t="array" ref="Q144">IFERROR(VLOOKUP(B144,RT!A:AA,27,FALSE),"")</f>
        <v/>
      </c>
      <c r="R144" s="56" t="str">
        <f t="array" ref="R144">IF(AND(E144&lt;&gt;"",G144="INS",K144="OUI",M144&gt;0),M144*IF($O144&gt;41790,5.94,5.65),"")</f>
        <v/>
      </c>
      <c r="S144" s="50" t="str">
        <f t="array" ref="S144">IF(AND(E144&lt;&gt;"",G144="REV",K144="OUI",M144&gt;0),M144*IF($O144&gt;41790,6.2,5.9),"")</f>
        <v/>
      </c>
      <c r="T144" s="57" t="str">
        <f t="array" ref="T144">IF(AND(E144&lt;&gt;"",K144="NON",OR(L144="Branchement individuel",L144="Batiment détruit")),3,"")</f>
        <v/>
      </c>
      <c r="U144" s="58"/>
      <c r="V144" s="58" t="str">
        <f t="array" ref="V144">IF(AND(E144&lt;&gt;"",K144="OUI",Q144="OUI"),18,"")</f>
        <v/>
      </c>
      <c r="W144" s="49" t="str">
        <f t="array" ref="W144">IF(AND(E144&lt;&gt;"",K144="OUI",Q144="OUI"),60,"")</f>
        <v/>
      </c>
      <c r="X144" s="56"/>
      <c r="Y144" s="49"/>
      <c r="Z144" s="49"/>
      <c r="AA144" s="51"/>
      <c r="AB144" s="48"/>
    </row>
    <row r="145" spans="1:28" x14ac:dyDescent="0.25">
      <c r="A145" s="152" t="str">
        <f t="array" ref="A145">IF(D145="",RIGHT(E145,7),"")</f>
        <v>5290655</v>
      </c>
      <c r="B145" s="152">
        <f t="array" ref="B145">E145</f>
        <v>10005290655</v>
      </c>
      <c r="C145" s="61" t="str">
        <f t="array" ref="C145">IFERROR(VLOOKUP(B145,RT!A:B,2,FALSE),"")</f>
        <v/>
      </c>
      <c r="D145" s="7" t="str">
        <f t="array" ref="D145">IFERROR(VLOOKUP(B145,RT!A:J,10,FALSE),"")</f>
        <v/>
      </c>
      <c r="E145" s="203">
        <v>10005290655</v>
      </c>
      <c r="F145" s="204" t="s">
        <v>314</v>
      </c>
      <c r="G145" s="204" t="s">
        <v>70</v>
      </c>
      <c r="H145" s="204"/>
      <c r="I145" s="204" t="s">
        <v>240</v>
      </c>
      <c r="J145" s="202" t="s">
        <v>240</v>
      </c>
      <c r="K145" s="169" t="str">
        <f t="array" ref="K145">IFERROR(VLOOKUP(B145,RT!A:K,11,FALSE),"")</f>
        <v/>
      </c>
      <c r="L145" s="170" t="str">
        <f t="array" ref="L145">IFERROR(VLOOKUP(B145,RT!A:AJ,36,FALSE),"")</f>
        <v/>
      </c>
      <c r="M145" s="53" t="str">
        <f t="array" ref="M145">IFERROR(VLOOKUP(B145,RT!A:AL,38,FALSE),"")</f>
        <v/>
      </c>
      <c r="N145" s="52" t="str">
        <f t="array" ref="N145">IFERROR(VLOOKUP(B145,RT!A:AK,37,FALSE),"")</f>
        <v/>
      </c>
      <c r="O145" s="54" t="str">
        <f t="array" ref="O145">IFERROR(VLOOKUP(B145,RT!A:I,9,FALSE),"")</f>
        <v/>
      </c>
      <c r="P145" s="52" t="str">
        <f t="array" ref="P145">IFERROR(VLOOKUP(B145,RT!A:H,8,FALSE),"")</f>
        <v/>
      </c>
      <c r="Q145" s="55" t="str">
        <f t="array" ref="Q145">IFERROR(VLOOKUP(B145,RT!A:AA,27,FALSE),"")</f>
        <v/>
      </c>
      <c r="R145" s="56" t="str">
        <f t="array" ref="R145">IF(AND(E145&lt;&gt;"",G145="INS",K145="OUI",M145&gt;0),M145*IF($O145&gt;41790,5.94,5.65),"")</f>
        <v/>
      </c>
      <c r="S145" s="50" t="str">
        <f t="array" ref="S145">IF(AND(E145&lt;&gt;"",G145="REV",K145="OUI",M145&gt;0),M145*IF($O145&gt;41790,6.2,5.9),"")</f>
        <v/>
      </c>
      <c r="T145" s="57" t="str">
        <f t="array" ref="T145">IF(AND(E145&lt;&gt;"",K145="NON",OR(L145="Branchement individuel",L145="Batiment détruit")),3,"")</f>
        <v/>
      </c>
      <c r="U145" s="58"/>
      <c r="V145" s="58" t="str">
        <f t="array" ref="V145">IF(AND(E145&lt;&gt;"",K145="OUI",Q145="OUI"),18,"")</f>
        <v/>
      </c>
      <c r="W145" s="49" t="str">
        <f t="array" ref="W145">IF(AND(E145&lt;&gt;"",K145="OUI",Q145="OUI"),60,"")</f>
        <v/>
      </c>
      <c r="X145" s="56"/>
      <c r="Y145" s="49"/>
      <c r="Z145" s="49"/>
      <c r="AA145" s="51"/>
      <c r="AB145" s="48"/>
    </row>
    <row r="146" spans="1:28" x14ac:dyDescent="0.25">
      <c r="A146" s="152" t="str">
        <f t="array" ref="A146">IF(D146="",RIGHT(E146,7),"")</f>
        <v>5288715</v>
      </c>
      <c r="B146" s="152">
        <f t="array" ref="B146">E146</f>
        <v>10005288715</v>
      </c>
      <c r="C146" s="61" t="str">
        <f t="array" ref="C146">IFERROR(VLOOKUP(B146,RT!A:B,2,FALSE),"")</f>
        <v/>
      </c>
      <c r="D146" s="7" t="str">
        <f t="array" ref="D146">IFERROR(VLOOKUP(B146,RT!A:J,10,FALSE),"")</f>
        <v/>
      </c>
      <c r="E146" s="203">
        <v>10005288715</v>
      </c>
      <c r="F146" s="204" t="s">
        <v>301</v>
      </c>
      <c r="G146" s="204" t="s">
        <v>70</v>
      </c>
      <c r="H146" s="204"/>
      <c r="I146" s="204" t="s">
        <v>240</v>
      </c>
      <c r="J146" s="202" t="s">
        <v>240</v>
      </c>
      <c r="K146" s="169" t="str">
        <f t="array" ref="K146">IFERROR(VLOOKUP(B146,RT!A:K,11,FALSE),"")</f>
        <v/>
      </c>
      <c r="L146" s="170" t="str">
        <f t="array" ref="L146">IFERROR(VLOOKUP(B146,RT!A:AJ,36,FALSE),"")</f>
        <v/>
      </c>
      <c r="M146" s="53" t="str">
        <f t="array" ref="M146">IFERROR(VLOOKUP(B146,RT!A:AL,38,FALSE),"")</f>
        <v/>
      </c>
      <c r="N146" s="52" t="str">
        <f t="array" ref="N146">IFERROR(VLOOKUP(B146,RT!A:AK,37,FALSE),"")</f>
        <v/>
      </c>
      <c r="O146" s="54" t="str">
        <f t="array" ref="O146">IFERROR(VLOOKUP(B146,RT!A:I,9,FALSE),"")</f>
        <v/>
      </c>
      <c r="P146" s="52" t="str">
        <f t="array" ref="P146">IFERROR(VLOOKUP(B146,RT!A:H,8,FALSE),"")</f>
        <v/>
      </c>
      <c r="Q146" s="55" t="str">
        <f t="array" ref="Q146">IFERROR(VLOOKUP(B146,RT!A:AA,27,FALSE),"")</f>
        <v/>
      </c>
      <c r="R146" s="56" t="str">
        <f t="array" ref="R146">IF(AND(E146&lt;&gt;"",G146="INS",K146="OUI",M146&gt;0),M146*IF($O146&gt;41790,5.94,5.65),"")</f>
        <v/>
      </c>
      <c r="S146" s="50" t="str">
        <f t="array" ref="S146">IF(AND(E146&lt;&gt;"",G146="REV",K146="OUI",M146&gt;0),M146*IF($O146&gt;41790,6.2,5.9),"")</f>
        <v/>
      </c>
      <c r="T146" s="57" t="str">
        <f t="array" ref="T146">IF(AND(E146&lt;&gt;"",K146="NON",OR(L146="Branchement individuel",L146="Batiment détruit")),3,"")</f>
        <v/>
      </c>
      <c r="U146" s="58"/>
      <c r="V146" s="58" t="str">
        <f t="array" ref="V146">IF(AND(E146&lt;&gt;"",K146="OUI",Q146="OUI"),18,"")</f>
        <v/>
      </c>
      <c r="W146" s="49" t="str">
        <f t="array" ref="W146">IF(AND(E146&lt;&gt;"",K146="OUI",Q146="OUI"),60,"")</f>
        <v/>
      </c>
      <c r="X146" s="56"/>
      <c r="Y146" s="49"/>
      <c r="Z146" s="49"/>
      <c r="AA146" s="51"/>
      <c r="AB146" s="48"/>
    </row>
    <row r="147" spans="1:28" x14ac:dyDescent="0.25">
      <c r="A147" s="152" t="str">
        <f t="array" ref="A147">IF(D147="",RIGHT(E147,7),"")</f>
        <v>5288074</v>
      </c>
      <c r="B147" s="152">
        <f t="array" ref="B147">E147</f>
        <v>10005288074</v>
      </c>
      <c r="C147" s="61" t="str">
        <f t="array" ref="C147">IFERROR(VLOOKUP(B147,RT!A:B,2,FALSE),"")</f>
        <v/>
      </c>
      <c r="D147" s="7" t="str">
        <f t="array" ref="D147">IFERROR(VLOOKUP(B147,RT!A:J,10,FALSE),"")</f>
        <v/>
      </c>
      <c r="E147" s="203">
        <v>10005288074</v>
      </c>
      <c r="F147" s="204" t="s">
        <v>300</v>
      </c>
      <c r="G147" s="204" t="s">
        <v>70</v>
      </c>
      <c r="H147" s="204"/>
      <c r="I147" s="204" t="s">
        <v>240</v>
      </c>
      <c r="J147" s="202" t="s">
        <v>240</v>
      </c>
      <c r="K147" s="169" t="str">
        <f t="array" ref="K147">IFERROR(VLOOKUP(B147,RT!A:K,11,FALSE),"")</f>
        <v/>
      </c>
      <c r="L147" s="170" t="str">
        <f t="array" ref="L147">IFERROR(VLOOKUP(B147,RT!A:AJ,36,FALSE),"")</f>
        <v/>
      </c>
      <c r="M147" s="53" t="str">
        <f t="array" ref="M147">IFERROR(VLOOKUP(B147,RT!A:AL,38,FALSE),"")</f>
        <v/>
      </c>
      <c r="N147" s="52" t="str">
        <f t="array" ref="N147">IFERROR(VLOOKUP(B147,RT!A:AK,37,FALSE),"")</f>
        <v/>
      </c>
      <c r="O147" s="54" t="str">
        <f t="array" ref="O147">IFERROR(VLOOKUP(B147,RT!A:I,9,FALSE),"")</f>
        <v/>
      </c>
      <c r="P147" s="52" t="str">
        <f t="array" ref="P147">IFERROR(VLOOKUP(B147,RT!A:H,8,FALSE),"")</f>
        <v/>
      </c>
      <c r="Q147" s="55" t="str">
        <f t="array" ref="Q147">IFERROR(VLOOKUP(B147,RT!A:AA,27,FALSE),"")</f>
        <v/>
      </c>
      <c r="R147" s="56" t="str">
        <f t="array" ref="R147">IF(AND(E147&lt;&gt;"",G147="INS",K147="OUI",M147&gt;0),M147*IF($O147&gt;41790,5.94,5.65),"")</f>
        <v/>
      </c>
      <c r="S147" s="50" t="str">
        <f t="array" ref="S147">IF(AND(E147&lt;&gt;"",G147="REV",K147="OUI",M147&gt;0),M147*IF($O147&gt;41790,6.2,5.9),"")</f>
        <v/>
      </c>
      <c r="T147" s="57" t="str">
        <f t="array" ref="T147">IF(AND(E147&lt;&gt;"",K147="NON",OR(L147="Branchement individuel",L147="Batiment détruit")),3,"")</f>
        <v/>
      </c>
      <c r="U147" s="58"/>
      <c r="V147" s="58" t="str">
        <f t="array" ref="V147">IF(AND(E147&lt;&gt;"",K147="OUI",Q147="OUI"),18,"")</f>
        <v/>
      </c>
      <c r="W147" s="49" t="str">
        <f t="array" ref="W147">IF(AND(E147&lt;&gt;"",K147="OUI",Q147="OUI"),60,"")</f>
        <v/>
      </c>
      <c r="X147" s="56"/>
      <c r="Y147" s="49"/>
      <c r="Z147" s="49"/>
      <c r="AA147" s="51"/>
      <c r="AB147" s="48"/>
    </row>
    <row r="148" spans="1:28" x14ac:dyDescent="0.25">
      <c r="A148" s="152" t="str">
        <f t="array" ref="A148">IF(D148="",RIGHT(E148,7),"")</f>
        <v>5286917</v>
      </c>
      <c r="B148" s="152">
        <f t="array" ref="B148">E148</f>
        <v>10005286917</v>
      </c>
      <c r="C148" s="61" t="str">
        <f t="array" ref="C148">IFERROR(VLOOKUP(B148,RT!A:B,2,FALSE),"")</f>
        <v/>
      </c>
      <c r="D148" s="7" t="str">
        <f t="array" ref="D148">IFERROR(VLOOKUP(B148,RT!A:J,10,FALSE),"")</f>
        <v/>
      </c>
      <c r="E148" s="203">
        <v>10005286917</v>
      </c>
      <c r="F148" s="204" t="s">
        <v>299</v>
      </c>
      <c r="G148" s="204" t="s">
        <v>70</v>
      </c>
      <c r="H148" s="204"/>
      <c r="I148" s="204" t="s">
        <v>240</v>
      </c>
      <c r="J148" s="202" t="s">
        <v>240</v>
      </c>
      <c r="K148" s="169" t="str">
        <f t="array" ref="K148">IFERROR(VLOOKUP(B148,RT!A:K,11,FALSE),"")</f>
        <v/>
      </c>
      <c r="L148" s="170" t="str">
        <f t="array" ref="L148">IFERROR(VLOOKUP(B148,RT!A:AJ,36,FALSE),"")</f>
        <v/>
      </c>
      <c r="M148" s="53" t="str">
        <f t="array" ref="M148">IFERROR(VLOOKUP(B148,RT!A:AL,38,FALSE),"")</f>
        <v/>
      </c>
      <c r="N148" s="52" t="str">
        <f t="array" ref="N148">IFERROR(VLOOKUP(B148,RT!A:AK,37,FALSE),"")</f>
        <v/>
      </c>
      <c r="O148" s="54" t="str">
        <f t="array" ref="O148">IFERROR(VLOOKUP(B148,RT!A:I,9,FALSE),"")</f>
        <v/>
      </c>
      <c r="P148" s="52" t="str">
        <f t="array" ref="P148">IFERROR(VLOOKUP(B148,RT!A:H,8,FALSE),"")</f>
        <v/>
      </c>
      <c r="Q148" s="55" t="str">
        <f t="array" ref="Q148">IFERROR(VLOOKUP(B148,RT!A:AA,27,FALSE),"")</f>
        <v/>
      </c>
      <c r="R148" s="56" t="str">
        <f t="array" ref="R148">IF(AND(E148&lt;&gt;"",G148="INS",K148="OUI",M148&gt;0),M148*IF($O148&gt;41790,5.94,5.65),"")</f>
        <v/>
      </c>
      <c r="S148" s="50" t="str">
        <f t="array" ref="S148">IF(AND(E148&lt;&gt;"",G148="REV",K148="OUI",M148&gt;0),M148*IF($O148&gt;41790,6.2,5.9),"")</f>
        <v/>
      </c>
      <c r="T148" s="57" t="str">
        <f t="array" ref="T148">IF(AND(E148&lt;&gt;"",K148="NON",OR(L148="Branchement individuel",L148="Batiment détruit")),3,"")</f>
        <v/>
      </c>
      <c r="U148" s="58"/>
      <c r="V148" s="58" t="str">
        <f t="array" ref="V148">IF(AND(E148&lt;&gt;"",K148="OUI",Q148="OUI"),18,"")</f>
        <v/>
      </c>
      <c r="W148" s="49" t="str">
        <f t="array" ref="W148">IF(AND(E148&lt;&gt;"",K148="OUI",Q148="OUI"),60,"")</f>
        <v/>
      </c>
      <c r="X148" s="56"/>
      <c r="Y148" s="49"/>
      <c r="Z148" s="49"/>
      <c r="AA148" s="51"/>
      <c r="AB148" s="48"/>
    </row>
    <row r="149" spans="1:28" x14ac:dyDescent="0.25">
      <c r="A149" s="152" t="str">
        <f t="array" ref="A149">IF(D149="",RIGHT(E149,7),"")</f>
        <v>5287475</v>
      </c>
      <c r="B149" s="152">
        <f t="array" ref="B149">E149</f>
        <v>10005287475</v>
      </c>
      <c r="C149" s="61" t="str">
        <f t="array" ref="C149">IFERROR(VLOOKUP(B149,RT!A:B,2,FALSE),"")</f>
        <v/>
      </c>
      <c r="D149" s="7" t="str">
        <f t="array" ref="D149">IFERROR(VLOOKUP(B149,RT!A:J,10,FALSE),"")</f>
        <v/>
      </c>
      <c r="E149" s="203">
        <v>10005287475</v>
      </c>
      <c r="F149" s="204" t="s">
        <v>298</v>
      </c>
      <c r="G149" s="204" t="s">
        <v>70</v>
      </c>
      <c r="H149" s="204"/>
      <c r="I149" s="204" t="s">
        <v>240</v>
      </c>
      <c r="J149" s="202" t="s">
        <v>240</v>
      </c>
      <c r="K149" s="169" t="str">
        <f t="array" ref="K149">IFERROR(VLOOKUP(B149,RT!A:K,11,FALSE),"")</f>
        <v/>
      </c>
      <c r="L149" s="170" t="str">
        <f t="array" ref="L149">IFERROR(VLOOKUP(B149,RT!A:AJ,36,FALSE),"")</f>
        <v/>
      </c>
      <c r="M149" s="53" t="str">
        <f t="array" ref="M149">IFERROR(VLOOKUP(B149,RT!A:AL,38,FALSE),"")</f>
        <v/>
      </c>
      <c r="N149" s="52" t="str">
        <f t="array" ref="N149">IFERROR(VLOOKUP(B149,RT!A:AK,37,FALSE),"")</f>
        <v/>
      </c>
      <c r="O149" s="54" t="str">
        <f t="array" ref="O149">IFERROR(VLOOKUP(B149,RT!A:I,9,FALSE),"")</f>
        <v/>
      </c>
      <c r="P149" s="52" t="str">
        <f t="array" ref="P149">IFERROR(VLOOKUP(B149,RT!A:H,8,FALSE),"")</f>
        <v/>
      </c>
      <c r="Q149" s="55" t="str">
        <f t="array" ref="Q149">IFERROR(VLOOKUP(B149,RT!A:AA,27,FALSE),"")</f>
        <v/>
      </c>
      <c r="R149" s="56" t="str">
        <f t="array" ref="R149">IF(AND(E149&lt;&gt;"",G149="INS",K149="OUI",M149&gt;0),M149*IF($O149&gt;41790,5.94,5.65),"")</f>
        <v/>
      </c>
      <c r="S149" s="50" t="str">
        <f t="array" ref="S149">IF(AND(E149&lt;&gt;"",G149="REV",K149="OUI",M149&gt;0),M149*IF($O149&gt;41790,6.2,5.9),"")</f>
        <v/>
      </c>
      <c r="T149" s="57" t="str">
        <f t="array" ref="T149">IF(AND(E149&lt;&gt;"",K149="NON",OR(L149="Branchement individuel",L149="Batiment détruit")),3,"")</f>
        <v/>
      </c>
      <c r="U149" s="58"/>
      <c r="V149" s="58" t="str">
        <f t="array" ref="V149">IF(AND(E149&lt;&gt;"",K149="OUI",Q149="OUI"),18,"")</f>
        <v/>
      </c>
      <c r="W149" s="49" t="str">
        <f t="array" ref="W149">IF(AND(E149&lt;&gt;"",K149="OUI",Q149="OUI"),60,"")</f>
        <v/>
      </c>
      <c r="X149" s="56"/>
      <c r="Y149" s="49"/>
      <c r="Z149" s="49"/>
      <c r="AA149" s="51"/>
      <c r="AB149" s="48"/>
    </row>
    <row r="150" spans="1:28" x14ac:dyDescent="0.25">
      <c r="A150" s="152" t="str">
        <f t="array" ref="A150">IF(D150="",RIGHT(E150,7),"")</f>
        <v>5290647</v>
      </c>
      <c r="B150" s="152">
        <f t="array" ref="B150">E150</f>
        <v>10005290647</v>
      </c>
      <c r="C150" s="61" t="str">
        <f t="array" ref="C150">IFERROR(VLOOKUP(B150,RT!A:B,2,FALSE),"")</f>
        <v/>
      </c>
      <c r="D150" s="7" t="str">
        <f t="array" ref="D150">IFERROR(VLOOKUP(B150,RT!A:J,10,FALSE),"")</f>
        <v/>
      </c>
      <c r="E150" s="203">
        <v>10005290647</v>
      </c>
      <c r="F150" s="204" t="s">
        <v>297</v>
      </c>
      <c r="G150" s="204" t="s">
        <v>70</v>
      </c>
      <c r="H150" s="204"/>
      <c r="I150" s="204" t="s">
        <v>240</v>
      </c>
      <c r="J150" s="202" t="s">
        <v>240</v>
      </c>
      <c r="K150" s="169" t="str">
        <f t="array" ref="K150">IFERROR(VLOOKUP(B150,RT!A:K,11,FALSE),"")</f>
        <v/>
      </c>
      <c r="L150" s="170" t="str">
        <f t="array" ref="L150">IFERROR(VLOOKUP(B150,RT!A:AJ,36,FALSE),"")</f>
        <v/>
      </c>
      <c r="M150" s="53" t="str">
        <f t="array" ref="M150">IFERROR(VLOOKUP(B150,RT!A:AL,38,FALSE),"")</f>
        <v/>
      </c>
      <c r="N150" s="52" t="str">
        <f t="array" ref="N150">IFERROR(VLOOKUP(B150,RT!A:AK,37,FALSE),"")</f>
        <v/>
      </c>
      <c r="O150" s="54" t="str">
        <f t="array" ref="O150">IFERROR(VLOOKUP(B150,RT!A:I,9,FALSE),"")</f>
        <v/>
      </c>
      <c r="P150" s="52" t="str">
        <f t="array" ref="P150">IFERROR(VLOOKUP(B150,RT!A:H,8,FALSE),"")</f>
        <v/>
      </c>
      <c r="Q150" s="55" t="str">
        <f t="array" ref="Q150">IFERROR(VLOOKUP(B150,RT!A:AA,27,FALSE),"")</f>
        <v/>
      </c>
      <c r="R150" s="56" t="str">
        <f t="array" ref="R150">IF(AND(E150&lt;&gt;"",G150="INS",K150="OUI",M150&gt;0),M150*IF($O150&gt;41790,5.94,5.65),"")</f>
        <v/>
      </c>
      <c r="S150" s="50" t="str">
        <f t="array" ref="S150">IF(AND(E150&lt;&gt;"",G150="REV",K150="OUI",M150&gt;0),M150*IF($O150&gt;41790,6.2,5.9),"")</f>
        <v/>
      </c>
      <c r="T150" s="57" t="str">
        <f t="array" ref="T150">IF(AND(E150&lt;&gt;"",K150="NON",OR(L150="Branchement individuel",L150="Batiment détruit")),3,"")</f>
        <v/>
      </c>
      <c r="U150" s="58"/>
      <c r="V150" s="58" t="str">
        <f t="array" ref="V150">IF(AND(E150&lt;&gt;"",K150="OUI",Q150="OUI"),18,"")</f>
        <v/>
      </c>
      <c r="W150" s="49" t="str">
        <f t="array" ref="W150">IF(AND(E150&lt;&gt;"",K150="OUI",Q150="OUI"),60,"")</f>
        <v/>
      </c>
      <c r="X150" s="56"/>
      <c r="Y150" s="49"/>
      <c r="Z150" s="49"/>
      <c r="AA150" s="51"/>
      <c r="AB150" s="48"/>
    </row>
    <row r="151" spans="1:28" x14ac:dyDescent="0.25">
      <c r="A151" s="152" t="str">
        <f t="array" ref="A151">IF(D151="",RIGHT(E151,7),"")</f>
        <v>5283921</v>
      </c>
      <c r="B151" s="152">
        <f t="array" ref="B151">E151</f>
        <v>10005283921</v>
      </c>
      <c r="C151" s="61" t="str">
        <f t="array" ref="C151">IFERROR(VLOOKUP(B151,RT!A:B,2,FALSE),"")</f>
        <v/>
      </c>
      <c r="D151" s="7" t="str">
        <f t="array" ref="D151">IFERROR(VLOOKUP(B151,RT!A:J,10,FALSE),"")</f>
        <v/>
      </c>
      <c r="E151" s="203">
        <v>10005283921</v>
      </c>
      <c r="F151" s="204" t="s">
        <v>247</v>
      </c>
      <c r="G151" s="204" t="s">
        <v>70</v>
      </c>
      <c r="H151" s="204"/>
      <c r="I151" s="204" t="s">
        <v>240</v>
      </c>
      <c r="J151" s="202" t="s">
        <v>240</v>
      </c>
      <c r="K151" s="169" t="str">
        <f t="array" ref="K151">IFERROR(VLOOKUP(B151,RT!A:K,11,FALSE),"")</f>
        <v/>
      </c>
      <c r="L151" s="170" t="str">
        <f t="array" ref="L151">IFERROR(VLOOKUP(B151,RT!A:AJ,36,FALSE),"")</f>
        <v/>
      </c>
      <c r="M151" s="53" t="str">
        <f t="array" ref="M151">IFERROR(VLOOKUP(B151,RT!A:AL,38,FALSE),"")</f>
        <v/>
      </c>
      <c r="N151" s="52" t="str">
        <f t="array" ref="N151">IFERROR(VLOOKUP(B151,RT!A:AK,37,FALSE),"")</f>
        <v/>
      </c>
      <c r="O151" s="54" t="str">
        <f t="array" ref="O151">IFERROR(VLOOKUP(B151,RT!A:I,9,FALSE),"")</f>
        <v/>
      </c>
      <c r="P151" s="52" t="str">
        <f t="array" ref="P151">IFERROR(VLOOKUP(B151,RT!A:H,8,FALSE),"")</f>
        <v/>
      </c>
      <c r="Q151" s="55" t="str">
        <f t="array" ref="Q151">IFERROR(VLOOKUP(B151,RT!A:AA,27,FALSE),"")</f>
        <v/>
      </c>
      <c r="R151" s="56" t="str">
        <f t="array" ref="R151">IF(AND(E151&lt;&gt;"",G151="INS",K151="OUI",M151&gt;0),M151*IF($O151&gt;41790,5.94,5.65),"")</f>
        <v/>
      </c>
      <c r="S151" s="50" t="str">
        <f t="array" ref="S151">IF(AND(E151&lt;&gt;"",G151="REV",K151="OUI",M151&gt;0),M151*IF($O151&gt;41790,6.2,5.9),"")</f>
        <v/>
      </c>
      <c r="T151" s="57" t="str">
        <f t="array" ref="T151">IF(AND(E151&lt;&gt;"",K151="NON",OR(L151="Branchement individuel",L151="Batiment détruit")),3,"")</f>
        <v/>
      </c>
      <c r="U151" s="58"/>
      <c r="V151" s="58" t="str">
        <f t="array" ref="V151">IF(AND(E151&lt;&gt;"",K151="OUI",Q151="OUI"),18,"")</f>
        <v/>
      </c>
      <c r="W151" s="49" t="str">
        <f t="array" ref="W151">IF(AND(E151&lt;&gt;"",K151="OUI",Q151="OUI"),60,"")</f>
        <v/>
      </c>
      <c r="X151" s="56"/>
      <c r="Y151" s="49"/>
      <c r="Z151" s="49"/>
      <c r="AA151" s="51"/>
      <c r="AB151" s="48"/>
    </row>
    <row r="152" spans="1:28" x14ac:dyDescent="0.25">
      <c r="A152" s="152" t="str">
        <f t="array" ref="A152">IF(D152="",RIGHT(E152,7),"")</f>
        <v>5422462</v>
      </c>
      <c r="B152" s="152">
        <f t="array" ref="B152">E152</f>
        <v>10005422462</v>
      </c>
      <c r="C152" s="61" t="str">
        <f t="array" ref="C152">IFERROR(VLOOKUP(B152,RT!A:B,2,FALSE),"")</f>
        <v/>
      </c>
      <c r="D152" s="7" t="str">
        <f t="array" ref="D152">IFERROR(VLOOKUP(B152,RT!A:J,10,FALSE),"")</f>
        <v/>
      </c>
      <c r="E152" s="203">
        <v>10005422462</v>
      </c>
      <c r="F152" s="204" t="s">
        <v>241</v>
      </c>
      <c r="G152" s="204" t="s">
        <v>70</v>
      </c>
      <c r="H152" s="204"/>
      <c r="I152" s="204" t="s">
        <v>240</v>
      </c>
      <c r="J152" s="202" t="s">
        <v>240</v>
      </c>
      <c r="K152" s="169" t="str">
        <f t="array" ref="K152">IFERROR(VLOOKUP(B152,RT!A:K,11,FALSE),"")</f>
        <v/>
      </c>
      <c r="L152" s="170" t="str">
        <f t="array" ref="L152">IFERROR(VLOOKUP(B152,RT!A:AJ,36,FALSE),"")</f>
        <v/>
      </c>
      <c r="M152" s="53" t="str">
        <f t="array" ref="M152">IFERROR(VLOOKUP(B152,RT!A:AL,38,FALSE),"")</f>
        <v/>
      </c>
      <c r="N152" s="52" t="str">
        <f t="array" ref="N152">IFERROR(VLOOKUP(B152,RT!A:AK,37,FALSE),"")</f>
        <v/>
      </c>
      <c r="O152" s="54" t="str">
        <f t="array" ref="O152">IFERROR(VLOOKUP(B152,RT!A:I,9,FALSE),"")</f>
        <v/>
      </c>
      <c r="P152" s="52" t="str">
        <f t="array" ref="P152">IFERROR(VLOOKUP(B152,RT!A:H,8,FALSE),"")</f>
        <v/>
      </c>
      <c r="Q152" s="55" t="str">
        <f t="array" ref="Q152">IFERROR(VLOOKUP(B152,RT!A:AA,27,FALSE),"")</f>
        <v/>
      </c>
      <c r="R152" s="56" t="str">
        <f t="array" ref="R152">IF(AND(E152&lt;&gt;"",G152="INS",K152="OUI",M152&gt;0),M152*IF($O152&gt;41790,5.94,5.65),"")</f>
        <v/>
      </c>
      <c r="S152" s="50" t="str">
        <f t="array" ref="S152">IF(AND(E152&lt;&gt;"",G152="REV",K152="OUI",M152&gt;0),M152*IF($O152&gt;41790,6.2,5.9),"")</f>
        <v/>
      </c>
      <c r="T152" s="57" t="str">
        <f t="array" ref="T152">IF(AND(E152&lt;&gt;"",K152="NON",OR(L152="Branchement individuel",L152="Batiment détruit")),3,"")</f>
        <v/>
      </c>
      <c r="U152" s="58"/>
      <c r="V152" s="58" t="str">
        <f t="array" ref="V152">IF(AND(E152&lt;&gt;"",K152="OUI",Q152="OUI"),18,"")</f>
        <v/>
      </c>
      <c r="W152" s="49" t="str">
        <f t="array" ref="W152">IF(AND(E152&lt;&gt;"",K152="OUI",Q152="OUI"),60,"")</f>
        <v/>
      </c>
      <c r="X152" s="56"/>
      <c r="Y152" s="49"/>
      <c r="Z152" s="49"/>
      <c r="AA152" s="51"/>
      <c r="AB152" s="48"/>
    </row>
    <row r="153" spans="1:28" x14ac:dyDescent="0.25">
      <c r="A153" s="152" t="str">
        <f t="array" ref="A153">IF(D153="",RIGHT(E153,7),"")</f>
        <v>5240707</v>
      </c>
      <c r="B153" s="152">
        <f t="array" ref="B153">E153</f>
        <v>10005240707</v>
      </c>
      <c r="C153" s="61" t="str">
        <f t="array" ref="C153">IFERROR(VLOOKUP(B153,RT!A:B,2,FALSE),"")</f>
        <v/>
      </c>
      <c r="D153" s="7" t="str">
        <f t="array" ref="D153">IFERROR(VLOOKUP(B153,RT!A:J,10,FALSE),"")</f>
        <v/>
      </c>
      <c r="E153" s="203">
        <v>10005240707</v>
      </c>
      <c r="F153" s="204" t="s">
        <v>313</v>
      </c>
      <c r="G153" s="204" t="s">
        <v>70</v>
      </c>
      <c r="H153" s="204"/>
      <c r="I153" s="204" t="s">
        <v>240</v>
      </c>
      <c r="J153" s="202" t="s">
        <v>240</v>
      </c>
      <c r="K153" s="169" t="str">
        <f t="array" ref="K153">IFERROR(VLOOKUP(B153,RT!A:K,11,FALSE),"")</f>
        <v/>
      </c>
      <c r="L153" s="170" t="str">
        <f t="array" ref="L153">IFERROR(VLOOKUP(B153,RT!A:AJ,36,FALSE),"")</f>
        <v/>
      </c>
      <c r="M153" s="53" t="str">
        <f t="array" ref="M153">IFERROR(VLOOKUP(B153,RT!A:AL,38,FALSE),"")</f>
        <v/>
      </c>
      <c r="N153" s="52" t="str">
        <f t="array" ref="N153">IFERROR(VLOOKUP(B153,RT!A:AK,37,FALSE),"")</f>
        <v/>
      </c>
      <c r="O153" s="54" t="str">
        <f t="array" ref="O153">IFERROR(VLOOKUP(B153,RT!A:I,9,FALSE),"")</f>
        <v/>
      </c>
      <c r="P153" s="52" t="str">
        <f t="array" ref="P153">IFERROR(VLOOKUP(B153,RT!A:H,8,FALSE),"")</f>
        <v/>
      </c>
      <c r="Q153" s="55" t="str">
        <f t="array" ref="Q153">IFERROR(VLOOKUP(B153,RT!A:AA,27,FALSE),"")</f>
        <v/>
      </c>
      <c r="R153" s="56" t="str">
        <f t="array" ref="R153">IF(AND(E153&lt;&gt;"",G153="INS",K153="OUI",M153&gt;0),M153*IF($O153&gt;41790,5.94,5.65),"")</f>
        <v/>
      </c>
      <c r="S153" s="50" t="str">
        <f t="array" ref="S153">IF(AND(E153&lt;&gt;"",G153="REV",K153="OUI",M153&gt;0),M153*IF($O153&gt;41790,6.2,5.9),"")</f>
        <v/>
      </c>
      <c r="T153" s="57" t="str">
        <f t="array" ref="T153">IF(AND(E153&lt;&gt;"",K153="NON",OR(L153="Branchement individuel",L153="Batiment détruit")),3,"")</f>
        <v/>
      </c>
      <c r="U153" s="58"/>
      <c r="V153" s="58" t="str">
        <f t="array" ref="V153">IF(AND(E153&lt;&gt;"",K153="OUI",Q153="OUI"),18,"")</f>
        <v/>
      </c>
      <c r="W153" s="49" t="str">
        <f t="array" ref="W153">IF(AND(E153&lt;&gt;"",K153="OUI",Q153="OUI"),60,"")</f>
        <v/>
      </c>
      <c r="X153" s="56"/>
      <c r="Y153" s="49"/>
      <c r="Z153" s="49"/>
      <c r="AA153" s="51"/>
      <c r="AB153" s="48"/>
    </row>
    <row r="154" spans="1:28" x14ac:dyDescent="0.25">
      <c r="A154" s="152" t="str">
        <f t="array" ref="A154">IF(D154="",RIGHT(E154,7),"")</f>
        <v>5241320</v>
      </c>
      <c r="B154" s="152">
        <f t="array" ref="B154">E154</f>
        <v>10005241320</v>
      </c>
      <c r="C154" s="61" t="str">
        <f t="array" ref="C154">IFERROR(VLOOKUP(B154,RT!A:B,2,FALSE),"")</f>
        <v/>
      </c>
      <c r="D154" s="7" t="str">
        <f t="array" ref="D154">IFERROR(VLOOKUP(B154,RT!A:J,10,FALSE),"")</f>
        <v/>
      </c>
      <c r="E154" s="203">
        <v>10005241320</v>
      </c>
      <c r="F154" s="204" t="s">
        <v>242</v>
      </c>
      <c r="G154" s="204" t="s">
        <v>70</v>
      </c>
      <c r="H154" s="204"/>
      <c r="I154" s="204" t="s">
        <v>240</v>
      </c>
      <c r="J154" s="202" t="s">
        <v>240</v>
      </c>
      <c r="K154" s="169" t="str">
        <f t="array" ref="K154">IFERROR(VLOOKUP(B154,RT!A:K,11,FALSE),"")</f>
        <v/>
      </c>
      <c r="L154" s="170" t="str">
        <f t="array" ref="L154">IFERROR(VLOOKUP(B154,RT!A:AJ,36,FALSE),"")</f>
        <v/>
      </c>
      <c r="M154" s="53" t="str">
        <f t="array" ref="M154">IFERROR(VLOOKUP(B154,RT!A:AL,38,FALSE),"")</f>
        <v/>
      </c>
      <c r="N154" s="52" t="str">
        <f t="array" ref="N154">IFERROR(VLOOKUP(B154,RT!A:AK,37,FALSE),"")</f>
        <v/>
      </c>
      <c r="O154" s="54" t="str">
        <f t="array" ref="O154">IFERROR(VLOOKUP(B154,RT!A:I,9,FALSE),"")</f>
        <v/>
      </c>
      <c r="P154" s="52" t="str">
        <f t="array" ref="P154">IFERROR(VLOOKUP(B154,RT!A:H,8,FALSE),"")</f>
        <v/>
      </c>
      <c r="Q154" s="55" t="str">
        <f t="array" ref="Q154">IFERROR(VLOOKUP(B154,RT!A:AA,27,FALSE),"")</f>
        <v/>
      </c>
      <c r="R154" s="56" t="str">
        <f t="array" ref="R154">IF(AND(E154&lt;&gt;"",G154="INS",K154="OUI",M154&gt;0),M154*IF($O154&gt;41790,5.94,5.65),"")</f>
        <v/>
      </c>
      <c r="S154" s="50" t="str">
        <f t="array" ref="S154">IF(AND(E154&lt;&gt;"",G154="REV",K154="OUI",M154&gt;0),M154*IF($O154&gt;41790,6.2,5.9),"")</f>
        <v/>
      </c>
      <c r="T154" s="57" t="str">
        <f t="array" ref="T154">IF(AND(E154&lt;&gt;"",K154="NON",OR(L154="Branchement individuel",L154="Batiment détruit")),3,"")</f>
        <v/>
      </c>
      <c r="U154" s="58"/>
      <c r="V154" s="58" t="str">
        <f t="array" ref="V154">IF(AND(E154&lt;&gt;"",K154="OUI",Q154="OUI"),18,"")</f>
        <v/>
      </c>
      <c r="W154" s="49" t="str">
        <f t="array" ref="W154">IF(AND(E154&lt;&gt;"",K154="OUI",Q154="OUI"),60,"")</f>
        <v/>
      </c>
      <c r="X154" s="56"/>
      <c r="Y154" s="49"/>
      <c r="Z154" s="49"/>
      <c r="AA154" s="51"/>
      <c r="AB154" s="48"/>
    </row>
    <row r="155" spans="1:28" x14ac:dyDescent="0.25">
      <c r="A155" s="152" t="str">
        <f t="array" ref="A155">IF(D155="",RIGHT(E155,7),"")</f>
        <v>5288714</v>
      </c>
      <c r="B155" s="152">
        <f t="array" ref="B155">E155</f>
        <v>10005288714</v>
      </c>
      <c r="C155" s="61" t="str">
        <f t="array" ref="C155">IFERROR(VLOOKUP(B155,RT!A:B,2,FALSE),"")</f>
        <v/>
      </c>
      <c r="D155" s="7" t="str">
        <f t="array" ref="D155">IFERROR(VLOOKUP(B155,RT!A:J,10,FALSE),"")</f>
        <v/>
      </c>
      <c r="E155" s="203">
        <v>10005288714</v>
      </c>
      <c r="F155" s="204" t="s">
        <v>312</v>
      </c>
      <c r="G155" s="204" t="s">
        <v>70</v>
      </c>
      <c r="H155" s="204"/>
      <c r="I155" s="204" t="s">
        <v>240</v>
      </c>
      <c r="J155" s="202" t="s">
        <v>240</v>
      </c>
      <c r="K155" s="169" t="str">
        <f t="array" ref="K155">IFERROR(VLOOKUP(B155,RT!A:K,11,FALSE),"")</f>
        <v/>
      </c>
      <c r="L155" s="170" t="str">
        <f t="array" ref="L155">IFERROR(VLOOKUP(B155,RT!A:AJ,36,FALSE),"")</f>
        <v/>
      </c>
      <c r="M155" s="53" t="str">
        <f t="array" ref="M155">IFERROR(VLOOKUP(B155,RT!A:AL,38,FALSE),"")</f>
        <v/>
      </c>
      <c r="N155" s="52" t="str">
        <f t="array" ref="N155">IFERROR(VLOOKUP(B155,RT!A:AK,37,FALSE),"")</f>
        <v/>
      </c>
      <c r="O155" s="54" t="str">
        <f t="array" ref="O155">IFERROR(VLOOKUP(B155,RT!A:I,9,FALSE),"")</f>
        <v/>
      </c>
      <c r="P155" s="52" t="str">
        <f t="array" ref="P155">IFERROR(VLOOKUP(B155,RT!A:H,8,FALSE),"")</f>
        <v/>
      </c>
      <c r="Q155" s="55" t="str">
        <f t="array" ref="Q155">IFERROR(VLOOKUP(B155,RT!A:AA,27,FALSE),"")</f>
        <v/>
      </c>
      <c r="R155" s="56" t="str">
        <f t="array" ref="R155">IF(AND(E155&lt;&gt;"",G155="INS",K155="OUI",M155&gt;0),M155*IF($O155&gt;41790,5.94,5.65),"")</f>
        <v/>
      </c>
      <c r="S155" s="50" t="str">
        <f t="array" ref="S155">IF(AND(E155&lt;&gt;"",G155="REV",K155="OUI",M155&gt;0),M155*IF($O155&gt;41790,6.2,5.9),"")</f>
        <v/>
      </c>
      <c r="T155" s="57" t="str">
        <f t="array" ref="T155">IF(AND(E155&lt;&gt;"",K155="NON",OR(L155="Branchement individuel",L155="Batiment détruit")),3,"")</f>
        <v/>
      </c>
      <c r="U155" s="58"/>
      <c r="V155" s="58" t="str">
        <f t="array" ref="V155">IF(AND(E155&lt;&gt;"",K155="OUI",Q155="OUI"),18,"")</f>
        <v/>
      </c>
      <c r="W155" s="49" t="str">
        <f t="array" ref="W155">IF(AND(E155&lt;&gt;"",K155="OUI",Q155="OUI"),60,"")</f>
        <v/>
      </c>
      <c r="X155" s="56"/>
      <c r="Y155" s="49"/>
      <c r="Z155" s="49"/>
      <c r="AA155" s="51"/>
      <c r="AB155" s="48"/>
    </row>
    <row r="156" spans="1:28" x14ac:dyDescent="0.25">
      <c r="A156" s="152" t="str">
        <f t="array" ref="A156">IF(D156="",RIGHT(E156,7),"")</f>
        <v>5244891</v>
      </c>
      <c r="B156" s="152">
        <f t="array" ref="B156">E156</f>
        <v>10005244891</v>
      </c>
      <c r="C156" s="61" t="str">
        <f t="array" ref="C156">IFERROR(VLOOKUP(B156,RT!A:B,2,FALSE),"")</f>
        <v/>
      </c>
      <c r="D156" s="7" t="str">
        <f t="array" ref="D156">IFERROR(VLOOKUP(B156,RT!A:J,10,FALSE),"")</f>
        <v/>
      </c>
      <c r="E156" s="203">
        <v>10005244891</v>
      </c>
      <c r="F156" s="204" t="s">
        <v>268</v>
      </c>
      <c r="G156" s="204" t="s">
        <v>70</v>
      </c>
      <c r="H156" s="204"/>
      <c r="I156" s="204" t="s">
        <v>240</v>
      </c>
      <c r="J156" s="202" t="s">
        <v>240</v>
      </c>
      <c r="K156" s="169" t="str">
        <f t="array" ref="K156">IFERROR(VLOOKUP(B156,RT!A:K,11,FALSE),"")</f>
        <v/>
      </c>
      <c r="L156" s="170" t="str">
        <f t="array" ref="L156">IFERROR(VLOOKUP(B156,RT!A:AJ,36,FALSE),"")</f>
        <v/>
      </c>
      <c r="M156" s="53" t="str">
        <f t="array" ref="M156">IFERROR(VLOOKUP(B156,RT!A:AL,38,FALSE),"")</f>
        <v/>
      </c>
      <c r="N156" s="52" t="str">
        <f t="array" ref="N156">IFERROR(VLOOKUP(B156,RT!A:AK,37,FALSE),"")</f>
        <v/>
      </c>
      <c r="O156" s="54" t="str">
        <f t="array" ref="O156">IFERROR(VLOOKUP(B156,RT!A:I,9,FALSE),"")</f>
        <v/>
      </c>
      <c r="P156" s="52" t="str">
        <f t="array" ref="P156">IFERROR(VLOOKUP(B156,RT!A:H,8,FALSE),"")</f>
        <v/>
      </c>
      <c r="Q156" s="55" t="str">
        <f t="array" ref="Q156">IFERROR(VLOOKUP(B156,RT!A:AA,27,FALSE),"")</f>
        <v/>
      </c>
      <c r="R156" s="56" t="str">
        <f t="array" ref="R156">IF(AND(E156&lt;&gt;"",G156="INS",K156="OUI",M156&gt;0),M156*IF($O156&gt;41790,5.94,5.65),"")</f>
        <v/>
      </c>
      <c r="S156" s="50" t="str">
        <f t="array" ref="S156">IF(AND(E156&lt;&gt;"",G156="REV",K156="OUI",M156&gt;0),M156*IF($O156&gt;41790,6.2,5.9),"")</f>
        <v/>
      </c>
      <c r="T156" s="57" t="str">
        <f t="array" ref="T156">IF(AND(E156&lt;&gt;"",K156="NON",OR(L156="Branchement individuel",L156="Batiment détruit")),3,"")</f>
        <v/>
      </c>
      <c r="U156" s="58"/>
      <c r="V156" s="58" t="str">
        <f t="array" ref="V156">IF(AND(E156&lt;&gt;"",K156="OUI",Q156="OUI"),18,"")</f>
        <v/>
      </c>
      <c r="W156" s="49" t="str">
        <f t="array" ref="W156">IF(AND(E156&lt;&gt;"",K156="OUI",Q156="OUI"),60,"")</f>
        <v/>
      </c>
      <c r="X156" s="56"/>
      <c r="Y156" s="49"/>
      <c r="Z156" s="49"/>
      <c r="AA156" s="51"/>
      <c r="AB156" s="48"/>
    </row>
    <row r="157" spans="1:28" x14ac:dyDescent="0.25">
      <c r="A157" s="152" t="str">
        <f t="array" ref="A157">IF(D157="",RIGHT(E157,7),"")</f>
        <v>5287468</v>
      </c>
      <c r="B157" s="152">
        <f t="array" ref="B157">E157</f>
        <v>10005287468</v>
      </c>
      <c r="C157" s="61" t="str">
        <f t="array" ref="C157">IFERROR(VLOOKUP(B157,RT!A:B,2,FALSE),"")</f>
        <v/>
      </c>
      <c r="D157" s="7" t="str">
        <f t="array" ref="D157">IFERROR(VLOOKUP(B157,RT!A:J,10,FALSE),"")</f>
        <v/>
      </c>
      <c r="E157" s="203">
        <v>10005287468</v>
      </c>
      <c r="F157" s="204" t="s">
        <v>264</v>
      </c>
      <c r="G157" s="204" t="s">
        <v>70</v>
      </c>
      <c r="H157" s="204"/>
      <c r="I157" s="204" t="s">
        <v>240</v>
      </c>
      <c r="J157" s="202" t="s">
        <v>240</v>
      </c>
      <c r="K157" s="169" t="str">
        <f t="array" ref="K157">IFERROR(VLOOKUP(B157,RT!A:K,11,FALSE),"")</f>
        <v/>
      </c>
      <c r="L157" s="170" t="str">
        <f t="array" ref="L157">IFERROR(VLOOKUP(B157,RT!A:AJ,36,FALSE),"")</f>
        <v/>
      </c>
      <c r="M157" s="53" t="str">
        <f t="array" ref="M157">IFERROR(VLOOKUP(B157,RT!A:AL,38,FALSE),"")</f>
        <v/>
      </c>
      <c r="N157" s="52" t="str">
        <f t="array" ref="N157">IFERROR(VLOOKUP(B157,RT!A:AK,37,FALSE),"")</f>
        <v/>
      </c>
      <c r="O157" s="54" t="str">
        <f t="array" ref="O157">IFERROR(VLOOKUP(B157,RT!A:I,9,FALSE),"")</f>
        <v/>
      </c>
      <c r="P157" s="52" t="str">
        <f t="array" ref="P157">IFERROR(VLOOKUP(B157,RT!A:H,8,FALSE),"")</f>
        <v/>
      </c>
      <c r="Q157" s="55" t="str">
        <f t="array" ref="Q157">IFERROR(VLOOKUP(B157,RT!A:AA,27,FALSE),"")</f>
        <v/>
      </c>
      <c r="R157" s="56" t="str">
        <f t="array" ref="R157">IF(AND(E157&lt;&gt;"",G157="INS",K157="OUI",M157&gt;0),M157*IF($O157&gt;41790,5.94,5.65),"")</f>
        <v/>
      </c>
      <c r="S157" s="50" t="str">
        <f t="array" ref="S157">IF(AND(E157&lt;&gt;"",G157="REV",K157="OUI",M157&gt;0),M157*IF($O157&gt;41790,6.2,5.9),"")</f>
        <v/>
      </c>
      <c r="T157" s="57" t="str">
        <f t="array" ref="T157">IF(AND(E157&lt;&gt;"",K157="NON",OR(L157="Branchement individuel",L157="Batiment détruit")),3,"")</f>
        <v/>
      </c>
      <c r="U157" s="58"/>
      <c r="V157" s="58" t="str">
        <f t="array" ref="V157">IF(AND(E157&lt;&gt;"",K157="OUI",Q157="OUI"),18,"")</f>
        <v/>
      </c>
      <c r="W157" s="49" t="str">
        <f t="array" ref="W157">IF(AND(E157&lt;&gt;"",K157="OUI",Q157="OUI"),60,"")</f>
        <v/>
      </c>
      <c r="X157" s="56"/>
      <c r="Y157" s="49"/>
      <c r="Z157" s="49"/>
      <c r="AA157" s="51"/>
      <c r="AB157" s="48"/>
    </row>
    <row r="158" spans="1:28" x14ac:dyDescent="0.25">
      <c r="A158" s="152" t="str">
        <f t="array" ref="A158">IF(D158="",RIGHT(E158,7),"")</f>
        <v>5340466</v>
      </c>
      <c r="B158" s="152">
        <f t="array" ref="B158">E158</f>
        <v>10005340466</v>
      </c>
      <c r="C158" s="61" t="str">
        <f t="array" ref="C158">IFERROR(VLOOKUP(B158,RT!A:B,2,FALSE),"")</f>
        <v/>
      </c>
      <c r="D158" s="7" t="str">
        <f t="array" ref="D158">IFERROR(VLOOKUP(B158,RT!A:J,10,FALSE),"")</f>
        <v/>
      </c>
      <c r="E158" s="203">
        <v>10005340466</v>
      </c>
      <c r="F158" s="204" t="s">
        <v>287</v>
      </c>
      <c r="G158" s="204" t="s">
        <v>70</v>
      </c>
      <c r="H158" s="204"/>
      <c r="I158" s="204" t="s">
        <v>240</v>
      </c>
      <c r="J158" s="202" t="s">
        <v>240</v>
      </c>
      <c r="K158" s="169" t="str">
        <f t="array" ref="K158">IFERROR(VLOOKUP(B158,RT!A:K,11,FALSE),"")</f>
        <v/>
      </c>
      <c r="L158" s="170" t="str">
        <f t="array" ref="L158">IFERROR(VLOOKUP(B158,RT!A:AJ,36,FALSE),"")</f>
        <v/>
      </c>
      <c r="M158" s="53" t="str">
        <f t="array" ref="M158">IFERROR(VLOOKUP(B158,RT!A:AL,38,FALSE),"")</f>
        <v/>
      </c>
      <c r="N158" s="52" t="str">
        <f t="array" ref="N158">IFERROR(VLOOKUP(B158,RT!A:AK,37,FALSE),"")</f>
        <v/>
      </c>
      <c r="O158" s="54" t="str">
        <f t="array" ref="O158">IFERROR(VLOOKUP(B158,RT!A:I,9,FALSE),"")</f>
        <v/>
      </c>
      <c r="P158" s="52" t="str">
        <f t="array" ref="P158">IFERROR(VLOOKUP(B158,RT!A:H,8,FALSE),"")</f>
        <v/>
      </c>
      <c r="Q158" s="55" t="str">
        <f t="array" ref="Q158">IFERROR(VLOOKUP(B158,RT!A:AA,27,FALSE),"")</f>
        <v/>
      </c>
      <c r="R158" s="56" t="str">
        <f t="array" ref="R158">IF(AND(E158&lt;&gt;"",G158="INS",K158="OUI",M158&gt;0),M158*IF($O158&gt;41790,5.94,5.65),"")</f>
        <v/>
      </c>
      <c r="S158" s="50" t="str">
        <f t="array" ref="S158">IF(AND(E158&lt;&gt;"",G158="REV",K158="OUI",M158&gt;0),M158*IF($O158&gt;41790,6.2,5.9),"")</f>
        <v/>
      </c>
      <c r="T158" s="57" t="str">
        <f t="array" ref="T158">IF(AND(E158&lt;&gt;"",K158="NON",OR(L158="Branchement individuel",L158="Batiment détruit")),3,"")</f>
        <v/>
      </c>
      <c r="U158" s="58"/>
      <c r="V158" s="58" t="str">
        <f t="array" ref="V158">IF(AND(E158&lt;&gt;"",K158="OUI",Q158="OUI"),18,"")</f>
        <v/>
      </c>
      <c r="W158" s="49" t="str">
        <f t="array" ref="W158">IF(AND(E158&lt;&gt;"",K158="OUI",Q158="OUI"),60,"")</f>
        <v/>
      </c>
      <c r="X158" s="56"/>
      <c r="Y158" s="49"/>
      <c r="Z158" s="49"/>
      <c r="AA158" s="51"/>
      <c r="AB158" s="48"/>
    </row>
    <row r="159" spans="1:28" x14ac:dyDescent="0.25">
      <c r="A159" s="152" t="str">
        <f t="array" ref="A159">IF(D159="",RIGHT(E159,7),"")</f>
        <v>5287473</v>
      </c>
      <c r="B159" s="152">
        <f t="array" ref="B159">E159</f>
        <v>10005287473</v>
      </c>
      <c r="C159" s="61" t="str">
        <f t="array" ref="C159">IFERROR(VLOOKUP(B159,RT!A:B,2,FALSE),"")</f>
        <v/>
      </c>
      <c r="D159" s="7" t="str">
        <f t="array" ref="D159">IFERROR(VLOOKUP(B159,RT!A:J,10,FALSE),"")</f>
        <v/>
      </c>
      <c r="E159" s="203">
        <v>10005287473</v>
      </c>
      <c r="F159" s="204" t="s">
        <v>286</v>
      </c>
      <c r="G159" s="204" t="s">
        <v>70</v>
      </c>
      <c r="H159" s="204"/>
      <c r="I159" s="204" t="s">
        <v>240</v>
      </c>
      <c r="J159" s="202" t="s">
        <v>240</v>
      </c>
      <c r="K159" s="169" t="str">
        <f t="array" ref="K159">IFERROR(VLOOKUP(B159,RT!A:K,11,FALSE),"")</f>
        <v/>
      </c>
      <c r="L159" s="170" t="str">
        <f t="array" ref="L159">IFERROR(VLOOKUP(B159,RT!A:AJ,36,FALSE),"")</f>
        <v/>
      </c>
      <c r="M159" s="53" t="str">
        <f t="array" ref="M159">IFERROR(VLOOKUP(B159,RT!A:AL,38,FALSE),"")</f>
        <v/>
      </c>
      <c r="N159" s="52" t="str">
        <f t="array" ref="N159">IFERROR(VLOOKUP(B159,RT!A:AK,37,FALSE),"")</f>
        <v/>
      </c>
      <c r="O159" s="54" t="str">
        <f t="array" ref="O159">IFERROR(VLOOKUP(B159,RT!A:I,9,FALSE),"")</f>
        <v/>
      </c>
      <c r="P159" s="52" t="str">
        <f t="array" ref="P159">IFERROR(VLOOKUP(B159,RT!A:H,8,FALSE),"")</f>
        <v/>
      </c>
      <c r="Q159" s="55" t="str">
        <f t="array" ref="Q159">IFERROR(VLOOKUP(B159,RT!A:AA,27,FALSE),"")</f>
        <v/>
      </c>
      <c r="R159" s="56" t="str">
        <f t="array" ref="R159">IF(AND(E159&lt;&gt;"",G159="INS",K159="OUI",M159&gt;0),M159*IF($O159&gt;41790,5.94,5.65),"")</f>
        <v/>
      </c>
      <c r="S159" s="50" t="str">
        <f t="array" ref="S159">IF(AND(E159&lt;&gt;"",G159="REV",K159="OUI",M159&gt;0),M159*IF($O159&gt;41790,6.2,5.9),"")</f>
        <v/>
      </c>
      <c r="T159" s="57" t="str">
        <f t="array" ref="T159">IF(AND(E159&lt;&gt;"",K159="NON",OR(L159="Branchement individuel",L159="Batiment détruit")),3,"")</f>
        <v/>
      </c>
      <c r="U159" s="58"/>
      <c r="V159" s="58" t="str">
        <f t="array" ref="V159">IF(AND(E159&lt;&gt;"",K159="OUI",Q159="OUI"),18,"")</f>
        <v/>
      </c>
      <c r="W159" s="49" t="str">
        <f t="array" ref="W159">IF(AND(E159&lt;&gt;"",K159="OUI",Q159="OUI"),60,"")</f>
        <v/>
      </c>
      <c r="X159" s="56"/>
      <c r="Y159" s="49"/>
      <c r="Z159" s="49"/>
      <c r="AA159" s="51"/>
      <c r="AB159" s="48"/>
    </row>
    <row r="160" spans="1:28" x14ac:dyDescent="0.25">
      <c r="A160" s="152" t="str">
        <f t="array" ref="A160">IF(D160="",RIGHT(E160,7),"")</f>
        <v>5286918</v>
      </c>
      <c r="B160" s="152">
        <f t="array" ref="B160">E160</f>
        <v>10005286918</v>
      </c>
      <c r="C160" s="61" t="str">
        <f t="array" ref="C160">IFERROR(VLOOKUP(B160,RT!A:B,2,FALSE),"")</f>
        <v/>
      </c>
      <c r="D160" s="7" t="str">
        <f t="array" ref="D160">IFERROR(VLOOKUP(B160,RT!A:J,10,FALSE),"")</f>
        <v/>
      </c>
      <c r="E160" s="203">
        <v>10005286918</v>
      </c>
      <c r="F160" s="204" t="s">
        <v>281</v>
      </c>
      <c r="G160" s="204" t="s">
        <v>70</v>
      </c>
      <c r="H160" s="204"/>
      <c r="I160" s="204" t="s">
        <v>240</v>
      </c>
      <c r="J160" s="202" t="s">
        <v>240</v>
      </c>
      <c r="K160" s="169" t="str">
        <f t="array" ref="K160">IFERROR(VLOOKUP(B160,RT!A:K,11,FALSE),"")</f>
        <v/>
      </c>
      <c r="L160" s="170" t="str">
        <f t="array" ref="L160">IFERROR(VLOOKUP(B160,RT!A:AJ,36,FALSE),"")</f>
        <v/>
      </c>
      <c r="M160" s="53" t="str">
        <f t="array" ref="M160">IFERROR(VLOOKUP(B160,RT!A:AL,38,FALSE),"")</f>
        <v/>
      </c>
      <c r="N160" s="52" t="str">
        <f t="array" ref="N160">IFERROR(VLOOKUP(B160,RT!A:AK,37,FALSE),"")</f>
        <v/>
      </c>
      <c r="O160" s="54" t="str">
        <f t="array" ref="O160">IFERROR(VLOOKUP(B160,RT!A:I,9,FALSE),"")</f>
        <v/>
      </c>
      <c r="P160" s="52" t="str">
        <f t="array" ref="P160">IFERROR(VLOOKUP(B160,RT!A:H,8,FALSE),"")</f>
        <v/>
      </c>
      <c r="Q160" s="55" t="str">
        <f t="array" ref="Q160">IFERROR(VLOOKUP(B160,RT!A:AA,27,FALSE),"")</f>
        <v/>
      </c>
      <c r="R160" s="56" t="str">
        <f t="array" ref="R160">IF(AND(E160&lt;&gt;"",G160="INS",K160="OUI",M160&gt;0),M160*IF($O160&gt;41790,5.94,5.65),"")</f>
        <v/>
      </c>
      <c r="S160" s="50" t="str">
        <f t="array" ref="S160">IF(AND(E160&lt;&gt;"",G160="REV",K160="OUI",M160&gt;0),M160*IF($O160&gt;41790,6.2,5.9),"")</f>
        <v/>
      </c>
      <c r="T160" s="57" t="str">
        <f t="array" ref="T160">IF(AND(E160&lt;&gt;"",K160="NON",OR(L160="Branchement individuel",L160="Batiment détruit")),3,"")</f>
        <v/>
      </c>
      <c r="U160" s="58"/>
      <c r="V160" s="58" t="str">
        <f t="array" ref="V160">IF(AND(E160&lt;&gt;"",K160="OUI",Q160="OUI"),18,"")</f>
        <v/>
      </c>
      <c r="W160" s="49" t="str">
        <f t="array" ref="W160">IF(AND(E160&lt;&gt;"",K160="OUI",Q160="OUI"),60,"")</f>
        <v/>
      </c>
      <c r="X160" s="56"/>
      <c r="Y160" s="49"/>
      <c r="Z160" s="49"/>
      <c r="AA160" s="51"/>
      <c r="AB160" s="48"/>
    </row>
    <row r="161" spans="1:28" x14ac:dyDescent="0.25">
      <c r="A161" s="152" t="str">
        <f t="array" ref="A161">IF(D161="",RIGHT(E161,7),"")</f>
        <v>5286902</v>
      </c>
      <c r="B161" s="152">
        <f t="array" ref="B161">E161</f>
        <v>10005286902</v>
      </c>
      <c r="C161" s="61" t="str">
        <f t="array" ref="C161">IFERROR(VLOOKUP(B161,RT!A:B,2,FALSE),"")</f>
        <v/>
      </c>
      <c r="D161" s="7" t="str">
        <f t="array" ref="D161">IFERROR(VLOOKUP(B161,RT!A:J,10,FALSE),"")</f>
        <v/>
      </c>
      <c r="E161" s="203">
        <v>10005286902</v>
      </c>
      <c r="F161" s="204" t="s">
        <v>282</v>
      </c>
      <c r="G161" s="204" t="s">
        <v>70</v>
      </c>
      <c r="H161" s="204"/>
      <c r="I161" s="204" t="s">
        <v>240</v>
      </c>
      <c r="J161" s="202" t="s">
        <v>240</v>
      </c>
      <c r="K161" s="169" t="str">
        <f t="array" ref="K161">IFERROR(VLOOKUP(B161,RT!A:K,11,FALSE),"")</f>
        <v/>
      </c>
      <c r="L161" s="170" t="str">
        <f t="array" ref="L161">IFERROR(VLOOKUP(B161,RT!A:AJ,36,FALSE),"")</f>
        <v/>
      </c>
      <c r="M161" s="53" t="str">
        <f t="array" ref="M161">IFERROR(VLOOKUP(B161,RT!A:AL,38,FALSE),"")</f>
        <v/>
      </c>
      <c r="N161" s="52" t="str">
        <f t="array" ref="N161">IFERROR(VLOOKUP(B161,RT!A:AK,37,FALSE),"")</f>
        <v/>
      </c>
      <c r="O161" s="54" t="str">
        <f t="array" ref="O161">IFERROR(VLOOKUP(B161,RT!A:I,9,FALSE),"")</f>
        <v/>
      </c>
      <c r="P161" s="52" t="str">
        <f t="array" ref="P161">IFERROR(VLOOKUP(B161,RT!A:H,8,FALSE),"")</f>
        <v/>
      </c>
      <c r="Q161" s="55" t="str">
        <f t="array" ref="Q161">IFERROR(VLOOKUP(B161,RT!A:AA,27,FALSE),"")</f>
        <v/>
      </c>
      <c r="R161" s="56" t="str">
        <f t="array" ref="R161">IF(AND(E161&lt;&gt;"",G161="INS",K161="OUI",M161&gt;0),M161*IF($O161&gt;41790,5.94,5.65),"")</f>
        <v/>
      </c>
      <c r="S161" s="50" t="str">
        <f t="array" ref="S161">IF(AND(E161&lt;&gt;"",G161="REV",K161="OUI",M161&gt;0),M161*IF($O161&gt;41790,6.2,5.9),"")</f>
        <v/>
      </c>
      <c r="T161" s="57" t="str">
        <f t="array" ref="T161">IF(AND(E161&lt;&gt;"",K161="NON",OR(L161="Branchement individuel",L161="Batiment détruit")),3,"")</f>
        <v/>
      </c>
      <c r="U161" s="58"/>
      <c r="V161" s="58" t="str">
        <f t="array" ref="V161">IF(AND(E161&lt;&gt;"",K161="OUI",Q161="OUI"),18,"")</f>
        <v/>
      </c>
      <c r="W161" s="49" t="str">
        <f t="array" ref="W161">IF(AND(E161&lt;&gt;"",K161="OUI",Q161="OUI"),60,"")</f>
        <v/>
      </c>
      <c r="X161" s="56"/>
      <c r="Y161" s="49"/>
      <c r="Z161" s="49"/>
      <c r="AA161" s="51"/>
      <c r="AB161" s="48"/>
    </row>
    <row r="162" spans="1:28" x14ac:dyDescent="0.25">
      <c r="A162" s="152" t="str">
        <f t="array" ref="A162">IF(D162="",RIGHT(E162,7),"")</f>
        <v>5285116</v>
      </c>
      <c r="B162" s="152">
        <f t="array" ref="B162">E162</f>
        <v>10005285116</v>
      </c>
      <c r="C162" s="61" t="str">
        <f t="array" ref="C162">IFERROR(VLOOKUP(B162,RT!A:B,2,FALSE),"")</f>
        <v/>
      </c>
      <c r="D162" s="7" t="str">
        <f t="array" ref="D162">IFERROR(VLOOKUP(B162,RT!A:J,10,FALSE),"")</f>
        <v/>
      </c>
      <c r="E162" s="203">
        <v>10005285116</v>
      </c>
      <c r="F162" s="204" t="s">
        <v>280</v>
      </c>
      <c r="G162" s="204" t="s">
        <v>70</v>
      </c>
      <c r="H162" s="204"/>
      <c r="I162" s="204" t="s">
        <v>240</v>
      </c>
      <c r="J162" s="202" t="s">
        <v>240</v>
      </c>
      <c r="K162" s="169" t="str">
        <f t="array" ref="K162">IFERROR(VLOOKUP(B162,RT!A:K,11,FALSE),"")</f>
        <v/>
      </c>
      <c r="L162" s="170" t="str">
        <f t="array" ref="L162">IFERROR(VLOOKUP(B162,RT!A:AJ,36,FALSE),"")</f>
        <v/>
      </c>
      <c r="M162" s="53" t="str">
        <f t="array" ref="M162">IFERROR(VLOOKUP(B162,RT!A:AL,38,FALSE),"")</f>
        <v/>
      </c>
      <c r="N162" s="52" t="str">
        <f t="array" ref="N162">IFERROR(VLOOKUP(B162,RT!A:AK,37,FALSE),"")</f>
        <v/>
      </c>
      <c r="O162" s="54" t="str">
        <f t="array" ref="O162">IFERROR(VLOOKUP(B162,RT!A:I,9,FALSE),"")</f>
        <v/>
      </c>
      <c r="P162" s="52" t="str">
        <f t="array" ref="P162">IFERROR(VLOOKUP(B162,RT!A:H,8,FALSE),"")</f>
        <v/>
      </c>
      <c r="Q162" s="55" t="str">
        <f t="array" ref="Q162">IFERROR(VLOOKUP(B162,RT!A:AA,27,FALSE),"")</f>
        <v/>
      </c>
      <c r="R162" s="56" t="str">
        <f t="array" ref="R162">IF(AND(E162&lt;&gt;"",G162="INS",K162="OUI",M162&gt;0),M162*IF($O162&gt;41790,5.94,5.65),"")</f>
        <v/>
      </c>
      <c r="S162" s="50" t="str">
        <f t="array" ref="S162">IF(AND(E162&lt;&gt;"",G162="REV",K162="OUI",M162&gt;0),M162*IF($O162&gt;41790,6.2,5.9),"")</f>
        <v/>
      </c>
      <c r="T162" s="57" t="str">
        <f t="array" ref="T162">IF(AND(E162&lt;&gt;"",K162="NON",OR(L162="Branchement individuel",L162="Batiment détruit")),3,"")</f>
        <v/>
      </c>
      <c r="U162" s="58"/>
      <c r="V162" s="58" t="str">
        <f t="array" ref="V162">IF(AND(E162&lt;&gt;"",K162="OUI",Q162="OUI"),18,"")</f>
        <v/>
      </c>
      <c r="W162" s="49" t="str">
        <f t="array" ref="W162">IF(AND(E162&lt;&gt;"",K162="OUI",Q162="OUI"),60,"")</f>
        <v/>
      </c>
      <c r="X162" s="56"/>
      <c r="Y162" s="49"/>
      <c r="Z162" s="49"/>
      <c r="AA162" s="51"/>
      <c r="AB162" s="48"/>
    </row>
    <row r="163" spans="1:28" x14ac:dyDescent="0.25">
      <c r="A163" s="152" t="str">
        <f t="array" ref="A163">IF(D163="",RIGHT(E163,7),"")</f>
        <v>5284519</v>
      </c>
      <c r="B163" s="152">
        <f t="array" ref="B163">E163</f>
        <v>10005284519</v>
      </c>
      <c r="C163" s="61" t="str">
        <f t="array" ref="C163">IFERROR(VLOOKUP(B163,RT!A:B,2,FALSE),"")</f>
        <v/>
      </c>
      <c r="D163" s="7" t="str">
        <f t="array" ref="D163">IFERROR(VLOOKUP(B163,RT!A:J,10,FALSE),"")</f>
        <v/>
      </c>
      <c r="E163" s="203">
        <v>10005284519</v>
      </c>
      <c r="F163" s="204" t="s">
        <v>276</v>
      </c>
      <c r="G163" s="204" t="s">
        <v>70</v>
      </c>
      <c r="H163" s="204"/>
      <c r="I163" s="204" t="s">
        <v>240</v>
      </c>
      <c r="J163" s="202" t="s">
        <v>240</v>
      </c>
      <c r="K163" s="169" t="str">
        <f t="array" ref="K163">IFERROR(VLOOKUP(B163,RT!A:K,11,FALSE),"")</f>
        <v/>
      </c>
      <c r="L163" s="170" t="str">
        <f t="array" ref="L163">IFERROR(VLOOKUP(B163,RT!A:AJ,36,FALSE),"")</f>
        <v/>
      </c>
      <c r="M163" s="53" t="str">
        <f t="array" ref="M163">IFERROR(VLOOKUP(B163,RT!A:AL,38,FALSE),"")</f>
        <v/>
      </c>
      <c r="N163" s="52" t="str">
        <f t="array" ref="N163">IFERROR(VLOOKUP(B163,RT!A:AK,37,FALSE),"")</f>
        <v/>
      </c>
      <c r="O163" s="54" t="str">
        <f t="array" ref="O163">IFERROR(VLOOKUP(B163,RT!A:I,9,FALSE),"")</f>
        <v/>
      </c>
      <c r="P163" s="52" t="str">
        <f t="array" ref="P163">IFERROR(VLOOKUP(B163,RT!A:H,8,FALSE),"")</f>
        <v/>
      </c>
      <c r="Q163" s="55" t="str">
        <f t="array" ref="Q163">IFERROR(VLOOKUP(B163,RT!A:AA,27,FALSE),"")</f>
        <v/>
      </c>
      <c r="R163" s="56" t="str">
        <f t="array" ref="R163">IF(AND(E163&lt;&gt;"",G163="INS",K163="OUI",M163&gt;0),M163*IF($O163&gt;41790,5.94,5.65),"")</f>
        <v/>
      </c>
      <c r="S163" s="50" t="str">
        <f t="array" ref="S163">IF(AND(E163&lt;&gt;"",G163="REV",K163="OUI",M163&gt;0),M163*IF($O163&gt;41790,6.2,5.9),"")</f>
        <v/>
      </c>
      <c r="T163" s="57" t="str">
        <f t="array" ref="T163">IF(AND(E163&lt;&gt;"",K163="NON",OR(L163="Branchement individuel",L163="Batiment détruit")),3,"")</f>
        <v/>
      </c>
      <c r="U163" s="58"/>
      <c r="V163" s="58" t="str">
        <f t="array" ref="V163">IF(AND(E163&lt;&gt;"",K163="OUI",Q163="OUI"),18,"")</f>
        <v/>
      </c>
      <c r="W163" s="49" t="str">
        <f t="array" ref="W163">IF(AND(E163&lt;&gt;"",K163="OUI",Q163="OUI"),60,"")</f>
        <v/>
      </c>
      <c r="X163" s="56"/>
      <c r="Y163" s="49"/>
      <c r="Z163" s="49"/>
      <c r="AA163" s="51"/>
      <c r="AB163" s="48"/>
    </row>
    <row r="164" spans="1:28" x14ac:dyDescent="0.25">
      <c r="A164" s="152" t="str">
        <f t="array" ref="A164">IF(D164="",RIGHT(E164,7),"")</f>
        <v>5288081</v>
      </c>
      <c r="B164" s="152">
        <f t="array" ref="B164">E164</f>
        <v>10005288081</v>
      </c>
      <c r="C164" s="61" t="str">
        <f t="array" ref="C164">IFERROR(VLOOKUP(B164,RT!A:B,2,FALSE),"")</f>
        <v/>
      </c>
      <c r="D164" s="7" t="str">
        <f t="array" ref="D164">IFERROR(VLOOKUP(B164,RT!A:J,10,FALSE),"")</f>
        <v/>
      </c>
      <c r="E164" s="203">
        <v>10005288081</v>
      </c>
      <c r="F164" s="204" t="s">
        <v>270</v>
      </c>
      <c r="G164" s="204" t="s">
        <v>70</v>
      </c>
      <c r="H164" s="204"/>
      <c r="I164" s="204" t="s">
        <v>240</v>
      </c>
      <c r="J164" s="202" t="s">
        <v>240</v>
      </c>
      <c r="K164" s="169" t="str">
        <f t="array" ref="K164">IFERROR(VLOOKUP(B164,RT!A:K,11,FALSE),"")</f>
        <v/>
      </c>
      <c r="L164" s="170" t="str">
        <f t="array" ref="L164">IFERROR(VLOOKUP(B164,RT!A:AJ,36,FALSE),"")</f>
        <v/>
      </c>
      <c r="M164" s="53" t="str">
        <f t="array" ref="M164">IFERROR(VLOOKUP(B164,RT!A:AL,38,FALSE),"")</f>
        <v/>
      </c>
      <c r="N164" s="52" t="str">
        <f t="array" ref="N164">IFERROR(VLOOKUP(B164,RT!A:AK,37,FALSE),"")</f>
        <v/>
      </c>
      <c r="O164" s="54" t="str">
        <f t="array" ref="O164">IFERROR(VLOOKUP(B164,RT!A:I,9,FALSE),"")</f>
        <v/>
      </c>
      <c r="P164" s="52" t="str">
        <f t="array" ref="P164">IFERROR(VLOOKUP(B164,RT!A:H,8,FALSE),"")</f>
        <v/>
      </c>
      <c r="Q164" s="55" t="str">
        <f t="array" ref="Q164">IFERROR(VLOOKUP(B164,RT!A:AA,27,FALSE),"")</f>
        <v/>
      </c>
      <c r="R164" s="56" t="str">
        <f t="array" ref="R164">IF(AND(E164&lt;&gt;"",G164="INS",K164="OUI",M164&gt;0),M164*IF($O164&gt;41790,5.94,5.65),"")</f>
        <v/>
      </c>
      <c r="S164" s="50" t="str">
        <f t="array" ref="S164">IF(AND(E164&lt;&gt;"",G164="REV",K164="OUI",M164&gt;0),M164*IF($O164&gt;41790,6.2,5.9),"")</f>
        <v/>
      </c>
      <c r="T164" s="57" t="str">
        <f t="array" ref="T164">IF(AND(E164&lt;&gt;"",K164="NON",OR(L164="Branchement individuel",L164="Batiment détruit")),3,"")</f>
        <v/>
      </c>
      <c r="U164" s="58"/>
      <c r="V164" s="58" t="str">
        <f t="array" ref="V164">IF(AND(E164&lt;&gt;"",K164="OUI",Q164="OUI"),18,"")</f>
        <v/>
      </c>
      <c r="W164" s="49" t="str">
        <f t="array" ref="W164">IF(AND(E164&lt;&gt;"",K164="OUI",Q164="OUI"),60,"")</f>
        <v/>
      </c>
      <c r="X164" s="56"/>
      <c r="Y164" s="49"/>
      <c r="Z164" s="49"/>
      <c r="AA164" s="51"/>
      <c r="AB164" s="48"/>
    </row>
    <row r="165" spans="1:28" x14ac:dyDescent="0.25">
      <c r="A165" s="152" t="str">
        <f t="array" ref="A165">IF(D165="",RIGHT(E165,7),"")</f>
        <v>5153146</v>
      </c>
      <c r="B165" s="152">
        <f t="array" ref="B165">E165</f>
        <v>10005153146</v>
      </c>
      <c r="C165" s="61" t="str">
        <f t="array" ref="C165">IFERROR(VLOOKUP(B165,RT!A:B,2,FALSE),"")</f>
        <v/>
      </c>
      <c r="D165" s="7" t="str">
        <f t="array" ref="D165">IFERROR(VLOOKUP(B165,RT!A:J,10,FALSE),"")</f>
        <v/>
      </c>
      <c r="E165" s="203">
        <v>10005153146</v>
      </c>
      <c r="F165" s="204" t="s">
        <v>269</v>
      </c>
      <c r="G165" s="204" t="s">
        <v>70</v>
      </c>
      <c r="H165" s="204"/>
      <c r="I165" s="204" t="s">
        <v>240</v>
      </c>
      <c r="J165" s="202" t="s">
        <v>240</v>
      </c>
      <c r="K165" s="169" t="str">
        <f t="array" ref="K165">IFERROR(VLOOKUP(B165,RT!A:K,11,FALSE),"")</f>
        <v/>
      </c>
      <c r="L165" s="170" t="str">
        <f t="array" ref="L165">IFERROR(VLOOKUP(B165,RT!A:AJ,36,FALSE),"")</f>
        <v/>
      </c>
      <c r="M165" s="53" t="str">
        <f t="array" ref="M165">IFERROR(VLOOKUP(B165,RT!A:AL,38,FALSE),"")</f>
        <v/>
      </c>
      <c r="N165" s="52" t="str">
        <f t="array" ref="N165">IFERROR(VLOOKUP(B165,RT!A:AK,37,FALSE),"")</f>
        <v/>
      </c>
      <c r="O165" s="54" t="str">
        <f t="array" ref="O165">IFERROR(VLOOKUP(B165,RT!A:I,9,FALSE),"")</f>
        <v/>
      </c>
      <c r="P165" s="52" t="str">
        <f t="array" ref="P165">IFERROR(VLOOKUP(B165,RT!A:H,8,FALSE),"")</f>
        <v/>
      </c>
      <c r="Q165" s="55" t="str">
        <f t="array" ref="Q165">IFERROR(VLOOKUP(B165,RT!A:AA,27,FALSE),"")</f>
        <v/>
      </c>
      <c r="R165" s="56" t="str">
        <f t="array" ref="R165">IF(AND(E165&lt;&gt;"",G165="INS",K165="OUI",M165&gt;0),M165*IF($O165&gt;41790,5.94,5.65),"")</f>
        <v/>
      </c>
      <c r="S165" s="50" t="str">
        <f t="array" ref="S165">IF(AND(E165&lt;&gt;"",G165="REV",K165="OUI",M165&gt;0),M165*IF($O165&gt;41790,6.2,5.9),"")</f>
        <v/>
      </c>
      <c r="T165" s="57" t="str">
        <f t="array" ref="T165">IF(AND(E165&lt;&gt;"",K165="NON",OR(L165="Branchement individuel",L165="Batiment détruit")),3,"")</f>
        <v/>
      </c>
      <c r="U165" s="58"/>
      <c r="V165" s="58" t="str">
        <f t="array" ref="V165">IF(AND(E165&lt;&gt;"",K165="OUI",Q165="OUI"),18,"")</f>
        <v/>
      </c>
      <c r="W165" s="49" t="str">
        <f t="array" ref="W165">IF(AND(E165&lt;&gt;"",K165="OUI",Q165="OUI"),60,"")</f>
        <v/>
      </c>
      <c r="X165" s="56"/>
      <c r="Y165" s="49"/>
      <c r="Z165" s="49"/>
      <c r="AA165" s="51"/>
      <c r="AB165" s="48"/>
    </row>
    <row r="166" spans="1:28" x14ac:dyDescent="0.25">
      <c r="A166" s="152" t="str">
        <f t="array" ref="A166">IF(D166="",RIGHT(E166,7),"")</f>
        <v>5286305</v>
      </c>
      <c r="B166" s="152">
        <f t="array" ref="B166">E166</f>
        <v>10005286305</v>
      </c>
      <c r="C166" s="61" t="str">
        <f t="array" ref="C166">IFERROR(VLOOKUP(B166,RT!A:B,2,FALSE),"")</f>
        <v/>
      </c>
      <c r="D166" s="7" t="str">
        <f t="array" ref="D166">IFERROR(VLOOKUP(B166,RT!A:J,10,FALSE),"")</f>
        <v/>
      </c>
      <c r="E166" s="203">
        <v>10005286305</v>
      </c>
      <c r="F166" s="204" t="s">
        <v>265</v>
      </c>
      <c r="G166" s="204" t="s">
        <v>70</v>
      </c>
      <c r="H166" s="204"/>
      <c r="I166" s="204" t="s">
        <v>240</v>
      </c>
      <c r="J166" s="202" t="s">
        <v>240</v>
      </c>
      <c r="K166" s="169" t="str">
        <f t="array" ref="K166">IFERROR(VLOOKUP(B166,RT!A:K,11,FALSE),"")</f>
        <v/>
      </c>
      <c r="L166" s="170" t="str">
        <f t="array" ref="L166">IFERROR(VLOOKUP(B166,RT!A:AJ,36,FALSE),"")</f>
        <v/>
      </c>
      <c r="M166" s="53" t="str">
        <f t="array" ref="M166">IFERROR(VLOOKUP(B166,RT!A:AL,38,FALSE),"")</f>
        <v/>
      </c>
      <c r="N166" s="52" t="str">
        <f t="array" ref="N166">IFERROR(VLOOKUP(B166,RT!A:AK,37,FALSE),"")</f>
        <v/>
      </c>
      <c r="O166" s="54" t="str">
        <f t="array" ref="O166">IFERROR(VLOOKUP(B166,RT!A:I,9,FALSE),"")</f>
        <v/>
      </c>
      <c r="P166" s="52" t="str">
        <f t="array" ref="P166">IFERROR(VLOOKUP(B166,RT!A:H,8,FALSE),"")</f>
        <v/>
      </c>
      <c r="Q166" s="55" t="str">
        <f t="array" ref="Q166">IFERROR(VLOOKUP(B166,RT!A:AA,27,FALSE),"")</f>
        <v/>
      </c>
      <c r="R166" s="56" t="str">
        <f t="array" ref="R166">IF(AND(E166&lt;&gt;"",G166="INS",K166="OUI",M166&gt;0),M166*IF($O166&gt;41790,5.94,5.65),"")</f>
        <v/>
      </c>
      <c r="S166" s="50" t="str">
        <f t="array" ref="S166">IF(AND(E166&lt;&gt;"",G166="REV",K166="OUI",M166&gt;0),M166*IF($O166&gt;41790,6.2,5.9),"")</f>
        <v/>
      </c>
      <c r="T166" s="57" t="str">
        <f t="array" ref="T166">IF(AND(E166&lt;&gt;"",K166="NON",OR(L166="Branchement individuel",L166="Batiment détruit")),3,"")</f>
        <v/>
      </c>
      <c r="U166" s="58"/>
      <c r="V166" s="58" t="str">
        <f t="array" ref="V166">IF(AND(E166&lt;&gt;"",K166="OUI",Q166="OUI"),18,"")</f>
        <v/>
      </c>
      <c r="W166" s="49" t="str">
        <f t="array" ref="W166">IF(AND(E166&lt;&gt;"",K166="OUI",Q166="OUI"),60,"")</f>
        <v/>
      </c>
      <c r="X166" s="56"/>
      <c r="Y166" s="49"/>
      <c r="Z166" s="49"/>
      <c r="AA166" s="51"/>
      <c r="AB166" s="48"/>
    </row>
    <row r="167" spans="1:28" x14ac:dyDescent="0.25">
      <c r="A167" s="152" t="str">
        <f t="array" ref="A167">IF(D167="",RIGHT(E167,7),"")</f>
        <v>5284522</v>
      </c>
      <c r="B167" s="152">
        <f t="array" ref="B167">E167</f>
        <v>10005284522</v>
      </c>
      <c r="C167" s="61" t="str">
        <f t="array" ref="C167">IFERROR(VLOOKUP(B167,RT!A:B,2,FALSE),"")</f>
        <v/>
      </c>
      <c r="D167" s="7" t="str">
        <f t="array" ref="D167">IFERROR(VLOOKUP(B167,RT!A:J,10,FALSE),"")</f>
        <v/>
      </c>
      <c r="E167" s="203">
        <v>10005284522</v>
      </c>
      <c r="F167" s="204" t="s">
        <v>271</v>
      </c>
      <c r="G167" s="204" t="s">
        <v>70</v>
      </c>
      <c r="H167" s="204"/>
      <c r="I167" s="204" t="s">
        <v>240</v>
      </c>
      <c r="J167" s="202" t="s">
        <v>240</v>
      </c>
      <c r="K167" s="169" t="str">
        <f t="array" ref="K167">IFERROR(VLOOKUP(B167,RT!A:K,11,FALSE),"")</f>
        <v/>
      </c>
      <c r="L167" s="170" t="str">
        <f t="array" ref="L167">IFERROR(VLOOKUP(B167,RT!A:AJ,36,FALSE),"")</f>
        <v/>
      </c>
      <c r="M167" s="53" t="str">
        <f t="array" ref="M167">IFERROR(VLOOKUP(B167,RT!A:AL,38,FALSE),"")</f>
        <v/>
      </c>
      <c r="N167" s="52" t="str">
        <f t="array" ref="N167">IFERROR(VLOOKUP(B167,RT!A:AK,37,FALSE),"")</f>
        <v/>
      </c>
      <c r="O167" s="54" t="str">
        <f t="array" ref="O167">IFERROR(VLOOKUP(B167,RT!A:I,9,FALSE),"")</f>
        <v/>
      </c>
      <c r="P167" s="52" t="str">
        <f t="array" ref="P167">IFERROR(VLOOKUP(B167,RT!A:H,8,FALSE),"")</f>
        <v/>
      </c>
      <c r="Q167" s="55" t="str">
        <f t="array" ref="Q167">IFERROR(VLOOKUP(B167,RT!A:AA,27,FALSE),"")</f>
        <v/>
      </c>
      <c r="R167" s="56" t="str">
        <f t="array" ref="R167">IF(AND(E167&lt;&gt;"",G167="INS",K167="OUI",M167&gt;0),M167*IF($O167&gt;41790,5.94,5.65),"")</f>
        <v/>
      </c>
      <c r="S167" s="50" t="str">
        <f t="array" ref="S167">IF(AND(E167&lt;&gt;"",G167="REV",K167="OUI",M167&gt;0),M167*IF($O167&gt;41790,6.2,5.9),"")</f>
        <v/>
      </c>
      <c r="T167" s="57" t="str">
        <f t="array" ref="T167">IF(AND(E167&lt;&gt;"",K167="NON",OR(L167="Branchement individuel",L167="Batiment détruit")),3,"")</f>
        <v/>
      </c>
      <c r="U167" s="58"/>
      <c r="V167" s="58" t="str">
        <f t="array" ref="V167">IF(AND(E167&lt;&gt;"",K167="OUI",Q167="OUI"),18,"")</f>
        <v/>
      </c>
      <c r="W167" s="49" t="str">
        <f t="array" ref="W167">IF(AND(E167&lt;&gt;"",K167="OUI",Q167="OUI"),60,"")</f>
        <v/>
      </c>
      <c r="X167" s="56"/>
      <c r="Y167" s="49"/>
      <c r="Z167" s="49"/>
      <c r="AA167" s="51"/>
      <c r="AB167" s="48"/>
    </row>
    <row r="168" spans="1:28" x14ac:dyDescent="0.25">
      <c r="A168" s="152" t="str">
        <f t="array" ref="A168">IF(D168="",RIGHT(E168,7),"")</f>
        <v>5288707</v>
      </c>
      <c r="B168" s="152">
        <f t="array" ref="B168">E168</f>
        <v>10005288707</v>
      </c>
      <c r="C168" s="61" t="str">
        <f t="array" ref="C168">IFERROR(VLOOKUP(B168,RT!A:B,2,FALSE),"")</f>
        <v/>
      </c>
      <c r="D168" s="7" t="str">
        <f t="array" ref="D168">IFERROR(VLOOKUP(B168,RT!A:J,10,FALSE),"")</f>
        <v/>
      </c>
      <c r="E168" s="203">
        <v>10005288707</v>
      </c>
      <c r="F168" s="204" t="s">
        <v>272</v>
      </c>
      <c r="G168" s="204" t="s">
        <v>70</v>
      </c>
      <c r="H168" s="204"/>
      <c r="I168" s="204" t="s">
        <v>240</v>
      </c>
      <c r="J168" s="202" t="s">
        <v>240</v>
      </c>
      <c r="K168" s="169" t="str">
        <f t="array" ref="K168">IFERROR(VLOOKUP(B168,RT!A:K,11,FALSE),"")</f>
        <v/>
      </c>
      <c r="L168" s="170" t="str">
        <f t="array" ref="L168">IFERROR(VLOOKUP(B168,RT!A:AJ,36,FALSE),"")</f>
        <v/>
      </c>
      <c r="M168" s="53" t="str">
        <f t="array" ref="M168">IFERROR(VLOOKUP(B168,RT!A:AL,38,FALSE),"")</f>
        <v/>
      </c>
      <c r="N168" s="52" t="str">
        <f t="array" ref="N168">IFERROR(VLOOKUP(B168,RT!A:AK,37,FALSE),"")</f>
        <v/>
      </c>
      <c r="O168" s="54" t="str">
        <f t="array" ref="O168">IFERROR(VLOOKUP(B168,RT!A:I,9,FALSE),"")</f>
        <v/>
      </c>
      <c r="P168" s="52" t="str">
        <f t="array" ref="P168">IFERROR(VLOOKUP(B168,RT!A:H,8,FALSE),"")</f>
        <v/>
      </c>
      <c r="Q168" s="55" t="str">
        <f t="array" ref="Q168">IFERROR(VLOOKUP(B168,RT!A:AA,27,FALSE),"")</f>
        <v/>
      </c>
      <c r="R168" s="56" t="str">
        <f t="array" ref="R168">IF(AND(E168&lt;&gt;"",G168="INS",K168="OUI",M168&gt;0),M168*IF($O168&gt;41790,5.94,5.65),"")</f>
        <v/>
      </c>
      <c r="S168" s="50" t="str">
        <f t="array" ref="S168">IF(AND(E168&lt;&gt;"",G168="REV",K168="OUI",M168&gt;0),M168*IF($O168&gt;41790,6.2,5.9),"")</f>
        <v/>
      </c>
      <c r="T168" s="57" t="str">
        <f t="array" ref="T168">IF(AND(E168&lt;&gt;"",K168="NON",OR(L168="Branchement individuel",L168="Batiment détruit")),3,"")</f>
        <v/>
      </c>
      <c r="U168" s="58"/>
      <c r="V168" s="58" t="str">
        <f t="array" ref="V168">IF(AND(E168&lt;&gt;"",K168="OUI",Q168="OUI"),18,"")</f>
        <v/>
      </c>
      <c r="W168" s="49" t="str">
        <f t="array" ref="W168">IF(AND(E168&lt;&gt;"",K168="OUI",Q168="OUI"),60,"")</f>
        <v/>
      </c>
      <c r="X168" s="56"/>
      <c r="Y168" s="49"/>
      <c r="Z168" s="49"/>
      <c r="AA168" s="51"/>
      <c r="AB168" s="48"/>
    </row>
    <row r="169" spans="1:28" x14ac:dyDescent="0.25">
      <c r="A169" s="152" t="str">
        <f t="array" ref="A169">IF(D169="",RIGHT(E169,7),"")</f>
        <v>5285121</v>
      </c>
      <c r="B169" s="152">
        <f t="array" ref="B169">E169</f>
        <v>10005285121</v>
      </c>
      <c r="C169" s="61" t="str">
        <f t="array" ref="C169">IFERROR(VLOOKUP(B169,RT!A:B,2,FALSE),"")</f>
        <v/>
      </c>
      <c r="D169" s="7" t="str">
        <f t="array" ref="D169">IFERROR(VLOOKUP(B169,RT!A:J,10,FALSE),"")</f>
        <v/>
      </c>
      <c r="E169" s="203">
        <v>10005285121</v>
      </c>
      <c r="F169" s="204" t="s">
        <v>254</v>
      </c>
      <c r="G169" s="204" t="s">
        <v>70</v>
      </c>
      <c r="H169" s="204"/>
      <c r="I169" s="204" t="s">
        <v>240</v>
      </c>
      <c r="J169" s="202" t="s">
        <v>240</v>
      </c>
      <c r="K169" s="169" t="str">
        <f t="array" ref="K169">IFERROR(VLOOKUP(B169,RT!A:K,11,FALSE),"")</f>
        <v/>
      </c>
      <c r="L169" s="170" t="str">
        <f t="array" ref="L169">IFERROR(VLOOKUP(B169,RT!A:AJ,36,FALSE),"")</f>
        <v/>
      </c>
      <c r="M169" s="53" t="str">
        <f t="array" ref="M169">IFERROR(VLOOKUP(B169,RT!A:AL,38,FALSE),"")</f>
        <v/>
      </c>
      <c r="N169" s="52" t="str">
        <f t="array" ref="N169">IFERROR(VLOOKUP(B169,RT!A:AK,37,FALSE),"")</f>
        <v/>
      </c>
      <c r="O169" s="54" t="str">
        <f t="array" ref="O169">IFERROR(VLOOKUP(B169,RT!A:I,9,FALSE),"")</f>
        <v/>
      </c>
      <c r="P169" s="52" t="str">
        <f t="array" ref="P169">IFERROR(VLOOKUP(B169,RT!A:H,8,FALSE),"")</f>
        <v/>
      </c>
      <c r="Q169" s="55" t="str">
        <f t="array" ref="Q169">IFERROR(VLOOKUP(B169,RT!A:AA,27,FALSE),"")</f>
        <v/>
      </c>
      <c r="R169" s="56" t="str">
        <f t="array" ref="R169">IF(AND(E169&lt;&gt;"",G169="INS",K169="OUI",M169&gt;0),M169*IF($O169&gt;41790,5.94,5.65),"")</f>
        <v/>
      </c>
      <c r="S169" s="50" t="str">
        <f t="array" ref="S169">IF(AND(E169&lt;&gt;"",G169="REV",K169="OUI",M169&gt;0),M169*IF($O169&gt;41790,6.2,5.9),"")</f>
        <v/>
      </c>
      <c r="T169" s="57" t="str">
        <f t="array" ref="T169">IF(AND(E169&lt;&gt;"",K169="NON",OR(L169="Branchement individuel",L169="Batiment détruit")),3,"")</f>
        <v/>
      </c>
      <c r="U169" s="58"/>
      <c r="V169" s="58" t="str">
        <f t="array" ref="V169">IF(AND(E169&lt;&gt;"",K169="OUI",Q169="OUI"),18,"")</f>
        <v/>
      </c>
      <c r="W169" s="49" t="str">
        <f t="array" ref="W169">IF(AND(E169&lt;&gt;"",K169="OUI",Q169="OUI"),60,"")</f>
        <v/>
      </c>
      <c r="X169" s="56"/>
      <c r="Y169" s="49"/>
      <c r="Z169" s="49"/>
      <c r="AA169" s="51"/>
      <c r="AB169" s="48"/>
    </row>
    <row r="170" spans="1:28" x14ac:dyDescent="0.25">
      <c r="A170" s="152" t="str">
        <f t="array" ref="A170">IF(D170="",RIGHT(E170,7),"")</f>
        <v>5284513</v>
      </c>
      <c r="B170" s="152">
        <f t="array" ref="B170">E170</f>
        <v>10005284513</v>
      </c>
      <c r="C170" s="61" t="str">
        <f t="array" ref="C170">IFERROR(VLOOKUP(B170,RT!A:B,2,FALSE),"")</f>
        <v/>
      </c>
      <c r="D170" s="7" t="str">
        <f t="array" ref="D170">IFERROR(VLOOKUP(B170,RT!A:J,10,FALSE),"")</f>
        <v/>
      </c>
      <c r="E170" s="203">
        <v>10005284513</v>
      </c>
      <c r="F170" s="204" t="s">
        <v>253</v>
      </c>
      <c r="G170" s="204" t="s">
        <v>70</v>
      </c>
      <c r="H170" s="204"/>
      <c r="I170" s="204" t="s">
        <v>240</v>
      </c>
      <c r="J170" s="202" t="s">
        <v>240</v>
      </c>
      <c r="K170" s="169" t="str">
        <f t="array" ref="K170">IFERROR(VLOOKUP(B170,RT!A:K,11,FALSE),"")</f>
        <v/>
      </c>
      <c r="L170" s="170" t="str">
        <f t="array" ref="L170">IFERROR(VLOOKUP(B170,RT!A:AJ,36,FALSE),"")</f>
        <v/>
      </c>
      <c r="M170" s="53" t="str">
        <f t="array" ref="M170">IFERROR(VLOOKUP(B170,RT!A:AL,38,FALSE),"")</f>
        <v/>
      </c>
      <c r="N170" s="52" t="str">
        <f t="array" ref="N170">IFERROR(VLOOKUP(B170,RT!A:AK,37,FALSE),"")</f>
        <v/>
      </c>
      <c r="O170" s="54" t="str">
        <f t="array" ref="O170">IFERROR(VLOOKUP(B170,RT!A:I,9,FALSE),"")</f>
        <v/>
      </c>
      <c r="P170" s="52" t="str">
        <f t="array" ref="P170">IFERROR(VLOOKUP(B170,RT!A:H,8,FALSE),"")</f>
        <v/>
      </c>
      <c r="Q170" s="55" t="str">
        <f t="array" ref="Q170">IFERROR(VLOOKUP(B170,RT!A:AA,27,FALSE),"")</f>
        <v/>
      </c>
      <c r="R170" s="56" t="str">
        <f t="array" ref="R170">IF(AND(E170&lt;&gt;"",G170="INS",K170="OUI",M170&gt;0),M170*IF($O170&gt;41790,5.94,5.65),"")</f>
        <v/>
      </c>
      <c r="S170" s="50" t="str">
        <f t="array" ref="S170">IF(AND(E170&lt;&gt;"",G170="REV",K170="OUI",M170&gt;0),M170*IF($O170&gt;41790,6.2,5.9),"")</f>
        <v/>
      </c>
      <c r="T170" s="57" t="str">
        <f t="array" ref="T170">IF(AND(E170&lt;&gt;"",K170="NON",OR(L170="Branchement individuel",L170="Batiment détruit")),3,"")</f>
        <v/>
      </c>
      <c r="U170" s="58"/>
      <c r="V170" s="58" t="str">
        <f t="array" ref="V170">IF(AND(E170&lt;&gt;"",K170="OUI",Q170="OUI"),18,"")</f>
        <v/>
      </c>
      <c r="W170" s="49" t="str">
        <f t="array" ref="W170">IF(AND(E170&lt;&gt;"",K170="OUI",Q170="OUI"),60,"")</f>
        <v/>
      </c>
      <c r="X170" s="56"/>
      <c r="Y170" s="49"/>
      <c r="Z170" s="49"/>
      <c r="AA170" s="51"/>
      <c r="AB170" s="48"/>
    </row>
    <row r="171" spans="1:28" x14ac:dyDescent="0.25">
      <c r="A171" s="152" t="str">
        <f t="array" ref="A171">IF(D171="",RIGHT(E171,7),"")</f>
        <v>5288717</v>
      </c>
      <c r="B171" s="152">
        <f t="array" ref="B171">E171</f>
        <v>10005288717</v>
      </c>
      <c r="C171" s="61" t="str">
        <f t="array" ref="C171">IFERROR(VLOOKUP(B171,RT!A:B,2,FALSE),"")</f>
        <v/>
      </c>
      <c r="D171" s="7" t="str">
        <f t="array" ref="D171">IFERROR(VLOOKUP(B171,RT!A:J,10,FALSE),"")</f>
        <v/>
      </c>
      <c r="E171" s="203">
        <v>10005288717</v>
      </c>
      <c r="F171" s="204" t="s">
        <v>277</v>
      </c>
      <c r="G171" s="204" t="s">
        <v>70</v>
      </c>
      <c r="H171" s="204"/>
      <c r="I171" s="204" t="s">
        <v>240</v>
      </c>
      <c r="J171" s="202" t="s">
        <v>240</v>
      </c>
      <c r="K171" s="169" t="str">
        <f t="array" ref="K171">IFERROR(VLOOKUP(B171,RT!A:K,11,FALSE),"")</f>
        <v/>
      </c>
      <c r="L171" s="170" t="str">
        <f t="array" ref="L171">IFERROR(VLOOKUP(B171,RT!A:AJ,36,FALSE),"")</f>
        <v/>
      </c>
      <c r="M171" s="53" t="str">
        <f t="array" ref="M171">IFERROR(VLOOKUP(B171,RT!A:AL,38,FALSE),"")</f>
        <v/>
      </c>
      <c r="N171" s="52" t="str">
        <f t="array" ref="N171">IFERROR(VLOOKUP(B171,RT!A:AK,37,FALSE),"")</f>
        <v/>
      </c>
      <c r="O171" s="54" t="str">
        <f t="array" ref="O171">IFERROR(VLOOKUP(B171,RT!A:I,9,FALSE),"")</f>
        <v/>
      </c>
      <c r="P171" s="52" t="str">
        <f t="array" ref="P171">IFERROR(VLOOKUP(B171,RT!A:H,8,FALSE),"")</f>
        <v/>
      </c>
      <c r="Q171" s="55" t="str">
        <f t="array" ref="Q171">IFERROR(VLOOKUP(B171,RT!A:AA,27,FALSE),"")</f>
        <v/>
      </c>
      <c r="R171" s="56" t="str">
        <f t="array" ref="R171">IF(AND(E171&lt;&gt;"",G171="INS",K171="OUI",M171&gt;0),M171*IF($O171&gt;41790,5.94,5.65),"")</f>
        <v/>
      </c>
      <c r="S171" s="50" t="str">
        <f t="array" ref="S171">IF(AND(E171&lt;&gt;"",G171="REV",K171="OUI",M171&gt;0),M171*IF($O171&gt;41790,6.2,5.9),"")</f>
        <v/>
      </c>
      <c r="T171" s="57" t="str">
        <f t="array" ref="T171">IF(AND(E171&lt;&gt;"",K171="NON",OR(L171="Branchement individuel",L171="Batiment détruit")),3,"")</f>
        <v/>
      </c>
      <c r="U171" s="58"/>
      <c r="V171" s="58" t="str">
        <f t="array" ref="V171">IF(AND(E171&lt;&gt;"",K171="OUI",Q171="OUI"),18,"")</f>
        <v/>
      </c>
      <c r="W171" s="49" t="str">
        <f t="array" ref="W171">IF(AND(E171&lt;&gt;"",K171="OUI",Q171="OUI"),60,"")</f>
        <v/>
      </c>
      <c r="X171" s="56"/>
      <c r="Y171" s="49"/>
      <c r="Z171" s="49"/>
      <c r="AA171" s="51"/>
      <c r="AB171" s="48"/>
    </row>
    <row r="172" spans="1:28" x14ac:dyDescent="0.25">
      <c r="A172" s="152" t="str">
        <f t="array" ref="A172">IF(D172="",RIGHT(E172,7),"")</f>
        <v>5285715</v>
      </c>
      <c r="B172" s="152">
        <f t="array" ref="B172">E172</f>
        <v>10005285715</v>
      </c>
      <c r="C172" s="61" t="str">
        <f t="array" ref="C172">IFERROR(VLOOKUP(B172,RT!A:B,2,FALSE),"")</f>
        <v/>
      </c>
      <c r="D172" s="7" t="str">
        <f t="array" ref="D172">IFERROR(VLOOKUP(B172,RT!A:J,10,FALSE),"")</f>
        <v/>
      </c>
      <c r="E172" s="203">
        <v>10005285715</v>
      </c>
      <c r="F172" s="204" t="s">
        <v>275</v>
      </c>
      <c r="G172" s="204" t="s">
        <v>70</v>
      </c>
      <c r="H172" s="204"/>
      <c r="I172" s="204" t="s">
        <v>240</v>
      </c>
      <c r="J172" s="202" t="s">
        <v>240</v>
      </c>
      <c r="K172" s="169" t="str">
        <f t="array" ref="K172">IFERROR(VLOOKUP(B172,RT!A:K,11,FALSE),"")</f>
        <v/>
      </c>
      <c r="L172" s="170" t="str">
        <f t="array" ref="L172">IFERROR(VLOOKUP(B172,RT!A:AJ,36,FALSE),"")</f>
        <v/>
      </c>
      <c r="M172" s="53" t="str">
        <f t="array" ref="M172">IFERROR(VLOOKUP(B172,RT!A:AL,38,FALSE),"")</f>
        <v/>
      </c>
      <c r="N172" s="52" t="str">
        <f t="array" ref="N172">IFERROR(VLOOKUP(B172,RT!A:AK,37,FALSE),"")</f>
        <v/>
      </c>
      <c r="O172" s="54" t="str">
        <f t="array" ref="O172">IFERROR(VLOOKUP(B172,RT!A:I,9,FALSE),"")</f>
        <v/>
      </c>
      <c r="P172" s="52" t="str">
        <f t="array" ref="P172">IFERROR(VLOOKUP(B172,RT!A:H,8,FALSE),"")</f>
        <v/>
      </c>
      <c r="Q172" s="55" t="str">
        <f t="array" ref="Q172">IFERROR(VLOOKUP(B172,RT!A:AA,27,FALSE),"")</f>
        <v/>
      </c>
      <c r="R172" s="56" t="str">
        <f t="array" ref="R172">IF(AND(E172&lt;&gt;"",G172="INS",K172="OUI",M172&gt;0),M172*IF($O172&gt;41790,5.94,5.65),"")</f>
        <v/>
      </c>
      <c r="S172" s="50" t="str">
        <f t="array" ref="S172">IF(AND(E172&lt;&gt;"",G172="REV",K172="OUI",M172&gt;0),M172*IF($O172&gt;41790,6.2,5.9),"")</f>
        <v/>
      </c>
      <c r="T172" s="57" t="str">
        <f t="array" ref="T172">IF(AND(E172&lt;&gt;"",K172="NON",OR(L172="Branchement individuel",L172="Batiment détruit")),3,"")</f>
        <v/>
      </c>
      <c r="U172" s="58"/>
      <c r="V172" s="58" t="str">
        <f t="array" ref="V172">IF(AND(E172&lt;&gt;"",K172="OUI",Q172="OUI"),18,"")</f>
        <v/>
      </c>
      <c r="W172" s="49" t="str">
        <f t="array" ref="W172">IF(AND(E172&lt;&gt;"",K172="OUI",Q172="OUI"),60,"")</f>
        <v/>
      </c>
      <c r="X172" s="56"/>
      <c r="Y172" s="49"/>
      <c r="Z172" s="49"/>
      <c r="AA172" s="51"/>
      <c r="AB172" s="48"/>
    </row>
    <row r="173" spans="1:28" x14ac:dyDescent="0.25">
      <c r="A173" s="152" t="str">
        <f t="array" ref="A173">IF(D173="",RIGHT(E173,7),"")</f>
        <v>5288710</v>
      </c>
      <c r="B173" s="152">
        <f t="array" ref="B173">E173</f>
        <v>10005288710</v>
      </c>
      <c r="C173" s="61" t="str">
        <f t="array" ref="C173">IFERROR(VLOOKUP(B173,RT!A:B,2,FALSE),"")</f>
        <v/>
      </c>
      <c r="D173" s="7" t="str">
        <f t="array" ref="D173">IFERROR(VLOOKUP(B173,RT!A:J,10,FALSE),"")</f>
        <v/>
      </c>
      <c r="E173" s="203">
        <v>10005288710</v>
      </c>
      <c r="F173" s="204" t="s">
        <v>303</v>
      </c>
      <c r="G173" s="204" t="s">
        <v>70</v>
      </c>
      <c r="H173" s="204"/>
      <c r="I173" s="204" t="s">
        <v>240</v>
      </c>
      <c r="J173" s="202" t="s">
        <v>240</v>
      </c>
      <c r="K173" s="169" t="str">
        <f t="array" ref="K173">IFERROR(VLOOKUP(B173,RT!A:K,11,FALSE),"")</f>
        <v/>
      </c>
      <c r="L173" s="170" t="str">
        <f t="array" ref="L173">IFERROR(VLOOKUP(B173,RT!A:AJ,36,FALSE),"")</f>
        <v/>
      </c>
      <c r="M173" s="53" t="str">
        <f t="array" ref="M173">IFERROR(VLOOKUP(B173,RT!A:AL,38,FALSE),"")</f>
        <v/>
      </c>
      <c r="N173" s="52" t="str">
        <f t="array" ref="N173">IFERROR(VLOOKUP(B173,RT!A:AK,37,FALSE),"")</f>
        <v/>
      </c>
      <c r="O173" s="54" t="str">
        <f t="array" ref="O173">IFERROR(VLOOKUP(B173,RT!A:I,9,FALSE),"")</f>
        <v/>
      </c>
      <c r="P173" s="52" t="str">
        <f t="array" ref="P173">IFERROR(VLOOKUP(B173,RT!A:H,8,FALSE),"")</f>
        <v/>
      </c>
      <c r="Q173" s="55" t="str">
        <f t="array" ref="Q173">IFERROR(VLOOKUP(B173,RT!A:AA,27,FALSE),"")</f>
        <v/>
      </c>
      <c r="R173" s="56" t="str">
        <f t="array" ref="R173">IF(AND(E173&lt;&gt;"",G173="INS",K173="OUI",M173&gt;0),M173*IF($O173&gt;41790,5.94,5.65),"")</f>
        <v/>
      </c>
      <c r="S173" s="50" t="str">
        <f t="array" ref="S173">IF(AND(E173&lt;&gt;"",G173="REV",K173="OUI",M173&gt;0),M173*IF($O173&gt;41790,6.2,5.9),"")</f>
        <v/>
      </c>
      <c r="T173" s="57" t="str">
        <f t="array" ref="T173">IF(AND(E173&lt;&gt;"",K173="NON",OR(L173="Branchement individuel",L173="Batiment détruit")),3,"")</f>
        <v/>
      </c>
      <c r="U173" s="58"/>
      <c r="V173" s="58" t="str">
        <f t="array" ref="V173">IF(AND(E173&lt;&gt;"",K173="OUI",Q173="OUI"),18,"")</f>
        <v/>
      </c>
      <c r="W173" s="49" t="str">
        <f t="array" ref="W173">IF(AND(E173&lt;&gt;"",K173="OUI",Q173="OUI"),60,"")</f>
        <v/>
      </c>
      <c r="X173" s="56"/>
      <c r="Y173" s="49"/>
      <c r="Z173" s="49"/>
      <c r="AA173" s="51"/>
      <c r="AB173" s="48"/>
    </row>
    <row r="174" spans="1:28" x14ac:dyDescent="0.25">
      <c r="A174" s="152" t="str">
        <f t="array" ref="A174">IF(D174="",RIGHT(E174,7),"")</f>
        <v>5339994</v>
      </c>
      <c r="B174" s="152">
        <f t="array" ref="B174">E174</f>
        <v>10005339994</v>
      </c>
      <c r="C174" s="61" t="str">
        <f t="array" ref="C174">IFERROR(VLOOKUP(B174,RT!A:B,2,FALSE),"")</f>
        <v/>
      </c>
      <c r="D174" s="7" t="str">
        <f t="array" ref="D174">IFERROR(VLOOKUP(B174,RT!A:J,10,FALSE),"")</f>
        <v/>
      </c>
      <c r="E174" s="203">
        <v>10005339994</v>
      </c>
      <c r="F174" s="204" t="s">
        <v>248</v>
      </c>
      <c r="G174" s="204" t="s">
        <v>70</v>
      </c>
      <c r="H174" s="204"/>
      <c r="I174" s="204" t="s">
        <v>240</v>
      </c>
      <c r="J174" s="202" t="s">
        <v>240</v>
      </c>
      <c r="K174" s="169" t="str">
        <f t="array" ref="K174">IFERROR(VLOOKUP(B174,RT!A:K,11,FALSE),"")</f>
        <v/>
      </c>
      <c r="L174" s="170" t="str">
        <f t="array" ref="L174">IFERROR(VLOOKUP(B174,RT!A:AJ,36,FALSE),"")</f>
        <v/>
      </c>
      <c r="M174" s="53" t="str">
        <f t="array" ref="M174">IFERROR(VLOOKUP(B174,RT!A:AL,38,FALSE),"")</f>
        <v/>
      </c>
      <c r="N174" s="52" t="str">
        <f t="array" ref="N174">IFERROR(VLOOKUP(B174,RT!A:AK,37,FALSE),"")</f>
        <v/>
      </c>
      <c r="O174" s="54" t="str">
        <f t="array" ref="O174">IFERROR(VLOOKUP(B174,RT!A:I,9,FALSE),"")</f>
        <v/>
      </c>
      <c r="P174" s="52" t="str">
        <f t="array" ref="P174">IFERROR(VLOOKUP(B174,RT!A:H,8,FALSE),"")</f>
        <v/>
      </c>
      <c r="Q174" s="55" t="str">
        <f t="array" ref="Q174">IFERROR(VLOOKUP(B174,RT!A:AA,27,FALSE),"")</f>
        <v/>
      </c>
      <c r="R174" s="56" t="str">
        <f t="array" ref="R174">IF(AND(E174&lt;&gt;"",G174="INS",K174="OUI",M174&gt;0),M174*IF($O174&gt;41790,5.94,5.65),"")</f>
        <v/>
      </c>
      <c r="S174" s="50" t="str">
        <f t="array" ref="S174">IF(AND(E174&lt;&gt;"",G174="REV",K174="OUI",M174&gt;0),M174*IF($O174&gt;41790,6.2,5.9),"")</f>
        <v/>
      </c>
      <c r="T174" s="57" t="str">
        <f t="array" ref="T174">IF(AND(E174&lt;&gt;"",K174="NON",OR(L174="Branchement individuel",L174="Batiment détruit")),3,"")</f>
        <v/>
      </c>
      <c r="U174" s="58"/>
      <c r="V174" s="58" t="str">
        <f t="array" ref="V174">IF(AND(E174&lt;&gt;"",K174="OUI",Q174="OUI"),18,"")</f>
        <v/>
      </c>
      <c r="W174" s="49" t="str">
        <f t="array" ref="W174">IF(AND(E174&lt;&gt;"",K174="OUI",Q174="OUI"),60,"")</f>
        <v/>
      </c>
      <c r="X174" s="56"/>
      <c r="Y174" s="49"/>
      <c r="Z174" s="49"/>
      <c r="AA174" s="51"/>
      <c r="AB174" s="48"/>
    </row>
    <row r="175" spans="1:28" x14ac:dyDescent="0.25">
      <c r="A175" s="152" t="str">
        <f t="array" ref="A175">IF(D175="",RIGHT(E175,7),"")</f>
        <v>5288080</v>
      </c>
      <c r="B175" s="152">
        <f t="array" ref="B175">E175</f>
        <v>10005288080</v>
      </c>
      <c r="C175" s="61" t="str">
        <f t="array" ref="C175">IFERROR(VLOOKUP(B175,RT!A:B,2,FALSE),"")</f>
        <v/>
      </c>
      <c r="D175" s="7" t="str">
        <f t="array" ref="D175">IFERROR(VLOOKUP(B175,RT!A:J,10,FALSE),"")</f>
        <v/>
      </c>
      <c r="E175" s="203">
        <v>10005288080</v>
      </c>
      <c r="F175" s="204" t="s">
        <v>251</v>
      </c>
      <c r="G175" s="204" t="s">
        <v>70</v>
      </c>
      <c r="H175" s="204"/>
      <c r="I175" s="204" t="s">
        <v>240</v>
      </c>
      <c r="J175" s="202" t="s">
        <v>240</v>
      </c>
      <c r="K175" s="169" t="str">
        <f t="array" ref="K175">IFERROR(VLOOKUP(B175,RT!A:K,11,FALSE),"")</f>
        <v/>
      </c>
      <c r="L175" s="170" t="str">
        <f t="array" ref="L175">IFERROR(VLOOKUP(B175,RT!A:AJ,36,FALSE),"")</f>
        <v/>
      </c>
      <c r="M175" s="53" t="str">
        <f t="array" ref="M175">IFERROR(VLOOKUP(B175,RT!A:AL,38,FALSE),"")</f>
        <v/>
      </c>
      <c r="N175" s="52" t="str">
        <f t="array" ref="N175">IFERROR(VLOOKUP(B175,RT!A:AK,37,FALSE),"")</f>
        <v/>
      </c>
      <c r="O175" s="54" t="str">
        <f t="array" ref="O175">IFERROR(VLOOKUP(B175,RT!A:I,9,FALSE),"")</f>
        <v/>
      </c>
      <c r="P175" s="52" t="str">
        <f t="array" ref="P175">IFERROR(VLOOKUP(B175,RT!A:H,8,FALSE),"")</f>
        <v/>
      </c>
      <c r="Q175" s="55" t="str">
        <f t="array" ref="Q175">IFERROR(VLOOKUP(B175,RT!A:AA,27,FALSE),"")</f>
        <v/>
      </c>
      <c r="R175" s="56" t="str">
        <f t="array" ref="R175">IF(AND(E175&lt;&gt;"",G175="INS",K175="OUI",M175&gt;0),M175*IF($O175&gt;41790,5.94,5.65),"")</f>
        <v/>
      </c>
      <c r="S175" s="50" t="str">
        <f t="array" ref="S175">IF(AND(E175&lt;&gt;"",G175="REV",K175="OUI",M175&gt;0),M175*IF($O175&gt;41790,6.2,5.9),"")</f>
        <v/>
      </c>
      <c r="T175" s="57" t="str">
        <f t="array" ref="T175">IF(AND(E175&lt;&gt;"",K175="NON",OR(L175="Branchement individuel",L175="Batiment détruit")),3,"")</f>
        <v/>
      </c>
      <c r="U175" s="58"/>
      <c r="V175" s="58" t="str">
        <f t="array" ref="V175">IF(AND(E175&lt;&gt;"",K175="OUI",Q175="OUI"),18,"")</f>
        <v/>
      </c>
      <c r="W175" s="49" t="str">
        <f t="array" ref="W175">IF(AND(E175&lt;&gt;"",K175="OUI",Q175="OUI"),60,"")</f>
        <v/>
      </c>
      <c r="X175" s="56"/>
      <c r="Y175" s="49"/>
      <c r="Z175" s="49"/>
      <c r="AA175" s="51"/>
      <c r="AB175" s="48"/>
    </row>
    <row r="176" spans="1:28" x14ac:dyDescent="0.25">
      <c r="A176" s="152" t="str">
        <f t="array" ref="A176">IF(D176="",RIGHT(E176,7),"")</f>
        <v>5290650</v>
      </c>
      <c r="B176" s="152">
        <f t="array" ref="B176">E176</f>
        <v>10005290650</v>
      </c>
      <c r="C176" s="61" t="str">
        <f t="array" ref="C176">IFERROR(VLOOKUP(B176,RT!A:B,2,FALSE),"")</f>
        <v/>
      </c>
      <c r="D176" s="7" t="str">
        <f t="array" ref="D176">IFERROR(VLOOKUP(B176,RT!A:J,10,FALSE),"")</f>
        <v/>
      </c>
      <c r="E176" s="203">
        <v>10005290650</v>
      </c>
      <c r="F176" s="204" t="s">
        <v>252</v>
      </c>
      <c r="G176" s="204" t="s">
        <v>70</v>
      </c>
      <c r="H176" s="204"/>
      <c r="I176" s="204" t="s">
        <v>240</v>
      </c>
      <c r="J176" s="202" t="s">
        <v>240</v>
      </c>
      <c r="K176" s="169" t="str">
        <f t="array" ref="K176">IFERROR(VLOOKUP(B176,RT!A:K,11,FALSE),"")</f>
        <v/>
      </c>
      <c r="L176" s="170" t="str">
        <f t="array" ref="L176">IFERROR(VLOOKUP(B176,RT!A:AJ,36,FALSE),"")</f>
        <v/>
      </c>
      <c r="M176" s="53" t="str">
        <f t="array" ref="M176">IFERROR(VLOOKUP(B176,RT!A:AL,38,FALSE),"")</f>
        <v/>
      </c>
      <c r="N176" s="52" t="str">
        <f t="array" ref="N176">IFERROR(VLOOKUP(B176,RT!A:AK,37,FALSE),"")</f>
        <v/>
      </c>
      <c r="O176" s="54" t="str">
        <f t="array" ref="O176">IFERROR(VLOOKUP(B176,RT!A:I,9,FALSE),"")</f>
        <v/>
      </c>
      <c r="P176" s="52" t="str">
        <f t="array" ref="P176">IFERROR(VLOOKUP(B176,RT!A:H,8,FALSE),"")</f>
        <v/>
      </c>
      <c r="Q176" s="55" t="str">
        <f t="array" ref="Q176">IFERROR(VLOOKUP(B176,RT!A:AA,27,FALSE),"")</f>
        <v/>
      </c>
      <c r="R176" s="56" t="str">
        <f t="array" ref="R176">IF(AND(E176&lt;&gt;"",G176="INS",K176="OUI",M176&gt;0),M176*IF($O176&gt;41790,5.94,5.65),"")</f>
        <v/>
      </c>
      <c r="S176" s="50" t="str">
        <f t="array" ref="S176">IF(AND(E176&lt;&gt;"",G176="REV",K176="OUI",M176&gt;0),M176*IF($O176&gt;41790,6.2,5.9),"")</f>
        <v/>
      </c>
      <c r="T176" s="57" t="str">
        <f t="array" ref="T176">IF(AND(E176&lt;&gt;"",K176="NON",OR(L176="Branchement individuel",L176="Batiment détruit")),3,"")</f>
        <v/>
      </c>
      <c r="U176" s="58"/>
      <c r="V176" s="58" t="str">
        <f t="array" ref="V176">IF(AND(E176&lt;&gt;"",K176="OUI",Q176="OUI"),18,"")</f>
        <v/>
      </c>
      <c r="W176" s="49" t="str">
        <f t="array" ref="W176">IF(AND(E176&lt;&gt;"",K176="OUI",Q176="OUI"),60,"")</f>
        <v/>
      </c>
      <c r="X176" s="56"/>
      <c r="Y176" s="49"/>
      <c r="Z176" s="49"/>
      <c r="AA176" s="51"/>
      <c r="AB176" s="48"/>
    </row>
    <row r="177" spans="1:28" x14ac:dyDescent="0.25">
      <c r="A177" s="152" t="str">
        <f t="array" ref="A177">IF(D177="",RIGHT(E177,7),"")</f>
        <v>5244894</v>
      </c>
      <c r="B177" s="152">
        <f t="array" ref="B177">E177</f>
        <v>10005244894</v>
      </c>
      <c r="C177" s="61" t="str">
        <f t="array" ref="C177">IFERROR(VLOOKUP(B177,RT!A:B,2,FALSE),"")</f>
        <v/>
      </c>
      <c r="D177" s="7" t="str">
        <f t="array" ref="D177">IFERROR(VLOOKUP(B177,RT!A:J,10,FALSE),"")</f>
        <v/>
      </c>
      <c r="E177" s="203">
        <v>10005244894</v>
      </c>
      <c r="F177" s="204" t="s">
        <v>317</v>
      </c>
      <c r="G177" s="204" t="s">
        <v>70</v>
      </c>
      <c r="H177" s="204"/>
      <c r="I177" s="204" t="s">
        <v>240</v>
      </c>
      <c r="J177" s="202" t="s">
        <v>240</v>
      </c>
      <c r="K177" s="169" t="str">
        <f t="array" ref="K177">IFERROR(VLOOKUP(B177,RT!A:K,11,FALSE),"")</f>
        <v/>
      </c>
      <c r="L177" s="170" t="str">
        <f t="array" ref="L177">IFERROR(VLOOKUP(B177,RT!A:AJ,36,FALSE),"")</f>
        <v/>
      </c>
      <c r="M177" s="53" t="str">
        <f t="array" ref="M177">IFERROR(VLOOKUP(B177,RT!A:AL,38,FALSE),"")</f>
        <v/>
      </c>
      <c r="N177" s="52" t="str">
        <f t="array" ref="N177">IFERROR(VLOOKUP(B177,RT!A:AK,37,FALSE),"")</f>
        <v/>
      </c>
      <c r="O177" s="54" t="str">
        <f t="array" ref="O177">IFERROR(VLOOKUP(B177,RT!A:I,9,FALSE),"")</f>
        <v/>
      </c>
      <c r="P177" s="52" t="str">
        <f t="array" ref="P177">IFERROR(VLOOKUP(B177,RT!A:H,8,FALSE),"")</f>
        <v/>
      </c>
      <c r="Q177" s="55" t="str">
        <f t="array" ref="Q177">IFERROR(VLOOKUP(B177,RT!A:AA,27,FALSE),"")</f>
        <v/>
      </c>
      <c r="R177" s="56" t="str">
        <f t="array" ref="R177">IF(AND(E177&lt;&gt;"",G177="INS",K177="OUI",M177&gt;0),M177*IF($O177&gt;41790,5.94,5.65),"")</f>
        <v/>
      </c>
      <c r="S177" s="50" t="str">
        <f t="array" ref="S177">IF(AND(E177&lt;&gt;"",G177="REV",K177="OUI",M177&gt;0),M177*IF($O177&gt;41790,6.2,5.9),"")</f>
        <v/>
      </c>
      <c r="T177" s="57" t="str">
        <f t="array" ref="T177">IF(AND(E177&lt;&gt;"",K177="NON",OR(L177="Branchement individuel",L177="Batiment détruit")),3,"")</f>
        <v/>
      </c>
      <c r="U177" s="58"/>
      <c r="V177" s="58" t="str">
        <f t="array" ref="V177">IF(AND(E177&lt;&gt;"",K177="OUI",Q177="OUI"),18,"")</f>
        <v/>
      </c>
      <c r="W177" s="49" t="str">
        <f t="array" ref="W177">IF(AND(E177&lt;&gt;"",K177="OUI",Q177="OUI"),60,"")</f>
        <v/>
      </c>
      <c r="X177" s="56"/>
      <c r="Y177" s="49"/>
      <c r="Z177" s="49"/>
      <c r="AA177" s="51"/>
      <c r="AB177" s="48"/>
    </row>
    <row r="178" spans="1:28" x14ac:dyDescent="0.25">
      <c r="A178" s="152" t="str">
        <f t="array" ref="A178">IF(D178="",RIGHT(E178,7),"")</f>
        <v>5285126</v>
      </c>
      <c r="B178" s="152">
        <f t="array" ref="B178">E178</f>
        <v>10005285126</v>
      </c>
      <c r="C178" s="61" t="str">
        <f t="array" ref="C178">IFERROR(VLOOKUP(B178,RT!A:B,2,FALSE),"")</f>
        <v/>
      </c>
      <c r="D178" s="7" t="str">
        <f t="array" ref="D178">IFERROR(VLOOKUP(B178,RT!A:J,10,FALSE),"")</f>
        <v/>
      </c>
      <c r="E178" s="203">
        <v>10005285126</v>
      </c>
      <c r="F178" s="204" t="s">
        <v>244</v>
      </c>
      <c r="G178" s="204" t="s">
        <v>70</v>
      </c>
      <c r="H178" s="204"/>
      <c r="I178" s="204" t="s">
        <v>240</v>
      </c>
      <c r="J178" s="202" t="s">
        <v>240</v>
      </c>
      <c r="K178" s="169" t="str">
        <f t="array" ref="K178">IFERROR(VLOOKUP(B178,RT!A:K,11,FALSE),"")</f>
        <v/>
      </c>
      <c r="L178" s="170" t="str">
        <f t="array" ref="L178">IFERROR(VLOOKUP(B178,RT!A:AJ,36,FALSE),"")</f>
        <v/>
      </c>
      <c r="M178" s="53" t="str">
        <f t="array" ref="M178">IFERROR(VLOOKUP(B178,RT!A:AL,38,FALSE),"")</f>
        <v/>
      </c>
      <c r="N178" s="52" t="str">
        <f t="array" ref="N178">IFERROR(VLOOKUP(B178,RT!A:AK,37,FALSE),"")</f>
        <v/>
      </c>
      <c r="O178" s="54" t="str">
        <f t="array" ref="O178">IFERROR(VLOOKUP(B178,RT!A:I,9,FALSE),"")</f>
        <v/>
      </c>
      <c r="P178" s="52" t="str">
        <f t="array" ref="P178">IFERROR(VLOOKUP(B178,RT!A:H,8,FALSE),"")</f>
        <v/>
      </c>
      <c r="Q178" s="55" t="str">
        <f t="array" ref="Q178">IFERROR(VLOOKUP(B178,RT!A:AA,27,FALSE),"")</f>
        <v/>
      </c>
      <c r="R178" s="56" t="str">
        <f t="array" ref="R178">IF(AND(E178&lt;&gt;"",G178="INS",K178="OUI",M178&gt;0),M178*IF($O178&gt;41790,5.94,5.65),"")</f>
        <v/>
      </c>
      <c r="S178" s="50" t="str">
        <f t="array" ref="S178">IF(AND(E178&lt;&gt;"",G178="REV",K178="OUI",M178&gt;0),M178*IF($O178&gt;41790,6.2,5.9),"")</f>
        <v/>
      </c>
      <c r="T178" s="57" t="str">
        <f t="array" ref="T178">IF(AND(E178&lt;&gt;"",K178="NON",OR(L178="Branchement individuel",L178="Batiment détruit")),3,"")</f>
        <v/>
      </c>
      <c r="U178" s="58"/>
      <c r="V178" s="58" t="str">
        <f t="array" ref="V178">IF(AND(E178&lt;&gt;"",K178="OUI",Q178="OUI"),18,"")</f>
        <v/>
      </c>
      <c r="W178" s="49" t="str">
        <f t="array" ref="W178">IF(AND(E178&lt;&gt;"",K178="OUI",Q178="OUI"),60,"")</f>
        <v/>
      </c>
      <c r="X178" s="56"/>
      <c r="Y178" s="49"/>
      <c r="Z178" s="49"/>
      <c r="AA178" s="51"/>
      <c r="AB178" s="48"/>
    </row>
    <row r="179" spans="1:28" x14ac:dyDescent="0.25">
      <c r="A179" s="152" t="str">
        <f t="array" ref="A179">IF(D179="",RIGHT(E179,7),"")</f>
        <v>5622030</v>
      </c>
      <c r="B179" s="152">
        <f t="array" ref="B179">E179</f>
        <v>10005622030</v>
      </c>
      <c r="C179" s="61" t="str">
        <f t="array" ref="C179">IFERROR(VLOOKUP(B179,RT!A:B,2,FALSE),"")</f>
        <v/>
      </c>
      <c r="D179" s="7" t="str">
        <f t="array" ref="D179">IFERROR(VLOOKUP(B179,RT!A:J,10,FALSE),"")</f>
        <v/>
      </c>
      <c r="E179" s="203">
        <v>10005622030</v>
      </c>
      <c r="F179" s="204" t="s">
        <v>245</v>
      </c>
      <c r="G179" s="204" t="s">
        <v>70</v>
      </c>
      <c r="H179" s="204"/>
      <c r="I179" s="204" t="s">
        <v>240</v>
      </c>
      <c r="J179" s="202" t="s">
        <v>240</v>
      </c>
      <c r="K179" s="169" t="str">
        <f t="array" ref="K179">IFERROR(VLOOKUP(B179,RT!A:K,11,FALSE),"")</f>
        <v/>
      </c>
      <c r="L179" s="170" t="str">
        <f t="array" ref="L179">IFERROR(VLOOKUP(B179,RT!A:AJ,36,FALSE),"")</f>
        <v/>
      </c>
      <c r="M179" s="53" t="str">
        <f t="array" ref="M179">IFERROR(VLOOKUP(B179,RT!A:AL,38,FALSE),"")</f>
        <v/>
      </c>
      <c r="N179" s="52" t="str">
        <f t="array" ref="N179">IFERROR(VLOOKUP(B179,RT!A:AK,37,FALSE),"")</f>
        <v/>
      </c>
      <c r="O179" s="54" t="str">
        <f t="array" ref="O179">IFERROR(VLOOKUP(B179,RT!A:I,9,FALSE),"")</f>
        <v/>
      </c>
      <c r="P179" s="52" t="str">
        <f t="array" ref="P179">IFERROR(VLOOKUP(B179,RT!A:H,8,FALSE),"")</f>
        <v/>
      </c>
      <c r="Q179" s="55" t="str">
        <f t="array" ref="Q179">IFERROR(VLOOKUP(B179,RT!A:AA,27,FALSE),"")</f>
        <v/>
      </c>
      <c r="R179" s="56" t="str">
        <f t="array" ref="R179">IF(AND(E179&lt;&gt;"",G179="INS",K179="OUI",M179&gt;0),M179*IF($O179&gt;41790,5.94,5.65),"")</f>
        <v/>
      </c>
      <c r="S179" s="50" t="str">
        <f t="array" ref="S179">IF(AND(E179&lt;&gt;"",G179="REV",K179="OUI",M179&gt;0),M179*IF($O179&gt;41790,6.2,5.9),"")</f>
        <v/>
      </c>
      <c r="T179" s="57" t="str">
        <f t="array" ref="T179">IF(AND(E179&lt;&gt;"",K179="NON",OR(L179="Branchement individuel",L179="Batiment détruit")),3,"")</f>
        <v/>
      </c>
      <c r="U179" s="58"/>
      <c r="V179" s="58" t="str">
        <f t="array" ref="V179">IF(AND(E179&lt;&gt;"",K179="OUI",Q179="OUI"),18,"")</f>
        <v/>
      </c>
      <c r="W179" s="49" t="str">
        <f t="array" ref="W179">IF(AND(E179&lt;&gt;"",K179="OUI",Q179="OUI"),60,"")</f>
        <v/>
      </c>
      <c r="X179" s="56"/>
      <c r="Y179" s="49"/>
      <c r="Z179" s="49"/>
      <c r="AA179" s="51"/>
      <c r="AB179" s="48"/>
    </row>
    <row r="180" spans="1:28" x14ac:dyDescent="0.25">
      <c r="A180" s="152" t="str">
        <f t="array" ref="A180">IF(D180="",RIGHT(E180,7),"")</f>
        <v>5242546</v>
      </c>
      <c r="B180" s="152">
        <f t="array" ref="B180">E180</f>
        <v>10005242546</v>
      </c>
      <c r="C180" s="61" t="str">
        <f t="array" ref="C180">IFERROR(VLOOKUP(B180,RT!A:B,2,FALSE),"")</f>
        <v/>
      </c>
      <c r="D180" s="7" t="str">
        <f t="array" ref="D180">IFERROR(VLOOKUP(B180,RT!A:J,10,FALSE),"")</f>
        <v/>
      </c>
      <c r="E180" s="203">
        <v>10005242546</v>
      </c>
      <c r="F180" s="204" t="s">
        <v>310</v>
      </c>
      <c r="G180" s="204" t="s">
        <v>70</v>
      </c>
      <c r="H180" s="204"/>
      <c r="I180" s="204" t="s">
        <v>240</v>
      </c>
      <c r="J180" s="202" t="s">
        <v>240</v>
      </c>
      <c r="K180" s="169" t="str">
        <f t="array" ref="K180">IFERROR(VLOOKUP(B180,RT!A:K,11,FALSE),"")</f>
        <v/>
      </c>
      <c r="L180" s="170" t="str">
        <f t="array" ref="L180">IFERROR(VLOOKUP(B180,RT!A:AJ,36,FALSE),"")</f>
        <v/>
      </c>
      <c r="M180" s="53" t="str">
        <f t="array" ref="M180">IFERROR(VLOOKUP(B180,RT!A:AL,38,FALSE),"")</f>
        <v/>
      </c>
      <c r="N180" s="52" t="str">
        <f t="array" ref="N180">IFERROR(VLOOKUP(B180,RT!A:AK,37,FALSE),"")</f>
        <v/>
      </c>
      <c r="O180" s="54" t="str">
        <f t="array" ref="O180">IFERROR(VLOOKUP(B180,RT!A:I,9,FALSE),"")</f>
        <v/>
      </c>
      <c r="P180" s="52" t="str">
        <f t="array" ref="P180">IFERROR(VLOOKUP(B180,RT!A:H,8,FALSE),"")</f>
        <v/>
      </c>
      <c r="Q180" s="55" t="str">
        <f t="array" ref="Q180">IFERROR(VLOOKUP(B180,RT!A:AA,27,FALSE),"")</f>
        <v/>
      </c>
      <c r="R180" s="56" t="str">
        <f t="array" ref="R180">IF(AND(E180&lt;&gt;"",G180="INS",K180="OUI",M180&gt;0),M180*IF($O180&gt;41790,5.94,5.65),"")</f>
        <v/>
      </c>
      <c r="S180" s="50" t="str">
        <f t="array" ref="S180">IF(AND(E180&lt;&gt;"",G180="REV",K180="OUI",M180&gt;0),M180*IF($O180&gt;41790,6.2,5.9),"")</f>
        <v/>
      </c>
      <c r="T180" s="57" t="str">
        <f t="array" ref="T180">IF(AND(E180&lt;&gt;"",K180="NON",OR(L180="Branchement individuel",L180="Batiment détruit")),3,"")</f>
        <v/>
      </c>
      <c r="U180" s="58"/>
      <c r="V180" s="58" t="str">
        <f t="array" ref="V180">IF(AND(E180&lt;&gt;"",K180="OUI",Q180="OUI"),18,"")</f>
        <v/>
      </c>
      <c r="W180" s="49" t="str">
        <f t="array" ref="W180">IF(AND(E180&lt;&gt;"",K180="OUI",Q180="OUI"),60,"")</f>
        <v/>
      </c>
      <c r="X180" s="56"/>
      <c r="Y180" s="49"/>
      <c r="Z180" s="49"/>
      <c r="AA180" s="51"/>
      <c r="AB180" s="48"/>
    </row>
    <row r="181" spans="1:28" x14ac:dyDescent="0.25">
      <c r="A181" s="152" t="str">
        <f t="array" ref="A181">IF(D181="",RIGHT(E181,7),"")</f>
        <v>5243152</v>
      </c>
      <c r="B181" s="152">
        <f t="array" ref="B181">E181</f>
        <v>10005243152</v>
      </c>
      <c r="C181" s="61" t="str">
        <f t="array" ref="C181">IFERROR(VLOOKUP(B181,RT!A:B,2,FALSE),"")</f>
        <v/>
      </c>
      <c r="D181" s="7" t="str">
        <f t="array" ref="D181">IFERROR(VLOOKUP(B181,RT!A:J,10,FALSE),"")</f>
        <v/>
      </c>
      <c r="E181" s="203">
        <v>10005243152</v>
      </c>
      <c r="F181" s="204" t="s">
        <v>309</v>
      </c>
      <c r="G181" s="204" t="s">
        <v>70</v>
      </c>
      <c r="H181" s="204"/>
      <c r="I181" s="204" t="s">
        <v>240</v>
      </c>
      <c r="J181" s="202" t="s">
        <v>240</v>
      </c>
      <c r="K181" s="169" t="str">
        <f t="array" ref="K181">IFERROR(VLOOKUP(B181,RT!A:K,11,FALSE),"")</f>
        <v/>
      </c>
      <c r="L181" s="170" t="str">
        <f t="array" ref="L181">IFERROR(VLOOKUP(B181,RT!A:AJ,36,FALSE),"")</f>
        <v/>
      </c>
      <c r="M181" s="53" t="str">
        <f t="array" ref="M181">IFERROR(VLOOKUP(B181,RT!A:AL,38,FALSE),"")</f>
        <v/>
      </c>
      <c r="N181" s="52" t="str">
        <f t="array" ref="N181">IFERROR(VLOOKUP(B181,RT!A:AK,37,FALSE),"")</f>
        <v/>
      </c>
      <c r="O181" s="54" t="str">
        <f t="array" ref="O181">IFERROR(VLOOKUP(B181,RT!A:I,9,FALSE),"")</f>
        <v/>
      </c>
      <c r="P181" s="52" t="str">
        <f t="array" ref="P181">IFERROR(VLOOKUP(B181,RT!A:H,8,FALSE),"")</f>
        <v/>
      </c>
      <c r="Q181" s="55" t="str">
        <f t="array" ref="Q181">IFERROR(VLOOKUP(B181,RT!A:AA,27,FALSE),"")</f>
        <v/>
      </c>
      <c r="R181" s="56" t="str">
        <f t="array" ref="R181">IF(AND(E181&lt;&gt;"",G181="INS",K181="OUI",M181&gt;0),M181*IF($O181&gt;41790,5.94,5.65),"")</f>
        <v/>
      </c>
      <c r="S181" s="50" t="str">
        <f t="array" ref="S181">IF(AND(E181&lt;&gt;"",G181="REV",K181="OUI",M181&gt;0),M181*IF($O181&gt;41790,6.2,5.9),"")</f>
        <v/>
      </c>
      <c r="T181" s="57" t="str">
        <f t="array" ref="T181">IF(AND(E181&lt;&gt;"",K181="NON",OR(L181="Branchement individuel",L181="Batiment détruit")),3,"")</f>
        <v/>
      </c>
      <c r="U181" s="58"/>
      <c r="V181" s="58" t="str">
        <f t="array" ref="V181">IF(AND(E181&lt;&gt;"",K181="OUI",Q181="OUI"),18,"")</f>
        <v/>
      </c>
      <c r="W181" s="49" t="str">
        <f t="array" ref="W181">IF(AND(E181&lt;&gt;"",K181="OUI",Q181="OUI"),60,"")</f>
        <v/>
      </c>
      <c r="X181" s="56"/>
      <c r="Y181" s="49"/>
      <c r="Z181" s="49"/>
      <c r="AA181" s="51"/>
      <c r="AB181" s="48"/>
    </row>
    <row r="182" spans="1:28" x14ac:dyDescent="0.25">
      <c r="A182" s="152" t="str">
        <f t="array" ref="A182">IF(D182="",RIGHT(E182,7),"")</f>
        <v>5243150</v>
      </c>
      <c r="B182" s="152">
        <f t="array" ref="B182">E182</f>
        <v>10005243150</v>
      </c>
      <c r="C182" s="61" t="str">
        <f t="array" ref="C182">IFERROR(VLOOKUP(B182,RT!A:B,2,FALSE),"")</f>
        <v/>
      </c>
      <c r="D182" s="7" t="str">
        <f t="array" ref="D182">IFERROR(VLOOKUP(B182,RT!A:J,10,FALSE),"")</f>
        <v/>
      </c>
      <c r="E182" s="203">
        <v>10005243150</v>
      </c>
      <c r="F182" s="204" t="s">
        <v>308</v>
      </c>
      <c r="G182" s="204" t="s">
        <v>70</v>
      </c>
      <c r="H182" s="204"/>
      <c r="I182" s="204" t="s">
        <v>240</v>
      </c>
      <c r="J182" s="202" t="s">
        <v>240</v>
      </c>
      <c r="K182" s="169" t="str">
        <f t="array" ref="K182">IFERROR(VLOOKUP(B182,RT!A:K,11,FALSE),"")</f>
        <v/>
      </c>
      <c r="L182" s="170" t="str">
        <f t="array" ref="L182">IFERROR(VLOOKUP(B182,RT!A:AJ,36,FALSE),"")</f>
        <v/>
      </c>
      <c r="M182" s="53" t="str">
        <f t="array" ref="M182">IFERROR(VLOOKUP(B182,RT!A:AL,38,FALSE),"")</f>
        <v/>
      </c>
      <c r="N182" s="52" t="str">
        <f t="array" ref="N182">IFERROR(VLOOKUP(B182,RT!A:AK,37,FALSE),"")</f>
        <v/>
      </c>
      <c r="O182" s="54" t="str">
        <f t="array" ref="O182">IFERROR(VLOOKUP(B182,RT!A:I,9,FALSE),"")</f>
        <v/>
      </c>
      <c r="P182" s="52" t="str">
        <f t="array" ref="P182">IFERROR(VLOOKUP(B182,RT!A:H,8,FALSE),"")</f>
        <v/>
      </c>
      <c r="Q182" s="55" t="str">
        <f t="array" ref="Q182">IFERROR(VLOOKUP(B182,RT!A:AA,27,FALSE),"")</f>
        <v/>
      </c>
      <c r="R182" s="56" t="str">
        <f t="array" ref="R182">IF(AND(E182&lt;&gt;"",G182="INS",K182="OUI",M182&gt;0),M182*IF($O182&gt;41790,5.94,5.65),"")</f>
        <v/>
      </c>
      <c r="S182" s="50" t="str">
        <f t="array" ref="S182">IF(AND(E182&lt;&gt;"",G182="REV",K182="OUI",M182&gt;0),M182*IF($O182&gt;41790,6.2,5.9),"")</f>
        <v/>
      </c>
      <c r="T182" s="57" t="str">
        <f t="array" ref="T182">IF(AND(E182&lt;&gt;"",K182="NON",OR(L182="Branchement individuel",L182="Batiment détruit")),3,"")</f>
        <v/>
      </c>
      <c r="U182" s="58"/>
      <c r="V182" s="58" t="str">
        <f t="array" ref="V182">IF(AND(E182&lt;&gt;"",K182="OUI",Q182="OUI"),18,"")</f>
        <v/>
      </c>
      <c r="W182" s="49" t="str">
        <f t="array" ref="W182">IF(AND(E182&lt;&gt;"",K182="OUI",Q182="OUI"),60,"")</f>
        <v/>
      </c>
      <c r="X182" s="56"/>
      <c r="Y182" s="49"/>
      <c r="Z182" s="49"/>
      <c r="AA182" s="51"/>
      <c r="AB182" s="48"/>
    </row>
    <row r="183" spans="1:28" x14ac:dyDescent="0.25">
      <c r="A183" s="152" t="str">
        <f t="array" ref="A183">IF(D183="",RIGHT(E183,7),"")</f>
        <v>5241317</v>
      </c>
      <c r="B183" s="152">
        <f t="array" ref="B183">E183</f>
        <v>10005241317</v>
      </c>
      <c r="C183" s="61" t="str">
        <f t="array" ref="C183">IFERROR(VLOOKUP(B183,RT!A:B,2,FALSE),"")</f>
        <v/>
      </c>
      <c r="D183" s="7" t="str">
        <f t="array" ref="D183">IFERROR(VLOOKUP(B183,RT!A:J,10,FALSE),"")</f>
        <v/>
      </c>
      <c r="E183" s="203">
        <v>10005241317</v>
      </c>
      <c r="F183" s="204" t="s">
        <v>307</v>
      </c>
      <c r="G183" s="204" t="s">
        <v>70</v>
      </c>
      <c r="H183" s="204"/>
      <c r="I183" s="204" t="s">
        <v>240</v>
      </c>
      <c r="J183" s="202" t="s">
        <v>240</v>
      </c>
      <c r="K183" s="169" t="str">
        <f t="array" ref="K183">IFERROR(VLOOKUP(B183,RT!A:K,11,FALSE),"")</f>
        <v/>
      </c>
      <c r="L183" s="170" t="str">
        <f t="array" ref="L183">IFERROR(VLOOKUP(B183,RT!A:AJ,36,FALSE),"")</f>
        <v/>
      </c>
      <c r="M183" s="53" t="str">
        <f t="array" ref="M183">IFERROR(VLOOKUP(B183,RT!A:AL,38,FALSE),"")</f>
        <v/>
      </c>
      <c r="N183" s="52" t="str">
        <f t="array" ref="N183">IFERROR(VLOOKUP(B183,RT!A:AK,37,FALSE),"")</f>
        <v/>
      </c>
      <c r="O183" s="54" t="str">
        <f t="array" ref="O183">IFERROR(VLOOKUP(B183,RT!A:I,9,FALSE),"")</f>
        <v/>
      </c>
      <c r="P183" s="52" t="str">
        <f t="array" ref="P183">IFERROR(VLOOKUP(B183,RT!A:H,8,FALSE),"")</f>
        <v/>
      </c>
      <c r="Q183" s="55" t="str">
        <f t="array" ref="Q183">IFERROR(VLOOKUP(B183,RT!A:AA,27,FALSE),"")</f>
        <v/>
      </c>
      <c r="R183" s="56" t="str">
        <f t="array" ref="R183">IF(AND(E183&lt;&gt;"",G183="INS",K183="OUI",M183&gt;0),M183*IF($O183&gt;41790,5.94,5.65),"")</f>
        <v/>
      </c>
      <c r="S183" s="50" t="str">
        <f t="array" ref="S183">IF(AND(E183&lt;&gt;"",G183="REV",K183="OUI",M183&gt;0),M183*IF($O183&gt;41790,6.2,5.9),"")</f>
        <v/>
      </c>
      <c r="T183" s="57" t="str">
        <f t="array" ref="T183">IF(AND(E183&lt;&gt;"",K183="NON",OR(L183="Branchement individuel",L183="Batiment détruit")),3,"")</f>
        <v/>
      </c>
      <c r="U183" s="58"/>
      <c r="V183" s="58" t="str">
        <f t="array" ref="V183">IF(AND(E183&lt;&gt;"",K183="OUI",Q183="OUI"),18,"")</f>
        <v/>
      </c>
      <c r="W183" s="49" t="str">
        <f t="array" ref="W183">IF(AND(E183&lt;&gt;"",K183="OUI",Q183="OUI"),60,"")</f>
        <v/>
      </c>
      <c r="X183" s="56"/>
      <c r="Y183" s="49"/>
      <c r="Z183" s="49"/>
      <c r="AA183" s="51"/>
      <c r="AB183" s="48"/>
    </row>
    <row r="184" spans="1:28" x14ac:dyDescent="0.25">
      <c r="A184" s="152" t="str">
        <f t="array" ref="A184">IF(D184="",RIGHT(E184,7),"")</f>
        <v>5243741</v>
      </c>
      <c r="B184" s="152">
        <f t="array" ref="B184">E184</f>
        <v>10005243741</v>
      </c>
      <c r="C184" s="61" t="str">
        <f t="array" ref="C184">IFERROR(VLOOKUP(B184,RT!A:B,2,FALSE),"")</f>
        <v/>
      </c>
      <c r="D184" s="7" t="str">
        <f t="array" ref="D184">IFERROR(VLOOKUP(B184,RT!A:J,10,FALSE),"")</f>
        <v/>
      </c>
      <c r="E184" s="203">
        <v>10005243741</v>
      </c>
      <c r="F184" s="204" t="s">
        <v>246</v>
      </c>
      <c r="G184" s="204" t="s">
        <v>70</v>
      </c>
      <c r="H184" s="204"/>
      <c r="I184" s="204" t="s">
        <v>240</v>
      </c>
      <c r="J184" s="202" t="s">
        <v>240</v>
      </c>
      <c r="K184" s="169" t="str">
        <f t="array" ref="K184">IFERROR(VLOOKUP(B184,RT!A:K,11,FALSE),"")</f>
        <v/>
      </c>
      <c r="L184" s="170" t="str">
        <f t="array" ref="L184">IFERROR(VLOOKUP(B184,RT!A:AJ,36,FALSE),"")</f>
        <v/>
      </c>
      <c r="M184" s="53" t="str">
        <f t="array" ref="M184">IFERROR(VLOOKUP(B184,RT!A:AL,38,FALSE),"")</f>
        <v/>
      </c>
      <c r="N184" s="52" t="str">
        <f t="array" ref="N184">IFERROR(VLOOKUP(B184,RT!A:AK,37,FALSE),"")</f>
        <v/>
      </c>
      <c r="O184" s="54" t="str">
        <f t="array" ref="O184">IFERROR(VLOOKUP(B184,RT!A:I,9,FALSE),"")</f>
        <v/>
      </c>
      <c r="P184" s="52" t="str">
        <f t="array" ref="P184">IFERROR(VLOOKUP(B184,RT!A:H,8,FALSE),"")</f>
        <v/>
      </c>
      <c r="Q184" s="55" t="str">
        <f t="array" ref="Q184">IFERROR(VLOOKUP(B184,RT!A:AA,27,FALSE),"")</f>
        <v/>
      </c>
      <c r="R184" s="56" t="str">
        <f t="array" ref="R184">IF(AND(E184&lt;&gt;"",G184="INS",K184="OUI",M184&gt;0),M184*IF($O184&gt;41790,5.94,5.65),"")</f>
        <v/>
      </c>
      <c r="S184" s="50" t="str">
        <f t="array" ref="S184">IF(AND(E184&lt;&gt;"",G184="REV",K184="OUI",M184&gt;0),M184*IF($O184&gt;41790,6.2,5.9),"")</f>
        <v/>
      </c>
      <c r="T184" s="57" t="str">
        <f t="array" ref="T184">IF(AND(E184&lt;&gt;"",K184="NON",OR(L184="Branchement individuel",L184="Batiment détruit")),3,"")</f>
        <v/>
      </c>
      <c r="U184" s="58"/>
      <c r="V184" s="58" t="str">
        <f t="array" ref="V184">IF(AND(E184&lt;&gt;"",K184="OUI",Q184="OUI"),18,"")</f>
        <v/>
      </c>
      <c r="W184" s="49" t="str">
        <f t="array" ref="W184">IF(AND(E184&lt;&gt;"",K184="OUI",Q184="OUI"),60,"")</f>
        <v/>
      </c>
      <c r="X184" s="56"/>
      <c r="Y184" s="49"/>
      <c r="Z184" s="49"/>
      <c r="AA184" s="51"/>
      <c r="AB184" s="48"/>
    </row>
    <row r="185" spans="1:28" x14ac:dyDescent="0.25">
      <c r="A185" s="152" t="str">
        <f t="array" ref="A185">IF(D185="",RIGHT(E185,7),"")</f>
        <v>5615125</v>
      </c>
      <c r="B185" s="152">
        <f t="array" ref="B185">E185</f>
        <v>10005615125</v>
      </c>
      <c r="C185" s="61" t="str">
        <f t="array" ref="C185">IFERROR(VLOOKUP(B185,RT!A:B,2,FALSE),"")</f>
        <v/>
      </c>
      <c r="D185" s="7" t="str">
        <f t="array" ref="D185">IFERROR(VLOOKUP(B185,RT!A:J,10,FALSE),"")</f>
        <v/>
      </c>
      <c r="E185" s="203">
        <v>10005615125</v>
      </c>
      <c r="F185" s="204" t="s">
        <v>306</v>
      </c>
      <c r="G185" s="204" t="s">
        <v>70</v>
      </c>
      <c r="H185" s="204"/>
      <c r="I185" s="204" t="s">
        <v>240</v>
      </c>
      <c r="J185" s="202" t="s">
        <v>240</v>
      </c>
      <c r="K185" s="169" t="str">
        <f t="array" ref="K185">IFERROR(VLOOKUP(B185,RT!A:K,11,FALSE),"")</f>
        <v/>
      </c>
      <c r="L185" s="170" t="str">
        <f t="array" ref="L185">IFERROR(VLOOKUP(B185,RT!A:AJ,36,FALSE),"")</f>
        <v/>
      </c>
      <c r="M185" s="53" t="str">
        <f t="array" ref="M185">IFERROR(VLOOKUP(B185,RT!A:AL,38,FALSE),"")</f>
        <v/>
      </c>
      <c r="N185" s="52" t="str">
        <f t="array" ref="N185">IFERROR(VLOOKUP(B185,RT!A:AK,37,FALSE),"")</f>
        <v/>
      </c>
      <c r="O185" s="54" t="str">
        <f t="array" ref="O185">IFERROR(VLOOKUP(B185,RT!A:I,9,FALSE),"")</f>
        <v/>
      </c>
      <c r="P185" s="52" t="str">
        <f t="array" ref="P185">IFERROR(VLOOKUP(B185,RT!A:H,8,FALSE),"")</f>
        <v/>
      </c>
      <c r="Q185" s="55" t="str">
        <f t="array" ref="Q185">IFERROR(VLOOKUP(B185,RT!A:AA,27,FALSE),"")</f>
        <v/>
      </c>
      <c r="R185" s="56" t="str">
        <f t="array" ref="R185">IF(AND(E185&lt;&gt;"",G185="INS",K185="OUI",M185&gt;0),M185*IF($O185&gt;41790,5.94,5.65),"")</f>
        <v/>
      </c>
      <c r="S185" s="50" t="str">
        <f t="array" ref="S185">IF(AND(E185&lt;&gt;"",G185="REV",K185="OUI",M185&gt;0),M185*IF($O185&gt;41790,6.2,5.9),"")</f>
        <v/>
      </c>
      <c r="T185" s="57" t="str">
        <f t="array" ref="T185">IF(AND(E185&lt;&gt;"",K185="NON",OR(L185="Branchement individuel",L185="Batiment détruit")),3,"")</f>
        <v/>
      </c>
      <c r="U185" s="58"/>
      <c r="V185" s="58" t="str">
        <f t="array" ref="V185">IF(AND(E185&lt;&gt;"",K185="OUI",Q185="OUI"),18,"")</f>
        <v/>
      </c>
      <c r="W185" s="49" t="str">
        <f t="array" ref="W185">IF(AND(E185&lt;&gt;"",K185="OUI",Q185="OUI"),60,"")</f>
        <v/>
      </c>
      <c r="X185" s="56"/>
      <c r="Y185" s="49"/>
      <c r="Z185" s="49"/>
      <c r="AA185" s="51"/>
      <c r="AB185" s="48"/>
    </row>
    <row r="186" spans="1:28" x14ac:dyDescent="0.25">
      <c r="A186" s="152" t="str">
        <f t="array" ref="A186">IF(D186="",RIGHT(E186,7),"")</f>
        <v>5245451</v>
      </c>
      <c r="B186" s="152">
        <f t="array" ref="B186">E186</f>
        <v>10005245451</v>
      </c>
      <c r="C186" s="61" t="str">
        <f t="array" ref="C186">IFERROR(VLOOKUP(B186,RT!A:B,2,FALSE),"")</f>
        <v/>
      </c>
      <c r="D186" s="7" t="str">
        <f t="array" ref="D186">IFERROR(VLOOKUP(B186,RT!A:J,10,FALSE),"")</f>
        <v/>
      </c>
      <c r="E186" s="203">
        <v>10005245451</v>
      </c>
      <c r="F186" s="204" t="s">
        <v>305</v>
      </c>
      <c r="G186" s="204" t="s">
        <v>70</v>
      </c>
      <c r="H186" s="204"/>
      <c r="I186" s="204" t="s">
        <v>240</v>
      </c>
      <c r="J186" s="202" t="s">
        <v>240</v>
      </c>
      <c r="K186" s="169" t="str">
        <f t="array" ref="K186">IFERROR(VLOOKUP(B186,RT!A:K,11,FALSE),"")</f>
        <v/>
      </c>
      <c r="L186" s="170" t="str">
        <f t="array" ref="L186">IFERROR(VLOOKUP(B186,RT!A:AJ,36,FALSE),"")</f>
        <v/>
      </c>
      <c r="M186" s="53" t="str">
        <f t="array" ref="M186">IFERROR(VLOOKUP(B186,RT!A:AL,38,FALSE),"")</f>
        <v/>
      </c>
      <c r="N186" s="52" t="str">
        <f t="array" ref="N186">IFERROR(VLOOKUP(B186,RT!A:AK,37,FALSE),"")</f>
        <v/>
      </c>
      <c r="O186" s="54" t="str">
        <f t="array" ref="O186">IFERROR(VLOOKUP(B186,RT!A:I,9,FALSE),"")</f>
        <v/>
      </c>
      <c r="P186" s="52" t="str">
        <f t="array" ref="P186">IFERROR(VLOOKUP(B186,RT!A:H,8,FALSE),"")</f>
        <v/>
      </c>
      <c r="Q186" s="55" t="str">
        <f t="array" ref="Q186">IFERROR(VLOOKUP(B186,RT!A:AA,27,FALSE),"")</f>
        <v/>
      </c>
      <c r="R186" s="56" t="str">
        <f t="array" ref="R186">IF(AND(E186&lt;&gt;"",G186="INS",K186="OUI",M186&gt;0),M186*IF($O186&gt;41790,5.94,5.65),"")</f>
        <v/>
      </c>
      <c r="S186" s="50" t="str">
        <f t="array" ref="S186">IF(AND(E186&lt;&gt;"",G186="REV",K186="OUI",M186&gt;0),M186*IF($O186&gt;41790,6.2,5.9),"")</f>
        <v/>
      </c>
      <c r="T186" s="57" t="str">
        <f t="array" ref="T186">IF(AND(E186&lt;&gt;"",K186="NON",OR(L186="Branchement individuel",L186="Batiment détruit")),3,"")</f>
        <v/>
      </c>
      <c r="U186" s="58"/>
      <c r="V186" s="58" t="str">
        <f t="array" ref="V186">IF(AND(E186&lt;&gt;"",K186="OUI",Q186="OUI"),18,"")</f>
        <v/>
      </c>
      <c r="W186" s="49" t="str">
        <f t="array" ref="W186">IF(AND(E186&lt;&gt;"",K186="OUI",Q186="OUI"),60,"")</f>
        <v/>
      </c>
      <c r="X186" s="56"/>
      <c r="Y186" s="49"/>
      <c r="Z186" s="49"/>
      <c r="AA186" s="51"/>
      <c r="AB186" s="48"/>
    </row>
    <row r="187" spans="1:28" x14ac:dyDescent="0.25">
      <c r="A187" s="152" t="str">
        <f t="array" ref="A187">IF(D187="",RIGHT(E187,7),"")</f>
        <v>5244892</v>
      </c>
      <c r="B187" s="152">
        <f t="array" ref="B187">E187</f>
        <v>10005244892</v>
      </c>
      <c r="C187" s="61" t="str">
        <f t="array" ref="C187">IFERROR(VLOOKUP(B187,RT!A:B,2,FALSE),"")</f>
        <v/>
      </c>
      <c r="D187" s="7" t="str">
        <f t="array" ref="D187">IFERROR(VLOOKUP(B187,RT!A:J,10,FALSE),"")</f>
        <v/>
      </c>
      <c r="E187" s="203">
        <v>10005244892</v>
      </c>
      <c r="F187" s="204" t="s">
        <v>304</v>
      </c>
      <c r="G187" s="204" t="s">
        <v>70</v>
      </c>
      <c r="H187" s="204"/>
      <c r="I187" s="204" t="s">
        <v>240</v>
      </c>
      <c r="J187" s="202" t="s">
        <v>240</v>
      </c>
      <c r="K187" s="169" t="str">
        <f t="array" ref="K187">IFERROR(VLOOKUP(B187,RT!A:K,11,FALSE),"")</f>
        <v/>
      </c>
      <c r="L187" s="170" t="str">
        <f t="array" ref="L187">IFERROR(VLOOKUP(B187,RT!A:AJ,36,FALSE),"")</f>
        <v/>
      </c>
      <c r="M187" s="53" t="str">
        <f t="array" ref="M187">IFERROR(VLOOKUP(B187,RT!A:AL,38,FALSE),"")</f>
        <v/>
      </c>
      <c r="N187" s="52" t="str">
        <f t="array" ref="N187">IFERROR(VLOOKUP(B187,RT!A:AK,37,FALSE),"")</f>
        <v/>
      </c>
      <c r="O187" s="54" t="str">
        <f t="array" ref="O187">IFERROR(VLOOKUP(B187,RT!A:I,9,FALSE),"")</f>
        <v/>
      </c>
      <c r="P187" s="52" t="str">
        <f t="array" ref="P187">IFERROR(VLOOKUP(B187,RT!A:H,8,FALSE),"")</f>
        <v/>
      </c>
      <c r="Q187" s="55" t="str">
        <f t="array" ref="Q187">IFERROR(VLOOKUP(B187,RT!A:AA,27,FALSE),"")</f>
        <v/>
      </c>
      <c r="R187" s="56" t="str">
        <f t="array" ref="R187">IF(AND(E187&lt;&gt;"",G187="INS",K187="OUI",M187&gt;0),M187*IF($O187&gt;41790,5.94,5.65),"")</f>
        <v/>
      </c>
      <c r="S187" s="50" t="str">
        <f t="array" ref="S187">IF(AND(E187&lt;&gt;"",G187="REV",K187="OUI",M187&gt;0),M187*IF($O187&gt;41790,6.2,5.9),"")</f>
        <v/>
      </c>
      <c r="T187" s="57" t="str">
        <f t="array" ref="T187">IF(AND(E187&lt;&gt;"",K187="NON",OR(L187="Branchement individuel",L187="Batiment détruit")),3,"")</f>
        <v/>
      </c>
      <c r="U187" s="58"/>
      <c r="V187" s="58" t="str">
        <f t="array" ref="V187">IF(AND(E187&lt;&gt;"",K187="OUI",Q187="OUI"),18,"")</f>
        <v/>
      </c>
      <c r="W187" s="49" t="str">
        <f t="array" ref="W187">IF(AND(E187&lt;&gt;"",K187="OUI",Q187="OUI"),60,"")</f>
        <v/>
      </c>
      <c r="X187" s="56"/>
      <c r="Y187" s="49"/>
      <c r="Z187" s="49"/>
      <c r="AA187" s="51"/>
      <c r="AB187" s="48"/>
    </row>
    <row r="188" spans="1:28" x14ac:dyDescent="0.25">
      <c r="A188" s="152" t="str">
        <f t="array" ref="A188">IF(D188="",RIGHT(E188,7),"")</f>
        <v>5241316</v>
      </c>
      <c r="B188" s="152">
        <f t="array" ref="B188">E188</f>
        <v>10005241316</v>
      </c>
      <c r="C188" s="61" t="str">
        <f t="array" ref="C188">IFERROR(VLOOKUP(B188,RT!A:B,2,FALSE),"")</f>
        <v/>
      </c>
      <c r="D188" s="7" t="str">
        <f t="array" ref="D188">IFERROR(VLOOKUP(B188,RT!A:J,10,FALSE),"")</f>
        <v/>
      </c>
      <c r="E188" s="203">
        <v>10005241316</v>
      </c>
      <c r="F188" s="204" t="s">
        <v>321</v>
      </c>
      <c r="G188" s="204" t="s">
        <v>70</v>
      </c>
      <c r="H188" s="204"/>
      <c r="I188" s="204" t="s">
        <v>240</v>
      </c>
      <c r="J188" s="202" t="s">
        <v>240</v>
      </c>
      <c r="K188" s="169" t="str">
        <f t="array" ref="K188">IFERROR(VLOOKUP(B188,RT!A:K,11,FALSE),"")</f>
        <v/>
      </c>
      <c r="L188" s="170" t="str">
        <f t="array" ref="L188">IFERROR(VLOOKUP(B188,RT!A:AJ,36,FALSE),"")</f>
        <v/>
      </c>
      <c r="M188" s="53" t="str">
        <f t="array" ref="M188">IFERROR(VLOOKUP(B188,RT!A:AL,38,FALSE),"")</f>
        <v/>
      </c>
      <c r="N188" s="52" t="str">
        <f t="array" ref="N188">IFERROR(VLOOKUP(B188,RT!A:AK,37,FALSE),"")</f>
        <v/>
      </c>
      <c r="O188" s="54" t="str">
        <f t="array" ref="O188">IFERROR(VLOOKUP(B188,RT!A:I,9,FALSE),"")</f>
        <v/>
      </c>
      <c r="P188" s="52" t="str">
        <f t="array" ref="P188">IFERROR(VLOOKUP(B188,RT!A:H,8,FALSE),"")</f>
        <v/>
      </c>
      <c r="Q188" s="55" t="str">
        <f t="array" ref="Q188">IFERROR(VLOOKUP(B188,RT!A:AA,27,FALSE),"")</f>
        <v/>
      </c>
      <c r="R188" s="56" t="str">
        <f t="array" ref="R188">IF(AND(E188&lt;&gt;"",G188="INS",K188="OUI",M188&gt;0),M188*IF($O188&gt;41790,5.94,5.65),"")</f>
        <v/>
      </c>
      <c r="S188" s="50" t="str">
        <f t="array" ref="S188">IF(AND(E188&lt;&gt;"",G188="REV",K188="OUI",M188&gt;0),M188*IF($O188&gt;41790,6.2,5.9),"")</f>
        <v/>
      </c>
      <c r="T188" s="57" t="str">
        <f t="array" ref="T188">IF(AND(E188&lt;&gt;"",K188="NON",OR(L188="Branchement individuel",L188="Batiment détruit")),3,"")</f>
        <v/>
      </c>
      <c r="U188" s="58"/>
      <c r="V188" s="58" t="str">
        <f t="array" ref="V188">IF(AND(E188&lt;&gt;"",K188="OUI",Q188="OUI"),18,"")</f>
        <v/>
      </c>
      <c r="W188" s="49" t="str">
        <f t="array" ref="W188">IF(AND(E188&lt;&gt;"",K188="OUI",Q188="OUI"),60,"")</f>
        <v/>
      </c>
      <c r="X188" s="56"/>
      <c r="Y188" s="49"/>
      <c r="Z188" s="49"/>
      <c r="AA188" s="51"/>
      <c r="AB188" s="48"/>
    </row>
    <row r="189" spans="1:28" x14ac:dyDescent="0.25">
      <c r="A189" s="152" t="str">
        <f t="array" ref="A189">IF(D189="",RIGHT(E189,7),"")</f>
        <v>5241945</v>
      </c>
      <c r="B189" s="152">
        <f t="array" ref="B189">E189</f>
        <v>10005241945</v>
      </c>
      <c r="C189" s="61" t="str">
        <f t="array" ref="C189">IFERROR(VLOOKUP(B189,RT!A:B,2,FALSE),"")</f>
        <v/>
      </c>
      <c r="D189" s="7" t="str">
        <f t="array" ref="D189">IFERROR(VLOOKUP(B189,RT!A:J,10,FALSE),"")</f>
        <v/>
      </c>
      <c r="E189" s="203">
        <v>10005241945</v>
      </c>
      <c r="F189" s="204" t="s">
        <v>320</v>
      </c>
      <c r="G189" s="204" t="s">
        <v>70</v>
      </c>
      <c r="H189" s="204"/>
      <c r="I189" s="204" t="s">
        <v>240</v>
      </c>
      <c r="J189" s="202" t="s">
        <v>240</v>
      </c>
      <c r="K189" s="169" t="str">
        <f t="array" ref="K189">IFERROR(VLOOKUP(B189,RT!A:K,11,FALSE),"")</f>
        <v/>
      </c>
      <c r="L189" s="170" t="str">
        <f t="array" ref="L189">IFERROR(VLOOKUP(B189,RT!A:AJ,36,FALSE),"")</f>
        <v/>
      </c>
      <c r="M189" s="53" t="str">
        <f t="array" ref="M189">IFERROR(VLOOKUP(B189,RT!A:AL,38,FALSE),"")</f>
        <v/>
      </c>
      <c r="N189" s="52" t="str">
        <f t="array" ref="N189">IFERROR(VLOOKUP(B189,RT!A:AK,37,FALSE),"")</f>
        <v/>
      </c>
      <c r="O189" s="54" t="str">
        <f t="array" ref="O189">IFERROR(VLOOKUP(B189,RT!A:I,9,FALSE),"")</f>
        <v/>
      </c>
      <c r="P189" s="52" t="str">
        <f t="array" ref="P189">IFERROR(VLOOKUP(B189,RT!A:H,8,FALSE),"")</f>
        <v/>
      </c>
      <c r="Q189" s="55" t="str">
        <f t="array" ref="Q189">IFERROR(VLOOKUP(B189,RT!A:AA,27,FALSE),"")</f>
        <v/>
      </c>
      <c r="R189" s="56" t="str">
        <f t="array" ref="R189">IF(AND(E189&lt;&gt;"",G189="INS",K189="OUI",M189&gt;0),M189*IF($O189&gt;41790,5.94,5.65),"")</f>
        <v/>
      </c>
      <c r="S189" s="50" t="str">
        <f t="array" ref="S189">IF(AND(E189&lt;&gt;"",G189="REV",K189="OUI",M189&gt;0),M189*IF($O189&gt;41790,6.2,5.9),"")</f>
        <v/>
      </c>
      <c r="T189" s="57" t="str">
        <f t="array" ref="T189">IF(AND(E189&lt;&gt;"",K189="NON",OR(L189="Branchement individuel",L189="Batiment détruit")),3,"")</f>
        <v/>
      </c>
      <c r="U189" s="58"/>
      <c r="V189" s="58" t="str">
        <f t="array" ref="V189">IF(AND(E189&lt;&gt;"",K189="OUI",Q189="OUI"),18,"")</f>
        <v/>
      </c>
      <c r="W189" s="49" t="str">
        <f t="array" ref="W189">IF(AND(E189&lt;&gt;"",K189="OUI",Q189="OUI"),60,"")</f>
        <v/>
      </c>
      <c r="X189" s="56"/>
      <c r="Y189" s="49"/>
      <c r="Z189" s="49"/>
      <c r="AA189" s="51"/>
      <c r="AB189" s="48"/>
    </row>
    <row r="190" spans="1:28" x14ac:dyDescent="0.25">
      <c r="A190" s="152" t="str">
        <f t="array" ref="A190">IF(D190="",RIGHT(E190,7),"")</f>
        <v>5243738</v>
      </c>
      <c r="B190" s="152">
        <f t="array" ref="B190">E190</f>
        <v>10005243738</v>
      </c>
      <c r="C190" s="61" t="str">
        <f t="array" ref="C190">IFERROR(VLOOKUP(B190,RT!A:B,2,FALSE),"")</f>
        <v/>
      </c>
      <c r="D190" s="7" t="str">
        <f t="array" ref="D190">IFERROR(VLOOKUP(B190,RT!A:J,10,FALSE),"")</f>
        <v/>
      </c>
      <c r="E190" s="203">
        <v>10005243738</v>
      </c>
      <c r="F190" s="204" t="s">
        <v>319</v>
      </c>
      <c r="G190" s="204" t="s">
        <v>70</v>
      </c>
      <c r="H190" s="204"/>
      <c r="I190" s="204" t="s">
        <v>240</v>
      </c>
      <c r="J190" s="202" t="s">
        <v>240</v>
      </c>
      <c r="K190" s="169" t="str">
        <f t="array" ref="K190">IFERROR(VLOOKUP(B190,RT!A:K,11,FALSE),"")</f>
        <v/>
      </c>
      <c r="L190" s="170" t="str">
        <f t="array" ref="L190">IFERROR(VLOOKUP(B190,RT!A:AJ,36,FALSE),"")</f>
        <v/>
      </c>
      <c r="M190" s="53" t="str">
        <f t="array" ref="M190">IFERROR(VLOOKUP(B190,RT!A:AL,38,FALSE),"")</f>
        <v/>
      </c>
      <c r="N190" s="52" t="str">
        <f t="array" ref="N190">IFERROR(VLOOKUP(B190,RT!A:AK,37,FALSE),"")</f>
        <v/>
      </c>
      <c r="O190" s="54" t="str">
        <f t="array" ref="O190">IFERROR(VLOOKUP(B190,RT!A:I,9,FALSE),"")</f>
        <v/>
      </c>
      <c r="P190" s="52" t="str">
        <f t="array" ref="P190">IFERROR(VLOOKUP(B190,RT!A:H,8,FALSE),"")</f>
        <v/>
      </c>
      <c r="Q190" s="55" t="str">
        <f t="array" ref="Q190">IFERROR(VLOOKUP(B190,RT!A:AA,27,FALSE),"")</f>
        <v/>
      </c>
      <c r="R190" s="56" t="str">
        <f t="array" ref="R190">IF(AND(E190&lt;&gt;"",G190="INS",K190="OUI",M190&gt;0),M190*IF($O190&gt;41790,5.94,5.65),"")</f>
        <v/>
      </c>
      <c r="S190" s="50" t="str">
        <f t="array" ref="S190">IF(AND(E190&lt;&gt;"",G190="REV",K190="OUI",M190&gt;0),M190*IF($O190&gt;41790,6.2,5.9),"")</f>
        <v/>
      </c>
      <c r="T190" s="57" t="str">
        <f t="array" ref="T190">IF(AND(E190&lt;&gt;"",K190="NON",OR(L190="Branchement individuel",L190="Batiment détruit")),3,"")</f>
        <v/>
      </c>
      <c r="U190" s="58"/>
      <c r="V190" s="58" t="str">
        <f t="array" ref="V190">IF(AND(E190&lt;&gt;"",K190="OUI",Q190="OUI"),18,"")</f>
        <v/>
      </c>
      <c r="W190" s="49" t="str">
        <f t="array" ref="W190">IF(AND(E190&lt;&gt;"",K190="OUI",Q190="OUI"),60,"")</f>
        <v/>
      </c>
      <c r="X190" s="56"/>
      <c r="Y190" s="49"/>
      <c r="Z190" s="49"/>
      <c r="AA190" s="51"/>
      <c r="AB190" s="48"/>
    </row>
    <row r="191" spans="1:28" x14ac:dyDescent="0.25">
      <c r="A191" s="152" t="str">
        <f t="array" ref="A191">IF(D191="",RIGHT(E191,7),"")</f>
        <v>5240706</v>
      </c>
      <c r="B191" s="152">
        <f t="array" ref="B191">E191</f>
        <v>10005240706</v>
      </c>
      <c r="C191" s="61" t="str">
        <f t="array" ref="C191">IFERROR(VLOOKUP(B191,RT!A:B,2,FALSE),"")</f>
        <v/>
      </c>
      <c r="D191" s="7" t="str">
        <f t="array" ref="D191">IFERROR(VLOOKUP(B191,RT!A:J,10,FALSE),"")</f>
        <v/>
      </c>
      <c r="E191" s="203">
        <v>10005240706</v>
      </c>
      <c r="F191" s="204" t="s">
        <v>318</v>
      </c>
      <c r="G191" s="204" t="s">
        <v>70</v>
      </c>
      <c r="H191" s="204"/>
      <c r="I191" s="204" t="s">
        <v>240</v>
      </c>
      <c r="J191" s="202" t="s">
        <v>240</v>
      </c>
      <c r="K191" s="169" t="str">
        <f t="array" ref="K191">IFERROR(VLOOKUP(B191,RT!A:K,11,FALSE),"")</f>
        <v/>
      </c>
      <c r="L191" s="170" t="str">
        <f t="array" ref="L191">IFERROR(VLOOKUP(B191,RT!A:AJ,36,FALSE),"")</f>
        <v/>
      </c>
      <c r="M191" s="53" t="str">
        <f t="array" ref="M191">IFERROR(VLOOKUP(B191,RT!A:AL,38,FALSE),"")</f>
        <v/>
      </c>
      <c r="N191" s="52" t="str">
        <f t="array" ref="N191">IFERROR(VLOOKUP(B191,RT!A:AK,37,FALSE),"")</f>
        <v/>
      </c>
      <c r="O191" s="54" t="str">
        <f t="array" ref="O191">IFERROR(VLOOKUP(B191,RT!A:I,9,FALSE),"")</f>
        <v/>
      </c>
      <c r="P191" s="52" t="str">
        <f t="array" ref="P191">IFERROR(VLOOKUP(B191,RT!A:H,8,FALSE),"")</f>
        <v/>
      </c>
      <c r="Q191" s="55" t="str">
        <f t="array" ref="Q191">IFERROR(VLOOKUP(B191,RT!A:AA,27,FALSE),"")</f>
        <v/>
      </c>
      <c r="R191" s="56" t="str">
        <f t="array" ref="R191">IF(AND(E191&lt;&gt;"",G191="INS",K191="OUI",M191&gt;0),M191*IF($O191&gt;41790,5.94,5.65),"")</f>
        <v/>
      </c>
      <c r="S191" s="50" t="str">
        <f t="array" ref="S191">IF(AND(E191&lt;&gt;"",G191="REV",K191="OUI",M191&gt;0),M191*IF($O191&gt;41790,6.2,5.9),"")</f>
        <v/>
      </c>
      <c r="T191" s="57" t="str">
        <f t="array" ref="T191">IF(AND(E191&lt;&gt;"",K191="NON",OR(L191="Branchement individuel",L191="Batiment détruit")),3,"")</f>
        <v/>
      </c>
      <c r="U191" s="58"/>
      <c r="V191" s="58" t="str">
        <f t="array" ref="V191">IF(AND(E191&lt;&gt;"",K191="OUI",Q191="OUI"),18,"")</f>
        <v/>
      </c>
      <c r="W191" s="49" t="str">
        <f t="array" ref="W191">IF(AND(E191&lt;&gt;"",K191="OUI",Q191="OUI"),60,"")</f>
        <v/>
      </c>
      <c r="X191" s="56"/>
      <c r="Y191" s="49"/>
      <c r="Z191" s="49"/>
      <c r="AA191" s="51"/>
      <c r="AB191" s="48"/>
    </row>
    <row r="192" spans="1:28" x14ac:dyDescent="0.25">
      <c r="A192" s="152" t="str">
        <f t="array" ref="A192">IF(D192="",RIGHT(E192,7),"")</f>
        <v>5284508</v>
      </c>
      <c r="B192" s="152">
        <f t="array" ref="B192">E192</f>
        <v>10005284508</v>
      </c>
      <c r="C192" s="61" t="str">
        <f t="array" ref="C192">IFERROR(VLOOKUP(B192,RT!A:B,2,FALSE),"")</f>
        <v/>
      </c>
      <c r="D192" s="7" t="str">
        <f t="array" ref="D192">IFERROR(VLOOKUP(B192,RT!A:J,10,FALSE),"")</f>
        <v/>
      </c>
      <c r="E192" s="203">
        <v>10005284508</v>
      </c>
      <c r="F192" s="204" t="s">
        <v>292</v>
      </c>
      <c r="G192" s="204" t="s">
        <v>70</v>
      </c>
      <c r="H192" s="204"/>
      <c r="I192" s="204" t="s">
        <v>240</v>
      </c>
      <c r="J192" s="202" t="s">
        <v>240</v>
      </c>
      <c r="K192" s="169" t="str">
        <f t="array" ref="K192">IFERROR(VLOOKUP(B192,RT!A:K,11,FALSE),"")</f>
        <v/>
      </c>
      <c r="L192" s="170" t="str">
        <f t="array" ref="L192">IFERROR(VLOOKUP(B192,RT!A:AJ,36,FALSE),"")</f>
        <v/>
      </c>
      <c r="M192" s="53" t="str">
        <f t="array" ref="M192">IFERROR(VLOOKUP(B192,RT!A:AL,38,FALSE),"")</f>
        <v/>
      </c>
      <c r="N192" s="52" t="str">
        <f t="array" ref="N192">IFERROR(VLOOKUP(B192,RT!A:AK,37,FALSE),"")</f>
        <v/>
      </c>
      <c r="O192" s="54" t="str">
        <f t="array" ref="O192">IFERROR(VLOOKUP(B192,RT!A:I,9,FALSE),"")</f>
        <v/>
      </c>
      <c r="P192" s="52" t="str">
        <f t="array" ref="P192">IFERROR(VLOOKUP(B192,RT!A:H,8,FALSE),"")</f>
        <v/>
      </c>
      <c r="Q192" s="55" t="str">
        <f t="array" ref="Q192">IFERROR(VLOOKUP(B192,RT!A:AA,27,FALSE),"")</f>
        <v/>
      </c>
      <c r="R192" s="56" t="str">
        <f t="array" ref="R192">IF(AND(E192&lt;&gt;"",G192="INS",K192="OUI",M192&gt;0),M192*IF($O192&gt;41790,5.94,5.65),"")</f>
        <v/>
      </c>
      <c r="S192" s="50" t="str">
        <f t="array" ref="S192">IF(AND(E192&lt;&gt;"",G192="REV",K192="OUI",M192&gt;0),M192*IF($O192&gt;41790,6.2,5.9),"")</f>
        <v/>
      </c>
      <c r="T192" s="57" t="str">
        <f t="array" ref="T192">IF(AND(E192&lt;&gt;"",K192="NON",OR(L192="Branchement individuel",L192="Batiment détruit")),3,"")</f>
        <v/>
      </c>
      <c r="U192" s="58"/>
      <c r="V192" s="58" t="str">
        <f t="array" ref="V192">IF(AND(E192&lt;&gt;"",K192="OUI",Q192="OUI"),18,"")</f>
        <v/>
      </c>
      <c r="W192" s="49" t="str">
        <f t="array" ref="W192">IF(AND(E192&lt;&gt;"",K192="OUI",Q192="OUI"),60,"")</f>
        <v/>
      </c>
      <c r="X192" s="56"/>
      <c r="Y192" s="49"/>
      <c r="Z192" s="49"/>
      <c r="AA192" s="51"/>
      <c r="AB192" s="48"/>
    </row>
    <row r="193" spans="1:28" x14ac:dyDescent="0.25">
      <c r="A193" s="152" t="str">
        <f t="array" ref="A193">IF(D193="",RIGHT(E193,7),"")</f>
        <v>5290651</v>
      </c>
      <c r="B193" s="152">
        <f t="array" ref="B193">E193</f>
        <v>10005290651</v>
      </c>
      <c r="C193" s="61" t="str">
        <f t="array" ref="C193">IFERROR(VLOOKUP(B193,RT!A:B,2,FALSE),"")</f>
        <v/>
      </c>
      <c r="D193" s="7" t="str">
        <f t="array" ref="D193">IFERROR(VLOOKUP(B193,RT!A:J,10,FALSE),"")</f>
        <v/>
      </c>
      <c r="E193" s="203">
        <v>10005290651</v>
      </c>
      <c r="F193" s="204" t="s">
        <v>294</v>
      </c>
      <c r="G193" s="204" t="s">
        <v>70</v>
      </c>
      <c r="H193" s="204"/>
      <c r="I193" s="204" t="s">
        <v>240</v>
      </c>
      <c r="J193" s="202" t="s">
        <v>240</v>
      </c>
      <c r="K193" s="169" t="str">
        <f t="array" ref="K193">IFERROR(VLOOKUP(B193,RT!A:K,11,FALSE),"")</f>
        <v/>
      </c>
      <c r="L193" s="170" t="str">
        <f t="array" ref="L193">IFERROR(VLOOKUP(B193,RT!A:AJ,36,FALSE),"")</f>
        <v/>
      </c>
      <c r="M193" s="53" t="str">
        <f t="array" ref="M193">IFERROR(VLOOKUP(B193,RT!A:AL,38,FALSE),"")</f>
        <v/>
      </c>
      <c r="N193" s="52" t="str">
        <f t="array" ref="N193">IFERROR(VLOOKUP(B193,RT!A:AK,37,FALSE),"")</f>
        <v/>
      </c>
      <c r="O193" s="54" t="str">
        <f t="array" ref="O193">IFERROR(VLOOKUP(B193,RT!A:I,9,FALSE),"")</f>
        <v/>
      </c>
      <c r="P193" s="52" t="str">
        <f t="array" ref="P193">IFERROR(VLOOKUP(B193,RT!A:H,8,FALSE),"")</f>
        <v/>
      </c>
      <c r="Q193" s="55" t="str">
        <f t="array" ref="Q193">IFERROR(VLOOKUP(B193,RT!A:AA,27,FALSE),"")</f>
        <v/>
      </c>
      <c r="R193" s="56" t="str">
        <f t="array" ref="R193">IF(AND(E193&lt;&gt;"",G193="INS",K193="OUI",M193&gt;0),M193*IF($O193&gt;41790,5.94,5.65),"")</f>
        <v/>
      </c>
      <c r="S193" s="50" t="str">
        <f t="array" ref="S193">IF(AND(E193&lt;&gt;"",G193="REV",K193="OUI",M193&gt;0),M193*IF($O193&gt;41790,6.2,5.9),"")</f>
        <v/>
      </c>
      <c r="T193" s="57" t="str">
        <f t="array" ref="T193">IF(AND(E193&lt;&gt;"",K193="NON",OR(L193="Branchement individuel",L193="Batiment détruit")),3,"")</f>
        <v/>
      </c>
      <c r="U193" s="58"/>
      <c r="V193" s="58" t="str">
        <f t="array" ref="V193">IF(AND(E193&lt;&gt;"",K193="OUI",Q193="OUI"),18,"")</f>
        <v/>
      </c>
      <c r="W193" s="49" t="str">
        <f t="array" ref="W193">IF(AND(E193&lt;&gt;"",K193="OUI",Q193="OUI"),60,"")</f>
        <v/>
      </c>
      <c r="X193" s="56"/>
      <c r="Y193" s="49"/>
      <c r="Z193" s="49"/>
      <c r="AA193" s="51"/>
      <c r="AB193" s="48"/>
    </row>
    <row r="194" spans="1:28" x14ac:dyDescent="0.25">
      <c r="A194" s="152" t="str">
        <f t="array" ref="A194">IF(D194="",RIGHT(E194,7),"")</f>
        <v>5288075</v>
      </c>
      <c r="B194" s="152">
        <f t="array" ref="B194">E194</f>
        <v>10005288075</v>
      </c>
      <c r="C194" s="61" t="str">
        <f t="array" ref="C194">IFERROR(VLOOKUP(B194,RT!A:B,2,FALSE),"")</f>
        <v/>
      </c>
      <c r="D194" s="7" t="str">
        <f t="array" ref="D194">IFERROR(VLOOKUP(B194,RT!A:J,10,FALSE),"")</f>
        <v/>
      </c>
      <c r="E194" s="203">
        <v>10005288075</v>
      </c>
      <c r="F194" s="204" t="s">
        <v>296</v>
      </c>
      <c r="G194" s="204" t="s">
        <v>70</v>
      </c>
      <c r="H194" s="204"/>
      <c r="I194" s="204" t="s">
        <v>240</v>
      </c>
      <c r="J194" s="202" t="s">
        <v>240</v>
      </c>
      <c r="K194" s="169" t="str">
        <f t="array" ref="K194">IFERROR(VLOOKUP(B194,RT!A:K,11,FALSE),"")</f>
        <v/>
      </c>
      <c r="L194" s="170" t="str">
        <f t="array" ref="L194">IFERROR(VLOOKUP(B194,RT!A:AJ,36,FALSE),"")</f>
        <v/>
      </c>
      <c r="M194" s="53" t="str">
        <f t="array" ref="M194">IFERROR(VLOOKUP(B194,RT!A:AL,38,FALSE),"")</f>
        <v/>
      </c>
      <c r="N194" s="52" t="str">
        <f t="array" ref="N194">IFERROR(VLOOKUP(B194,RT!A:AK,37,FALSE),"")</f>
        <v/>
      </c>
      <c r="O194" s="54" t="str">
        <f t="array" ref="O194">IFERROR(VLOOKUP(B194,RT!A:I,9,FALSE),"")</f>
        <v/>
      </c>
      <c r="P194" s="52" t="str">
        <f t="array" ref="P194">IFERROR(VLOOKUP(B194,RT!A:H,8,FALSE),"")</f>
        <v/>
      </c>
      <c r="Q194" s="55" t="str">
        <f t="array" ref="Q194">IFERROR(VLOOKUP(B194,RT!A:AA,27,FALSE),"")</f>
        <v/>
      </c>
      <c r="R194" s="56" t="str">
        <f t="array" ref="R194">IF(AND(E194&lt;&gt;"",G194="INS",K194="OUI",M194&gt;0),M194*IF($O194&gt;41790,5.94,5.65),"")</f>
        <v/>
      </c>
      <c r="S194" s="50" t="str">
        <f t="array" ref="S194">IF(AND(E194&lt;&gt;"",G194="REV",K194="OUI",M194&gt;0),M194*IF($O194&gt;41790,6.2,5.9),"")</f>
        <v/>
      </c>
      <c r="T194" s="57" t="str">
        <f t="array" ref="T194">IF(AND(E194&lt;&gt;"",K194="NON",OR(L194="Branchement individuel",L194="Batiment détruit")),3,"")</f>
        <v/>
      </c>
      <c r="U194" s="58"/>
      <c r="V194" s="58" t="str">
        <f t="array" ref="V194">IF(AND(E194&lt;&gt;"",K194="OUI",Q194="OUI"),18,"")</f>
        <v/>
      </c>
      <c r="W194" s="49" t="str">
        <f t="array" ref="W194">IF(AND(E194&lt;&gt;"",K194="OUI",Q194="OUI"),60,"")</f>
        <v/>
      </c>
      <c r="X194" s="56"/>
      <c r="Y194" s="49"/>
      <c r="Z194" s="49"/>
      <c r="AA194" s="51"/>
      <c r="AB194" s="48"/>
    </row>
    <row r="195" spans="1:28" x14ac:dyDescent="0.25">
      <c r="A195" s="152" t="str">
        <f t="array" ref="A195">IF(D195="",RIGHT(E195,7),"")</f>
        <v>5284520</v>
      </c>
      <c r="B195" s="152">
        <f t="array" ref="B195">E195</f>
        <v>10005284520</v>
      </c>
      <c r="C195" s="61" t="str">
        <f t="array" ref="C195">IFERROR(VLOOKUP(B195,RT!A:B,2,FALSE),"")</f>
        <v/>
      </c>
      <c r="D195" s="7" t="str">
        <f t="array" ref="D195">IFERROR(VLOOKUP(B195,RT!A:J,10,FALSE),"")</f>
        <v/>
      </c>
      <c r="E195" s="203">
        <v>10005284520</v>
      </c>
      <c r="F195" s="204" t="s">
        <v>295</v>
      </c>
      <c r="G195" s="204" t="s">
        <v>70</v>
      </c>
      <c r="H195" s="204"/>
      <c r="I195" s="204" t="s">
        <v>240</v>
      </c>
      <c r="J195" s="202" t="s">
        <v>240</v>
      </c>
      <c r="K195" s="169" t="str">
        <f t="array" ref="K195">IFERROR(VLOOKUP(B195,RT!A:K,11,FALSE),"")</f>
        <v/>
      </c>
      <c r="L195" s="170" t="str">
        <f t="array" ref="L195">IFERROR(VLOOKUP(B195,RT!A:AJ,36,FALSE),"")</f>
        <v/>
      </c>
      <c r="M195" s="53" t="str">
        <f t="array" ref="M195">IFERROR(VLOOKUP(B195,RT!A:AL,38,FALSE),"")</f>
        <v/>
      </c>
      <c r="N195" s="52" t="str">
        <f t="array" ref="N195">IFERROR(VLOOKUP(B195,RT!A:AK,37,FALSE),"")</f>
        <v/>
      </c>
      <c r="O195" s="54" t="str">
        <f t="array" ref="O195">IFERROR(VLOOKUP(B195,RT!A:I,9,FALSE),"")</f>
        <v/>
      </c>
      <c r="P195" s="52" t="str">
        <f t="array" ref="P195">IFERROR(VLOOKUP(B195,RT!A:H,8,FALSE),"")</f>
        <v/>
      </c>
      <c r="Q195" s="55" t="str">
        <f t="array" ref="Q195">IFERROR(VLOOKUP(B195,RT!A:AA,27,FALSE),"")</f>
        <v/>
      </c>
      <c r="R195" s="56" t="str">
        <f t="array" ref="R195">IF(AND(E195&lt;&gt;"",G195="INS",K195="OUI",M195&gt;0),M195*IF($O195&gt;41790,5.94,5.65),"")</f>
        <v/>
      </c>
      <c r="S195" s="50" t="str">
        <f t="array" ref="S195">IF(AND(E195&lt;&gt;"",G195="REV",K195="OUI",M195&gt;0),M195*IF($O195&gt;41790,6.2,5.9),"")</f>
        <v/>
      </c>
      <c r="T195" s="57" t="str">
        <f t="array" ref="T195">IF(AND(E195&lt;&gt;"",K195="NON",OR(L195="Branchement individuel",L195="Batiment détruit")),3,"")</f>
        <v/>
      </c>
      <c r="U195" s="58"/>
      <c r="V195" s="58" t="str">
        <f t="array" ref="V195">IF(AND(E195&lt;&gt;"",K195="OUI",Q195="OUI"),18,"")</f>
        <v/>
      </c>
      <c r="W195" s="49" t="str">
        <f t="array" ref="W195">IF(AND(E195&lt;&gt;"",K195="OUI",Q195="OUI"),60,"")</f>
        <v/>
      </c>
      <c r="X195" s="56"/>
      <c r="Y195" s="49"/>
      <c r="Z195" s="49"/>
      <c r="AA195" s="51"/>
      <c r="AB195" s="48"/>
    </row>
    <row r="196" spans="1:28" x14ac:dyDescent="0.25">
      <c r="A196" s="152" t="str">
        <f t="array" ref="A196">IF(D196="",RIGHT(E196,7),"")</f>
        <v>5283923</v>
      </c>
      <c r="B196" s="152">
        <f t="array" ref="B196">E196</f>
        <v>10005283923</v>
      </c>
      <c r="C196" s="61" t="str">
        <f t="array" ref="C196">IFERROR(VLOOKUP(B196,RT!A:B,2,FALSE),"")</f>
        <v/>
      </c>
      <c r="D196" s="7" t="str">
        <f t="array" ref="D196">IFERROR(VLOOKUP(B196,RT!A:J,10,FALSE),"")</f>
        <v/>
      </c>
      <c r="E196" s="203">
        <v>10005283923</v>
      </c>
      <c r="F196" s="204" t="s">
        <v>293</v>
      </c>
      <c r="G196" s="204" t="s">
        <v>70</v>
      </c>
      <c r="H196" s="204"/>
      <c r="I196" s="204" t="s">
        <v>240</v>
      </c>
      <c r="J196" s="202" t="s">
        <v>240</v>
      </c>
      <c r="K196" s="169" t="str">
        <f t="array" ref="K196">IFERROR(VLOOKUP(B196,RT!A:K,11,FALSE),"")</f>
        <v/>
      </c>
      <c r="L196" s="170" t="str">
        <f t="array" ref="L196">IFERROR(VLOOKUP(B196,RT!A:AJ,36,FALSE),"")</f>
        <v/>
      </c>
      <c r="M196" s="53" t="str">
        <f t="array" ref="M196">IFERROR(VLOOKUP(B196,RT!A:AL,38,FALSE),"")</f>
        <v/>
      </c>
      <c r="N196" s="52" t="str">
        <f t="array" ref="N196">IFERROR(VLOOKUP(B196,RT!A:AK,37,FALSE),"")</f>
        <v/>
      </c>
      <c r="O196" s="54" t="str">
        <f t="array" ref="O196">IFERROR(VLOOKUP(B196,RT!A:I,9,FALSE),"")</f>
        <v/>
      </c>
      <c r="P196" s="52" t="str">
        <f t="array" ref="P196">IFERROR(VLOOKUP(B196,RT!A:H,8,FALSE),"")</f>
        <v/>
      </c>
      <c r="Q196" s="55" t="str">
        <f t="array" ref="Q196">IFERROR(VLOOKUP(B196,RT!A:AA,27,FALSE),"")</f>
        <v/>
      </c>
      <c r="R196" s="56" t="str">
        <f t="array" ref="R196">IF(AND(E196&lt;&gt;"",G196="INS",K196="OUI",M196&gt;0),M196*IF($O196&gt;41790,5.94,5.65),"")</f>
        <v/>
      </c>
      <c r="S196" s="50" t="str">
        <f t="array" ref="S196">IF(AND(E196&lt;&gt;"",G196="REV",K196="OUI",M196&gt;0),M196*IF($O196&gt;41790,6.2,5.9),"")</f>
        <v/>
      </c>
      <c r="T196" s="57" t="str">
        <f t="array" ref="T196">IF(AND(E196&lt;&gt;"",K196="NON",OR(L196="Branchement individuel",L196="Batiment détruit")),3,"")</f>
        <v/>
      </c>
      <c r="U196" s="58"/>
      <c r="V196" s="58" t="str">
        <f t="array" ref="V196">IF(AND(E196&lt;&gt;"",K196="OUI",Q196="OUI"),18,"")</f>
        <v/>
      </c>
      <c r="W196" s="49" t="str">
        <f t="array" ref="W196">IF(AND(E196&lt;&gt;"",K196="OUI",Q196="OUI"),60,"")</f>
        <v/>
      </c>
      <c r="X196" s="56"/>
      <c r="Y196" s="49"/>
      <c r="Z196" s="49"/>
      <c r="AA196" s="51"/>
      <c r="AB196" s="48"/>
    </row>
    <row r="197" spans="1:28" x14ac:dyDescent="0.25">
      <c r="A197" s="152" t="str">
        <f t="array" ref="A197">IF(D197="",RIGHT(E197,7),"")</f>
        <v>5285711</v>
      </c>
      <c r="B197" s="152">
        <f t="array" ref="B197">E197</f>
        <v>10005285711</v>
      </c>
      <c r="C197" s="61" t="str">
        <f t="array" ref="C197">IFERROR(VLOOKUP(B197,RT!A:B,2,FALSE),"")</f>
        <v/>
      </c>
      <c r="D197" s="7" t="str">
        <f t="array" ref="D197">IFERROR(VLOOKUP(B197,RT!A:J,10,FALSE),"")</f>
        <v/>
      </c>
      <c r="E197" s="203">
        <v>10005285711</v>
      </c>
      <c r="F197" s="204" t="s">
        <v>291</v>
      </c>
      <c r="G197" s="204" t="s">
        <v>70</v>
      </c>
      <c r="H197" s="204"/>
      <c r="I197" s="204" t="s">
        <v>240</v>
      </c>
      <c r="J197" s="202" t="s">
        <v>240</v>
      </c>
      <c r="K197" s="169" t="str">
        <f t="array" ref="K197">IFERROR(VLOOKUP(B197,RT!A:K,11,FALSE),"")</f>
        <v/>
      </c>
      <c r="L197" s="170" t="str">
        <f t="array" ref="L197">IFERROR(VLOOKUP(B197,RT!A:AJ,36,FALSE),"")</f>
        <v/>
      </c>
      <c r="M197" s="53" t="str">
        <f t="array" ref="M197">IFERROR(VLOOKUP(B197,RT!A:AL,38,FALSE),"")</f>
        <v/>
      </c>
      <c r="N197" s="52" t="str">
        <f t="array" ref="N197">IFERROR(VLOOKUP(B197,RT!A:AK,37,FALSE),"")</f>
        <v/>
      </c>
      <c r="O197" s="54" t="str">
        <f t="array" ref="O197">IFERROR(VLOOKUP(B197,RT!A:I,9,FALSE),"")</f>
        <v/>
      </c>
      <c r="P197" s="52" t="str">
        <f t="array" ref="P197">IFERROR(VLOOKUP(B197,RT!A:H,8,FALSE),"")</f>
        <v/>
      </c>
      <c r="Q197" s="55" t="str">
        <f t="array" ref="Q197">IFERROR(VLOOKUP(B197,RT!A:AA,27,FALSE),"")</f>
        <v/>
      </c>
      <c r="R197" s="56" t="str">
        <f t="array" ref="R197">IF(AND(E197&lt;&gt;"",G197="INS",K197="OUI",M197&gt;0),M197*IF($O197&gt;41790,5.94,5.65),"")</f>
        <v/>
      </c>
      <c r="S197" s="50" t="str">
        <f t="array" ref="S197">IF(AND(E197&lt;&gt;"",G197="REV",K197="OUI",M197&gt;0),M197*IF($O197&gt;41790,6.2,5.9),"")</f>
        <v/>
      </c>
      <c r="T197" s="57" t="str">
        <f t="array" ref="T197">IF(AND(E197&lt;&gt;"",K197="NON",OR(L197="Branchement individuel",L197="Batiment détruit")),3,"")</f>
        <v/>
      </c>
      <c r="U197" s="58"/>
      <c r="V197" s="58" t="str">
        <f t="array" ref="V197">IF(AND(E197&lt;&gt;"",K197="OUI",Q197="OUI"),18,"")</f>
        <v/>
      </c>
      <c r="W197" s="49" t="str">
        <f t="array" ref="W197">IF(AND(E197&lt;&gt;"",K197="OUI",Q197="OUI"),60,"")</f>
        <v/>
      </c>
      <c r="X197" s="56"/>
      <c r="Y197" s="49"/>
      <c r="Z197" s="49"/>
      <c r="AA197" s="51"/>
      <c r="AB197" s="48"/>
    </row>
    <row r="198" spans="1:28" x14ac:dyDescent="0.25">
      <c r="A198" s="152" t="str">
        <f t="array" ref="A198">IF(D198="",RIGHT(E198,7),"")</f>
        <v>5288700</v>
      </c>
      <c r="B198" s="152">
        <f t="array" ref="B198">E198</f>
        <v>10005288700</v>
      </c>
      <c r="C198" s="61" t="str">
        <f t="array" ref="C198">IFERROR(VLOOKUP(B198,RT!A:B,2,FALSE),"")</f>
        <v/>
      </c>
      <c r="D198" s="7" t="str">
        <f t="array" ref="D198">IFERROR(VLOOKUP(B198,RT!A:J,10,FALSE),"")</f>
        <v/>
      </c>
      <c r="E198" s="203">
        <v>10005288700</v>
      </c>
      <c r="F198" s="204" t="s">
        <v>279</v>
      </c>
      <c r="G198" s="204" t="s">
        <v>70</v>
      </c>
      <c r="H198" s="204"/>
      <c r="I198" s="204" t="s">
        <v>240</v>
      </c>
      <c r="J198" s="202" t="s">
        <v>240</v>
      </c>
      <c r="K198" s="169" t="str">
        <f t="array" ref="K198">IFERROR(VLOOKUP(B198,RT!A:K,11,FALSE),"")</f>
        <v/>
      </c>
      <c r="L198" s="170" t="str">
        <f t="array" ref="L198">IFERROR(VLOOKUP(B198,RT!A:AJ,36,FALSE),"")</f>
        <v/>
      </c>
      <c r="M198" s="53" t="str">
        <f t="array" ref="M198">IFERROR(VLOOKUP(B198,RT!A:AL,38,FALSE),"")</f>
        <v/>
      </c>
      <c r="N198" s="52" t="str">
        <f t="array" ref="N198">IFERROR(VLOOKUP(B198,RT!A:AK,37,FALSE),"")</f>
        <v/>
      </c>
      <c r="O198" s="54" t="str">
        <f t="array" ref="O198">IFERROR(VLOOKUP(B198,RT!A:I,9,FALSE),"")</f>
        <v/>
      </c>
      <c r="P198" s="52" t="str">
        <f t="array" ref="P198">IFERROR(VLOOKUP(B198,RT!A:H,8,FALSE),"")</f>
        <v/>
      </c>
      <c r="Q198" s="55" t="str">
        <f t="array" ref="Q198">IFERROR(VLOOKUP(B198,RT!A:AA,27,FALSE),"")</f>
        <v/>
      </c>
      <c r="R198" s="56" t="str">
        <f t="array" ref="R198">IF(AND(E198&lt;&gt;"",G198="INS",K198="OUI",M198&gt;0),M198*IF($O198&gt;41790,5.94,5.65),"")</f>
        <v/>
      </c>
      <c r="S198" s="50" t="str">
        <f t="array" ref="S198">IF(AND(E198&lt;&gt;"",G198="REV",K198="OUI",M198&gt;0),M198*IF($O198&gt;41790,6.2,5.9),"")</f>
        <v/>
      </c>
      <c r="T198" s="57" t="str">
        <f t="array" ref="T198">IF(AND(E198&lt;&gt;"",K198="NON",OR(L198="Branchement individuel",L198="Batiment détruit")),3,"")</f>
        <v/>
      </c>
      <c r="U198" s="58"/>
      <c r="V198" s="58" t="str">
        <f t="array" ref="V198">IF(AND(E198&lt;&gt;"",K198="OUI",Q198="OUI"),18,"")</f>
        <v/>
      </c>
      <c r="W198" s="49" t="str">
        <f t="array" ref="W198">IF(AND(E198&lt;&gt;"",K198="OUI",Q198="OUI"),60,"")</f>
        <v/>
      </c>
      <c r="X198" s="56"/>
      <c r="Y198" s="49"/>
      <c r="Z198" s="49"/>
      <c r="AA198" s="51"/>
      <c r="AB198" s="48"/>
    </row>
    <row r="199" spans="1:28" x14ac:dyDescent="0.25">
      <c r="A199" s="152" t="str">
        <f t="array" ref="A199">IF(D199="",RIGHT(E199,7),"")</f>
        <v>5288697</v>
      </c>
      <c r="B199" s="152">
        <f t="array" ref="B199">E199</f>
        <v>10005288697</v>
      </c>
      <c r="C199" s="61" t="str">
        <f t="array" ref="C199">IFERROR(VLOOKUP(B199,RT!A:B,2,FALSE),"")</f>
        <v/>
      </c>
      <c r="D199" s="7" t="str">
        <f t="array" ref="D199">IFERROR(VLOOKUP(B199,RT!A:J,10,FALSE),"")</f>
        <v/>
      </c>
      <c r="E199" s="203">
        <v>10005288697</v>
      </c>
      <c r="F199" s="204" t="s">
        <v>278</v>
      </c>
      <c r="G199" s="204" t="s">
        <v>70</v>
      </c>
      <c r="H199" s="204"/>
      <c r="I199" s="204" t="s">
        <v>240</v>
      </c>
      <c r="J199" s="202" t="s">
        <v>240</v>
      </c>
      <c r="K199" s="169" t="str">
        <f t="array" ref="K199">IFERROR(VLOOKUP(B199,RT!A:K,11,FALSE),"")</f>
        <v/>
      </c>
      <c r="L199" s="170" t="str">
        <f t="array" ref="L199">IFERROR(VLOOKUP(B199,RT!A:AJ,36,FALSE),"")</f>
        <v/>
      </c>
      <c r="M199" s="53" t="str">
        <f t="array" ref="M199">IFERROR(VLOOKUP(B199,RT!A:AL,38,FALSE),"")</f>
        <v/>
      </c>
      <c r="N199" s="52" t="str">
        <f t="array" ref="N199">IFERROR(VLOOKUP(B199,RT!A:AK,37,FALSE),"")</f>
        <v/>
      </c>
      <c r="O199" s="54" t="str">
        <f t="array" ref="O199">IFERROR(VLOOKUP(B199,RT!A:I,9,FALSE),"")</f>
        <v/>
      </c>
      <c r="P199" s="52" t="str">
        <f t="array" ref="P199">IFERROR(VLOOKUP(B199,RT!A:H,8,FALSE),"")</f>
        <v/>
      </c>
      <c r="Q199" s="55" t="str">
        <f t="array" ref="Q199">IFERROR(VLOOKUP(B199,RT!A:AA,27,FALSE),"")</f>
        <v/>
      </c>
      <c r="R199" s="56" t="str">
        <f t="array" ref="R199">IF(AND(E199&lt;&gt;"",G199="INS",K199="OUI",M199&gt;0),M199*IF($O199&gt;41790,5.94,5.65),"")</f>
        <v/>
      </c>
      <c r="S199" s="50" t="str">
        <f t="array" ref="S199">IF(AND(E199&lt;&gt;"",G199="REV",K199="OUI",M199&gt;0),M199*IF($O199&gt;41790,6.2,5.9),"")</f>
        <v/>
      </c>
      <c r="T199" s="57" t="str">
        <f t="array" ref="T199">IF(AND(E199&lt;&gt;"",K199="NON",OR(L199="Branchement individuel",L199="Batiment détruit")),3,"")</f>
        <v/>
      </c>
      <c r="U199" s="58"/>
      <c r="V199" s="58" t="str">
        <f t="array" ref="V199">IF(AND(E199&lt;&gt;"",K199="OUI",Q199="OUI"),18,"")</f>
        <v/>
      </c>
      <c r="W199" s="49" t="str">
        <f t="array" ref="W199">IF(AND(E199&lt;&gt;"",K199="OUI",Q199="OUI"),60,"")</f>
        <v/>
      </c>
      <c r="X199" s="56"/>
      <c r="Y199" s="49"/>
      <c r="Z199" s="49"/>
      <c r="AA199" s="51"/>
      <c r="AB199" s="48"/>
    </row>
    <row r="200" spans="1:28" x14ac:dyDescent="0.25">
      <c r="A200" s="152" t="str">
        <f t="array" ref="A200">IF(D200="",RIGHT(E200,7),"")</f>
        <v>5286908</v>
      </c>
      <c r="B200" s="152">
        <f t="array" ref="B200">E200</f>
        <v>10005286908</v>
      </c>
      <c r="C200" s="61" t="str">
        <f t="array" ref="C200">IFERROR(VLOOKUP(B200,RT!A:B,2,FALSE),"")</f>
        <v/>
      </c>
      <c r="D200" s="7" t="str">
        <f t="array" ref="D200">IFERROR(VLOOKUP(B200,RT!A:J,10,FALSE),"")</f>
        <v/>
      </c>
      <c r="E200" s="203">
        <v>10005286908</v>
      </c>
      <c r="F200" s="204" t="s">
        <v>290</v>
      </c>
      <c r="G200" s="204" t="s">
        <v>70</v>
      </c>
      <c r="H200" s="204"/>
      <c r="I200" s="204" t="s">
        <v>240</v>
      </c>
      <c r="J200" s="202" t="s">
        <v>240</v>
      </c>
      <c r="K200" s="169" t="str">
        <f t="array" ref="K200">IFERROR(VLOOKUP(B200,RT!A:K,11,FALSE),"")</f>
        <v/>
      </c>
      <c r="L200" s="170" t="str">
        <f t="array" ref="L200">IFERROR(VLOOKUP(B200,RT!A:AJ,36,FALSE),"")</f>
        <v/>
      </c>
      <c r="M200" s="53" t="str">
        <f t="array" ref="M200">IFERROR(VLOOKUP(B200,RT!A:AL,38,FALSE),"")</f>
        <v/>
      </c>
      <c r="N200" s="52" t="str">
        <f t="array" ref="N200">IFERROR(VLOOKUP(B200,RT!A:AK,37,FALSE),"")</f>
        <v/>
      </c>
      <c r="O200" s="54" t="str">
        <f t="array" ref="O200">IFERROR(VLOOKUP(B200,RT!A:I,9,FALSE),"")</f>
        <v/>
      </c>
      <c r="P200" s="52" t="str">
        <f t="array" ref="P200">IFERROR(VLOOKUP(B200,RT!A:H,8,FALSE),"")</f>
        <v/>
      </c>
      <c r="Q200" s="55" t="str">
        <f t="array" ref="Q200">IFERROR(VLOOKUP(B200,RT!A:AA,27,FALSE),"")</f>
        <v/>
      </c>
      <c r="R200" s="56" t="str">
        <f t="array" ref="R200">IF(AND(E200&lt;&gt;"",G200="INS",K200="OUI",M200&gt;0),M200*IF($O200&gt;41790,5.94,5.65),"")</f>
        <v/>
      </c>
      <c r="S200" s="50" t="str">
        <f t="array" ref="S200">IF(AND(E200&lt;&gt;"",G200="REV",K200="OUI",M200&gt;0),M200*IF($O200&gt;41790,6.2,5.9),"")</f>
        <v/>
      </c>
      <c r="T200" s="57" t="str">
        <f t="array" ref="T200">IF(AND(E200&lt;&gt;"",K200="NON",OR(L200="Branchement individuel",L200="Batiment détruit")),3,"")</f>
        <v/>
      </c>
      <c r="U200" s="58"/>
      <c r="V200" s="58" t="str">
        <f t="array" ref="V200">IF(AND(E200&lt;&gt;"",K200="OUI",Q200="OUI"),18,"")</f>
        <v/>
      </c>
      <c r="W200" s="49" t="str">
        <f t="array" ref="W200">IF(AND(E200&lt;&gt;"",K200="OUI",Q200="OUI"),60,"")</f>
        <v/>
      </c>
      <c r="X200" s="56"/>
      <c r="Y200" s="49"/>
      <c r="Z200" s="49"/>
      <c r="AA200" s="51"/>
      <c r="AB200" s="48"/>
    </row>
    <row r="201" spans="1:28" x14ac:dyDescent="0.25">
      <c r="A201" s="152" t="str">
        <f t="array" ref="A201">IF(D201="",RIGHT(E201,7),"")</f>
        <v>5286883</v>
      </c>
      <c r="B201" s="152">
        <f t="array" ref="B201">E201</f>
        <v>10005286883</v>
      </c>
      <c r="C201" s="61" t="str">
        <f t="array" ref="C201">IFERROR(VLOOKUP(B201,RT!A:B,2,FALSE),"")</f>
        <v/>
      </c>
      <c r="D201" s="7" t="str">
        <f t="array" ref="D201">IFERROR(VLOOKUP(B201,RT!A:J,10,FALSE),"")</f>
        <v/>
      </c>
      <c r="E201" s="203">
        <v>10005286883</v>
      </c>
      <c r="F201" s="204" t="s">
        <v>289</v>
      </c>
      <c r="G201" s="204" t="s">
        <v>70</v>
      </c>
      <c r="H201" s="204"/>
      <c r="I201" s="204" t="s">
        <v>240</v>
      </c>
      <c r="J201" s="202" t="s">
        <v>240</v>
      </c>
      <c r="K201" s="169" t="str">
        <f t="array" ref="K201">IFERROR(VLOOKUP(B201,RT!A:K,11,FALSE),"")</f>
        <v/>
      </c>
      <c r="L201" s="170" t="str">
        <f t="array" ref="L201">IFERROR(VLOOKUP(B201,RT!A:AJ,36,FALSE),"")</f>
        <v/>
      </c>
      <c r="M201" s="53" t="str">
        <f t="array" ref="M201">IFERROR(VLOOKUP(B201,RT!A:AL,38,FALSE),"")</f>
        <v/>
      </c>
      <c r="N201" s="52" t="str">
        <f t="array" ref="N201">IFERROR(VLOOKUP(B201,RT!A:AK,37,FALSE),"")</f>
        <v/>
      </c>
      <c r="O201" s="54" t="str">
        <f t="array" ref="O201">IFERROR(VLOOKUP(B201,RT!A:I,9,FALSE),"")</f>
        <v/>
      </c>
      <c r="P201" s="52" t="str">
        <f t="array" ref="P201">IFERROR(VLOOKUP(B201,RT!A:H,8,FALSE),"")</f>
        <v/>
      </c>
      <c r="Q201" s="55" t="str">
        <f t="array" ref="Q201">IFERROR(VLOOKUP(B201,RT!A:AA,27,FALSE),"")</f>
        <v/>
      </c>
      <c r="R201" s="56" t="str">
        <f t="array" ref="R201">IF(AND(E201&lt;&gt;"",G201="INS",K201="OUI",M201&gt;0),M201*IF($O201&gt;41790,5.94,5.65),"")</f>
        <v/>
      </c>
      <c r="S201" s="50" t="str">
        <f t="array" ref="S201">IF(AND(E201&lt;&gt;"",G201="REV",K201="OUI",M201&gt;0),M201*IF($O201&gt;41790,6.2,5.9),"")</f>
        <v/>
      </c>
      <c r="T201" s="57" t="str">
        <f t="array" ref="T201">IF(AND(E201&lt;&gt;"",K201="NON",OR(L201="Branchement individuel",L201="Batiment détruit")),3,"")</f>
        <v/>
      </c>
      <c r="U201" s="58"/>
      <c r="V201" s="58" t="str">
        <f t="array" ref="V201">IF(AND(E201&lt;&gt;"",K201="OUI",Q201="OUI"),18,"")</f>
        <v/>
      </c>
      <c r="W201" s="49" t="str">
        <f t="array" ref="W201">IF(AND(E201&lt;&gt;"",K201="OUI",Q201="OUI"),60,"")</f>
        <v/>
      </c>
      <c r="X201" s="56"/>
      <c r="Y201" s="49"/>
      <c r="Z201" s="49"/>
      <c r="AA201" s="51"/>
      <c r="AB201" s="48"/>
    </row>
    <row r="202" spans="1:28" x14ac:dyDescent="0.25">
      <c r="A202" s="152" t="str">
        <f t="array" ref="A202">IF(D202="",RIGHT(E202,7),"")</f>
        <v>5288713</v>
      </c>
      <c r="B202" s="152">
        <f t="array" ref="B202">E202</f>
        <v>10005288713</v>
      </c>
      <c r="C202" s="61" t="str">
        <f t="array" ref="C202">IFERROR(VLOOKUP(B202,RT!A:B,2,FALSE),"")</f>
        <v/>
      </c>
      <c r="D202" s="7" t="str">
        <f t="array" ref="D202">IFERROR(VLOOKUP(B202,RT!A:J,10,FALSE),"")</f>
        <v/>
      </c>
      <c r="E202" s="203">
        <v>10005288713</v>
      </c>
      <c r="F202" s="204" t="s">
        <v>288</v>
      </c>
      <c r="G202" s="204" t="s">
        <v>70</v>
      </c>
      <c r="H202" s="204"/>
      <c r="I202" s="204" t="s">
        <v>240</v>
      </c>
      <c r="J202" s="202" t="s">
        <v>240</v>
      </c>
      <c r="K202" s="169" t="str">
        <f t="array" ref="K202">IFERROR(VLOOKUP(B202,RT!A:K,11,FALSE),"")</f>
        <v/>
      </c>
      <c r="L202" s="170" t="str">
        <f t="array" ref="L202">IFERROR(VLOOKUP(B202,RT!A:AJ,36,FALSE),"")</f>
        <v/>
      </c>
      <c r="M202" s="53" t="str">
        <f t="array" ref="M202">IFERROR(VLOOKUP(B202,RT!A:AL,38,FALSE),"")</f>
        <v/>
      </c>
      <c r="N202" s="52" t="str">
        <f t="array" ref="N202">IFERROR(VLOOKUP(B202,RT!A:AK,37,FALSE),"")</f>
        <v/>
      </c>
      <c r="O202" s="54" t="str">
        <f t="array" ref="O202">IFERROR(VLOOKUP(B202,RT!A:I,9,FALSE),"")</f>
        <v/>
      </c>
      <c r="P202" s="52" t="str">
        <f t="array" ref="P202">IFERROR(VLOOKUP(B202,RT!A:H,8,FALSE),"")</f>
        <v/>
      </c>
      <c r="Q202" s="55" t="str">
        <f t="array" ref="Q202">IFERROR(VLOOKUP(B202,RT!A:AA,27,FALSE),"")</f>
        <v/>
      </c>
      <c r="R202" s="56" t="str">
        <f t="array" ref="R202">IF(AND(E202&lt;&gt;"",G202="INS",K202="OUI",M202&gt;0),M202*IF($O202&gt;41790,5.94,5.65),"")</f>
        <v/>
      </c>
      <c r="S202" s="50" t="str">
        <f t="array" ref="S202">IF(AND(E202&lt;&gt;"",G202="REV",K202="OUI",M202&gt;0),M202*IF($O202&gt;41790,6.2,5.9),"")</f>
        <v/>
      </c>
      <c r="T202" s="57" t="str">
        <f t="array" ref="T202">IF(AND(E202&lt;&gt;"",K202="NON",OR(L202="Branchement individuel",L202="Batiment détruit")),3,"")</f>
        <v/>
      </c>
      <c r="U202" s="58"/>
      <c r="V202" s="58" t="str">
        <f t="array" ref="V202">IF(AND(E202&lt;&gt;"",K202="OUI",Q202="OUI"),18,"")</f>
        <v/>
      </c>
      <c r="W202" s="49" t="str">
        <f t="array" ref="W202">IF(AND(E202&lt;&gt;"",K202="OUI",Q202="OUI"),60,"")</f>
        <v/>
      </c>
      <c r="X202" s="56"/>
      <c r="Y202" s="49"/>
      <c r="Z202" s="49"/>
      <c r="AA202" s="51"/>
      <c r="AB202" s="48"/>
    </row>
    <row r="203" spans="1:28" x14ac:dyDescent="0.25">
      <c r="A203" s="152" t="str">
        <f t="array" ref="A203">IF(D203="",RIGHT(E203,7),"")</f>
        <v>5338502</v>
      </c>
      <c r="B203" s="152">
        <f t="array" ref="B203">E203</f>
        <v>10005338502</v>
      </c>
      <c r="C203" s="61" t="str">
        <f t="array" ref="C203">IFERROR(VLOOKUP(B203,RT!A:B,2,FALSE),"")</f>
        <v/>
      </c>
      <c r="D203" s="7" t="str">
        <f t="array" ref="D203">IFERROR(VLOOKUP(B203,RT!A:J,10,FALSE),"")</f>
        <v/>
      </c>
      <c r="E203" s="203">
        <v>10005338502</v>
      </c>
      <c r="F203" s="204" t="s">
        <v>285</v>
      </c>
      <c r="G203" s="204" t="s">
        <v>70</v>
      </c>
      <c r="H203" s="204"/>
      <c r="I203" s="204" t="s">
        <v>240</v>
      </c>
      <c r="J203" s="202" t="s">
        <v>240</v>
      </c>
      <c r="K203" s="169" t="str">
        <f t="array" ref="K203">IFERROR(VLOOKUP(B203,RT!A:K,11,FALSE),"")</f>
        <v/>
      </c>
      <c r="L203" s="170" t="str">
        <f t="array" ref="L203">IFERROR(VLOOKUP(B203,RT!A:AJ,36,FALSE),"")</f>
        <v/>
      </c>
      <c r="M203" s="53" t="str">
        <f t="array" ref="M203">IFERROR(VLOOKUP(B203,RT!A:AL,38,FALSE),"")</f>
        <v/>
      </c>
      <c r="N203" s="52" t="str">
        <f t="array" ref="N203">IFERROR(VLOOKUP(B203,RT!A:AK,37,FALSE),"")</f>
        <v/>
      </c>
      <c r="O203" s="54" t="str">
        <f t="array" ref="O203">IFERROR(VLOOKUP(B203,RT!A:I,9,FALSE),"")</f>
        <v/>
      </c>
      <c r="P203" s="52" t="str">
        <f t="array" ref="P203">IFERROR(VLOOKUP(B203,RT!A:H,8,FALSE),"")</f>
        <v/>
      </c>
      <c r="Q203" s="55" t="str">
        <f t="array" ref="Q203">IFERROR(VLOOKUP(B203,RT!A:AA,27,FALSE),"")</f>
        <v/>
      </c>
      <c r="R203" s="56" t="str">
        <f t="array" ref="R203">IF(AND(E203&lt;&gt;"",G203="INS",K203="OUI",M203&gt;0),M203*IF($O203&gt;41790,5.94,5.65),"")</f>
        <v/>
      </c>
      <c r="S203" s="50" t="str">
        <f t="array" ref="S203">IF(AND(E203&lt;&gt;"",G203="REV",K203="OUI",M203&gt;0),M203*IF($O203&gt;41790,6.2,5.9),"")</f>
        <v/>
      </c>
      <c r="T203" s="57" t="str">
        <f t="array" ref="T203">IF(AND(E203&lt;&gt;"",K203="NON",OR(L203="Branchement individuel",L203="Batiment détruit")),3,"")</f>
        <v/>
      </c>
      <c r="U203" s="58"/>
      <c r="V203" s="58" t="str">
        <f t="array" ref="V203">IF(AND(E203&lt;&gt;"",K203="OUI",Q203="OUI"),18,"")</f>
        <v/>
      </c>
      <c r="W203" s="49" t="str">
        <f t="array" ref="W203">IF(AND(E203&lt;&gt;"",K203="OUI",Q203="OUI"),60,"")</f>
        <v/>
      </c>
      <c r="X203" s="56"/>
      <c r="Y203" s="49"/>
      <c r="Z203" s="49"/>
      <c r="AA203" s="51"/>
      <c r="AB203" s="48"/>
    </row>
    <row r="204" spans="1:28" x14ac:dyDescent="0.25">
      <c r="A204" s="152" t="str">
        <f t="array" ref="A204">IF(D204="",RIGHT(E204,7),"")</f>
        <v>5244310</v>
      </c>
      <c r="B204" s="152">
        <f t="array" ref="B204">E204</f>
        <v>10005244310</v>
      </c>
      <c r="C204" s="61" t="str">
        <f t="array" ref="C204">IFERROR(VLOOKUP(B204,RT!A:B,2,FALSE),"")</f>
        <v/>
      </c>
      <c r="D204" s="7" t="str">
        <f t="array" ref="D204">IFERROR(VLOOKUP(B204,RT!A:J,10,FALSE),"")</f>
        <v/>
      </c>
      <c r="E204" s="203">
        <v>10005244310</v>
      </c>
      <c r="F204" s="204" t="s">
        <v>243</v>
      </c>
      <c r="G204" s="204" t="s">
        <v>70</v>
      </c>
      <c r="H204" s="204"/>
      <c r="I204" s="204" t="s">
        <v>240</v>
      </c>
      <c r="J204" s="202" t="s">
        <v>240</v>
      </c>
      <c r="K204" s="169" t="str">
        <f t="array" ref="K204">IFERROR(VLOOKUP(B204,RT!A:K,11,FALSE),"")</f>
        <v/>
      </c>
      <c r="L204" s="170" t="str">
        <f t="array" ref="L204">IFERROR(VLOOKUP(B204,RT!A:AJ,36,FALSE),"")</f>
        <v/>
      </c>
      <c r="M204" s="53" t="str">
        <f t="array" ref="M204">IFERROR(VLOOKUP(B204,RT!A:AL,38,FALSE),"")</f>
        <v/>
      </c>
      <c r="N204" s="52" t="str">
        <f t="array" ref="N204">IFERROR(VLOOKUP(B204,RT!A:AK,37,FALSE),"")</f>
        <v/>
      </c>
      <c r="O204" s="54" t="str">
        <f t="array" ref="O204">IFERROR(VLOOKUP(B204,RT!A:I,9,FALSE),"")</f>
        <v/>
      </c>
      <c r="P204" s="52" t="str">
        <f t="array" ref="P204">IFERROR(VLOOKUP(B204,RT!A:H,8,FALSE),"")</f>
        <v/>
      </c>
      <c r="Q204" s="55" t="str">
        <f t="array" ref="Q204">IFERROR(VLOOKUP(B204,RT!A:AA,27,FALSE),"")</f>
        <v/>
      </c>
      <c r="R204" s="56" t="str">
        <f t="array" ref="R204">IF(AND(E204&lt;&gt;"",G204="INS",K204="OUI",M204&gt;0),M204*IF($O204&gt;41790,5.94,5.65),"")</f>
        <v/>
      </c>
      <c r="S204" s="50" t="str">
        <f t="array" ref="S204">IF(AND(E204&lt;&gt;"",G204="REV",K204="OUI",M204&gt;0),M204*IF($O204&gt;41790,6.2,5.9),"")</f>
        <v/>
      </c>
      <c r="T204" s="57" t="str">
        <f t="array" ref="T204">IF(AND(E204&lt;&gt;"",K204="NON",OR(L204="Branchement individuel",L204="Batiment détruit")),3,"")</f>
        <v/>
      </c>
      <c r="U204" s="58"/>
      <c r="V204" s="58" t="str">
        <f t="array" ref="V204">IF(AND(E204&lt;&gt;"",K204="OUI",Q204="OUI"),18,"")</f>
        <v/>
      </c>
      <c r="W204" s="49" t="str">
        <f t="array" ref="W204">IF(AND(E204&lt;&gt;"",K204="OUI",Q204="OUI"),60,"")</f>
        <v/>
      </c>
      <c r="X204" s="56"/>
      <c r="Y204" s="49"/>
      <c r="Z204" s="49"/>
      <c r="AA204" s="51"/>
      <c r="AB204" s="48"/>
    </row>
    <row r="205" spans="1:28" x14ac:dyDescent="0.25">
      <c r="A205" s="152" t="str">
        <f t="array" ref="A205">IF(D205="",RIGHT(E205,7),"")</f>
        <v>5286309</v>
      </c>
      <c r="B205" s="152">
        <f t="array" ref="B205">E205</f>
        <v>10005286309</v>
      </c>
      <c r="C205" s="61" t="str">
        <f t="array" ref="C205">IFERROR(VLOOKUP(B205,RT!A:B,2,FALSE),"")</f>
        <v/>
      </c>
      <c r="D205" s="7" t="str">
        <f t="array" ref="D205">IFERROR(VLOOKUP(B205,RT!A:J,10,FALSE),"")</f>
        <v/>
      </c>
      <c r="E205" s="203">
        <v>10005286309</v>
      </c>
      <c r="F205" s="204" t="s">
        <v>302</v>
      </c>
      <c r="G205" s="204" t="s">
        <v>70</v>
      </c>
      <c r="H205" s="204"/>
      <c r="I205" s="204" t="s">
        <v>240</v>
      </c>
      <c r="J205" s="202" t="s">
        <v>240</v>
      </c>
      <c r="K205" s="169" t="str">
        <f t="array" ref="K205">IFERROR(VLOOKUP(B205,RT!A:K,11,FALSE),"")</f>
        <v/>
      </c>
      <c r="L205" s="170" t="str">
        <f t="array" ref="L205">IFERROR(VLOOKUP(B205,RT!A:AJ,36,FALSE),"")</f>
        <v/>
      </c>
      <c r="M205" s="53" t="str">
        <f t="array" ref="M205">IFERROR(VLOOKUP(B205,RT!A:AL,38,FALSE),"")</f>
        <v/>
      </c>
      <c r="N205" s="52" t="str">
        <f t="array" ref="N205">IFERROR(VLOOKUP(B205,RT!A:AK,37,FALSE),"")</f>
        <v/>
      </c>
      <c r="O205" s="54" t="str">
        <f t="array" ref="O205">IFERROR(VLOOKUP(B205,RT!A:I,9,FALSE),"")</f>
        <v/>
      </c>
      <c r="P205" s="52" t="str">
        <f t="array" ref="P205">IFERROR(VLOOKUP(B205,RT!A:H,8,FALSE),"")</f>
        <v/>
      </c>
      <c r="Q205" s="55" t="str">
        <f t="array" ref="Q205">IFERROR(VLOOKUP(B205,RT!A:AA,27,FALSE),"")</f>
        <v/>
      </c>
      <c r="R205" s="56" t="str">
        <f t="array" ref="R205">IF(AND(E205&lt;&gt;"",G205="INS",K205="OUI",M205&gt;0),M205*IF($O205&gt;41790,5.94,5.65),"")</f>
        <v/>
      </c>
      <c r="S205" s="50" t="str">
        <f t="array" ref="S205">IF(AND(E205&lt;&gt;"",G205="REV",K205="OUI",M205&gt;0),M205*IF($O205&gt;41790,6.2,5.9),"")</f>
        <v/>
      </c>
      <c r="T205" s="57" t="str">
        <f t="array" ref="T205">IF(AND(E205&lt;&gt;"",K205="NON",OR(L205="Branchement individuel",L205="Batiment détruit")),3,"")</f>
        <v/>
      </c>
      <c r="U205" s="58"/>
      <c r="V205" s="58" t="str">
        <f t="array" ref="V205">IF(AND(E205&lt;&gt;"",K205="OUI",Q205="OUI"),18,"")</f>
        <v/>
      </c>
      <c r="W205" s="49" t="str">
        <f t="array" ref="W205">IF(AND(E205&lt;&gt;"",K205="OUI",Q205="OUI"),60,"")</f>
        <v/>
      </c>
      <c r="X205" s="56"/>
      <c r="Y205" s="49"/>
      <c r="Z205" s="49"/>
      <c r="AA205" s="51"/>
      <c r="AB205" s="48"/>
    </row>
    <row r="206" spans="1:28" x14ac:dyDescent="0.25">
      <c r="A206" s="152" t="str">
        <f t="array" ref="A206">IF(D206="",RIGHT(E206,7),"")</f>
        <v>5285717</v>
      </c>
      <c r="B206" s="152">
        <f t="array" ref="B206">E206</f>
        <v>10005285717</v>
      </c>
      <c r="C206" s="61" t="str">
        <f t="array" ref="C206">IFERROR(VLOOKUP(B206,RT!A:B,2,FALSE),"")</f>
        <v/>
      </c>
      <c r="D206" s="7" t="str">
        <f t="array" ref="D206">IFERROR(VLOOKUP(B206,RT!A:J,10,FALSE),"")</f>
        <v/>
      </c>
      <c r="E206" s="203">
        <v>10005285717</v>
      </c>
      <c r="F206" s="204" t="s">
        <v>284</v>
      </c>
      <c r="G206" s="204" t="s">
        <v>70</v>
      </c>
      <c r="H206" s="204"/>
      <c r="I206" s="204" t="s">
        <v>240</v>
      </c>
      <c r="J206" s="202" t="s">
        <v>240</v>
      </c>
      <c r="K206" s="169" t="str">
        <f t="array" ref="K206">IFERROR(VLOOKUP(B206,RT!A:K,11,FALSE),"")</f>
        <v/>
      </c>
      <c r="L206" s="170" t="str">
        <f t="array" ref="L206">IFERROR(VLOOKUP(B206,RT!A:AJ,36,FALSE),"")</f>
        <v/>
      </c>
      <c r="M206" s="53" t="str">
        <f t="array" ref="M206">IFERROR(VLOOKUP(B206,RT!A:AL,38,FALSE),"")</f>
        <v/>
      </c>
      <c r="N206" s="52" t="str">
        <f t="array" ref="N206">IFERROR(VLOOKUP(B206,RT!A:AK,37,FALSE),"")</f>
        <v/>
      </c>
      <c r="O206" s="54" t="str">
        <f t="array" ref="O206">IFERROR(VLOOKUP(B206,RT!A:I,9,FALSE),"")</f>
        <v/>
      </c>
      <c r="P206" s="52" t="str">
        <f t="array" ref="P206">IFERROR(VLOOKUP(B206,RT!A:H,8,FALSE),"")</f>
        <v/>
      </c>
      <c r="Q206" s="55" t="str">
        <f t="array" ref="Q206">IFERROR(VLOOKUP(B206,RT!A:AA,27,FALSE),"")</f>
        <v/>
      </c>
      <c r="R206" s="56" t="str">
        <f t="array" ref="R206">IF(AND(E206&lt;&gt;"",G206="INS",K206="OUI",M206&gt;0),M206*IF($O206&gt;41790,5.94,5.65),"")</f>
        <v/>
      </c>
      <c r="S206" s="50" t="str">
        <f t="array" ref="S206">IF(AND(E206&lt;&gt;"",G206="REV",K206="OUI",M206&gt;0),M206*IF($O206&gt;41790,6.2,5.9),"")</f>
        <v/>
      </c>
      <c r="T206" s="57" t="str">
        <f t="array" ref="T206">IF(AND(E206&lt;&gt;"",K206="NON",OR(L206="Branchement individuel",L206="Batiment détruit")),3,"")</f>
        <v/>
      </c>
      <c r="U206" s="58"/>
      <c r="V206" s="58" t="str">
        <f t="array" ref="V206">IF(AND(E206&lt;&gt;"",K206="OUI",Q206="OUI"),18,"")</f>
        <v/>
      </c>
      <c r="W206" s="49" t="str">
        <f t="array" ref="W206">IF(AND(E206&lt;&gt;"",K206="OUI",Q206="OUI"),60,"")</f>
        <v/>
      </c>
      <c r="X206" s="56"/>
      <c r="Y206" s="49"/>
      <c r="Z206" s="49"/>
      <c r="AA206" s="51"/>
      <c r="AB206" s="48"/>
    </row>
    <row r="207" spans="1:28" x14ac:dyDescent="0.25">
      <c r="A207" s="152" t="str">
        <f t="array" ref="A207">IF(D207="",RIGHT(E207,7),"")</f>
        <v>5288706</v>
      </c>
      <c r="B207" s="152">
        <f t="array" ref="B207">E207</f>
        <v>10005288706</v>
      </c>
      <c r="C207" s="61" t="str">
        <f t="array" ref="C207">IFERROR(VLOOKUP(B207,RT!A:B,2,FALSE),"")</f>
        <v/>
      </c>
      <c r="D207" s="7" t="str">
        <f t="array" ref="D207">IFERROR(VLOOKUP(B207,RT!A:J,10,FALSE),"")</f>
        <v/>
      </c>
      <c r="E207" s="203">
        <v>10005288706</v>
      </c>
      <c r="F207" s="204" t="s">
        <v>283</v>
      </c>
      <c r="G207" s="204" t="s">
        <v>70</v>
      </c>
      <c r="H207" s="204"/>
      <c r="I207" s="204" t="s">
        <v>240</v>
      </c>
      <c r="J207" s="202" t="s">
        <v>240</v>
      </c>
      <c r="K207" s="169" t="str">
        <f t="array" ref="K207">IFERROR(VLOOKUP(B207,RT!A:K,11,FALSE),"")</f>
        <v/>
      </c>
      <c r="L207" s="170" t="str">
        <f t="array" ref="L207">IFERROR(VLOOKUP(B207,RT!A:AJ,36,FALSE),"")</f>
        <v/>
      </c>
      <c r="M207" s="53" t="str">
        <f t="array" ref="M207">IFERROR(VLOOKUP(B207,RT!A:AL,38,FALSE),"")</f>
        <v/>
      </c>
      <c r="N207" s="52" t="str">
        <f t="array" ref="N207">IFERROR(VLOOKUP(B207,RT!A:AK,37,FALSE),"")</f>
        <v/>
      </c>
      <c r="O207" s="54" t="str">
        <f t="array" ref="O207">IFERROR(VLOOKUP(B207,RT!A:I,9,FALSE),"")</f>
        <v/>
      </c>
      <c r="P207" s="52" t="str">
        <f t="array" ref="P207">IFERROR(VLOOKUP(B207,RT!A:H,8,FALSE),"")</f>
        <v/>
      </c>
      <c r="Q207" s="55" t="str">
        <f t="array" ref="Q207">IFERROR(VLOOKUP(B207,RT!A:AA,27,FALSE),"")</f>
        <v/>
      </c>
      <c r="R207" s="56" t="str">
        <f t="array" ref="R207">IF(AND(E207&lt;&gt;"",G207="INS",K207="OUI",M207&gt;0),M207*IF($O207&gt;41790,5.94,5.65),"")</f>
        <v/>
      </c>
      <c r="S207" s="50" t="str">
        <f t="array" ref="S207">IF(AND(E207&lt;&gt;"",G207="REV",K207="OUI",M207&gt;0),M207*IF($O207&gt;41790,6.2,5.9),"")</f>
        <v/>
      </c>
      <c r="T207" s="57" t="str">
        <f t="array" ref="T207">IF(AND(E207&lt;&gt;"",K207="NON",OR(L207="Branchement individuel",L207="Batiment détruit")),3,"")</f>
        <v/>
      </c>
      <c r="U207" s="58"/>
      <c r="V207" s="58" t="str">
        <f t="array" ref="V207">IF(AND(E207&lt;&gt;"",K207="OUI",Q207="OUI"),18,"")</f>
        <v/>
      </c>
      <c r="W207" s="49" t="str">
        <f t="array" ref="W207">IF(AND(E207&lt;&gt;"",K207="OUI",Q207="OUI"),60,"")</f>
        <v/>
      </c>
      <c r="X207" s="56"/>
      <c r="Y207" s="49"/>
      <c r="Z207" s="49"/>
      <c r="AA207" s="51"/>
      <c r="AB207" s="48"/>
    </row>
    <row r="208" spans="1:28" x14ac:dyDescent="0.25">
      <c r="A208" s="152" t="str">
        <f t="array" ref="A208">IF(D208="",RIGHT(E208,7),"")</f>
        <v>5287477</v>
      </c>
      <c r="B208" s="152">
        <f t="array" ref="B208">E208</f>
        <v>10005287477</v>
      </c>
      <c r="C208" s="61" t="str">
        <f t="array" ref="C208">IFERROR(VLOOKUP(B208,RT!A:B,2,FALSE),"")</f>
        <v/>
      </c>
      <c r="D208" s="7" t="str">
        <f t="array" ref="D208">IFERROR(VLOOKUP(B208,RT!A:J,10,FALSE),"")</f>
        <v/>
      </c>
      <c r="E208" s="203">
        <v>10005287477</v>
      </c>
      <c r="F208" s="204" t="s">
        <v>250</v>
      </c>
      <c r="G208" s="204" t="s">
        <v>70</v>
      </c>
      <c r="H208" s="204"/>
      <c r="I208" s="204" t="s">
        <v>240</v>
      </c>
      <c r="J208" s="202" t="s">
        <v>240</v>
      </c>
      <c r="K208" s="169" t="str">
        <f t="array" ref="K208">IFERROR(VLOOKUP(B208,RT!A:K,11,FALSE),"")</f>
        <v/>
      </c>
      <c r="L208" s="170" t="str">
        <f t="array" ref="L208">IFERROR(VLOOKUP(B208,RT!A:AJ,36,FALSE),"")</f>
        <v/>
      </c>
      <c r="M208" s="53" t="str">
        <f t="array" ref="M208">IFERROR(VLOOKUP(B208,RT!A:AL,38,FALSE),"")</f>
        <v/>
      </c>
      <c r="N208" s="52" t="str">
        <f t="array" ref="N208">IFERROR(VLOOKUP(B208,RT!A:AK,37,FALSE),"")</f>
        <v/>
      </c>
      <c r="O208" s="54" t="str">
        <f t="array" ref="O208">IFERROR(VLOOKUP(B208,RT!A:I,9,FALSE),"")</f>
        <v/>
      </c>
      <c r="P208" s="52" t="str">
        <f t="array" ref="P208">IFERROR(VLOOKUP(B208,RT!A:H,8,FALSE),"")</f>
        <v/>
      </c>
      <c r="Q208" s="55" t="str">
        <f t="array" ref="Q208">IFERROR(VLOOKUP(B208,RT!A:AA,27,FALSE),"")</f>
        <v/>
      </c>
      <c r="R208" s="56" t="str">
        <f t="array" ref="R208">IF(AND(E208&lt;&gt;"",G208="INS",K208="OUI",M208&gt;0),M208*IF($O208&gt;41790,5.94,5.65),"")</f>
        <v/>
      </c>
      <c r="S208" s="50" t="str">
        <f t="array" ref="S208">IF(AND(E208&lt;&gt;"",G208="REV",K208="OUI",M208&gt;0),M208*IF($O208&gt;41790,6.2,5.9),"")</f>
        <v/>
      </c>
      <c r="T208" s="57" t="str">
        <f t="array" ref="T208">IF(AND(E208&lt;&gt;"",K208="NON",OR(L208="Branchement individuel",L208="Batiment détruit")),3,"")</f>
        <v/>
      </c>
      <c r="U208" s="58"/>
      <c r="V208" s="58" t="str">
        <f t="array" ref="V208">IF(AND(E208&lt;&gt;"",K208="OUI",Q208="OUI"),18,"")</f>
        <v/>
      </c>
      <c r="W208" s="49" t="str">
        <f t="array" ref="W208">IF(AND(E208&lt;&gt;"",K208="OUI",Q208="OUI"),60,"")</f>
        <v/>
      </c>
      <c r="X208" s="56"/>
      <c r="Y208" s="49"/>
      <c r="Z208" s="49"/>
      <c r="AA208" s="51"/>
      <c r="AB208" s="48"/>
    </row>
    <row r="209" spans="1:28" x14ac:dyDescent="0.25">
      <c r="A209" s="152" t="str">
        <f t="array" ref="A209">IF(D209="",RIGHT(E209,7),"")</f>
        <v>5287466</v>
      </c>
      <c r="B209" s="152">
        <f t="array" ref="B209">E209</f>
        <v>10005287466</v>
      </c>
      <c r="C209" s="61" t="str">
        <f t="array" ref="C209">IFERROR(VLOOKUP(B209,RT!A:B,2,FALSE),"")</f>
        <v/>
      </c>
      <c r="D209" s="7" t="str">
        <f t="array" ref="D209">IFERROR(VLOOKUP(B209,RT!A:J,10,FALSE),"")</f>
        <v/>
      </c>
      <c r="E209" s="203">
        <v>10005287466</v>
      </c>
      <c r="F209" s="204" t="s">
        <v>267</v>
      </c>
      <c r="G209" s="204" t="s">
        <v>70</v>
      </c>
      <c r="H209" s="204"/>
      <c r="I209" s="204" t="s">
        <v>240</v>
      </c>
      <c r="J209" s="202" t="s">
        <v>240</v>
      </c>
      <c r="K209" s="169" t="str">
        <f t="array" ref="K209">IFERROR(VLOOKUP(B209,RT!A:K,11,FALSE),"")</f>
        <v/>
      </c>
      <c r="L209" s="170" t="str">
        <f t="array" ref="L209">IFERROR(VLOOKUP(B209,RT!A:AJ,36,FALSE),"")</f>
        <v/>
      </c>
      <c r="M209" s="53" t="str">
        <f t="array" ref="M209">IFERROR(VLOOKUP(B209,RT!A:AL,38,FALSE),"")</f>
        <v/>
      </c>
      <c r="N209" s="52" t="str">
        <f t="array" ref="N209">IFERROR(VLOOKUP(B209,RT!A:AK,37,FALSE),"")</f>
        <v/>
      </c>
      <c r="O209" s="54" t="str">
        <f t="array" ref="O209">IFERROR(VLOOKUP(B209,RT!A:I,9,FALSE),"")</f>
        <v/>
      </c>
      <c r="P209" s="52" t="str">
        <f t="array" ref="P209">IFERROR(VLOOKUP(B209,RT!A:H,8,FALSE),"")</f>
        <v/>
      </c>
      <c r="Q209" s="55" t="str">
        <f t="array" ref="Q209">IFERROR(VLOOKUP(B209,RT!A:AA,27,FALSE),"")</f>
        <v/>
      </c>
      <c r="R209" s="56" t="str">
        <f t="array" ref="R209">IF(AND(E209&lt;&gt;"",G209="INS",K209="OUI",M209&gt;0),M209*IF($O209&gt;41790,5.94,5.65),"")</f>
        <v/>
      </c>
      <c r="S209" s="50" t="str">
        <f t="array" ref="S209">IF(AND(E209&lt;&gt;"",G209="REV",K209="OUI",M209&gt;0),M209*IF($O209&gt;41790,6.2,5.9),"")</f>
        <v/>
      </c>
      <c r="T209" s="57" t="str">
        <f t="array" ref="T209">IF(AND(E209&lt;&gt;"",K209="NON",OR(L209="Branchement individuel",L209="Batiment détruit")),3,"")</f>
        <v/>
      </c>
      <c r="U209" s="58"/>
      <c r="V209" s="58" t="str">
        <f t="array" ref="V209">IF(AND(E209&lt;&gt;"",K209="OUI",Q209="OUI"),18,"")</f>
        <v/>
      </c>
      <c r="W209" s="49" t="str">
        <f t="array" ref="W209">IF(AND(E209&lt;&gt;"",K209="OUI",Q209="OUI"),60,"")</f>
        <v/>
      </c>
      <c r="X209" s="56"/>
      <c r="Y209" s="49"/>
      <c r="Z209" s="49"/>
      <c r="AA209" s="51"/>
      <c r="AB209" s="48"/>
    </row>
    <row r="210" spans="1:28" x14ac:dyDescent="0.25">
      <c r="A210" s="152" t="str">
        <f t="array" ref="A210">IF(D210="",RIGHT(E210,7),"")</f>
        <v>5286308</v>
      </c>
      <c r="B210" s="152">
        <f t="array" ref="B210">E210</f>
        <v>10005286308</v>
      </c>
      <c r="C210" s="61" t="str">
        <f t="array" ref="C210">IFERROR(VLOOKUP(B210,RT!A:B,2,FALSE),"")</f>
        <v/>
      </c>
      <c r="D210" s="7" t="str">
        <f t="array" ref="D210">IFERROR(VLOOKUP(B210,RT!A:J,10,FALSE),"")</f>
        <v/>
      </c>
      <c r="E210" s="203">
        <v>10005286308</v>
      </c>
      <c r="F210" s="204" t="s">
        <v>249</v>
      </c>
      <c r="G210" s="204" t="s">
        <v>70</v>
      </c>
      <c r="H210" s="204"/>
      <c r="I210" s="204" t="s">
        <v>240</v>
      </c>
      <c r="J210" s="202" t="s">
        <v>240</v>
      </c>
      <c r="K210" s="169" t="str">
        <f t="array" ref="K210">IFERROR(VLOOKUP(B210,RT!A:K,11,FALSE),"")</f>
        <v/>
      </c>
      <c r="L210" s="170" t="str">
        <f t="array" ref="L210">IFERROR(VLOOKUP(B210,RT!A:AJ,36,FALSE),"")</f>
        <v/>
      </c>
      <c r="M210" s="53" t="str">
        <f t="array" ref="M210">IFERROR(VLOOKUP(B210,RT!A:AL,38,FALSE),"")</f>
        <v/>
      </c>
      <c r="N210" s="52" t="str">
        <f t="array" ref="N210">IFERROR(VLOOKUP(B210,RT!A:AK,37,FALSE),"")</f>
        <v/>
      </c>
      <c r="O210" s="54" t="str">
        <f t="array" ref="O210">IFERROR(VLOOKUP(B210,RT!A:I,9,FALSE),"")</f>
        <v/>
      </c>
      <c r="P210" s="52" t="str">
        <f t="array" ref="P210">IFERROR(VLOOKUP(B210,RT!A:H,8,FALSE),"")</f>
        <v/>
      </c>
      <c r="Q210" s="55" t="str">
        <f t="array" ref="Q210">IFERROR(VLOOKUP(B210,RT!A:AA,27,FALSE),"")</f>
        <v/>
      </c>
      <c r="R210" s="56" t="str">
        <f t="array" ref="R210">IF(AND(E210&lt;&gt;"",G210="INS",K210="OUI",M210&gt;0),M210*IF($O210&gt;41790,5.94,5.65),"")</f>
        <v/>
      </c>
      <c r="S210" s="50" t="str">
        <f t="array" ref="S210">IF(AND(E210&lt;&gt;"",G210="REV",K210="OUI",M210&gt;0),M210*IF($O210&gt;41790,6.2,5.9),"")</f>
        <v/>
      </c>
      <c r="T210" s="57" t="str">
        <f t="array" ref="T210">IF(AND(E210&lt;&gt;"",K210="NON",OR(L210="Branchement individuel",L210="Batiment détruit")),3,"")</f>
        <v/>
      </c>
      <c r="U210" s="58"/>
      <c r="V210" s="58" t="str">
        <f t="array" ref="V210">IF(AND(E210&lt;&gt;"",K210="OUI",Q210="OUI"),18,"")</f>
        <v/>
      </c>
      <c r="W210" s="49" t="str">
        <f t="array" ref="W210">IF(AND(E210&lt;&gt;"",K210="OUI",Q210="OUI"),60,"")</f>
        <v/>
      </c>
      <c r="X210" s="56"/>
      <c r="Y210" s="49"/>
      <c r="Z210" s="49"/>
      <c r="AA210" s="51"/>
      <c r="AB210" s="48"/>
    </row>
    <row r="211" spans="1:28" x14ac:dyDescent="0.25">
      <c r="A211" s="152" t="str">
        <f t="array" ref="A211">IF(D211="",RIGHT(E211,7),"")</f>
        <v>5287472</v>
      </c>
      <c r="B211" s="152">
        <f t="array" ref="B211">E211</f>
        <v>10005287472</v>
      </c>
      <c r="C211" s="61" t="str">
        <f t="array" ref="C211">IFERROR(VLOOKUP(B211,RT!A:B,2,FALSE),"")</f>
        <v/>
      </c>
      <c r="D211" s="7" t="str">
        <f t="array" ref="D211">IFERROR(VLOOKUP(B211,RT!A:J,10,FALSE),"")</f>
        <v/>
      </c>
      <c r="E211" s="203">
        <v>10005287472</v>
      </c>
      <c r="F211" s="204" t="s">
        <v>262</v>
      </c>
      <c r="G211" s="204" t="s">
        <v>70</v>
      </c>
      <c r="H211" s="204"/>
      <c r="I211" s="204" t="s">
        <v>240</v>
      </c>
      <c r="J211" s="202" t="s">
        <v>240</v>
      </c>
      <c r="K211" s="169" t="str">
        <f t="array" ref="K211">IFERROR(VLOOKUP(B211,RT!A:K,11,FALSE),"")</f>
        <v/>
      </c>
      <c r="L211" s="170" t="str">
        <f t="array" ref="L211">IFERROR(VLOOKUP(B211,RT!A:AJ,36,FALSE),"")</f>
        <v/>
      </c>
      <c r="M211" s="53" t="str">
        <f t="array" ref="M211">IFERROR(VLOOKUP(B211,RT!A:AL,38,FALSE),"")</f>
        <v/>
      </c>
      <c r="N211" s="52" t="str">
        <f t="array" ref="N211">IFERROR(VLOOKUP(B211,RT!A:AK,37,FALSE),"")</f>
        <v/>
      </c>
      <c r="O211" s="54" t="str">
        <f t="array" ref="O211">IFERROR(VLOOKUP(B211,RT!A:I,9,FALSE),"")</f>
        <v/>
      </c>
      <c r="P211" s="52" t="str">
        <f t="array" ref="P211">IFERROR(VLOOKUP(B211,RT!A:H,8,FALSE),"")</f>
        <v/>
      </c>
      <c r="Q211" s="55" t="str">
        <f t="array" ref="Q211">IFERROR(VLOOKUP(B211,RT!A:AA,27,FALSE),"")</f>
        <v/>
      </c>
      <c r="R211" s="56" t="str">
        <f t="array" ref="R211">IF(AND(E211&lt;&gt;"",G211="INS",K211="OUI",M211&gt;0),M211*IF($O211&gt;41790,5.94,5.65),"")</f>
        <v/>
      </c>
      <c r="S211" s="50" t="str">
        <f t="array" ref="S211">IF(AND(E211&lt;&gt;"",G211="REV",K211="OUI",M211&gt;0),M211*IF($O211&gt;41790,6.2,5.9),"")</f>
        <v/>
      </c>
      <c r="T211" s="57" t="str">
        <f t="array" ref="T211">IF(AND(E211&lt;&gt;"",K211="NON",OR(L211="Branchement individuel",L211="Batiment détruit")),3,"")</f>
        <v/>
      </c>
      <c r="U211" s="58"/>
      <c r="V211" s="58" t="str">
        <f t="array" ref="V211">IF(AND(E211&lt;&gt;"",K211="OUI",Q211="OUI"),18,"")</f>
        <v/>
      </c>
      <c r="W211" s="49" t="str">
        <f t="array" ref="W211">IF(AND(E211&lt;&gt;"",K211="OUI",Q211="OUI"),60,"")</f>
        <v/>
      </c>
      <c r="X211" s="56"/>
      <c r="Y211" s="49"/>
      <c r="Z211" s="49"/>
      <c r="AA211" s="51"/>
      <c r="AB211" s="48"/>
    </row>
    <row r="212" spans="1:28" x14ac:dyDescent="0.25">
      <c r="A212" s="152" t="str">
        <f t="array" ref="A212">IF(D212="",RIGHT(E212,7),"")</f>
        <v>5287474</v>
      </c>
      <c r="B212" s="152">
        <f t="array" ref="B212">E212</f>
        <v>10005287474</v>
      </c>
      <c r="C212" s="61" t="str">
        <f t="array" ref="C212">IFERROR(VLOOKUP(B212,RT!A:B,2,FALSE),"")</f>
        <v/>
      </c>
      <c r="D212" s="7" t="str">
        <f t="array" ref="D212">IFERROR(VLOOKUP(B212,RT!A:J,10,FALSE),"")</f>
        <v/>
      </c>
      <c r="E212" s="203">
        <v>10005287474</v>
      </c>
      <c r="F212" s="204" t="s">
        <v>261</v>
      </c>
      <c r="G212" s="204" t="s">
        <v>70</v>
      </c>
      <c r="H212" s="204"/>
      <c r="I212" s="204" t="s">
        <v>240</v>
      </c>
      <c r="J212" s="202" t="s">
        <v>240</v>
      </c>
      <c r="K212" s="169" t="str">
        <f t="array" ref="K212">IFERROR(VLOOKUP(B212,RT!A:K,11,FALSE),"")</f>
        <v/>
      </c>
      <c r="L212" s="170" t="str">
        <f t="array" ref="L212">IFERROR(VLOOKUP(B212,RT!A:AJ,36,FALSE),"")</f>
        <v/>
      </c>
      <c r="M212" s="53" t="str">
        <f t="array" ref="M212">IFERROR(VLOOKUP(B212,RT!A:AL,38,FALSE),"")</f>
        <v/>
      </c>
      <c r="N212" s="52" t="str">
        <f t="array" ref="N212">IFERROR(VLOOKUP(B212,RT!A:AK,37,FALSE),"")</f>
        <v/>
      </c>
      <c r="O212" s="54" t="str">
        <f t="array" ref="O212">IFERROR(VLOOKUP(B212,RT!A:I,9,FALSE),"")</f>
        <v/>
      </c>
      <c r="P212" s="52" t="str">
        <f t="array" ref="P212">IFERROR(VLOOKUP(B212,RT!A:H,8,FALSE),"")</f>
        <v/>
      </c>
      <c r="Q212" s="55" t="str">
        <f t="array" ref="Q212">IFERROR(VLOOKUP(B212,RT!A:AA,27,FALSE),"")</f>
        <v/>
      </c>
      <c r="R212" s="56" t="str">
        <f t="array" ref="R212">IF(AND(E212&lt;&gt;"",G212="INS",K212="OUI",M212&gt;0),M212*IF($O212&gt;41790,5.94,5.65),"")</f>
        <v/>
      </c>
      <c r="S212" s="50" t="str">
        <f t="array" ref="S212">IF(AND(E212&lt;&gt;"",G212="REV",K212="OUI",M212&gt;0),M212*IF($O212&gt;41790,6.2,5.9),"")</f>
        <v/>
      </c>
      <c r="T212" s="57" t="str">
        <f t="array" ref="T212">IF(AND(E212&lt;&gt;"",K212="NON",OR(L212="Branchement individuel",L212="Batiment détruit")),3,"")</f>
        <v/>
      </c>
      <c r="U212" s="58"/>
      <c r="V212" s="58" t="str">
        <f t="array" ref="V212">IF(AND(E212&lt;&gt;"",K212="OUI",Q212="OUI"),18,"")</f>
        <v/>
      </c>
      <c r="W212" s="49" t="str">
        <f t="array" ref="W212">IF(AND(E212&lt;&gt;"",K212="OUI",Q212="OUI"),60,"")</f>
        <v/>
      </c>
      <c r="X212" s="56"/>
      <c r="Y212" s="49"/>
      <c r="Z212" s="49"/>
      <c r="AA212" s="51"/>
      <c r="AB212" s="48"/>
    </row>
    <row r="213" spans="1:28" x14ac:dyDescent="0.25">
      <c r="A213" s="152" t="str">
        <f t="array" ref="A213">IF(D213="",RIGHT(E213,7),"")</f>
        <v>5288705</v>
      </c>
      <c r="B213" s="152">
        <f t="array" ref="B213">E213</f>
        <v>10005288705</v>
      </c>
      <c r="C213" s="61" t="str">
        <f t="array" ref="C213">IFERROR(VLOOKUP(B213,RT!A:B,2,FALSE),"")</f>
        <v/>
      </c>
      <c r="D213" s="7" t="str">
        <f t="array" ref="D213">IFERROR(VLOOKUP(B213,RT!A:J,10,FALSE),"")</f>
        <v/>
      </c>
      <c r="E213" s="203">
        <v>10005288705</v>
      </c>
      <c r="F213" s="204" t="s">
        <v>260</v>
      </c>
      <c r="G213" s="204" t="s">
        <v>70</v>
      </c>
      <c r="H213" s="204"/>
      <c r="I213" s="204" t="s">
        <v>240</v>
      </c>
      <c r="J213" s="202" t="s">
        <v>240</v>
      </c>
      <c r="K213" s="169" t="str">
        <f t="array" ref="K213">IFERROR(VLOOKUP(B213,RT!A:K,11,FALSE),"")</f>
        <v/>
      </c>
      <c r="L213" s="170" t="str">
        <f t="array" ref="L213">IFERROR(VLOOKUP(B213,RT!A:AJ,36,FALSE),"")</f>
        <v/>
      </c>
      <c r="M213" s="53" t="str">
        <f t="array" ref="M213">IFERROR(VLOOKUP(B213,RT!A:AL,38,FALSE),"")</f>
        <v/>
      </c>
      <c r="N213" s="52" t="str">
        <f t="array" ref="N213">IFERROR(VLOOKUP(B213,RT!A:AK,37,FALSE),"")</f>
        <v/>
      </c>
      <c r="O213" s="54" t="str">
        <f t="array" ref="O213">IFERROR(VLOOKUP(B213,RT!A:I,9,FALSE),"")</f>
        <v/>
      </c>
      <c r="P213" s="52" t="str">
        <f t="array" ref="P213">IFERROR(VLOOKUP(B213,RT!A:H,8,FALSE),"")</f>
        <v/>
      </c>
      <c r="Q213" s="55" t="str">
        <f t="array" ref="Q213">IFERROR(VLOOKUP(B213,RT!A:AA,27,FALSE),"")</f>
        <v/>
      </c>
      <c r="R213" s="56" t="str">
        <f t="array" ref="R213">IF(AND(E213&lt;&gt;"",G213="INS",K213="OUI",M213&gt;0),M213*IF($O213&gt;41790,5.94,5.65),"")</f>
        <v/>
      </c>
      <c r="S213" s="50" t="str">
        <f t="array" ref="S213">IF(AND(E213&lt;&gt;"",G213="REV",K213="OUI",M213&gt;0),M213*IF($O213&gt;41790,6.2,5.9),"")</f>
        <v/>
      </c>
      <c r="T213" s="57" t="str">
        <f t="array" ref="T213">IF(AND(E213&lt;&gt;"",K213="NON",OR(L213="Branchement individuel",L213="Batiment détruit")),3,"")</f>
        <v/>
      </c>
      <c r="U213" s="58"/>
      <c r="V213" s="58" t="str">
        <f t="array" ref="V213">IF(AND(E213&lt;&gt;"",K213="OUI",Q213="OUI"),18,"")</f>
        <v/>
      </c>
      <c r="W213" s="49" t="str">
        <f t="array" ref="W213">IF(AND(E213&lt;&gt;"",K213="OUI",Q213="OUI"),60,"")</f>
        <v/>
      </c>
      <c r="X213" s="56"/>
      <c r="Y213" s="49"/>
      <c r="Z213" s="49"/>
      <c r="AA213" s="51"/>
      <c r="AB213" s="48"/>
    </row>
    <row r="214" spans="1:28" x14ac:dyDescent="0.25">
      <c r="A214" s="152" t="str">
        <f t="array" ref="A214">IF(D214="",RIGHT(E214,7),"")</f>
        <v>5285706</v>
      </c>
      <c r="B214" s="152">
        <f t="array" ref="B214">E214</f>
        <v>10005285706</v>
      </c>
      <c r="C214" s="61" t="str">
        <f t="array" ref="C214">IFERROR(VLOOKUP(B214,RT!A:B,2,FALSE),"")</f>
        <v/>
      </c>
      <c r="D214" s="7" t="str">
        <f t="array" ref="D214">IFERROR(VLOOKUP(B214,RT!A:J,10,FALSE),"")</f>
        <v/>
      </c>
      <c r="E214" s="203">
        <v>10005285706</v>
      </c>
      <c r="F214" s="204" t="s">
        <v>259</v>
      </c>
      <c r="G214" s="204" t="s">
        <v>70</v>
      </c>
      <c r="H214" s="204"/>
      <c r="I214" s="204" t="s">
        <v>240</v>
      </c>
      <c r="J214" s="202" t="s">
        <v>240</v>
      </c>
      <c r="K214" s="169" t="str">
        <f t="array" ref="K214">IFERROR(VLOOKUP(B214,RT!A:K,11,FALSE),"")</f>
        <v/>
      </c>
      <c r="L214" s="170" t="str">
        <f t="array" ref="L214">IFERROR(VLOOKUP(B214,RT!A:AJ,36,FALSE),"")</f>
        <v/>
      </c>
      <c r="M214" s="53" t="str">
        <f t="array" ref="M214">IFERROR(VLOOKUP(B214,RT!A:AL,38,FALSE),"")</f>
        <v/>
      </c>
      <c r="N214" s="52" t="str">
        <f t="array" ref="N214">IFERROR(VLOOKUP(B214,RT!A:AK,37,FALSE),"")</f>
        <v/>
      </c>
      <c r="O214" s="54" t="str">
        <f t="array" ref="O214">IFERROR(VLOOKUP(B214,RT!A:I,9,FALSE),"")</f>
        <v/>
      </c>
      <c r="P214" s="52" t="str">
        <f t="array" ref="P214">IFERROR(VLOOKUP(B214,RT!A:H,8,FALSE),"")</f>
        <v/>
      </c>
      <c r="Q214" s="55" t="str">
        <f t="array" ref="Q214">IFERROR(VLOOKUP(B214,RT!A:AA,27,FALSE),"")</f>
        <v/>
      </c>
      <c r="R214" s="56" t="str">
        <f t="array" ref="R214">IF(AND(E214&lt;&gt;"",G214="INS",K214="OUI",M214&gt;0),M214*IF($O214&gt;41790,5.94,5.65),"")</f>
        <v/>
      </c>
      <c r="S214" s="50" t="str">
        <f t="array" ref="S214">IF(AND(E214&lt;&gt;"",G214="REV",K214="OUI",M214&gt;0),M214*IF($O214&gt;41790,6.2,5.9),"")</f>
        <v/>
      </c>
      <c r="T214" s="57" t="str">
        <f t="array" ref="T214">IF(AND(E214&lt;&gt;"",K214="NON",OR(L214="Branchement individuel",L214="Batiment détruit")),3,"")</f>
        <v/>
      </c>
      <c r="U214" s="58"/>
      <c r="V214" s="58" t="str">
        <f t="array" ref="V214">IF(AND(E214&lt;&gt;"",K214="OUI",Q214="OUI"),18,"")</f>
        <v/>
      </c>
      <c r="W214" s="49" t="str">
        <f t="array" ref="W214">IF(AND(E214&lt;&gt;"",K214="OUI",Q214="OUI"),60,"")</f>
        <v/>
      </c>
      <c r="X214" s="56"/>
      <c r="Y214" s="49"/>
      <c r="Z214" s="49"/>
      <c r="AA214" s="51"/>
      <c r="AB214" s="48"/>
    </row>
    <row r="215" spans="1:28" x14ac:dyDescent="0.25">
      <c r="A215" s="152" t="str">
        <f t="array" ref="A215">IF(D215="",RIGHT(E215,7),"")</f>
        <v>5288703</v>
      </c>
      <c r="B215" s="152">
        <f t="array" ref="B215">E215</f>
        <v>10005288703</v>
      </c>
      <c r="C215" s="61" t="str">
        <f t="array" ref="C215">IFERROR(VLOOKUP(B215,RT!A:B,2,FALSE),"")</f>
        <v/>
      </c>
      <c r="D215" s="7" t="str">
        <f t="array" ref="D215">IFERROR(VLOOKUP(B215,RT!A:J,10,FALSE),"")</f>
        <v/>
      </c>
      <c r="E215" s="203">
        <v>10005288703</v>
      </c>
      <c r="F215" s="204" t="s">
        <v>257</v>
      </c>
      <c r="G215" s="204" t="s">
        <v>70</v>
      </c>
      <c r="H215" s="204"/>
      <c r="I215" s="204" t="s">
        <v>240</v>
      </c>
      <c r="J215" s="202" t="s">
        <v>240</v>
      </c>
      <c r="K215" s="169" t="str">
        <f t="array" ref="K215">IFERROR(VLOOKUP(B215,RT!A:K,11,FALSE),"")</f>
        <v/>
      </c>
      <c r="L215" s="170" t="str">
        <f t="array" ref="L215">IFERROR(VLOOKUP(B215,RT!A:AJ,36,FALSE),"")</f>
        <v/>
      </c>
      <c r="M215" s="53" t="str">
        <f t="array" ref="M215">IFERROR(VLOOKUP(B215,RT!A:AL,38,FALSE),"")</f>
        <v/>
      </c>
      <c r="N215" s="52" t="str">
        <f t="array" ref="N215">IFERROR(VLOOKUP(B215,RT!A:AK,37,FALSE),"")</f>
        <v/>
      </c>
      <c r="O215" s="54" t="str">
        <f t="array" ref="O215">IFERROR(VLOOKUP(B215,RT!A:I,9,FALSE),"")</f>
        <v/>
      </c>
      <c r="P215" s="52" t="str">
        <f t="array" ref="P215">IFERROR(VLOOKUP(B215,RT!A:H,8,FALSE),"")</f>
        <v/>
      </c>
      <c r="Q215" s="55" t="str">
        <f t="array" ref="Q215">IFERROR(VLOOKUP(B215,RT!A:AA,27,FALSE),"")</f>
        <v/>
      </c>
      <c r="R215" s="56" t="str">
        <f t="array" ref="R215">IF(AND(E215&lt;&gt;"",G215="INS",K215="OUI",M215&gt;0),M215*IF($O215&gt;41790,5.94,5.65),"")</f>
        <v/>
      </c>
      <c r="S215" s="50" t="str">
        <f t="array" ref="S215">IF(AND(E215&lt;&gt;"",G215="REV",K215="OUI",M215&gt;0),M215*IF($O215&gt;41790,6.2,5.9),"")</f>
        <v/>
      </c>
      <c r="T215" s="57" t="str">
        <f t="array" ref="T215">IF(AND(E215&lt;&gt;"",K215="NON",OR(L215="Branchement individuel",L215="Batiment détruit")),3,"")</f>
        <v/>
      </c>
      <c r="U215" s="58"/>
      <c r="V215" s="58" t="str">
        <f t="array" ref="V215">IF(AND(E215&lt;&gt;"",K215="OUI",Q215="OUI"),18,"")</f>
        <v/>
      </c>
      <c r="W215" s="49" t="str">
        <f t="array" ref="W215">IF(AND(E215&lt;&gt;"",K215="OUI",Q215="OUI"),60,"")</f>
        <v/>
      </c>
      <c r="X215" s="56"/>
      <c r="Y215" s="49"/>
      <c r="Z215" s="49"/>
      <c r="AA215" s="51"/>
      <c r="AB215" s="48"/>
    </row>
    <row r="216" spans="1:28" x14ac:dyDescent="0.25">
      <c r="A216" s="152" t="str">
        <f t="array" ref="A216">IF(D216="",RIGHT(E216,7),"")</f>
        <v>5285125</v>
      </c>
      <c r="B216" s="152">
        <f t="array" ref="B216">E216</f>
        <v>10005285125</v>
      </c>
      <c r="C216" s="61" t="str">
        <f t="array" ref="C216">IFERROR(VLOOKUP(B216,RT!A:B,2,FALSE),"")</f>
        <v/>
      </c>
      <c r="D216" s="7" t="str">
        <f t="array" ref="D216">IFERROR(VLOOKUP(B216,RT!A:J,10,FALSE),"")</f>
        <v/>
      </c>
      <c r="E216" s="203">
        <v>10005285125</v>
      </c>
      <c r="F216" s="204" t="s">
        <v>258</v>
      </c>
      <c r="G216" s="204" t="s">
        <v>70</v>
      </c>
      <c r="H216" s="204"/>
      <c r="I216" s="204" t="s">
        <v>240</v>
      </c>
      <c r="J216" s="202" t="s">
        <v>240</v>
      </c>
      <c r="K216" s="169" t="str">
        <f t="array" ref="K216">IFERROR(VLOOKUP(B216,RT!A:K,11,FALSE),"")</f>
        <v/>
      </c>
      <c r="L216" s="170" t="str">
        <f t="array" ref="L216">IFERROR(VLOOKUP(B216,RT!A:AJ,36,FALSE),"")</f>
        <v/>
      </c>
      <c r="M216" s="53" t="str">
        <f t="array" ref="M216">IFERROR(VLOOKUP(B216,RT!A:AL,38,FALSE),"")</f>
        <v/>
      </c>
      <c r="N216" s="52" t="str">
        <f t="array" ref="N216">IFERROR(VLOOKUP(B216,RT!A:AK,37,FALSE),"")</f>
        <v/>
      </c>
      <c r="O216" s="54" t="str">
        <f t="array" ref="O216">IFERROR(VLOOKUP(B216,RT!A:I,9,FALSE),"")</f>
        <v/>
      </c>
      <c r="P216" s="52" t="str">
        <f t="array" ref="P216">IFERROR(VLOOKUP(B216,RT!A:H,8,FALSE),"")</f>
        <v/>
      </c>
      <c r="Q216" s="55" t="str">
        <f t="array" ref="Q216">IFERROR(VLOOKUP(B216,RT!A:AA,27,FALSE),"")</f>
        <v/>
      </c>
      <c r="R216" s="56" t="str">
        <f t="array" ref="R216">IF(AND(E216&lt;&gt;"",G216="INS",K216="OUI",M216&gt;0),M216*IF($O216&gt;41790,5.94,5.65),"")</f>
        <v/>
      </c>
      <c r="S216" s="50" t="str">
        <f t="array" ref="S216">IF(AND(E216&lt;&gt;"",G216="REV",K216="OUI",M216&gt;0),M216*IF($O216&gt;41790,6.2,5.9),"")</f>
        <v/>
      </c>
      <c r="T216" s="57" t="str">
        <f t="array" ref="T216">IF(AND(E216&lt;&gt;"",K216="NON",OR(L216="Branchement individuel",L216="Batiment détruit")),3,"")</f>
        <v/>
      </c>
      <c r="U216" s="58"/>
      <c r="V216" s="58" t="str">
        <f t="array" ref="V216">IF(AND(E216&lt;&gt;"",K216="OUI",Q216="OUI"),18,"")</f>
        <v/>
      </c>
      <c r="W216" s="49" t="str">
        <f t="array" ref="W216">IF(AND(E216&lt;&gt;"",K216="OUI",Q216="OUI"),60,"")</f>
        <v/>
      </c>
      <c r="X216" s="56"/>
      <c r="Y216" s="49"/>
      <c r="Z216" s="49"/>
      <c r="AA216" s="51"/>
      <c r="AB216" s="48"/>
    </row>
    <row r="217" spans="1:28" x14ac:dyDescent="0.25">
      <c r="A217" s="152" t="str">
        <f t="array" ref="A217">IF(D217="",RIGHT(E217,7),"")</f>
        <v>5288073</v>
      </c>
      <c r="B217" s="152">
        <f t="array" ref="B217">E217</f>
        <v>10005288073</v>
      </c>
      <c r="C217" s="61" t="str">
        <f t="array" ref="C217">IFERROR(VLOOKUP(B217,RT!A:B,2,FALSE),"")</f>
        <v/>
      </c>
      <c r="D217" s="7" t="str">
        <f t="array" ref="D217">IFERROR(VLOOKUP(B217,RT!A:J,10,FALSE),"")</f>
        <v/>
      </c>
      <c r="E217" s="203">
        <v>10005288073</v>
      </c>
      <c r="F217" s="204" t="s">
        <v>263</v>
      </c>
      <c r="G217" s="204" t="s">
        <v>70</v>
      </c>
      <c r="H217" s="204"/>
      <c r="I217" s="204" t="s">
        <v>240</v>
      </c>
      <c r="J217" s="202" t="s">
        <v>240</v>
      </c>
      <c r="K217" s="169" t="str">
        <f t="array" ref="K217">IFERROR(VLOOKUP(B217,RT!A:K,11,FALSE),"")</f>
        <v/>
      </c>
      <c r="L217" s="170" t="str">
        <f t="array" ref="L217">IFERROR(VLOOKUP(B217,RT!A:AJ,36,FALSE),"")</f>
        <v/>
      </c>
      <c r="M217" s="53" t="str">
        <f t="array" ref="M217">IFERROR(VLOOKUP(B217,RT!A:AL,38,FALSE),"")</f>
        <v/>
      </c>
      <c r="N217" s="52" t="str">
        <f t="array" ref="N217">IFERROR(VLOOKUP(B217,RT!A:AK,37,FALSE),"")</f>
        <v/>
      </c>
      <c r="O217" s="54" t="str">
        <f t="array" ref="O217">IFERROR(VLOOKUP(B217,RT!A:I,9,FALSE),"")</f>
        <v/>
      </c>
      <c r="P217" s="52" t="str">
        <f t="array" ref="P217">IFERROR(VLOOKUP(B217,RT!A:H,8,FALSE),"")</f>
        <v/>
      </c>
      <c r="Q217" s="55" t="str">
        <f t="array" ref="Q217">IFERROR(VLOOKUP(B217,RT!A:AA,27,FALSE),"")</f>
        <v/>
      </c>
      <c r="R217" s="56" t="str">
        <f t="array" ref="R217">IF(AND(E217&lt;&gt;"",G217="INS",K217="OUI",M217&gt;0),M217*IF($O217&gt;41790,5.94,5.65),"")</f>
        <v/>
      </c>
      <c r="S217" s="50" t="str">
        <f t="array" ref="S217">IF(AND(E217&lt;&gt;"",G217="REV",K217="OUI",M217&gt;0),M217*IF($O217&gt;41790,6.2,5.9),"")</f>
        <v/>
      </c>
      <c r="T217" s="57" t="str">
        <f t="array" ref="T217">IF(AND(E217&lt;&gt;"",K217="NON",OR(L217="Branchement individuel",L217="Batiment détruit")),3,"")</f>
        <v/>
      </c>
      <c r="U217" s="58"/>
      <c r="V217" s="58" t="str">
        <f t="array" ref="V217">IF(AND(E217&lt;&gt;"",K217="OUI",Q217="OUI"),18,"")</f>
        <v/>
      </c>
      <c r="W217" s="49" t="str">
        <f t="array" ref="W217">IF(AND(E217&lt;&gt;"",K217="OUI",Q217="OUI"),60,"")</f>
        <v/>
      </c>
      <c r="X217" s="56"/>
      <c r="Y217" s="49"/>
      <c r="Z217" s="49"/>
      <c r="AA217" s="51"/>
      <c r="AB217" s="48"/>
    </row>
    <row r="218" spans="1:28" x14ac:dyDescent="0.25">
      <c r="A218" s="152" t="str">
        <f t="array" ref="A218">IF(D218="",RIGHT(E218,7),"")</f>
        <v>5290649</v>
      </c>
      <c r="B218" s="152">
        <f t="array" ref="B218">E218</f>
        <v>10005290649</v>
      </c>
      <c r="C218" s="61" t="str">
        <f t="array" ref="C218">IFERROR(VLOOKUP(B218,RT!A:B,2,FALSE),"")</f>
        <v/>
      </c>
      <c r="D218" s="7" t="str">
        <f t="array" ref="D218">IFERROR(VLOOKUP(B218,RT!A:J,10,FALSE),"")</f>
        <v/>
      </c>
      <c r="E218" s="203">
        <v>10005290649</v>
      </c>
      <c r="F218" s="204" t="s">
        <v>256</v>
      </c>
      <c r="G218" s="204" t="s">
        <v>70</v>
      </c>
      <c r="H218" s="204"/>
      <c r="I218" s="204" t="s">
        <v>240</v>
      </c>
      <c r="J218" s="202" t="s">
        <v>240</v>
      </c>
      <c r="K218" s="169" t="str">
        <f t="array" ref="K218">IFERROR(VLOOKUP(B218,RT!A:K,11,FALSE),"")</f>
        <v/>
      </c>
      <c r="L218" s="170" t="str">
        <f t="array" ref="L218">IFERROR(VLOOKUP(B218,RT!A:AJ,36,FALSE),"")</f>
        <v/>
      </c>
      <c r="M218" s="53" t="str">
        <f t="array" ref="M218">IFERROR(VLOOKUP(B218,RT!A:AL,38,FALSE),"")</f>
        <v/>
      </c>
      <c r="N218" s="52" t="str">
        <f t="array" ref="N218">IFERROR(VLOOKUP(B218,RT!A:AK,37,FALSE),"")</f>
        <v/>
      </c>
      <c r="O218" s="54" t="str">
        <f t="array" ref="O218">IFERROR(VLOOKUP(B218,RT!A:I,9,FALSE),"")</f>
        <v/>
      </c>
      <c r="P218" s="52" t="str">
        <f t="array" ref="P218">IFERROR(VLOOKUP(B218,RT!A:H,8,FALSE),"")</f>
        <v/>
      </c>
      <c r="Q218" s="55" t="str">
        <f t="array" ref="Q218">IFERROR(VLOOKUP(B218,RT!A:AA,27,FALSE),"")</f>
        <v/>
      </c>
      <c r="R218" s="56" t="str">
        <f t="array" ref="R218">IF(AND(E218&lt;&gt;"",G218="INS",K218="OUI",M218&gt;0),M218*IF($O218&gt;41790,5.94,5.65),"")</f>
        <v/>
      </c>
      <c r="S218" s="50" t="str">
        <f t="array" ref="S218">IF(AND(E218&lt;&gt;"",G218="REV",K218="OUI",M218&gt;0),M218*IF($O218&gt;41790,6.2,5.9),"")</f>
        <v/>
      </c>
      <c r="T218" s="57" t="str">
        <f t="array" ref="T218">IF(AND(E218&lt;&gt;"",K218="NON",OR(L218="Branchement individuel",L218="Batiment détruit")),3,"")</f>
        <v/>
      </c>
      <c r="U218" s="58"/>
      <c r="V218" s="58" t="str">
        <f t="array" ref="V218">IF(AND(E218&lt;&gt;"",K218="OUI",Q218="OUI"),18,"")</f>
        <v/>
      </c>
      <c r="W218" s="49" t="str">
        <f t="array" ref="W218">IF(AND(E218&lt;&gt;"",K218="OUI",Q218="OUI"),60,"")</f>
        <v/>
      </c>
      <c r="X218" s="56"/>
      <c r="Y218" s="49"/>
      <c r="Z218" s="49"/>
      <c r="AA218" s="51"/>
      <c r="AB218" s="48"/>
    </row>
    <row r="219" spans="1:28" x14ac:dyDescent="0.25">
      <c r="A219" s="152" t="str">
        <f t="array" ref="A219">IF(D219="",RIGHT(E219,7),"")</f>
        <v>5285712</v>
      </c>
      <c r="B219" s="152">
        <f t="array" ref="B219">E219</f>
        <v>10005285712</v>
      </c>
      <c r="C219" s="61" t="str">
        <f t="array" ref="C219">IFERROR(VLOOKUP(B219,RT!A:B,2,FALSE),"")</f>
        <v/>
      </c>
      <c r="D219" s="7" t="str">
        <f t="array" ref="D219">IFERROR(VLOOKUP(B219,RT!A:J,10,FALSE),"")</f>
        <v/>
      </c>
      <c r="E219" s="203">
        <v>10005285712</v>
      </c>
      <c r="F219" s="204" t="s">
        <v>255</v>
      </c>
      <c r="G219" s="204" t="s">
        <v>70</v>
      </c>
      <c r="H219" s="204"/>
      <c r="I219" s="204" t="s">
        <v>240</v>
      </c>
      <c r="J219" s="202" t="s">
        <v>240</v>
      </c>
      <c r="K219" s="169" t="str">
        <f t="array" ref="K219">IFERROR(VLOOKUP(B219,RT!A:K,11,FALSE),"")</f>
        <v/>
      </c>
      <c r="L219" s="170" t="str">
        <f t="array" ref="L219">IFERROR(VLOOKUP(B219,RT!A:AJ,36,FALSE),"")</f>
        <v/>
      </c>
      <c r="M219" s="53" t="str">
        <f t="array" ref="M219">IFERROR(VLOOKUP(B219,RT!A:AL,38,FALSE),"")</f>
        <v/>
      </c>
      <c r="N219" s="52" t="str">
        <f t="array" ref="N219">IFERROR(VLOOKUP(B219,RT!A:AK,37,FALSE),"")</f>
        <v/>
      </c>
      <c r="O219" s="54" t="str">
        <f t="array" ref="O219">IFERROR(VLOOKUP(B219,RT!A:I,9,FALSE),"")</f>
        <v/>
      </c>
      <c r="P219" s="52" t="str">
        <f t="array" ref="P219">IFERROR(VLOOKUP(B219,RT!A:H,8,FALSE),"")</f>
        <v/>
      </c>
      <c r="Q219" s="55" t="str">
        <f t="array" ref="Q219">IFERROR(VLOOKUP(B219,RT!A:AA,27,FALSE),"")</f>
        <v/>
      </c>
      <c r="R219" s="56" t="str">
        <f t="array" ref="R219">IF(AND(E219&lt;&gt;"",G219="INS",K219="OUI",M219&gt;0),M219*IF($O219&gt;41790,5.94,5.65),"")</f>
        <v/>
      </c>
      <c r="S219" s="50" t="str">
        <f t="array" ref="S219">IF(AND(E219&lt;&gt;"",G219="REV",K219="OUI",M219&gt;0),M219*IF($O219&gt;41790,6.2,5.9),"")</f>
        <v/>
      </c>
      <c r="T219" s="57" t="str">
        <f t="array" ref="T219">IF(AND(E219&lt;&gt;"",K219="NON",OR(L219="Branchement individuel",L219="Batiment détruit")),3,"")</f>
        <v/>
      </c>
      <c r="U219" s="58"/>
      <c r="V219" s="58" t="str">
        <f t="array" ref="V219">IF(AND(E219&lt;&gt;"",K219="OUI",Q219="OUI"),18,"")</f>
        <v/>
      </c>
      <c r="W219" s="49" t="str">
        <f t="array" ref="W219">IF(AND(E219&lt;&gt;"",K219="OUI",Q219="OUI"),60,"")</f>
        <v/>
      </c>
      <c r="X219" s="56"/>
      <c r="Y219" s="49"/>
      <c r="Z219" s="49"/>
      <c r="AA219" s="51"/>
      <c r="AB219" s="48"/>
    </row>
    <row r="220" spans="1:28" x14ac:dyDescent="0.25">
      <c r="A220" s="152" t="str">
        <f t="array" ref="A220">IF(D220="",RIGHT(E220,7),"")</f>
        <v>5424611</v>
      </c>
      <c r="B220" s="152">
        <f t="array" ref="B220">E220</f>
        <v>10005424611</v>
      </c>
      <c r="C220" s="61" t="str">
        <f t="array" ref="C220">IFERROR(VLOOKUP(B220,RT!A:B,2,FALSE),"")</f>
        <v/>
      </c>
      <c r="D220" s="7" t="str">
        <f t="array" ref="D220">IFERROR(VLOOKUP(B220,RT!A:J,10,FALSE),"")</f>
        <v/>
      </c>
      <c r="E220" s="203">
        <v>10005424611</v>
      </c>
      <c r="F220" s="204" t="s">
        <v>239</v>
      </c>
      <c r="G220" s="204" t="s">
        <v>70</v>
      </c>
      <c r="H220" s="204"/>
      <c r="I220" s="204" t="s">
        <v>240</v>
      </c>
      <c r="J220" s="202" t="s">
        <v>240</v>
      </c>
      <c r="K220" s="169" t="str">
        <f t="array" ref="K220">IFERROR(VLOOKUP(B220,RT!A:K,11,FALSE),"")</f>
        <v/>
      </c>
      <c r="L220" s="170" t="str">
        <f t="array" ref="L220">IFERROR(VLOOKUP(B220,RT!A:AJ,36,FALSE),"")</f>
        <v/>
      </c>
      <c r="M220" s="53" t="str">
        <f t="array" ref="M220">IFERROR(VLOOKUP(B220,RT!A:AL,38,FALSE),"")</f>
        <v/>
      </c>
      <c r="N220" s="52" t="str">
        <f t="array" ref="N220">IFERROR(VLOOKUP(B220,RT!A:AK,37,FALSE),"")</f>
        <v/>
      </c>
      <c r="O220" s="54" t="str">
        <f t="array" ref="O220">IFERROR(VLOOKUP(B220,RT!A:I,9,FALSE),"")</f>
        <v/>
      </c>
      <c r="P220" s="52" t="str">
        <f t="array" ref="P220">IFERROR(VLOOKUP(B220,RT!A:H,8,FALSE),"")</f>
        <v/>
      </c>
      <c r="Q220" s="55" t="str">
        <f t="array" ref="Q220">IFERROR(VLOOKUP(B220,RT!A:AA,27,FALSE),"")</f>
        <v/>
      </c>
      <c r="R220" s="56" t="str">
        <f t="array" ref="R220">IF(AND(E220&lt;&gt;"",G220="INS",K220="OUI",M220&gt;0),M220*IF($O220&gt;41790,5.94,5.65),"")</f>
        <v/>
      </c>
      <c r="S220" s="50" t="str">
        <f t="array" ref="S220">IF(AND(E220&lt;&gt;"",G220="REV",K220="OUI",M220&gt;0),M220*IF($O220&gt;41790,6.2,5.9),"")</f>
        <v/>
      </c>
      <c r="T220" s="57" t="str">
        <f t="array" ref="T220">IF(AND(E220&lt;&gt;"",K220="NON",OR(L220="Branchement individuel",L220="Batiment détruit")),3,"")</f>
        <v/>
      </c>
      <c r="U220" s="58"/>
      <c r="V220" s="58" t="str">
        <f t="array" ref="V220">IF(AND(E220&lt;&gt;"",K220="OUI",Q220="OUI"),18,"")</f>
        <v/>
      </c>
      <c r="W220" s="49" t="str">
        <f t="array" ref="W220">IF(AND(E220&lt;&gt;"",K220="OUI",Q220="OUI"),60,"")</f>
        <v/>
      </c>
      <c r="X220" s="56"/>
      <c r="Y220" s="49"/>
      <c r="Z220" s="49"/>
      <c r="AA220" s="51"/>
      <c r="AB220" s="48"/>
    </row>
    <row r="221" spans="1:28" x14ac:dyDescent="0.25">
      <c r="A221" s="152" t="str">
        <f t="array" ref="A221">IF(D221="",RIGHT(E221,7),"")</f>
        <v>5242547</v>
      </c>
      <c r="B221" s="152">
        <f t="array" ref="B221">E221</f>
        <v>10005242547</v>
      </c>
      <c r="C221" s="61" t="str">
        <f t="array" ref="C221">IFERROR(VLOOKUP(B221,RT!A:B,2,FALSE),"")</f>
        <v/>
      </c>
      <c r="D221" s="7" t="str">
        <f t="array" ref="D221">IFERROR(VLOOKUP(B221,RT!A:J,10,FALSE),"")</f>
        <v/>
      </c>
      <c r="E221" s="203">
        <v>10005242547</v>
      </c>
      <c r="F221" s="204" t="s">
        <v>311</v>
      </c>
      <c r="G221" s="204" t="s">
        <v>70</v>
      </c>
      <c r="H221" s="204"/>
      <c r="I221" s="204" t="s">
        <v>240</v>
      </c>
      <c r="J221" s="202" t="s">
        <v>240</v>
      </c>
      <c r="K221" s="169" t="str">
        <f t="array" ref="K221">IFERROR(VLOOKUP(B221,RT!A:K,11,FALSE),"")</f>
        <v/>
      </c>
      <c r="L221" s="170" t="str">
        <f t="array" ref="L221">IFERROR(VLOOKUP(B221,RT!A:AJ,36,FALSE),"")</f>
        <v/>
      </c>
      <c r="M221" s="53" t="str">
        <f t="array" ref="M221">IFERROR(VLOOKUP(B221,RT!A:AL,38,FALSE),"")</f>
        <v/>
      </c>
      <c r="N221" s="52" t="str">
        <f t="array" ref="N221">IFERROR(VLOOKUP(B221,RT!A:AK,37,FALSE),"")</f>
        <v/>
      </c>
      <c r="O221" s="54" t="str">
        <f t="array" ref="O221">IFERROR(VLOOKUP(B221,RT!A:I,9,FALSE),"")</f>
        <v/>
      </c>
      <c r="P221" s="52" t="str">
        <f t="array" ref="P221">IFERROR(VLOOKUP(B221,RT!A:H,8,FALSE),"")</f>
        <v/>
      </c>
      <c r="Q221" s="55" t="str">
        <f t="array" ref="Q221">IFERROR(VLOOKUP(B221,RT!A:AA,27,FALSE),"")</f>
        <v/>
      </c>
      <c r="R221" s="56" t="str">
        <f t="array" ref="R221">IF(AND(E221&lt;&gt;"",G221="INS",K221="OUI",M221&gt;0),M221*IF($O221&gt;41790,5.94,5.65),"")</f>
        <v/>
      </c>
      <c r="S221" s="50" t="str">
        <f t="array" ref="S221">IF(AND(E221&lt;&gt;"",G221="REV",K221="OUI",M221&gt;0),M221*IF($O221&gt;41790,6.2,5.9),"")</f>
        <v/>
      </c>
      <c r="T221" s="57" t="str">
        <f t="array" ref="T221">IF(AND(E221&lt;&gt;"",K221="NON",OR(L221="Branchement individuel",L221="Batiment détruit")),3,"")</f>
        <v/>
      </c>
      <c r="U221" s="58"/>
      <c r="V221" s="58" t="str">
        <f t="array" ref="V221">IF(AND(E221&lt;&gt;"",K221="OUI",Q221="OUI"),18,"")</f>
        <v/>
      </c>
      <c r="W221" s="49" t="str">
        <f t="array" ref="W221">IF(AND(E221&lt;&gt;"",K221="OUI",Q221="OUI"),60,"")</f>
        <v/>
      </c>
      <c r="X221" s="56"/>
      <c r="Y221" s="49"/>
      <c r="Z221" s="49"/>
      <c r="AA221" s="51"/>
      <c r="AB221" s="48"/>
    </row>
    <row r="222" spans="1:28" x14ac:dyDescent="0.25">
      <c r="A222" s="152" t="str">
        <f t="array" ref="A222">IF(D222="",RIGHT(E222,7),"")</f>
        <v>5291188</v>
      </c>
      <c r="B222" s="152">
        <f t="array" ref="B222">E222</f>
        <v>10005291188</v>
      </c>
      <c r="C222" s="61" t="str">
        <f t="array" ref="C222">IFERROR(VLOOKUP(B222,RT!A:B,2,FALSE),"")</f>
        <v/>
      </c>
      <c r="D222" s="7" t="str">
        <f t="array" ref="D222">IFERROR(VLOOKUP(B222,RT!A:J,10,FALSE),"")</f>
        <v/>
      </c>
      <c r="E222" s="203">
        <v>10005291188</v>
      </c>
      <c r="F222" s="204" t="s">
        <v>126</v>
      </c>
      <c r="G222" s="204" t="s">
        <v>70</v>
      </c>
      <c r="H222" s="204"/>
      <c r="I222" s="204" t="s">
        <v>96</v>
      </c>
      <c r="J222" s="202" t="s">
        <v>97</v>
      </c>
      <c r="K222" s="169" t="str">
        <f t="array" ref="K222">IFERROR(VLOOKUP(B222,RT!A:K,11,FALSE),"")</f>
        <v/>
      </c>
      <c r="L222" s="170" t="str">
        <f t="array" ref="L222">IFERROR(VLOOKUP(B222,RT!A:AJ,36,FALSE),"")</f>
        <v/>
      </c>
      <c r="M222" s="53" t="str">
        <f t="array" ref="M222">IFERROR(VLOOKUP(B222,RT!A:AL,38,FALSE),"")</f>
        <v/>
      </c>
      <c r="N222" s="52" t="str">
        <f t="array" ref="N222">IFERROR(VLOOKUP(B222,RT!A:AK,37,FALSE),"")</f>
        <v/>
      </c>
      <c r="O222" s="54" t="str">
        <f t="array" ref="O222">IFERROR(VLOOKUP(B222,RT!A:I,9,FALSE),"")</f>
        <v/>
      </c>
      <c r="P222" s="52" t="str">
        <f t="array" ref="P222">IFERROR(VLOOKUP(B222,RT!A:H,8,FALSE),"")</f>
        <v/>
      </c>
      <c r="Q222" s="55" t="str">
        <f t="array" ref="Q222">IFERROR(VLOOKUP(B222,RT!A:AA,27,FALSE),"")</f>
        <v/>
      </c>
      <c r="R222" s="56" t="str">
        <f t="array" ref="R222">IF(AND(E222&lt;&gt;"",G222="INS",K222="OUI",M222&gt;0),M222*IF($O222&gt;41790,5.94,5.65),"")</f>
        <v/>
      </c>
      <c r="S222" s="50" t="str">
        <f t="array" ref="S222">IF(AND(E222&lt;&gt;"",G222="REV",K222="OUI",M222&gt;0),M222*IF($O222&gt;41790,6.2,5.9),"")</f>
        <v/>
      </c>
      <c r="T222" s="57" t="str">
        <f t="array" ref="T222">IF(AND(E222&lt;&gt;"",K222="NON",OR(L222="Branchement individuel",L222="Batiment détruit")),3,"")</f>
        <v/>
      </c>
      <c r="U222" s="58"/>
      <c r="V222" s="58" t="str">
        <f t="array" ref="V222">IF(AND(E222&lt;&gt;"",K222="OUI",Q222="OUI"),18,"")</f>
        <v/>
      </c>
      <c r="W222" s="49" t="str">
        <f t="array" ref="W222">IF(AND(E222&lt;&gt;"",K222="OUI",Q222="OUI"),60,"")</f>
        <v/>
      </c>
      <c r="X222" s="56"/>
      <c r="Y222" s="49"/>
      <c r="Z222" s="49"/>
      <c r="AA222" s="51"/>
      <c r="AB222" s="48"/>
    </row>
    <row r="223" spans="1:28" x14ac:dyDescent="0.25">
      <c r="A223" s="152" t="str">
        <f t="array" ref="A223">IF(D223="",RIGHT(E223,7),"")</f>
        <v>5522131</v>
      </c>
      <c r="B223" s="152">
        <f t="array" ref="B223">E223</f>
        <v>10005522131</v>
      </c>
      <c r="C223" s="61" t="str">
        <f t="array" ref="C223">IFERROR(VLOOKUP(B223,RT!A:B,2,FALSE),"")</f>
        <v/>
      </c>
      <c r="D223" s="7" t="str">
        <f t="array" ref="D223">IFERROR(VLOOKUP(B223,RT!A:J,10,FALSE),"")</f>
        <v/>
      </c>
      <c r="E223" s="203">
        <v>10005522131</v>
      </c>
      <c r="F223" s="204" t="s">
        <v>117</v>
      </c>
      <c r="G223" s="204" t="s">
        <v>70</v>
      </c>
      <c r="H223" s="204"/>
      <c r="I223" s="204" t="s">
        <v>96</v>
      </c>
      <c r="J223" s="202" t="s">
        <v>97</v>
      </c>
      <c r="K223" s="169" t="str">
        <f t="array" ref="K223">IFERROR(VLOOKUP(B223,RT!A:K,11,FALSE),"")</f>
        <v/>
      </c>
      <c r="L223" s="170" t="str">
        <f t="array" ref="L223">IFERROR(VLOOKUP(B223,RT!A:AJ,36,FALSE),"")</f>
        <v/>
      </c>
      <c r="M223" s="53" t="str">
        <f t="array" ref="M223">IFERROR(VLOOKUP(B223,RT!A:AL,38,FALSE),"")</f>
        <v/>
      </c>
      <c r="N223" s="52" t="str">
        <f t="array" ref="N223">IFERROR(VLOOKUP(B223,RT!A:AK,37,FALSE),"")</f>
        <v/>
      </c>
      <c r="O223" s="54" t="str">
        <f t="array" ref="O223">IFERROR(VLOOKUP(B223,RT!A:I,9,FALSE),"")</f>
        <v/>
      </c>
      <c r="P223" s="52" t="str">
        <f t="array" ref="P223">IFERROR(VLOOKUP(B223,RT!A:H,8,FALSE),"")</f>
        <v/>
      </c>
      <c r="Q223" s="55" t="str">
        <f t="array" ref="Q223">IFERROR(VLOOKUP(B223,RT!A:AA,27,FALSE),"")</f>
        <v/>
      </c>
      <c r="R223" s="56" t="str">
        <f t="array" ref="R223">IF(AND(E223&lt;&gt;"",G223="INS",K223="OUI",M223&gt;0),M223*IF($O223&gt;41790,5.94,5.65),"")</f>
        <v/>
      </c>
      <c r="S223" s="50" t="str">
        <f t="array" ref="S223">IF(AND(E223&lt;&gt;"",G223="REV",K223="OUI",M223&gt;0),M223*IF($O223&gt;41790,6.2,5.9),"")</f>
        <v/>
      </c>
      <c r="T223" s="57" t="str">
        <f t="array" ref="T223">IF(AND(E223&lt;&gt;"",K223="NON",OR(L223="Branchement individuel",L223="Batiment détruit")),3,"")</f>
        <v/>
      </c>
      <c r="U223" s="58"/>
      <c r="V223" s="58" t="str">
        <f t="array" ref="V223">IF(AND(E223&lt;&gt;"",K223="OUI",Q223="OUI"),18,"")</f>
        <v/>
      </c>
      <c r="W223" s="49" t="str">
        <f t="array" ref="W223">IF(AND(E223&lt;&gt;"",K223="OUI",Q223="OUI"),60,"")</f>
        <v/>
      </c>
      <c r="X223" s="56"/>
      <c r="Y223" s="49"/>
      <c r="Z223" s="49"/>
      <c r="AA223" s="51"/>
      <c r="AB223" s="48"/>
    </row>
    <row r="224" spans="1:28" x14ac:dyDescent="0.25">
      <c r="A224" s="152" t="str">
        <f t="array" ref="A224">IF(D224="",RIGHT(E224,7),"")</f>
        <v>5521749</v>
      </c>
      <c r="B224" s="152">
        <f t="array" ref="B224">E224</f>
        <v>10005521749</v>
      </c>
      <c r="C224" s="61" t="str">
        <f t="array" ref="C224">IFERROR(VLOOKUP(B224,RT!A:B,2,FALSE),"")</f>
        <v/>
      </c>
      <c r="D224" s="7" t="str">
        <f t="array" ref="D224">IFERROR(VLOOKUP(B224,RT!A:J,10,FALSE),"")</f>
        <v/>
      </c>
      <c r="E224" s="203">
        <v>10005521749</v>
      </c>
      <c r="F224" s="204" t="s">
        <v>121</v>
      </c>
      <c r="G224" s="204" t="s">
        <v>70</v>
      </c>
      <c r="H224" s="204"/>
      <c r="I224" s="204" t="s">
        <v>96</v>
      </c>
      <c r="J224" s="202" t="s">
        <v>97</v>
      </c>
      <c r="K224" s="169" t="str">
        <f t="array" ref="K224">IFERROR(VLOOKUP(B224,RT!A:K,11,FALSE),"")</f>
        <v/>
      </c>
      <c r="L224" s="170" t="str">
        <f t="array" ref="L224">IFERROR(VLOOKUP(B224,RT!A:AJ,36,FALSE),"")</f>
        <v/>
      </c>
      <c r="M224" s="53" t="str">
        <f t="array" ref="M224">IFERROR(VLOOKUP(B224,RT!A:AL,38,FALSE),"")</f>
        <v/>
      </c>
      <c r="N224" s="52" t="str">
        <f t="array" ref="N224">IFERROR(VLOOKUP(B224,RT!A:AK,37,FALSE),"")</f>
        <v/>
      </c>
      <c r="O224" s="54" t="str">
        <f t="array" ref="O224">IFERROR(VLOOKUP(B224,RT!A:I,9,FALSE),"")</f>
        <v/>
      </c>
      <c r="P224" s="52" t="str">
        <f t="array" ref="P224">IFERROR(VLOOKUP(B224,RT!A:H,8,FALSE),"")</f>
        <v/>
      </c>
      <c r="Q224" s="55" t="str">
        <f t="array" ref="Q224">IFERROR(VLOOKUP(B224,RT!A:AA,27,FALSE),"")</f>
        <v/>
      </c>
      <c r="R224" s="56" t="str">
        <f t="array" ref="R224">IF(AND(E224&lt;&gt;"",G224="INS",K224="OUI",M224&gt;0),M224*IF($O224&gt;41790,5.94,5.65),"")</f>
        <v/>
      </c>
      <c r="S224" s="50" t="str">
        <f t="array" ref="S224">IF(AND(E224&lt;&gt;"",G224="REV",K224="OUI",M224&gt;0),M224*IF($O224&gt;41790,6.2,5.9),"")</f>
        <v/>
      </c>
      <c r="T224" s="57" t="str">
        <f t="array" ref="T224">IF(AND(E224&lt;&gt;"",K224="NON",OR(L224="Branchement individuel",L224="Batiment détruit")),3,"")</f>
        <v/>
      </c>
      <c r="U224" s="58"/>
      <c r="V224" s="58" t="str">
        <f t="array" ref="V224">IF(AND(E224&lt;&gt;"",K224="OUI",Q224="OUI"),18,"")</f>
        <v/>
      </c>
      <c r="W224" s="49" t="str">
        <f t="array" ref="W224">IF(AND(E224&lt;&gt;"",K224="OUI",Q224="OUI"),60,"")</f>
        <v/>
      </c>
      <c r="X224" s="56"/>
      <c r="Y224" s="49"/>
      <c r="Z224" s="49"/>
      <c r="AA224" s="51"/>
      <c r="AB224" s="48"/>
    </row>
    <row r="225" spans="1:28" x14ac:dyDescent="0.25">
      <c r="A225" s="152" t="str">
        <f t="array" ref="A225">IF(D225="",RIGHT(E225,7),"")</f>
        <v>5522130</v>
      </c>
      <c r="B225" s="152">
        <f t="array" ref="B225">E225</f>
        <v>10005522130</v>
      </c>
      <c r="C225" s="61" t="str">
        <f t="array" ref="C225">IFERROR(VLOOKUP(B225,RT!A:B,2,FALSE),"")</f>
        <v/>
      </c>
      <c r="D225" s="7" t="str">
        <f t="array" ref="D225">IFERROR(VLOOKUP(B225,RT!A:J,10,FALSE),"")</f>
        <v/>
      </c>
      <c r="E225" s="203">
        <v>10005522130</v>
      </c>
      <c r="F225" s="204" t="s">
        <v>120</v>
      </c>
      <c r="G225" s="204" t="s">
        <v>70</v>
      </c>
      <c r="H225" s="204"/>
      <c r="I225" s="204" t="s">
        <v>96</v>
      </c>
      <c r="J225" s="202" t="s">
        <v>97</v>
      </c>
      <c r="K225" s="169" t="str">
        <f t="array" ref="K225">IFERROR(VLOOKUP(B225,RT!A:K,11,FALSE),"")</f>
        <v/>
      </c>
      <c r="L225" s="170" t="str">
        <f t="array" ref="L225">IFERROR(VLOOKUP(B225,RT!A:AJ,36,FALSE),"")</f>
        <v/>
      </c>
      <c r="M225" s="53" t="str">
        <f t="array" ref="M225">IFERROR(VLOOKUP(B225,RT!A:AL,38,FALSE),"")</f>
        <v/>
      </c>
      <c r="N225" s="52" t="str">
        <f t="array" ref="N225">IFERROR(VLOOKUP(B225,RT!A:AK,37,FALSE),"")</f>
        <v/>
      </c>
      <c r="O225" s="54" t="str">
        <f t="array" ref="O225">IFERROR(VLOOKUP(B225,RT!A:I,9,FALSE),"")</f>
        <v/>
      </c>
      <c r="P225" s="52" t="str">
        <f t="array" ref="P225">IFERROR(VLOOKUP(B225,RT!A:H,8,FALSE),"")</f>
        <v/>
      </c>
      <c r="Q225" s="55" t="str">
        <f t="array" ref="Q225">IFERROR(VLOOKUP(B225,RT!A:AA,27,FALSE),"")</f>
        <v/>
      </c>
      <c r="R225" s="56" t="str">
        <f t="array" ref="R225">IF(AND(E225&lt;&gt;"",G225="INS",K225="OUI",M225&gt;0),M225*IF($O225&gt;41790,5.94,5.65),"")</f>
        <v/>
      </c>
      <c r="S225" s="50" t="str">
        <f t="array" ref="S225">IF(AND(E225&lt;&gt;"",G225="REV",K225="OUI",M225&gt;0),M225*IF($O225&gt;41790,6.2,5.9),"")</f>
        <v/>
      </c>
      <c r="T225" s="57" t="str">
        <f t="array" ref="T225">IF(AND(E225&lt;&gt;"",K225="NON",OR(L225="Branchement individuel",L225="Batiment détruit")),3,"")</f>
        <v/>
      </c>
      <c r="U225" s="58"/>
      <c r="V225" s="58" t="str">
        <f t="array" ref="V225">IF(AND(E225&lt;&gt;"",K225="OUI",Q225="OUI"),18,"")</f>
        <v/>
      </c>
      <c r="W225" s="49" t="str">
        <f t="array" ref="W225">IF(AND(E225&lt;&gt;"",K225="OUI",Q225="OUI"),60,"")</f>
        <v/>
      </c>
      <c r="X225" s="56"/>
      <c r="Y225" s="49"/>
      <c r="Z225" s="49"/>
      <c r="AA225" s="51"/>
      <c r="AB225" s="48"/>
    </row>
    <row r="226" spans="1:28" x14ac:dyDescent="0.25">
      <c r="A226" s="152" t="str">
        <f t="array" ref="A226">IF(D226="",RIGHT(E226,7),"")</f>
        <v>5524181</v>
      </c>
      <c r="B226" s="152">
        <f t="array" ref="B226">E226</f>
        <v>10005524181</v>
      </c>
      <c r="C226" s="61" t="str">
        <f t="array" ref="C226">IFERROR(VLOOKUP(B226,RT!A:B,2,FALSE),"")</f>
        <v/>
      </c>
      <c r="D226" s="7" t="str">
        <f t="array" ref="D226">IFERROR(VLOOKUP(B226,RT!A:J,10,FALSE),"")</f>
        <v/>
      </c>
      <c r="E226" s="203">
        <v>10005524181</v>
      </c>
      <c r="F226" s="204" t="s">
        <v>119</v>
      </c>
      <c r="G226" s="204" t="s">
        <v>70</v>
      </c>
      <c r="H226" s="204"/>
      <c r="I226" s="204" t="s">
        <v>96</v>
      </c>
      <c r="J226" s="202" t="s">
        <v>97</v>
      </c>
      <c r="K226" s="169" t="str">
        <f t="array" ref="K226">IFERROR(VLOOKUP(B226,RT!A:K,11,FALSE),"")</f>
        <v/>
      </c>
      <c r="L226" s="170" t="str">
        <f t="array" ref="L226">IFERROR(VLOOKUP(B226,RT!A:AJ,36,FALSE),"")</f>
        <v/>
      </c>
      <c r="M226" s="53" t="str">
        <f t="array" ref="M226">IFERROR(VLOOKUP(B226,RT!A:AL,38,FALSE),"")</f>
        <v/>
      </c>
      <c r="N226" s="52" t="str">
        <f t="array" ref="N226">IFERROR(VLOOKUP(B226,RT!A:AK,37,FALSE),"")</f>
        <v/>
      </c>
      <c r="O226" s="54" t="str">
        <f t="array" ref="O226">IFERROR(VLOOKUP(B226,RT!A:I,9,FALSE),"")</f>
        <v/>
      </c>
      <c r="P226" s="52" t="str">
        <f t="array" ref="P226">IFERROR(VLOOKUP(B226,RT!A:H,8,FALSE),"")</f>
        <v/>
      </c>
      <c r="Q226" s="55" t="str">
        <f t="array" ref="Q226">IFERROR(VLOOKUP(B226,RT!A:AA,27,FALSE),"")</f>
        <v/>
      </c>
      <c r="R226" s="56" t="str">
        <f t="array" ref="R226">IF(AND(E226&lt;&gt;"",G226="INS",K226="OUI",M226&gt;0),M226*IF($O226&gt;41790,5.94,5.65),"")</f>
        <v/>
      </c>
      <c r="S226" s="50" t="str">
        <f t="array" ref="S226">IF(AND(E226&lt;&gt;"",G226="REV",K226="OUI",M226&gt;0),M226*IF($O226&gt;41790,6.2,5.9),"")</f>
        <v/>
      </c>
      <c r="T226" s="57" t="str">
        <f t="array" ref="T226">IF(AND(E226&lt;&gt;"",K226="NON",OR(L226="Branchement individuel",L226="Batiment détruit")),3,"")</f>
        <v/>
      </c>
      <c r="U226" s="58"/>
      <c r="V226" s="58" t="str">
        <f t="array" ref="V226">IF(AND(E226&lt;&gt;"",K226="OUI",Q226="OUI"),18,"")</f>
        <v/>
      </c>
      <c r="W226" s="49" t="str">
        <f t="array" ref="W226">IF(AND(E226&lt;&gt;"",K226="OUI",Q226="OUI"),60,"")</f>
        <v/>
      </c>
      <c r="X226" s="56"/>
      <c r="Y226" s="49"/>
      <c r="Z226" s="49"/>
      <c r="AA226" s="51"/>
      <c r="AB226" s="48"/>
    </row>
    <row r="227" spans="1:28" x14ac:dyDescent="0.25">
      <c r="A227" s="152" t="str">
        <f t="array" ref="A227">IF(D227="",RIGHT(E227,7),"")</f>
        <v>5522559</v>
      </c>
      <c r="B227" s="152">
        <f t="array" ref="B227">E227</f>
        <v>10005522559</v>
      </c>
      <c r="C227" s="61" t="str">
        <f t="array" ref="C227">IFERROR(VLOOKUP(B227,RT!A:B,2,FALSE),"")</f>
        <v/>
      </c>
      <c r="D227" s="7" t="str">
        <f t="array" ref="D227">IFERROR(VLOOKUP(B227,RT!A:J,10,FALSE),"")</f>
        <v/>
      </c>
      <c r="E227" s="203">
        <v>10005522559</v>
      </c>
      <c r="F227" s="204" t="s">
        <v>118</v>
      </c>
      <c r="G227" s="204" t="s">
        <v>70</v>
      </c>
      <c r="H227" s="204"/>
      <c r="I227" s="204" t="s">
        <v>96</v>
      </c>
      <c r="J227" s="202" t="s">
        <v>97</v>
      </c>
      <c r="K227" s="169" t="str">
        <f t="array" ref="K227">IFERROR(VLOOKUP(B227,RT!A:K,11,FALSE),"")</f>
        <v/>
      </c>
      <c r="L227" s="170" t="str">
        <f t="array" ref="L227">IFERROR(VLOOKUP(B227,RT!A:AJ,36,FALSE),"")</f>
        <v/>
      </c>
      <c r="M227" s="53" t="str">
        <f t="array" ref="M227">IFERROR(VLOOKUP(B227,RT!A:AL,38,FALSE),"")</f>
        <v/>
      </c>
      <c r="N227" s="52" t="str">
        <f t="array" ref="N227">IFERROR(VLOOKUP(B227,RT!A:AK,37,FALSE),"")</f>
        <v/>
      </c>
      <c r="O227" s="54" t="str">
        <f t="array" ref="O227">IFERROR(VLOOKUP(B227,RT!A:I,9,FALSE),"")</f>
        <v/>
      </c>
      <c r="P227" s="52" t="str">
        <f t="array" ref="P227">IFERROR(VLOOKUP(B227,RT!A:H,8,FALSE),"")</f>
        <v/>
      </c>
      <c r="Q227" s="55" t="str">
        <f t="array" ref="Q227">IFERROR(VLOOKUP(B227,RT!A:AA,27,FALSE),"")</f>
        <v/>
      </c>
      <c r="R227" s="56" t="str">
        <f t="array" ref="R227">IF(AND(E227&lt;&gt;"",G227="INS",K227="OUI",M227&gt;0),M227*IF($O227&gt;41790,5.94,5.65),"")</f>
        <v/>
      </c>
      <c r="S227" s="50" t="str">
        <f t="array" ref="S227">IF(AND(E227&lt;&gt;"",G227="REV",K227="OUI",M227&gt;0),M227*IF($O227&gt;41790,6.2,5.9),"")</f>
        <v/>
      </c>
      <c r="T227" s="57" t="str">
        <f t="array" ref="T227">IF(AND(E227&lt;&gt;"",K227="NON",OR(L227="Branchement individuel",L227="Batiment détruit")),3,"")</f>
        <v/>
      </c>
      <c r="U227" s="58"/>
      <c r="V227" s="58" t="str">
        <f t="array" ref="V227">IF(AND(E227&lt;&gt;"",K227="OUI",Q227="OUI"),18,"")</f>
        <v/>
      </c>
      <c r="W227" s="49" t="str">
        <f t="array" ref="W227">IF(AND(E227&lt;&gt;"",K227="OUI",Q227="OUI"),60,"")</f>
        <v/>
      </c>
      <c r="X227" s="56"/>
      <c r="Y227" s="49"/>
      <c r="Z227" s="49"/>
      <c r="AA227" s="51"/>
      <c r="AB227" s="48"/>
    </row>
    <row r="228" spans="1:28" x14ac:dyDescent="0.25">
      <c r="A228" s="152" t="str">
        <f t="array" ref="A228">IF(D228="",RIGHT(E228,7),"")</f>
        <v>5606194</v>
      </c>
      <c r="B228" s="152">
        <f t="array" ref="B228">E228</f>
        <v>10005606194</v>
      </c>
      <c r="C228" s="61" t="str">
        <f t="array" ref="C228">IFERROR(VLOOKUP(B228,RT!A:B,2,FALSE),"")</f>
        <v/>
      </c>
      <c r="D228" s="7" t="str">
        <f t="array" ref="D228">IFERROR(VLOOKUP(B228,RT!A:J,10,FALSE),"")</f>
        <v/>
      </c>
      <c r="E228" s="203">
        <v>10005606194</v>
      </c>
      <c r="F228" s="204" t="s">
        <v>104</v>
      </c>
      <c r="G228" s="204" t="s">
        <v>70</v>
      </c>
      <c r="H228" s="204"/>
      <c r="I228" s="204" t="s">
        <v>96</v>
      </c>
      <c r="J228" s="202" t="s">
        <v>97</v>
      </c>
      <c r="K228" s="169" t="str">
        <f t="array" ref="K228">IFERROR(VLOOKUP(B228,RT!A:K,11,FALSE),"")</f>
        <v/>
      </c>
      <c r="L228" s="170" t="str">
        <f t="array" ref="L228">IFERROR(VLOOKUP(B228,RT!A:AJ,36,FALSE),"")</f>
        <v/>
      </c>
      <c r="M228" s="53" t="str">
        <f t="array" ref="M228">IFERROR(VLOOKUP(B228,RT!A:AL,38,FALSE),"")</f>
        <v/>
      </c>
      <c r="N228" s="52" t="str">
        <f t="array" ref="N228">IFERROR(VLOOKUP(B228,RT!A:AK,37,FALSE),"")</f>
        <v/>
      </c>
      <c r="O228" s="54" t="str">
        <f t="array" ref="O228">IFERROR(VLOOKUP(B228,RT!A:I,9,FALSE),"")</f>
        <v/>
      </c>
      <c r="P228" s="52" t="str">
        <f t="array" ref="P228">IFERROR(VLOOKUP(B228,RT!A:H,8,FALSE),"")</f>
        <v/>
      </c>
      <c r="Q228" s="55" t="str">
        <f t="array" ref="Q228">IFERROR(VLOOKUP(B228,RT!A:AA,27,FALSE),"")</f>
        <v/>
      </c>
      <c r="R228" s="56" t="str">
        <f t="array" ref="R228">IF(AND(E228&lt;&gt;"",G228="INS",K228="OUI",M228&gt;0),M228*IF($O228&gt;41790,5.94,5.65),"")</f>
        <v/>
      </c>
      <c r="S228" s="50" t="str">
        <f t="array" ref="S228">IF(AND(E228&lt;&gt;"",G228="REV",K228="OUI",M228&gt;0),M228*IF($O228&gt;41790,6.2,5.9),"")</f>
        <v/>
      </c>
      <c r="T228" s="57" t="str">
        <f t="array" ref="T228">IF(AND(E228&lt;&gt;"",K228="NON",OR(L228="Branchement individuel",L228="Batiment détruit")),3,"")</f>
        <v/>
      </c>
      <c r="U228" s="58"/>
      <c r="V228" s="58" t="str">
        <f t="array" ref="V228">IF(AND(E228&lt;&gt;"",K228="OUI",Q228="OUI"),18,"")</f>
        <v/>
      </c>
      <c r="W228" s="49" t="str">
        <f t="array" ref="W228">IF(AND(E228&lt;&gt;"",K228="OUI",Q228="OUI"),60,"")</f>
        <v/>
      </c>
      <c r="X228" s="56"/>
      <c r="Y228" s="49"/>
      <c r="Z228" s="49"/>
      <c r="AA228" s="51"/>
      <c r="AB228" s="48"/>
    </row>
    <row r="229" spans="1:28" x14ac:dyDescent="0.25">
      <c r="A229" s="152" t="str">
        <f t="array" ref="A229">IF(D229="",RIGHT(E229,7),"")</f>
        <v>5655085</v>
      </c>
      <c r="B229" s="152">
        <f t="array" ref="B229">E229</f>
        <v>10005655085</v>
      </c>
      <c r="C229" s="61" t="str">
        <f t="array" ref="C229">IFERROR(VLOOKUP(B229,RT!A:B,2,FALSE),"")</f>
        <v/>
      </c>
      <c r="D229" s="7" t="str">
        <f t="array" ref="D229">IFERROR(VLOOKUP(B229,RT!A:J,10,FALSE),"")</f>
        <v/>
      </c>
      <c r="E229" s="203">
        <v>10005655085</v>
      </c>
      <c r="F229" s="204" t="s">
        <v>105</v>
      </c>
      <c r="G229" s="204" t="s">
        <v>70</v>
      </c>
      <c r="H229" s="204"/>
      <c r="I229" s="204" t="s">
        <v>96</v>
      </c>
      <c r="J229" s="202" t="s">
        <v>97</v>
      </c>
      <c r="K229" s="169" t="str">
        <f t="array" ref="K229">IFERROR(VLOOKUP(B229,RT!A:K,11,FALSE),"")</f>
        <v/>
      </c>
      <c r="L229" s="170" t="str">
        <f t="array" ref="L229">IFERROR(VLOOKUP(B229,RT!A:AJ,36,FALSE),"")</f>
        <v/>
      </c>
      <c r="M229" s="53" t="str">
        <f t="array" ref="M229">IFERROR(VLOOKUP(B229,RT!A:AL,38,FALSE),"")</f>
        <v/>
      </c>
      <c r="N229" s="52" t="str">
        <f t="array" ref="N229">IFERROR(VLOOKUP(B229,RT!A:AK,37,FALSE),"")</f>
        <v/>
      </c>
      <c r="O229" s="54" t="str">
        <f t="array" ref="O229">IFERROR(VLOOKUP(B229,RT!A:I,9,FALSE),"")</f>
        <v/>
      </c>
      <c r="P229" s="52" t="str">
        <f t="array" ref="P229">IFERROR(VLOOKUP(B229,RT!A:H,8,FALSE),"")</f>
        <v/>
      </c>
      <c r="Q229" s="55" t="str">
        <f t="array" ref="Q229">IFERROR(VLOOKUP(B229,RT!A:AA,27,FALSE),"")</f>
        <v/>
      </c>
      <c r="R229" s="56" t="str">
        <f t="array" ref="R229">IF(AND(E229&lt;&gt;"",G229="INS",K229="OUI",M229&gt;0),M229*IF($O229&gt;41790,5.94,5.65),"")</f>
        <v/>
      </c>
      <c r="S229" s="50" t="str">
        <f t="array" ref="S229">IF(AND(E229&lt;&gt;"",G229="REV",K229="OUI",M229&gt;0),M229*IF($O229&gt;41790,6.2,5.9),"")</f>
        <v/>
      </c>
      <c r="T229" s="57" t="str">
        <f t="array" ref="T229">IF(AND(E229&lt;&gt;"",K229="NON",OR(L229="Branchement individuel",L229="Batiment détruit")),3,"")</f>
        <v/>
      </c>
      <c r="U229" s="58"/>
      <c r="V229" s="58" t="str">
        <f t="array" ref="V229">IF(AND(E229&lt;&gt;"",K229="OUI",Q229="OUI"),18,"")</f>
        <v/>
      </c>
      <c r="W229" s="49" t="str">
        <f t="array" ref="W229">IF(AND(E229&lt;&gt;"",K229="OUI",Q229="OUI"),60,"")</f>
        <v/>
      </c>
      <c r="X229" s="56"/>
      <c r="Y229" s="49"/>
      <c r="Z229" s="49"/>
      <c r="AA229" s="51"/>
      <c r="AB229" s="48"/>
    </row>
    <row r="230" spans="1:28" x14ac:dyDescent="0.25">
      <c r="A230" s="152" t="str">
        <f t="array" ref="A230">IF(D230="",RIGHT(E230,7),"")</f>
        <v>5616204</v>
      </c>
      <c r="B230" s="152">
        <f t="array" ref="B230">E230</f>
        <v>10005616204</v>
      </c>
      <c r="C230" s="61" t="str">
        <f t="array" ref="C230">IFERROR(VLOOKUP(B230,RT!A:B,2,FALSE),"")</f>
        <v/>
      </c>
      <c r="D230" s="7" t="str">
        <f t="array" ref="D230">IFERROR(VLOOKUP(B230,RT!A:J,10,FALSE),"")</f>
        <v/>
      </c>
      <c r="E230" s="203">
        <v>10005616204</v>
      </c>
      <c r="F230" s="204" t="s">
        <v>107</v>
      </c>
      <c r="G230" s="204" t="s">
        <v>70</v>
      </c>
      <c r="H230" s="204"/>
      <c r="I230" s="204" t="s">
        <v>96</v>
      </c>
      <c r="J230" s="202" t="s">
        <v>97</v>
      </c>
      <c r="K230" s="169" t="str">
        <f t="array" ref="K230">IFERROR(VLOOKUP(B230,RT!A:K,11,FALSE),"")</f>
        <v/>
      </c>
      <c r="L230" s="170" t="str">
        <f t="array" ref="L230">IFERROR(VLOOKUP(B230,RT!A:AJ,36,FALSE),"")</f>
        <v/>
      </c>
      <c r="M230" s="53" t="str">
        <f t="array" ref="M230">IFERROR(VLOOKUP(B230,RT!A:AL,38,FALSE),"")</f>
        <v/>
      </c>
      <c r="N230" s="52" t="str">
        <f t="array" ref="N230">IFERROR(VLOOKUP(B230,RT!A:AK,37,FALSE),"")</f>
        <v/>
      </c>
      <c r="O230" s="54" t="str">
        <f t="array" ref="O230">IFERROR(VLOOKUP(B230,RT!A:I,9,FALSE),"")</f>
        <v/>
      </c>
      <c r="P230" s="52" t="str">
        <f t="array" ref="P230">IFERROR(VLOOKUP(B230,RT!A:H,8,FALSE),"")</f>
        <v/>
      </c>
      <c r="Q230" s="55" t="str">
        <f t="array" ref="Q230">IFERROR(VLOOKUP(B230,RT!A:AA,27,FALSE),"")</f>
        <v/>
      </c>
      <c r="R230" s="56" t="str">
        <f t="array" ref="R230">IF(AND(E230&lt;&gt;"",G230="INS",K230="OUI",M230&gt;0),M230*IF($O230&gt;41790,5.94,5.65),"")</f>
        <v/>
      </c>
      <c r="S230" s="50" t="str">
        <f t="array" ref="S230">IF(AND(E230&lt;&gt;"",G230="REV",K230="OUI",M230&gt;0),M230*IF($O230&gt;41790,6.2,5.9),"")</f>
        <v/>
      </c>
      <c r="T230" s="57" t="str">
        <f t="array" ref="T230">IF(AND(E230&lt;&gt;"",K230="NON",OR(L230="Branchement individuel",L230="Batiment détruit")),3,"")</f>
        <v/>
      </c>
      <c r="U230" s="58"/>
      <c r="V230" s="58" t="str">
        <f t="array" ref="V230">IF(AND(E230&lt;&gt;"",K230="OUI",Q230="OUI"),18,"")</f>
        <v/>
      </c>
      <c r="W230" s="49" t="str">
        <f t="array" ref="W230">IF(AND(E230&lt;&gt;"",K230="OUI",Q230="OUI"),60,"")</f>
        <v/>
      </c>
      <c r="X230" s="56"/>
      <c r="Y230" s="49"/>
      <c r="Z230" s="49"/>
      <c r="AA230" s="51"/>
      <c r="AB230" s="48"/>
    </row>
    <row r="231" spans="1:28" x14ac:dyDescent="0.25">
      <c r="A231" s="152" t="str">
        <f t="array" ref="A231">IF(D231="",RIGHT(E231,7),"")</f>
        <v>5624044</v>
      </c>
      <c r="B231" s="152">
        <f t="array" ref="B231">E231</f>
        <v>10005624044</v>
      </c>
      <c r="C231" s="61" t="str">
        <f t="array" ref="C231">IFERROR(VLOOKUP(B231,RT!A:B,2,FALSE),"")</f>
        <v/>
      </c>
      <c r="D231" s="7" t="str">
        <f t="array" ref="D231">IFERROR(VLOOKUP(B231,RT!A:J,10,FALSE),"")</f>
        <v/>
      </c>
      <c r="E231" s="203">
        <v>10005624044</v>
      </c>
      <c r="F231" s="204" t="s">
        <v>106</v>
      </c>
      <c r="G231" s="204" t="s">
        <v>70</v>
      </c>
      <c r="H231" s="204"/>
      <c r="I231" s="204" t="s">
        <v>96</v>
      </c>
      <c r="J231" s="202" t="s">
        <v>97</v>
      </c>
      <c r="K231" s="169" t="str">
        <f t="array" ref="K231">IFERROR(VLOOKUP(B231,RT!A:K,11,FALSE),"")</f>
        <v/>
      </c>
      <c r="L231" s="170" t="str">
        <f t="array" ref="L231">IFERROR(VLOOKUP(B231,RT!A:AJ,36,FALSE),"")</f>
        <v/>
      </c>
      <c r="M231" s="53" t="str">
        <f t="array" ref="M231">IFERROR(VLOOKUP(B231,RT!A:AL,38,FALSE),"")</f>
        <v/>
      </c>
      <c r="N231" s="52" t="str">
        <f t="array" ref="N231">IFERROR(VLOOKUP(B231,RT!A:AK,37,FALSE),"")</f>
        <v/>
      </c>
      <c r="O231" s="54" t="str">
        <f t="array" ref="O231">IFERROR(VLOOKUP(B231,RT!A:I,9,FALSE),"")</f>
        <v/>
      </c>
      <c r="P231" s="52" t="str">
        <f t="array" ref="P231">IFERROR(VLOOKUP(B231,RT!A:H,8,FALSE),"")</f>
        <v/>
      </c>
      <c r="Q231" s="55" t="str">
        <f t="array" ref="Q231">IFERROR(VLOOKUP(B231,RT!A:AA,27,FALSE),"")</f>
        <v/>
      </c>
      <c r="R231" s="56" t="str">
        <f t="array" ref="R231">IF(AND(E231&lt;&gt;"",G231="INS",K231="OUI",M231&gt;0),M231*IF($O231&gt;41790,5.94,5.65),"")</f>
        <v/>
      </c>
      <c r="S231" s="50" t="str">
        <f t="array" ref="S231">IF(AND(E231&lt;&gt;"",G231="REV",K231="OUI",M231&gt;0),M231*IF($O231&gt;41790,6.2,5.9),"")</f>
        <v/>
      </c>
      <c r="T231" s="57" t="str">
        <f t="array" ref="T231">IF(AND(E231&lt;&gt;"",K231="NON",OR(L231="Branchement individuel",L231="Batiment détruit")),3,"")</f>
        <v/>
      </c>
      <c r="U231" s="58"/>
      <c r="V231" s="58" t="str">
        <f t="array" ref="V231">IF(AND(E231&lt;&gt;"",K231="OUI",Q231="OUI"),18,"")</f>
        <v/>
      </c>
      <c r="W231" s="49" t="str">
        <f t="array" ref="W231">IF(AND(E231&lt;&gt;"",K231="OUI",Q231="OUI"),60,"")</f>
        <v/>
      </c>
      <c r="X231" s="56"/>
      <c r="Y231" s="49"/>
      <c r="Z231" s="49"/>
      <c r="AA231" s="51"/>
      <c r="AB231" s="48"/>
    </row>
    <row r="232" spans="1:28" x14ac:dyDescent="0.25">
      <c r="A232" s="152" t="str">
        <f t="array" ref="A232">IF(D232="",RIGHT(E232,7),"")</f>
        <v>5384467</v>
      </c>
      <c r="B232" s="152">
        <f t="array" ref="B232">E232</f>
        <v>10005384467</v>
      </c>
      <c r="C232" s="61" t="str">
        <f t="array" ref="C232">IFERROR(VLOOKUP(B232,RT!A:B,2,FALSE),"")</f>
        <v/>
      </c>
      <c r="D232" s="7" t="str">
        <f t="array" ref="D232">IFERROR(VLOOKUP(B232,RT!A:J,10,FALSE),"")</f>
        <v/>
      </c>
      <c r="E232" s="203">
        <v>10005384467</v>
      </c>
      <c r="F232" s="204" t="s">
        <v>100</v>
      </c>
      <c r="G232" s="204" t="s">
        <v>70</v>
      </c>
      <c r="H232" s="204"/>
      <c r="I232" s="204" t="s">
        <v>96</v>
      </c>
      <c r="J232" s="202" t="s">
        <v>97</v>
      </c>
      <c r="K232" s="169" t="str">
        <f t="array" ref="K232">IFERROR(VLOOKUP(B232,RT!A:K,11,FALSE),"")</f>
        <v/>
      </c>
      <c r="L232" s="170" t="str">
        <f t="array" ref="L232">IFERROR(VLOOKUP(B232,RT!A:AJ,36,FALSE),"")</f>
        <v/>
      </c>
      <c r="M232" s="53" t="str">
        <f t="array" ref="M232">IFERROR(VLOOKUP(B232,RT!A:AL,38,FALSE),"")</f>
        <v/>
      </c>
      <c r="N232" s="52" t="str">
        <f t="array" ref="N232">IFERROR(VLOOKUP(B232,RT!A:AK,37,FALSE),"")</f>
        <v/>
      </c>
      <c r="O232" s="54" t="str">
        <f t="array" ref="O232">IFERROR(VLOOKUP(B232,RT!A:I,9,FALSE),"")</f>
        <v/>
      </c>
      <c r="P232" s="52" t="str">
        <f t="array" ref="P232">IFERROR(VLOOKUP(B232,RT!A:H,8,FALSE),"")</f>
        <v/>
      </c>
      <c r="Q232" s="55" t="str">
        <f t="array" ref="Q232">IFERROR(VLOOKUP(B232,RT!A:AA,27,FALSE),"")</f>
        <v/>
      </c>
      <c r="R232" s="56" t="str">
        <f t="array" ref="R232">IF(AND(E232&lt;&gt;"",G232="INS",K232="OUI",M232&gt;0),M232*IF($O232&gt;41790,5.94,5.65),"")</f>
        <v/>
      </c>
      <c r="S232" s="50" t="str">
        <f t="array" ref="S232">IF(AND(E232&lt;&gt;"",G232="REV",K232="OUI",M232&gt;0),M232*IF($O232&gt;41790,6.2,5.9),"")</f>
        <v/>
      </c>
      <c r="T232" s="57" t="str">
        <f t="array" ref="T232">IF(AND(E232&lt;&gt;"",K232="NON",OR(L232="Branchement individuel",L232="Batiment détruit")),3,"")</f>
        <v/>
      </c>
      <c r="U232" s="58"/>
      <c r="V232" s="58" t="str">
        <f t="array" ref="V232">IF(AND(E232&lt;&gt;"",K232="OUI",Q232="OUI"),18,"")</f>
        <v/>
      </c>
      <c r="W232" s="49" t="str">
        <f t="array" ref="W232">IF(AND(E232&lt;&gt;"",K232="OUI",Q232="OUI"),60,"")</f>
        <v/>
      </c>
      <c r="X232" s="56"/>
      <c r="Y232" s="49"/>
      <c r="Z232" s="49"/>
      <c r="AA232" s="51"/>
      <c r="AB232" s="48"/>
    </row>
    <row r="233" spans="1:28" x14ac:dyDescent="0.25">
      <c r="A233" s="152" t="str">
        <f t="array" ref="A233">IF(D233="",RIGHT(E233,7),"")</f>
        <v>5383522</v>
      </c>
      <c r="B233" s="152">
        <f t="array" ref="B233">E233</f>
        <v>10005383522</v>
      </c>
      <c r="C233" s="61" t="str">
        <f t="array" ref="C233">IFERROR(VLOOKUP(B233,RT!A:B,2,FALSE),"")</f>
        <v/>
      </c>
      <c r="D233" s="7" t="str">
        <f t="array" ref="D233">IFERROR(VLOOKUP(B233,RT!A:J,10,FALSE),"")</f>
        <v/>
      </c>
      <c r="E233" s="203">
        <v>10005383522</v>
      </c>
      <c r="F233" s="204" t="s">
        <v>102</v>
      </c>
      <c r="G233" s="204" t="s">
        <v>70</v>
      </c>
      <c r="H233" s="204"/>
      <c r="I233" s="204" t="s">
        <v>96</v>
      </c>
      <c r="J233" s="202" t="s">
        <v>97</v>
      </c>
      <c r="K233" s="169" t="str">
        <f t="array" ref="K233">IFERROR(VLOOKUP(B233,RT!A:K,11,FALSE),"")</f>
        <v/>
      </c>
      <c r="L233" s="170" t="str">
        <f t="array" ref="L233">IFERROR(VLOOKUP(B233,RT!A:AJ,36,FALSE),"")</f>
        <v/>
      </c>
      <c r="M233" s="53" t="str">
        <f t="array" ref="M233">IFERROR(VLOOKUP(B233,RT!A:AL,38,FALSE),"")</f>
        <v/>
      </c>
      <c r="N233" s="52" t="str">
        <f t="array" ref="N233">IFERROR(VLOOKUP(B233,RT!A:AK,37,FALSE),"")</f>
        <v/>
      </c>
      <c r="O233" s="54" t="str">
        <f t="array" ref="O233">IFERROR(VLOOKUP(B233,RT!A:I,9,FALSE),"")</f>
        <v/>
      </c>
      <c r="P233" s="52" t="str">
        <f t="array" ref="P233">IFERROR(VLOOKUP(B233,RT!A:H,8,FALSE),"")</f>
        <v/>
      </c>
      <c r="Q233" s="55" t="str">
        <f t="array" ref="Q233">IFERROR(VLOOKUP(B233,RT!A:AA,27,FALSE),"")</f>
        <v/>
      </c>
      <c r="R233" s="56" t="str">
        <f t="array" ref="R233">IF(AND(E233&lt;&gt;"",G233="INS",K233="OUI",M233&gt;0),M233*IF($O233&gt;41790,5.94,5.65),"")</f>
        <v/>
      </c>
      <c r="S233" s="50" t="str">
        <f t="array" ref="S233">IF(AND(E233&lt;&gt;"",G233="REV",K233="OUI",M233&gt;0),M233*IF($O233&gt;41790,6.2,5.9),"")</f>
        <v/>
      </c>
      <c r="T233" s="57" t="str">
        <f t="array" ref="T233">IF(AND(E233&lt;&gt;"",K233="NON",OR(L233="Branchement individuel",L233="Batiment détruit")),3,"")</f>
        <v/>
      </c>
      <c r="U233" s="58"/>
      <c r="V233" s="58" t="str">
        <f t="array" ref="V233">IF(AND(E233&lt;&gt;"",K233="OUI",Q233="OUI"),18,"")</f>
        <v/>
      </c>
      <c r="W233" s="49" t="str">
        <f t="array" ref="W233">IF(AND(E233&lt;&gt;"",K233="OUI",Q233="OUI"),60,"")</f>
        <v/>
      </c>
      <c r="X233" s="56"/>
      <c r="Y233" s="49"/>
      <c r="Z233" s="49"/>
      <c r="AA233" s="51"/>
      <c r="AB233" s="48"/>
    </row>
    <row r="234" spans="1:28" x14ac:dyDescent="0.25">
      <c r="A234" s="152" t="str">
        <f t="array" ref="A234">IF(D234="",RIGHT(E234,7),"")</f>
        <v>5383989</v>
      </c>
      <c r="B234" s="152">
        <f t="array" ref="B234">E234</f>
        <v>10005383989</v>
      </c>
      <c r="C234" s="61" t="str">
        <f t="array" ref="C234">IFERROR(VLOOKUP(B234,RT!A:B,2,FALSE),"")</f>
        <v/>
      </c>
      <c r="D234" s="7" t="str">
        <f t="array" ref="D234">IFERROR(VLOOKUP(B234,RT!A:J,10,FALSE),"")</f>
        <v/>
      </c>
      <c r="E234" s="203">
        <v>10005383989</v>
      </c>
      <c r="F234" s="204" t="s">
        <v>101</v>
      </c>
      <c r="G234" s="204" t="s">
        <v>70</v>
      </c>
      <c r="H234" s="204"/>
      <c r="I234" s="204" t="s">
        <v>96</v>
      </c>
      <c r="J234" s="202" t="s">
        <v>97</v>
      </c>
      <c r="K234" s="169" t="str">
        <f t="array" ref="K234">IFERROR(VLOOKUP(B234,RT!A:K,11,FALSE),"")</f>
        <v/>
      </c>
      <c r="L234" s="170" t="str">
        <f t="array" ref="L234">IFERROR(VLOOKUP(B234,RT!A:AJ,36,FALSE),"")</f>
        <v/>
      </c>
      <c r="M234" s="53" t="str">
        <f t="array" ref="M234">IFERROR(VLOOKUP(B234,RT!A:AL,38,FALSE),"")</f>
        <v/>
      </c>
      <c r="N234" s="52" t="str">
        <f t="array" ref="N234">IFERROR(VLOOKUP(B234,RT!A:AK,37,FALSE),"")</f>
        <v/>
      </c>
      <c r="O234" s="54" t="str">
        <f t="array" ref="O234">IFERROR(VLOOKUP(B234,RT!A:I,9,FALSE),"")</f>
        <v/>
      </c>
      <c r="P234" s="52" t="str">
        <f t="array" ref="P234">IFERROR(VLOOKUP(B234,RT!A:H,8,FALSE),"")</f>
        <v/>
      </c>
      <c r="Q234" s="55" t="str">
        <f t="array" ref="Q234">IFERROR(VLOOKUP(B234,RT!A:AA,27,FALSE),"")</f>
        <v/>
      </c>
      <c r="R234" s="56" t="str">
        <f t="array" ref="R234">IF(AND(E234&lt;&gt;"",G234="INS",K234="OUI",M234&gt;0),M234*IF($O234&gt;41790,5.94,5.65),"")</f>
        <v/>
      </c>
      <c r="S234" s="50" t="str">
        <f t="array" ref="S234">IF(AND(E234&lt;&gt;"",G234="REV",K234="OUI",M234&gt;0),M234*IF($O234&gt;41790,6.2,5.9),"")</f>
        <v/>
      </c>
      <c r="T234" s="57" t="str">
        <f t="array" ref="T234">IF(AND(E234&lt;&gt;"",K234="NON",OR(L234="Branchement individuel",L234="Batiment détruit")),3,"")</f>
        <v/>
      </c>
      <c r="U234" s="58"/>
      <c r="V234" s="58" t="str">
        <f t="array" ref="V234">IF(AND(E234&lt;&gt;"",K234="OUI",Q234="OUI"),18,"")</f>
        <v/>
      </c>
      <c r="W234" s="49" t="str">
        <f t="array" ref="W234">IF(AND(E234&lt;&gt;"",K234="OUI",Q234="OUI"),60,"")</f>
        <v/>
      </c>
      <c r="X234" s="56"/>
      <c r="Y234" s="49"/>
      <c r="Z234" s="49"/>
      <c r="AA234" s="51"/>
      <c r="AB234" s="48"/>
    </row>
    <row r="235" spans="1:28" x14ac:dyDescent="0.25">
      <c r="A235" s="152" t="str">
        <f t="array" ref="A235">IF(D235="",RIGHT(E235,7),"")</f>
        <v>5422591</v>
      </c>
      <c r="B235" s="152">
        <f t="array" ref="B235">E235</f>
        <v>10005422591</v>
      </c>
      <c r="C235" s="61" t="str">
        <f t="array" ref="C235">IFERROR(VLOOKUP(B235,RT!A:B,2,FALSE),"")</f>
        <v/>
      </c>
      <c r="D235" s="7" t="str">
        <f t="array" ref="D235">IFERROR(VLOOKUP(B235,RT!A:J,10,FALSE),"")</f>
        <v/>
      </c>
      <c r="E235" s="203">
        <v>10005422591</v>
      </c>
      <c r="F235" s="204" t="s">
        <v>99</v>
      </c>
      <c r="G235" s="204" t="s">
        <v>70</v>
      </c>
      <c r="H235" s="204"/>
      <c r="I235" s="204" t="s">
        <v>96</v>
      </c>
      <c r="J235" s="202" t="s">
        <v>97</v>
      </c>
      <c r="K235" s="169" t="str">
        <f t="array" ref="K235">IFERROR(VLOOKUP(B235,RT!A:K,11,FALSE),"")</f>
        <v/>
      </c>
      <c r="L235" s="170" t="str">
        <f t="array" ref="L235">IFERROR(VLOOKUP(B235,RT!A:AJ,36,FALSE),"")</f>
        <v/>
      </c>
      <c r="M235" s="53" t="str">
        <f t="array" ref="M235">IFERROR(VLOOKUP(B235,RT!A:AL,38,FALSE),"")</f>
        <v/>
      </c>
      <c r="N235" s="52" t="str">
        <f t="array" ref="N235">IFERROR(VLOOKUP(B235,RT!A:AK,37,FALSE),"")</f>
        <v/>
      </c>
      <c r="O235" s="54" t="str">
        <f t="array" ref="O235">IFERROR(VLOOKUP(B235,RT!A:I,9,FALSE),"")</f>
        <v/>
      </c>
      <c r="P235" s="52" t="str">
        <f t="array" ref="P235">IFERROR(VLOOKUP(B235,RT!A:H,8,FALSE),"")</f>
        <v/>
      </c>
      <c r="Q235" s="55" t="str">
        <f t="array" ref="Q235">IFERROR(VLOOKUP(B235,RT!A:AA,27,FALSE),"")</f>
        <v/>
      </c>
      <c r="R235" s="56" t="str">
        <f t="array" ref="R235">IF(AND(E235&lt;&gt;"",G235="INS",K235="OUI",M235&gt;0),M235*IF($O235&gt;41790,5.94,5.65),"")</f>
        <v/>
      </c>
      <c r="S235" s="50" t="str">
        <f t="array" ref="S235">IF(AND(E235&lt;&gt;"",G235="REV",K235="OUI",M235&gt;0),M235*IF($O235&gt;41790,6.2,5.9),"")</f>
        <v/>
      </c>
      <c r="T235" s="57" t="str">
        <f t="array" ref="T235">IF(AND(E235&lt;&gt;"",K235="NON",OR(L235="Branchement individuel",L235="Batiment détruit")),3,"")</f>
        <v/>
      </c>
      <c r="U235" s="58"/>
      <c r="V235" s="58" t="str">
        <f t="array" ref="V235">IF(AND(E235&lt;&gt;"",K235="OUI",Q235="OUI"),18,"")</f>
        <v/>
      </c>
      <c r="W235" s="49" t="str">
        <f t="array" ref="W235">IF(AND(E235&lt;&gt;"",K235="OUI",Q235="OUI"),60,"")</f>
        <v/>
      </c>
      <c r="X235" s="56"/>
      <c r="Y235" s="49"/>
      <c r="Z235" s="49"/>
      <c r="AA235" s="51"/>
      <c r="AB235" s="48"/>
    </row>
    <row r="236" spans="1:28" x14ac:dyDescent="0.25">
      <c r="A236" s="152" t="str">
        <f t="array" ref="A236">IF(D236="",RIGHT(E236,7),"")</f>
        <v>5423692</v>
      </c>
      <c r="B236" s="152">
        <f t="array" ref="B236">E236</f>
        <v>10005423692</v>
      </c>
      <c r="C236" s="61" t="str">
        <f t="array" ref="C236">IFERROR(VLOOKUP(B236,RT!A:B,2,FALSE),"")</f>
        <v/>
      </c>
      <c r="D236" s="7" t="str">
        <f t="array" ref="D236">IFERROR(VLOOKUP(B236,RT!A:J,10,FALSE),"")</f>
        <v/>
      </c>
      <c r="E236" s="203">
        <v>10005423692</v>
      </c>
      <c r="F236" s="204" t="s">
        <v>95</v>
      </c>
      <c r="G236" s="204" t="s">
        <v>70</v>
      </c>
      <c r="H236" s="204"/>
      <c r="I236" s="204" t="s">
        <v>96</v>
      </c>
      <c r="J236" s="202" t="s">
        <v>97</v>
      </c>
      <c r="K236" s="169" t="str">
        <f t="array" ref="K236">IFERROR(VLOOKUP(B236,RT!A:K,11,FALSE),"")</f>
        <v/>
      </c>
      <c r="L236" s="170" t="str">
        <f t="array" ref="L236">IFERROR(VLOOKUP(B236,RT!A:AJ,36,FALSE),"")</f>
        <v/>
      </c>
      <c r="M236" s="53" t="str">
        <f t="array" ref="M236">IFERROR(VLOOKUP(B236,RT!A:AL,38,FALSE),"")</f>
        <v/>
      </c>
      <c r="N236" s="52" t="str">
        <f t="array" ref="N236">IFERROR(VLOOKUP(B236,RT!A:AK,37,FALSE),"")</f>
        <v/>
      </c>
      <c r="O236" s="54" t="str">
        <f t="array" ref="O236">IFERROR(VLOOKUP(B236,RT!A:I,9,FALSE),"")</f>
        <v/>
      </c>
      <c r="P236" s="52" t="str">
        <f t="array" ref="P236">IFERROR(VLOOKUP(B236,RT!A:H,8,FALSE),"")</f>
        <v/>
      </c>
      <c r="Q236" s="55" t="str">
        <f t="array" ref="Q236">IFERROR(VLOOKUP(B236,RT!A:AA,27,FALSE),"")</f>
        <v/>
      </c>
      <c r="R236" s="56" t="str">
        <f t="array" ref="R236">IF(AND(E236&lt;&gt;"",G236="INS",K236="OUI",M236&gt;0),M236*IF($O236&gt;41790,5.94,5.65),"")</f>
        <v/>
      </c>
      <c r="S236" s="50" t="str">
        <f t="array" ref="S236">IF(AND(E236&lt;&gt;"",G236="REV",K236="OUI",M236&gt;0),M236*IF($O236&gt;41790,6.2,5.9),"")</f>
        <v/>
      </c>
      <c r="T236" s="57" t="str">
        <f t="array" ref="T236">IF(AND(E236&lt;&gt;"",K236="NON",OR(L236="Branchement individuel",L236="Batiment détruit")),3,"")</f>
        <v/>
      </c>
      <c r="U236" s="58"/>
      <c r="V236" s="58" t="str">
        <f t="array" ref="V236">IF(AND(E236&lt;&gt;"",K236="OUI",Q236="OUI"),18,"")</f>
        <v/>
      </c>
      <c r="W236" s="49" t="str">
        <f t="array" ref="W236">IF(AND(E236&lt;&gt;"",K236="OUI",Q236="OUI"),60,"")</f>
        <v/>
      </c>
      <c r="X236" s="56"/>
      <c r="Y236" s="49"/>
      <c r="Z236" s="49"/>
      <c r="AA236" s="51"/>
      <c r="AB236" s="48"/>
    </row>
    <row r="237" spans="1:28" x14ac:dyDescent="0.25">
      <c r="A237" s="152" t="str">
        <f t="array" ref="A237">IF(D237="",RIGHT(E237,7),"")</f>
        <v>5423153</v>
      </c>
      <c r="B237" s="152">
        <f t="array" ref="B237">E237</f>
        <v>10005423153</v>
      </c>
      <c r="C237" s="61" t="str">
        <f t="array" ref="C237">IFERROR(VLOOKUP(B237,RT!A:B,2,FALSE),"")</f>
        <v/>
      </c>
      <c r="D237" s="7" t="str">
        <f t="array" ref="D237">IFERROR(VLOOKUP(B237,RT!A:J,10,FALSE),"")</f>
        <v/>
      </c>
      <c r="E237" s="203">
        <v>10005423153</v>
      </c>
      <c r="F237" s="204" t="s">
        <v>98</v>
      </c>
      <c r="G237" s="204" t="s">
        <v>70</v>
      </c>
      <c r="H237" s="204"/>
      <c r="I237" s="204" t="s">
        <v>96</v>
      </c>
      <c r="J237" s="202" t="s">
        <v>97</v>
      </c>
      <c r="K237" s="169" t="str">
        <f t="array" ref="K237">IFERROR(VLOOKUP(B237,RT!A:K,11,FALSE),"")</f>
        <v/>
      </c>
      <c r="L237" s="170" t="str">
        <f t="array" ref="L237">IFERROR(VLOOKUP(B237,RT!A:AJ,36,FALSE),"")</f>
        <v/>
      </c>
      <c r="M237" s="53" t="str">
        <f t="array" ref="M237">IFERROR(VLOOKUP(B237,RT!A:AL,38,FALSE),"")</f>
        <v/>
      </c>
      <c r="N237" s="52" t="str">
        <f t="array" ref="N237">IFERROR(VLOOKUP(B237,RT!A:AK,37,FALSE),"")</f>
        <v/>
      </c>
      <c r="O237" s="54" t="str">
        <f t="array" ref="O237">IFERROR(VLOOKUP(B237,RT!A:I,9,FALSE),"")</f>
        <v/>
      </c>
      <c r="P237" s="52" t="str">
        <f t="array" ref="P237">IFERROR(VLOOKUP(B237,RT!A:H,8,FALSE),"")</f>
        <v/>
      </c>
      <c r="Q237" s="55" t="str">
        <f t="array" ref="Q237">IFERROR(VLOOKUP(B237,RT!A:AA,27,FALSE),"")</f>
        <v/>
      </c>
      <c r="R237" s="56" t="str">
        <f t="array" ref="R237">IF(AND(E237&lt;&gt;"",G237="INS",K237="OUI",M237&gt;0),M237*IF($O237&gt;41790,5.94,5.65),"")</f>
        <v/>
      </c>
      <c r="S237" s="50" t="str">
        <f t="array" ref="S237">IF(AND(E237&lt;&gt;"",G237="REV",K237="OUI",M237&gt;0),M237*IF($O237&gt;41790,6.2,5.9),"")</f>
        <v/>
      </c>
      <c r="T237" s="57" t="str">
        <f t="array" ref="T237">IF(AND(E237&lt;&gt;"",K237="NON",OR(L237="Branchement individuel",L237="Batiment détruit")),3,"")</f>
        <v/>
      </c>
      <c r="U237" s="58"/>
      <c r="V237" s="58" t="str">
        <f t="array" ref="V237">IF(AND(E237&lt;&gt;"",K237="OUI",Q237="OUI"),18,"")</f>
        <v/>
      </c>
      <c r="W237" s="49" t="str">
        <f t="array" ref="W237">IF(AND(E237&lt;&gt;"",K237="OUI",Q237="OUI"),60,"")</f>
        <v/>
      </c>
      <c r="X237" s="56"/>
      <c r="Y237" s="49"/>
      <c r="Z237" s="49"/>
      <c r="AA237" s="51"/>
      <c r="AB237" s="48"/>
    </row>
    <row r="238" spans="1:28" x14ac:dyDescent="0.25">
      <c r="A238" s="152" t="str">
        <f t="array" ref="A238">IF(D238="",RIGHT(E238,7),"")</f>
        <v>5287074</v>
      </c>
      <c r="B238" s="152">
        <f t="array" ref="B238">E238</f>
        <v>10005287074</v>
      </c>
      <c r="C238" s="61" t="str">
        <f t="array" ref="C238">IFERROR(VLOOKUP(B238,RT!A:B,2,FALSE),"")</f>
        <v/>
      </c>
      <c r="D238" s="7" t="str">
        <f t="array" ref="D238">IFERROR(VLOOKUP(B238,RT!A:J,10,FALSE),"")</f>
        <v/>
      </c>
      <c r="E238" s="203">
        <v>10005287074</v>
      </c>
      <c r="F238" s="204" t="s">
        <v>114</v>
      </c>
      <c r="G238" s="204" t="s">
        <v>70</v>
      </c>
      <c r="H238" s="204"/>
      <c r="I238" s="204" t="s">
        <v>96</v>
      </c>
      <c r="J238" s="202" t="s">
        <v>97</v>
      </c>
      <c r="K238" s="169" t="str">
        <f t="array" ref="K238">IFERROR(VLOOKUP(B238,RT!A:K,11,FALSE),"")</f>
        <v/>
      </c>
      <c r="L238" s="170" t="str">
        <f t="array" ref="L238">IFERROR(VLOOKUP(B238,RT!A:AJ,36,FALSE),"")</f>
        <v/>
      </c>
      <c r="M238" s="53" t="str">
        <f t="array" ref="M238">IFERROR(VLOOKUP(B238,RT!A:AL,38,FALSE),"")</f>
        <v/>
      </c>
      <c r="N238" s="52" t="str">
        <f t="array" ref="N238">IFERROR(VLOOKUP(B238,RT!A:AK,37,FALSE),"")</f>
        <v/>
      </c>
      <c r="O238" s="54" t="str">
        <f t="array" ref="O238">IFERROR(VLOOKUP(B238,RT!A:I,9,FALSE),"")</f>
        <v/>
      </c>
      <c r="P238" s="52" t="str">
        <f t="array" ref="P238">IFERROR(VLOOKUP(B238,RT!A:H,8,FALSE),"")</f>
        <v/>
      </c>
      <c r="Q238" s="55" t="str">
        <f t="array" ref="Q238">IFERROR(VLOOKUP(B238,RT!A:AA,27,FALSE),"")</f>
        <v/>
      </c>
      <c r="R238" s="56" t="str">
        <f t="array" ref="R238">IF(AND(E238&lt;&gt;"",G238="INS",K238="OUI",M238&gt;0),M238*IF($O238&gt;41790,5.94,5.65),"")</f>
        <v/>
      </c>
      <c r="S238" s="50" t="str">
        <f t="array" ref="S238">IF(AND(E238&lt;&gt;"",G238="REV",K238="OUI",M238&gt;0),M238*IF($O238&gt;41790,6.2,5.9),"")</f>
        <v/>
      </c>
      <c r="T238" s="57" t="str">
        <f t="array" ref="T238">IF(AND(E238&lt;&gt;"",K238="NON",OR(L238="Branchement individuel",L238="Batiment détruit")),3,"")</f>
        <v/>
      </c>
      <c r="U238" s="58"/>
      <c r="V238" s="58" t="str">
        <f t="array" ref="V238">IF(AND(E238&lt;&gt;"",K238="OUI",Q238="OUI"),18,"")</f>
        <v/>
      </c>
      <c r="W238" s="49" t="str">
        <f t="array" ref="W238">IF(AND(E238&lt;&gt;"",K238="OUI",Q238="OUI"),60,"")</f>
        <v/>
      </c>
      <c r="X238" s="56"/>
      <c r="Y238" s="49"/>
      <c r="Z238" s="49"/>
      <c r="AA238" s="51"/>
      <c r="AB238" s="48"/>
    </row>
    <row r="239" spans="1:28" x14ac:dyDescent="0.25">
      <c r="A239" s="152" t="str">
        <f t="array" ref="A239">IF(D239="",RIGHT(E239,7),"")</f>
        <v>5339157</v>
      </c>
      <c r="B239" s="152">
        <f t="array" ref="B239">E239</f>
        <v>10005339157</v>
      </c>
      <c r="C239" s="61" t="str">
        <f t="array" ref="C239">IFERROR(VLOOKUP(B239,RT!A:B,2,FALSE),"")</f>
        <v/>
      </c>
      <c r="D239" s="7" t="str">
        <f t="array" ref="D239">IFERROR(VLOOKUP(B239,RT!A:J,10,FALSE),"")</f>
        <v/>
      </c>
      <c r="E239" s="203">
        <v>10005339157</v>
      </c>
      <c r="F239" s="204" t="s">
        <v>113</v>
      </c>
      <c r="G239" s="204" t="s">
        <v>70</v>
      </c>
      <c r="H239" s="204"/>
      <c r="I239" s="204" t="s">
        <v>96</v>
      </c>
      <c r="J239" s="202" t="s">
        <v>97</v>
      </c>
      <c r="K239" s="169" t="str">
        <f t="array" ref="K239">IFERROR(VLOOKUP(B239,RT!A:K,11,FALSE),"")</f>
        <v/>
      </c>
      <c r="L239" s="170" t="str">
        <f t="array" ref="L239">IFERROR(VLOOKUP(B239,RT!A:AJ,36,FALSE),"")</f>
        <v/>
      </c>
      <c r="M239" s="53" t="str">
        <f t="array" ref="M239">IFERROR(VLOOKUP(B239,RT!A:AL,38,FALSE),"")</f>
        <v/>
      </c>
      <c r="N239" s="52" t="str">
        <f t="array" ref="N239">IFERROR(VLOOKUP(B239,RT!A:AK,37,FALSE),"")</f>
        <v/>
      </c>
      <c r="O239" s="54" t="str">
        <f t="array" ref="O239">IFERROR(VLOOKUP(B239,RT!A:I,9,FALSE),"")</f>
        <v/>
      </c>
      <c r="P239" s="52" t="str">
        <f t="array" ref="P239">IFERROR(VLOOKUP(B239,RT!A:H,8,FALSE),"")</f>
        <v/>
      </c>
      <c r="Q239" s="55" t="str">
        <f t="array" ref="Q239">IFERROR(VLOOKUP(B239,RT!A:AA,27,FALSE),"")</f>
        <v/>
      </c>
      <c r="R239" s="56" t="str">
        <f t="array" ref="R239">IF(AND(E239&lt;&gt;"",G239="INS",K239="OUI",M239&gt;0),M239*IF($O239&gt;41790,5.94,5.65),"")</f>
        <v/>
      </c>
      <c r="S239" s="50" t="str">
        <f t="array" ref="S239">IF(AND(E239&lt;&gt;"",G239="REV",K239="OUI",M239&gt;0),M239*IF($O239&gt;41790,6.2,5.9),"")</f>
        <v/>
      </c>
      <c r="T239" s="57" t="str">
        <f t="array" ref="T239">IF(AND(E239&lt;&gt;"",K239="NON",OR(L239="Branchement individuel",L239="Batiment détruit")),3,"")</f>
        <v/>
      </c>
      <c r="U239" s="58"/>
      <c r="V239" s="58" t="str">
        <f t="array" ref="V239">IF(AND(E239&lt;&gt;"",K239="OUI",Q239="OUI"),18,"")</f>
        <v/>
      </c>
      <c r="W239" s="49" t="str">
        <f t="array" ref="W239">IF(AND(E239&lt;&gt;"",K239="OUI",Q239="OUI"),60,"")</f>
        <v/>
      </c>
      <c r="X239" s="56"/>
      <c r="Y239" s="49"/>
      <c r="Z239" s="49"/>
      <c r="AA239" s="51"/>
      <c r="AB239" s="48"/>
    </row>
    <row r="240" spans="1:28" x14ac:dyDescent="0.25">
      <c r="A240" s="152" t="str">
        <f t="array" ref="A240">IF(D240="",RIGHT(E240,7),"")</f>
        <v>5638038</v>
      </c>
      <c r="B240" s="152">
        <f t="array" ref="B240">E240</f>
        <v>10005638038</v>
      </c>
      <c r="C240" s="61" t="str">
        <f t="array" ref="C240">IFERROR(VLOOKUP(B240,RT!A:B,2,FALSE),"")</f>
        <v/>
      </c>
      <c r="D240" s="7" t="str">
        <f t="array" ref="D240">IFERROR(VLOOKUP(B240,RT!A:J,10,FALSE),"")</f>
        <v/>
      </c>
      <c r="E240" s="203">
        <v>10005638038</v>
      </c>
      <c r="F240" s="204" t="s">
        <v>111</v>
      </c>
      <c r="G240" s="204" t="s">
        <v>70</v>
      </c>
      <c r="H240" s="204"/>
      <c r="I240" s="204" t="s">
        <v>96</v>
      </c>
      <c r="J240" s="202" t="s">
        <v>97</v>
      </c>
      <c r="K240" s="169" t="str">
        <f t="array" ref="K240">IFERROR(VLOOKUP(B240,RT!A:K,11,FALSE),"")</f>
        <v/>
      </c>
      <c r="L240" s="170" t="str">
        <f t="array" ref="L240">IFERROR(VLOOKUP(B240,RT!A:AJ,36,FALSE),"")</f>
        <v/>
      </c>
      <c r="M240" s="53" t="str">
        <f t="array" ref="M240">IFERROR(VLOOKUP(B240,RT!A:AL,38,FALSE),"")</f>
        <v/>
      </c>
      <c r="N240" s="52" t="str">
        <f t="array" ref="N240">IFERROR(VLOOKUP(B240,RT!A:AK,37,FALSE),"")</f>
        <v/>
      </c>
      <c r="O240" s="54" t="str">
        <f t="array" ref="O240">IFERROR(VLOOKUP(B240,RT!A:I,9,FALSE),"")</f>
        <v/>
      </c>
      <c r="P240" s="52" t="str">
        <f t="array" ref="P240">IFERROR(VLOOKUP(B240,RT!A:H,8,FALSE),"")</f>
        <v/>
      </c>
      <c r="Q240" s="55" t="str">
        <f t="array" ref="Q240">IFERROR(VLOOKUP(B240,RT!A:AA,27,FALSE),"")</f>
        <v/>
      </c>
      <c r="R240" s="56" t="str">
        <f t="array" ref="R240">IF(AND(E240&lt;&gt;"",G240="INS",K240="OUI",M240&gt;0),M240*IF($O240&gt;41790,5.94,5.65),"")</f>
        <v/>
      </c>
      <c r="S240" s="50" t="str">
        <f t="array" ref="S240">IF(AND(E240&lt;&gt;"",G240="REV",K240="OUI",M240&gt;0),M240*IF($O240&gt;41790,6.2,5.9),"")</f>
        <v/>
      </c>
      <c r="T240" s="57" t="str">
        <f t="array" ref="T240">IF(AND(E240&lt;&gt;"",K240="NON",OR(L240="Branchement individuel",L240="Batiment détruit")),3,"")</f>
        <v/>
      </c>
      <c r="U240" s="58"/>
      <c r="V240" s="58" t="str">
        <f t="array" ref="V240">IF(AND(E240&lt;&gt;"",K240="OUI",Q240="OUI"),18,"")</f>
        <v/>
      </c>
      <c r="W240" s="49" t="str">
        <f t="array" ref="W240">IF(AND(E240&lt;&gt;"",K240="OUI",Q240="OUI"),60,"")</f>
        <v/>
      </c>
      <c r="X240" s="56"/>
      <c r="Y240" s="49"/>
      <c r="Z240" s="49"/>
      <c r="AA240" s="51"/>
      <c r="AB240" s="48"/>
    </row>
    <row r="241" spans="1:28" x14ac:dyDescent="0.25">
      <c r="A241" s="152" t="str">
        <f t="array" ref="A241">IF(D241="",RIGHT(E241,7),"")</f>
        <v>5644691</v>
      </c>
      <c r="B241" s="152">
        <f t="array" ref="B241">E241</f>
        <v>10005644691</v>
      </c>
      <c r="C241" s="61" t="str">
        <f t="array" ref="C241">IFERROR(VLOOKUP(B241,RT!A:B,2,FALSE),"")</f>
        <v/>
      </c>
      <c r="D241" s="7" t="str">
        <f t="array" ref="D241">IFERROR(VLOOKUP(B241,RT!A:J,10,FALSE),"")</f>
        <v/>
      </c>
      <c r="E241" s="203">
        <v>10005644691</v>
      </c>
      <c r="F241" s="204" t="s">
        <v>110</v>
      </c>
      <c r="G241" s="204" t="s">
        <v>70</v>
      </c>
      <c r="H241" s="204"/>
      <c r="I241" s="204" t="s">
        <v>96</v>
      </c>
      <c r="J241" s="202" t="s">
        <v>97</v>
      </c>
      <c r="K241" s="169" t="str">
        <f t="array" ref="K241">IFERROR(VLOOKUP(B241,RT!A:K,11,FALSE),"")</f>
        <v/>
      </c>
      <c r="L241" s="170" t="str">
        <f t="array" ref="L241">IFERROR(VLOOKUP(B241,RT!A:AJ,36,FALSE),"")</f>
        <v/>
      </c>
      <c r="M241" s="53" t="str">
        <f t="array" ref="M241">IFERROR(VLOOKUP(B241,RT!A:AL,38,FALSE),"")</f>
        <v/>
      </c>
      <c r="N241" s="52" t="str">
        <f t="array" ref="N241">IFERROR(VLOOKUP(B241,RT!A:AK,37,FALSE),"")</f>
        <v/>
      </c>
      <c r="O241" s="54" t="str">
        <f t="array" ref="O241">IFERROR(VLOOKUP(B241,RT!A:I,9,FALSE),"")</f>
        <v/>
      </c>
      <c r="P241" s="52" t="str">
        <f t="array" ref="P241">IFERROR(VLOOKUP(B241,RT!A:H,8,FALSE),"")</f>
        <v/>
      </c>
      <c r="Q241" s="55" t="str">
        <f t="array" ref="Q241">IFERROR(VLOOKUP(B241,RT!A:AA,27,FALSE),"")</f>
        <v/>
      </c>
      <c r="R241" s="56" t="str">
        <f t="array" ref="R241">IF(AND(E241&lt;&gt;"",G241="INS",K241="OUI",M241&gt;0),M241*IF($O241&gt;41790,5.94,5.65),"")</f>
        <v/>
      </c>
      <c r="S241" s="50" t="str">
        <f t="array" ref="S241">IF(AND(E241&lt;&gt;"",G241="REV",K241="OUI",M241&gt;0),M241*IF($O241&gt;41790,6.2,5.9),"")</f>
        <v/>
      </c>
      <c r="T241" s="57" t="str">
        <f t="array" ref="T241">IF(AND(E241&lt;&gt;"",K241="NON",OR(L241="Branchement individuel",L241="Batiment détruit")),3,"")</f>
        <v/>
      </c>
      <c r="U241" s="58"/>
      <c r="V241" s="58" t="str">
        <f t="array" ref="V241">IF(AND(E241&lt;&gt;"",K241="OUI",Q241="OUI"),18,"")</f>
        <v/>
      </c>
      <c r="W241" s="49" t="str">
        <f t="array" ref="W241">IF(AND(E241&lt;&gt;"",K241="OUI",Q241="OUI"),60,"")</f>
        <v/>
      </c>
      <c r="X241" s="56"/>
      <c r="Y241" s="49"/>
      <c r="Z241" s="49"/>
      <c r="AA241" s="51"/>
      <c r="AB241" s="48"/>
    </row>
    <row r="242" spans="1:28" x14ac:dyDescent="0.25">
      <c r="A242" s="152" t="str">
        <f t="array" ref="A242">IF(D242="",RIGHT(E242,7),"")</f>
        <v>5649091</v>
      </c>
      <c r="B242" s="152">
        <f t="array" ref="B242">E242</f>
        <v>10005649091</v>
      </c>
      <c r="C242" s="61" t="str">
        <f t="array" ref="C242">IFERROR(VLOOKUP(B242,RT!A:B,2,FALSE),"")</f>
        <v/>
      </c>
      <c r="D242" s="7" t="str">
        <f t="array" ref="D242">IFERROR(VLOOKUP(B242,RT!A:J,10,FALSE),"")</f>
        <v/>
      </c>
      <c r="E242" s="203">
        <v>10005649091</v>
      </c>
      <c r="F242" s="204" t="s">
        <v>109</v>
      </c>
      <c r="G242" s="204" t="s">
        <v>70</v>
      </c>
      <c r="H242" s="204"/>
      <c r="I242" s="204" t="s">
        <v>96</v>
      </c>
      <c r="J242" s="202" t="s">
        <v>97</v>
      </c>
      <c r="K242" s="169" t="str">
        <f t="array" ref="K242">IFERROR(VLOOKUP(B242,RT!A:K,11,FALSE),"")</f>
        <v/>
      </c>
      <c r="L242" s="170" t="str">
        <f t="array" ref="L242">IFERROR(VLOOKUP(B242,RT!A:AJ,36,FALSE),"")</f>
        <v/>
      </c>
      <c r="M242" s="53" t="str">
        <f t="array" ref="M242">IFERROR(VLOOKUP(B242,RT!A:AL,38,FALSE),"")</f>
        <v/>
      </c>
      <c r="N242" s="52" t="str">
        <f t="array" ref="N242">IFERROR(VLOOKUP(B242,RT!A:AK,37,FALSE),"")</f>
        <v/>
      </c>
      <c r="O242" s="54" t="str">
        <f t="array" ref="O242">IFERROR(VLOOKUP(B242,RT!A:I,9,FALSE),"")</f>
        <v/>
      </c>
      <c r="P242" s="52" t="str">
        <f t="array" ref="P242">IFERROR(VLOOKUP(B242,RT!A:H,8,FALSE),"")</f>
        <v/>
      </c>
      <c r="Q242" s="55" t="str">
        <f t="array" ref="Q242">IFERROR(VLOOKUP(B242,RT!A:AA,27,FALSE),"")</f>
        <v/>
      </c>
      <c r="R242" s="56" t="str">
        <f t="array" ref="R242">IF(AND(E242&lt;&gt;"",G242="INS",K242="OUI",M242&gt;0),M242*IF($O242&gt;41790,5.94,5.65),"")</f>
        <v/>
      </c>
      <c r="S242" s="50" t="str">
        <f t="array" ref="S242">IF(AND(E242&lt;&gt;"",G242="REV",K242="OUI",M242&gt;0),M242*IF($O242&gt;41790,6.2,5.9),"")</f>
        <v/>
      </c>
      <c r="T242" s="57" t="str">
        <f t="array" ref="T242">IF(AND(E242&lt;&gt;"",K242="NON",OR(L242="Branchement individuel",L242="Batiment détruit")),3,"")</f>
        <v/>
      </c>
      <c r="U242" s="58"/>
      <c r="V242" s="58" t="str">
        <f t="array" ref="V242">IF(AND(E242&lt;&gt;"",K242="OUI",Q242="OUI"),18,"")</f>
        <v/>
      </c>
      <c r="W242" s="49" t="str">
        <f t="array" ref="W242">IF(AND(E242&lt;&gt;"",K242="OUI",Q242="OUI"),60,"")</f>
        <v/>
      </c>
      <c r="X242" s="56"/>
      <c r="Y242" s="49"/>
      <c r="Z242" s="49"/>
      <c r="AA242" s="51"/>
      <c r="AB242" s="48"/>
    </row>
    <row r="243" spans="1:28" x14ac:dyDescent="0.25">
      <c r="A243" s="152" t="str">
        <f t="array" ref="A243">IF(D243="",RIGHT(E243,7),"")</f>
        <v>5652269</v>
      </c>
      <c r="B243" s="152">
        <f t="array" ref="B243">E243</f>
        <v>10005652269</v>
      </c>
      <c r="C243" s="61" t="str">
        <f t="array" ref="C243">IFERROR(VLOOKUP(B243,RT!A:B,2,FALSE),"")</f>
        <v/>
      </c>
      <c r="D243" s="7" t="str">
        <f t="array" ref="D243">IFERROR(VLOOKUP(B243,RT!A:J,10,FALSE),"")</f>
        <v/>
      </c>
      <c r="E243" s="203">
        <v>10005652269</v>
      </c>
      <c r="F243" s="204" t="s">
        <v>108</v>
      </c>
      <c r="G243" s="204" t="s">
        <v>70</v>
      </c>
      <c r="H243" s="204"/>
      <c r="I243" s="204" t="s">
        <v>96</v>
      </c>
      <c r="J243" s="202" t="s">
        <v>97</v>
      </c>
      <c r="K243" s="169" t="str">
        <f t="array" ref="K243">IFERROR(VLOOKUP(B243,RT!A:K,11,FALSE),"")</f>
        <v/>
      </c>
      <c r="L243" s="170" t="str">
        <f t="array" ref="L243">IFERROR(VLOOKUP(B243,RT!A:AJ,36,FALSE),"")</f>
        <v/>
      </c>
      <c r="M243" s="53" t="str">
        <f t="array" ref="M243">IFERROR(VLOOKUP(B243,RT!A:AL,38,FALSE),"")</f>
        <v/>
      </c>
      <c r="N243" s="52" t="str">
        <f t="array" ref="N243">IFERROR(VLOOKUP(B243,RT!A:AK,37,FALSE),"")</f>
        <v/>
      </c>
      <c r="O243" s="54" t="str">
        <f t="array" ref="O243">IFERROR(VLOOKUP(B243,RT!A:I,9,FALSE),"")</f>
        <v/>
      </c>
      <c r="P243" s="52" t="str">
        <f t="array" ref="P243">IFERROR(VLOOKUP(B243,RT!A:H,8,FALSE),"")</f>
        <v/>
      </c>
      <c r="Q243" s="55" t="str">
        <f t="array" ref="Q243">IFERROR(VLOOKUP(B243,RT!A:AA,27,FALSE),"")</f>
        <v/>
      </c>
      <c r="R243" s="56" t="str">
        <f t="array" ref="R243">IF(AND(E243&lt;&gt;"",G243="INS",K243="OUI",M243&gt;0),M243*IF($O243&gt;41790,5.94,5.65),"")</f>
        <v/>
      </c>
      <c r="S243" s="50" t="str">
        <f t="array" ref="S243">IF(AND(E243&lt;&gt;"",G243="REV",K243="OUI",M243&gt;0),M243*IF($O243&gt;41790,6.2,5.9),"")</f>
        <v/>
      </c>
      <c r="T243" s="57" t="str">
        <f t="array" ref="T243">IF(AND(E243&lt;&gt;"",K243="NON",OR(L243="Branchement individuel",L243="Batiment détruit")),3,"")</f>
        <v/>
      </c>
      <c r="U243" s="58"/>
      <c r="V243" s="58" t="str">
        <f t="array" ref="V243">IF(AND(E243&lt;&gt;"",K243="OUI",Q243="OUI"),18,"")</f>
        <v/>
      </c>
      <c r="W243" s="49" t="str">
        <f t="array" ref="W243">IF(AND(E243&lt;&gt;"",K243="OUI",Q243="OUI"),60,"")</f>
        <v/>
      </c>
      <c r="X243" s="56"/>
      <c r="Y243" s="49"/>
      <c r="Z243" s="49"/>
      <c r="AA243" s="51"/>
      <c r="AB243" s="48"/>
    </row>
    <row r="244" spans="1:28" x14ac:dyDescent="0.25">
      <c r="A244" s="152" t="str">
        <f t="array" ref="A244">IF(D244="",RIGHT(E244,7),"")</f>
        <v>5286477</v>
      </c>
      <c r="B244" s="152">
        <f t="array" ref="B244">E244</f>
        <v>10005286477</v>
      </c>
      <c r="C244" s="61" t="str">
        <f t="array" ref="C244">IFERROR(VLOOKUP(B244,RT!A:B,2,FALSE),"")</f>
        <v/>
      </c>
      <c r="D244" s="7" t="str">
        <f t="array" ref="D244">IFERROR(VLOOKUP(B244,RT!A:J,10,FALSE),"")</f>
        <v/>
      </c>
      <c r="E244" s="203">
        <v>10005286477</v>
      </c>
      <c r="F244" s="204" t="s">
        <v>115</v>
      </c>
      <c r="G244" s="204" t="s">
        <v>70</v>
      </c>
      <c r="H244" s="204"/>
      <c r="I244" s="204" t="s">
        <v>96</v>
      </c>
      <c r="J244" s="202" t="s">
        <v>97</v>
      </c>
      <c r="K244" s="169" t="str">
        <f t="array" ref="K244">IFERROR(VLOOKUP(B244,RT!A:K,11,FALSE),"")</f>
        <v/>
      </c>
      <c r="L244" s="170" t="str">
        <f t="array" ref="L244">IFERROR(VLOOKUP(B244,RT!A:AJ,36,FALSE),"")</f>
        <v/>
      </c>
      <c r="M244" s="53" t="str">
        <f t="array" ref="M244">IFERROR(VLOOKUP(B244,RT!A:AL,38,FALSE),"")</f>
        <v/>
      </c>
      <c r="N244" s="52" t="str">
        <f t="array" ref="N244">IFERROR(VLOOKUP(B244,RT!A:AK,37,FALSE),"")</f>
        <v/>
      </c>
      <c r="O244" s="54" t="str">
        <f t="array" ref="O244">IFERROR(VLOOKUP(B244,RT!A:I,9,FALSE),"")</f>
        <v/>
      </c>
      <c r="P244" s="52" t="str">
        <f t="array" ref="P244">IFERROR(VLOOKUP(B244,RT!A:H,8,FALSE),"")</f>
        <v/>
      </c>
      <c r="Q244" s="55" t="str">
        <f t="array" ref="Q244">IFERROR(VLOOKUP(B244,RT!A:AA,27,FALSE),"")</f>
        <v/>
      </c>
      <c r="R244" s="56" t="str">
        <f t="array" ref="R244">IF(AND(E244&lt;&gt;"",G244="INS",K244="OUI",M244&gt;0),M244*IF($O244&gt;41790,5.94,5.65),"")</f>
        <v/>
      </c>
      <c r="S244" s="50" t="str">
        <f t="array" ref="S244">IF(AND(E244&lt;&gt;"",G244="REV",K244="OUI",M244&gt;0),M244*IF($O244&gt;41790,6.2,5.9),"")</f>
        <v/>
      </c>
      <c r="T244" s="57" t="str">
        <f t="array" ref="T244">IF(AND(E244&lt;&gt;"",K244="NON",OR(L244="Branchement individuel",L244="Batiment détruit")),3,"")</f>
        <v/>
      </c>
      <c r="U244" s="58"/>
      <c r="V244" s="58" t="str">
        <f t="array" ref="V244">IF(AND(E244&lt;&gt;"",K244="OUI",Q244="OUI"),18,"")</f>
        <v/>
      </c>
      <c r="W244" s="49" t="str">
        <f t="array" ref="W244">IF(AND(E244&lt;&gt;"",K244="OUI",Q244="OUI"),60,"")</f>
        <v/>
      </c>
      <c r="X244" s="56"/>
      <c r="Y244" s="49"/>
      <c r="Z244" s="49"/>
      <c r="AA244" s="51"/>
      <c r="AB244" s="48"/>
    </row>
    <row r="245" spans="1:28" x14ac:dyDescent="0.25">
      <c r="A245" s="152" t="str">
        <f t="array" ref="A245">IF(D245="",RIGHT(E245,7),"")</f>
        <v>5284682</v>
      </c>
      <c r="B245" s="152">
        <f t="array" ref="B245">E245</f>
        <v>10005284682</v>
      </c>
      <c r="C245" s="61" t="str">
        <f t="array" ref="C245">IFERROR(VLOOKUP(B245,RT!A:B,2,FALSE),"")</f>
        <v/>
      </c>
      <c r="D245" s="7" t="str">
        <f t="array" ref="D245">IFERROR(VLOOKUP(B245,RT!A:J,10,FALSE),"")</f>
        <v/>
      </c>
      <c r="E245" s="203">
        <v>10005284682</v>
      </c>
      <c r="F245" s="204" t="s">
        <v>125</v>
      </c>
      <c r="G245" s="204" t="s">
        <v>70</v>
      </c>
      <c r="H245" s="204"/>
      <c r="I245" s="204" t="s">
        <v>96</v>
      </c>
      <c r="J245" s="202" t="s">
        <v>97</v>
      </c>
      <c r="K245" s="169" t="str">
        <f t="array" ref="K245">IFERROR(VLOOKUP(B245,RT!A:K,11,FALSE),"")</f>
        <v/>
      </c>
      <c r="L245" s="170" t="str">
        <f t="array" ref="L245">IFERROR(VLOOKUP(B245,RT!A:AJ,36,FALSE),"")</f>
        <v/>
      </c>
      <c r="M245" s="53" t="str">
        <f t="array" ref="M245">IFERROR(VLOOKUP(B245,RT!A:AL,38,FALSE),"")</f>
        <v/>
      </c>
      <c r="N245" s="52" t="str">
        <f t="array" ref="N245">IFERROR(VLOOKUP(B245,RT!A:AK,37,FALSE),"")</f>
        <v/>
      </c>
      <c r="O245" s="54" t="str">
        <f t="array" ref="O245">IFERROR(VLOOKUP(B245,RT!A:I,9,FALSE),"")</f>
        <v/>
      </c>
      <c r="P245" s="52" t="str">
        <f t="array" ref="P245">IFERROR(VLOOKUP(B245,RT!A:H,8,FALSE),"")</f>
        <v/>
      </c>
      <c r="Q245" s="55" t="str">
        <f t="array" ref="Q245">IFERROR(VLOOKUP(B245,RT!A:AA,27,FALSE),"")</f>
        <v/>
      </c>
      <c r="R245" s="56" t="str">
        <f t="array" ref="R245">IF(AND(E245&lt;&gt;"",G245="INS",K245="OUI",M245&gt;0),M245*IF($O245&gt;41790,5.94,5.65),"")</f>
        <v/>
      </c>
      <c r="S245" s="50" t="str">
        <f t="array" ref="S245">IF(AND(E245&lt;&gt;"",G245="REV",K245="OUI",M245&gt;0),M245*IF($O245&gt;41790,6.2,5.9),"")</f>
        <v/>
      </c>
      <c r="T245" s="57" t="str">
        <f t="array" ref="T245">IF(AND(E245&lt;&gt;"",K245="NON",OR(L245="Branchement individuel",L245="Batiment détruit")),3,"")</f>
        <v/>
      </c>
      <c r="U245" s="58"/>
      <c r="V245" s="58" t="str">
        <f t="array" ref="V245">IF(AND(E245&lt;&gt;"",K245="OUI",Q245="OUI"),18,"")</f>
        <v/>
      </c>
      <c r="W245" s="49" t="str">
        <f t="array" ref="W245">IF(AND(E245&lt;&gt;"",K245="OUI",Q245="OUI"),60,"")</f>
        <v/>
      </c>
      <c r="X245" s="56"/>
      <c r="Y245" s="49"/>
      <c r="Z245" s="49"/>
      <c r="AA245" s="51"/>
      <c r="AB245" s="48"/>
    </row>
    <row r="246" spans="1:28" x14ac:dyDescent="0.25">
      <c r="A246" s="152" t="str">
        <f t="array" ref="A246">IF(D246="",RIGHT(E246,7),"")</f>
        <v>5524180</v>
      </c>
      <c r="B246" s="152">
        <f t="array" ref="B246">E246</f>
        <v>10005524180</v>
      </c>
      <c r="C246" s="61" t="str">
        <f t="array" ref="C246">IFERROR(VLOOKUP(B246,RT!A:B,2,FALSE),"")</f>
        <v/>
      </c>
      <c r="D246" s="7" t="str">
        <f t="array" ref="D246">IFERROR(VLOOKUP(B246,RT!A:J,10,FALSE),"")</f>
        <v/>
      </c>
      <c r="E246" s="203">
        <v>10005524180</v>
      </c>
      <c r="F246" s="204" t="s">
        <v>124</v>
      </c>
      <c r="G246" s="204" t="s">
        <v>70</v>
      </c>
      <c r="H246" s="204"/>
      <c r="I246" s="204" t="s">
        <v>96</v>
      </c>
      <c r="J246" s="202" t="s">
        <v>97</v>
      </c>
      <c r="K246" s="169" t="str">
        <f t="array" ref="K246">IFERROR(VLOOKUP(B246,RT!A:K,11,FALSE),"")</f>
        <v/>
      </c>
      <c r="L246" s="170" t="str">
        <f t="array" ref="L246">IFERROR(VLOOKUP(B246,RT!A:AJ,36,FALSE),"")</f>
        <v/>
      </c>
      <c r="M246" s="53" t="str">
        <f t="array" ref="M246">IFERROR(VLOOKUP(B246,RT!A:AL,38,FALSE),"")</f>
        <v/>
      </c>
      <c r="N246" s="52" t="str">
        <f t="array" ref="N246">IFERROR(VLOOKUP(B246,RT!A:AK,37,FALSE),"")</f>
        <v/>
      </c>
      <c r="O246" s="54" t="str">
        <f t="array" ref="O246">IFERROR(VLOOKUP(B246,RT!A:I,9,FALSE),"")</f>
        <v/>
      </c>
      <c r="P246" s="52" t="str">
        <f t="array" ref="P246">IFERROR(VLOOKUP(B246,RT!A:H,8,FALSE),"")</f>
        <v/>
      </c>
      <c r="Q246" s="55" t="str">
        <f t="array" ref="Q246">IFERROR(VLOOKUP(B246,RT!A:AA,27,FALSE),"")</f>
        <v/>
      </c>
      <c r="R246" s="56" t="str">
        <f t="array" ref="R246">IF(AND(E246&lt;&gt;"",G246="INS",K246="OUI",M246&gt;0),M246*IF($O246&gt;41790,5.94,5.65),"")</f>
        <v/>
      </c>
      <c r="S246" s="50" t="str">
        <f t="array" ref="S246">IF(AND(E246&lt;&gt;"",G246="REV",K246="OUI",M246&gt;0),M246*IF($O246&gt;41790,6.2,5.9),"")</f>
        <v/>
      </c>
      <c r="T246" s="57" t="str">
        <f t="array" ref="T246">IF(AND(E246&lt;&gt;"",K246="NON",OR(L246="Branchement individuel",L246="Batiment détruit")),3,"")</f>
        <v/>
      </c>
      <c r="U246" s="58"/>
      <c r="V246" s="58" t="str">
        <f t="array" ref="V246">IF(AND(E246&lt;&gt;"",K246="OUI",Q246="OUI"),18,"")</f>
        <v/>
      </c>
      <c r="W246" s="49" t="str">
        <f t="array" ref="W246">IF(AND(E246&lt;&gt;"",K246="OUI",Q246="OUI"),60,"")</f>
        <v/>
      </c>
      <c r="X246" s="56"/>
      <c r="Y246" s="49"/>
      <c r="Z246" s="49"/>
      <c r="AA246" s="51"/>
      <c r="AB246" s="48"/>
    </row>
    <row r="247" spans="1:28" x14ac:dyDescent="0.25">
      <c r="A247" s="152" t="str">
        <f t="array" ref="A247">IF(D247="",RIGHT(E247,7),"")</f>
        <v>5285885</v>
      </c>
      <c r="B247" s="152">
        <f t="array" ref="B247">E247</f>
        <v>10005285885</v>
      </c>
      <c r="C247" s="61" t="str">
        <f t="array" ref="C247">IFERROR(VLOOKUP(B247,RT!A:B,2,FALSE),"")</f>
        <v/>
      </c>
      <c r="D247" s="7" t="str">
        <f t="array" ref="D247">IFERROR(VLOOKUP(B247,RT!A:J,10,FALSE),"")</f>
        <v/>
      </c>
      <c r="E247" s="203">
        <v>10005285885</v>
      </c>
      <c r="F247" s="204" t="s">
        <v>123</v>
      </c>
      <c r="G247" s="204" t="s">
        <v>70</v>
      </c>
      <c r="H247" s="204"/>
      <c r="I247" s="204" t="s">
        <v>96</v>
      </c>
      <c r="J247" s="202" t="s">
        <v>97</v>
      </c>
      <c r="K247" s="169" t="str">
        <f t="array" ref="K247">IFERROR(VLOOKUP(B247,RT!A:K,11,FALSE),"")</f>
        <v/>
      </c>
      <c r="L247" s="170" t="str">
        <f t="array" ref="L247">IFERROR(VLOOKUP(B247,RT!A:AJ,36,FALSE),"")</f>
        <v/>
      </c>
      <c r="M247" s="53" t="str">
        <f t="array" ref="M247">IFERROR(VLOOKUP(B247,RT!A:AL,38,FALSE),"")</f>
        <v/>
      </c>
      <c r="N247" s="52" t="str">
        <f t="array" ref="N247">IFERROR(VLOOKUP(B247,RT!A:AK,37,FALSE),"")</f>
        <v/>
      </c>
      <c r="O247" s="54" t="str">
        <f t="array" ref="O247">IFERROR(VLOOKUP(B247,RT!A:I,9,FALSE),"")</f>
        <v/>
      </c>
      <c r="P247" s="52" t="str">
        <f t="array" ref="P247">IFERROR(VLOOKUP(B247,RT!A:H,8,FALSE),"")</f>
        <v/>
      </c>
      <c r="Q247" s="55" t="str">
        <f t="array" ref="Q247">IFERROR(VLOOKUP(B247,RT!A:AA,27,FALSE),"")</f>
        <v/>
      </c>
      <c r="R247" s="56" t="str">
        <f t="array" ref="R247">IF(AND(E247&lt;&gt;"",G247="INS",K247="OUI",M247&gt;0),M247*IF($O247&gt;41790,5.94,5.65),"")</f>
        <v/>
      </c>
      <c r="S247" s="50" t="str">
        <f t="array" ref="S247">IF(AND(E247&lt;&gt;"",G247="REV",K247="OUI",M247&gt;0),M247*IF($O247&gt;41790,6.2,5.9),"")</f>
        <v/>
      </c>
      <c r="T247" s="57" t="str">
        <f t="array" ref="T247">IF(AND(E247&lt;&gt;"",K247="NON",OR(L247="Branchement individuel",L247="Batiment détruit")),3,"")</f>
        <v/>
      </c>
      <c r="U247" s="58"/>
      <c r="V247" s="58" t="str">
        <f t="array" ref="V247">IF(AND(E247&lt;&gt;"",K247="OUI",Q247="OUI"),18,"")</f>
        <v/>
      </c>
      <c r="W247" s="49" t="str">
        <f t="array" ref="W247">IF(AND(E247&lt;&gt;"",K247="OUI",Q247="OUI"),60,"")</f>
        <v/>
      </c>
      <c r="X247" s="56"/>
      <c r="Y247" s="49"/>
      <c r="Z247" s="49"/>
      <c r="AA247" s="51"/>
      <c r="AB247" s="48"/>
    </row>
    <row r="248" spans="1:28" x14ac:dyDescent="0.25">
      <c r="A248" s="152" t="str">
        <f t="array" ref="A248">IF(D248="",RIGHT(E248,7),"")</f>
        <v>5291189</v>
      </c>
      <c r="B248" s="152">
        <f t="array" ref="B248">E248</f>
        <v>10005291189</v>
      </c>
      <c r="C248" s="61" t="str">
        <f t="array" ref="C248">IFERROR(VLOOKUP(B248,RT!A:B,2,FALSE),"")</f>
        <v/>
      </c>
      <c r="D248" s="7" t="str">
        <f t="array" ref="D248">IFERROR(VLOOKUP(B248,RT!A:J,10,FALSE),"")</f>
        <v/>
      </c>
      <c r="E248" s="203">
        <v>10005291189</v>
      </c>
      <c r="F248" s="204" t="s">
        <v>122</v>
      </c>
      <c r="G248" s="204" t="s">
        <v>70</v>
      </c>
      <c r="H248" s="204"/>
      <c r="I248" s="204" t="s">
        <v>96</v>
      </c>
      <c r="J248" s="202" t="s">
        <v>97</v>
      </c>
      <c r="K248" s="169" t="str">
        <f t="array" ref="K248">IFERROR(VLOOKUP(B248,RT!A:K,11,FALSE),"")</f>
        <v/>
      </c>
      <c r="L248" s="170" t="str">
        <f t="array" ref="L248">IFERROR(VLOOKUP(B248,RT!A:AJ,36,FALSE),"")</f>
        <v/>
      </c>
      <c r="M248" s="53" t="str">
        <f t="array" ref="M248">IFERROR(VLOOKUP(B248,RT!A:AL,38,FALSE),"")</f>
        <v/>
      </c>
      <c r="N248" s="52" t="str">
        <f t="array" ref="N248">IFERROR(VLOOKUP(B248,RT!A:AK,37,FALSE),"")</f>
        <v/>
      </c>
      <c r="O248" s="54" t="str">
        <f t="array" ref="O248">IFERROR(VLOOKUP(B248,RT!A:I,9,FALSE),"")</f>
        <v/>
      </c>
      <c r="P248" s="52" t="str">
        <f t="array" ref="P248">IFERROR(VLOOKUP(B248,RT!A:H,8,FALSE),"")</f>
        <v/>
      </c>
      <c r="Q248" s="55" t="str">
        <f t="array" ref="Q248">IFERROR(VLOOKUP(B248,RT!A:AA,27,FALSE),"")</f>
        <v/>
      </c>
      <c r="R248" s="56" t="str">
        <f t="array" ref="R248">IF(AND(E248&lt;&gt;"",G248="INS",K248="OUI",M248&gt;0),M248*IF($O248&gt;41790,5.94,5.65),"")</f>
        <v/>
      </c>
      <c r="S248" s="50" t="str">
        <f t="array" ref="S248">IF(AND(E248&lt;&gt;"",G248="REV",K248="OUI",M248&gt;0),M248*IF($O248&gt;41790,6.2,5.9),"")</f>
        <v/>
      </c>
      <c r="T248" s="57" t="str">
        <f t="array" ref="T248">IF(AND(E248&lt;&gt;"",K248="NON",OR(L248="Branchement individuel",L248="Batiment détruit")),3,"")</f>
        <v/>
      </c>
      <c r="U248" s="58"/>
      <c r="V248" s="58" t="str">
        <f t="array" ref="V248">IF(AND(E248&lt;&gt;"",K248="OUI",Q248="OUI"),18,"")</f>
        <v/>
      </c>
      <c r="W248" s="49" t="str">
        <f t="array" ref="W248">IF(AND(E248&lt;&gt;"",K248="OUI",Q248="OUI"),60,"")</f>
        <v/>
      </c>
      <c r="X248" s="56"/>
      <c r="Y248" s="49"/>
      <c r="Z248" s="49"/>
      <c r="AA248" s="51"/>
      <c r="AB248" s="48"/>
    </row>
    <row r="249" spans="1:28" x14ac:dyDescent="0.25">
      <c r="A249" s="152" t="str">
        <f t="array" ref="A249">IF(D249="",RIGHT(E249,7),"")</f>
        <v>5286478</v>
      </c>
      <c r="B249" s="152">
        <f t="array" ref="B249">E249</f>
        <v>10005286478</v>
      </c>
      <c r="C249" s="61" t="str">
        <f t="array" ref="C249">IFERROR(VLOOKUP(B249,RT!A:B,2,FALSE),"")</f>
        <v/>
      </c>
      <c r="D249" s="7" t="str">
        <f t="array" ref="D249">IFERROR(VLOOKUP(B249,RT!A:J,10,FALSE),"")</f>
        <v/>
      </c>
      <c r="E249" s="203">
        <v>10005286478</v>
      </c>
      <c r="F249" s="204" t="s">
        <v>112</v>
      </c>
      <c r="G249" s="204" t="s">
        <v>70</v>
      </c>
      <c r="H249" s="204"/>
      <c r="I249" s="204" t="s">
        <v>96</v>
      </c>
      <c r="J249" s="202" t="s">
        <v>97</v>
      </c>
      <c r="K249" s="169" t="str">
        <f t="array" ref="K249">IFERROR(VLOOKUP(B249,RT!A:K,11,FALSE),"")</f>
        <v/>
      </c>
      <c r="L249" s="170" t="str">
        <f t="array" ref="L249">IFERROR(VLOOKUP(B249,RT!A:AJ,36,FALSE),"")</f>
        <v/>
      </c>
      <c r="M249" s="53" t="str">
        <f t="array" ref="M249">IFERROR(VLOOKUP(B249,RT!A:AL,38,FALSE),"")</f>
        <v/>
      </c>
      <c r="N249" s="52" t="str">
        <f t="array" ref="N249">IFERROR(VLOOKUP(B249,RT!A:AK,37,FALSE),"")</f>
        <v/>
      </c>
      <c r="O249" s="54" t="str">
        <f t="array" ref="O249">IFERROR(VLOOKUP(B249,RT!A:I,9,FALSE),"")</f>
        <v/>
      </c>
      <c r="P249" s="52" t="str">
        <f t="array" ref="P249">IFERROR(VLOOKUP(B249,RT!A:H,8,FALSE),"")</f>
        <v/>
      </c>
      <c r="Q249" s="55" t="str">
        <f t="array" ref="Q249">IFERROR(VLOOKUP(B249,RT!A:AA,27,FALSE),"")</f>
        <v/>
      </c>
      <c r="R249" s="56" t="str">
        <f t="array" ref="R249">IF(AND(E249&lt;&gt;"",G249="INS",K249="OUI",M249&gt;0),M249*IF($O249&gt;41790,5.94,5.65),"")</f>
        <v/>
      </c>
      <c r="S249" s="50" t="str">
        <f t="array" ref="S249">IF(AND(E249&lt;&gt;"",G249="REV",K249="OUI",M249&gt;0),M249*IF($O249&gt;41790,6.2,5.9),"")</f>
        <v/>
      </c>
      <c r="T249" s="57" t="str">
        <f t="array" ref="T249">IF(AND(E249&lt;&gt;"",K249="NON",OR(L249="Branchement individuel",L249="Batiment détruit")),3,"")</f>
        <v/>
      </c>
      <c r="U249" s="58"/>
      <c r="V249" s="58" t="str">
        <f t="array" ref="V249">IF(AND(E249&lt;&gt;"",K249="OUI",Q249="OUI"),18,"")</f>
        <v/>
      </c>
      <c r="W249" s="49" t="str">
        <f t="array" ref="W249">IF(AND(E249&lt;&gt;"",K249="OUI",Q249="OUI"),60,"")</f>
        <v/>
      </c>
      <c r="X249" s="56"/>
      <c r="Y249" s="49"/>
      <c r="Z249" s="49"/>
      <c r="AA249" s="51"/>
      <c r="AB249" s="48"/>
    </row>
    <row r="250" spans="1:28" x14ac:dyDescent="0.25">
      <c r="A250" s="152" t="str">
        <f t="array" ref="A250">IF(D250="",RIGHT(E250,7),"")</f>
        <v>5426007</v>
      </c>
      <c r="B250" s="152">
        <f t="array" ref="B250">E250</f>
        <v>10005426007</v>
      </c>
      <c r="C250" s="61" t="str">
        <f t="array" ref="C250">IFERROR(VLOOKUP(B250,RT!A:B,2,FALSE),"")</f>
        <v/>
      </c>
      <c r="D250" s="7" t="str">
        <f t="array" ref="D250">IFERROR(VLOOKUP(B250,RT!A:J,10,FALSE),"")</f>
        <v/>
      </c>
      <c r="E250" s="203">
        <v>10005426007</v>
      </c>
      <c r="F250" s="204" t="s">
        <v>103</v>
      </c>
      <c r="G250" s="204" t="s">
        <v>70</v>
      </c>
      <c r="H250" s="204"/>
      <c r="I250" s="204" t="s">
        <v>96</v>
      </c>
      <c r="J250" s="202" t="s">
        <v>97</v>
      </c>
      <c r="K250" s="169" t="str">
        <f t="array" ref="K250">IFERROR(VLOOKUP(B250,RT!A:K,11,FALSE),"")</f>
        <v/>
      </c>
      <c r="L250" s="170" t="str">
        <f t="array" ref="L250">IFERROR(VLOOKUP(B250,RT!A:AJ,36,FALSE),"")</f>
        <v/>
      </c>
      <c r="M250" s="53" t="str">
        <f t="array" ref="M250">IFERROR(VLOOKUP(B250,RT!A:AL,38,FALSE),"")</f>
        <v/>
      </c>
      <c r="N250" s="52" t="str">
        <f t="array" ref="N250">IFERROR(VLOOKUP(B250,RT!A:AK,37,FALSE),"")</f>
        <v/>
      </c>
      <c r="O250" s="54" t="str">
        <f t="array" ref="O250">IFERROR(VLOOKUP(B250,RT!A:I,9,FALSE),"")</f>
        <v/>
      </c>
      <c r="P250" s="52" t="str">
        <f t="array" ref="P250">IFERROR(VLOOKUP(B250,RT!A:H,8,FALSE),"")</f>
        <v/>
      </c>
      <c r="Q250" s="55" t="str">
        <f t="array" ref="Q250">IFERROR(VLOOKUP(B250,RT!A:AA,27,FALSE),"")</f>
        <v/>
      </c>
      <c r="R250" s="56" t="str">
        <f t="array" ref="R250">IF(AND(E250&lt;&gt;"",G250="INS",K250="OUI",M250&gt;0),M250*IF($O250&gt;41790,5.94,5.65),"")</f>
        <v/>
      </c>
      <c r="S250" s="50" t="str">
        <f t="array" ref="S250">IF(AND(E250&lt;&gt;"",G250="REV",K250="OUI",M250&gt;0),M250*IF($O250&gt;41790,6.2,5.9),"")</f>
        <v/>
      </c>
      <c r="T250" s="57" t="str">
        <f t="array" ref="T250">IF(AND(E250&lt;&gt;"",K250="NON",OR(L250="Branchement individuel",L250="Batiment détruit")),3,"")</f>
        <v/>
      </c>
      <c r="U250" s="58"/>
      <c r="V250" s="58" t="str">
        <f t="array" ref="V250">IF(AND(E250&lt;&gt;"",K250="OUI",Q250="OUI"),18,"")</f>
        <v/>
      </c>
      <c r="W250" s="49" t="str">
        <f t="array" ref="W250">IF(AND(E250&lt;&gt;"",K250="OUI",Q250="OUI"),60,"")</f>
        <v/>
      </c>
      <c r="X250" s="56"/>
      <c r="Y250" s="49"/>
      <c r="Z250" s="49"/>
      <c r="AA250" s="51"/>
      <c r="AB250" s="48"/>
    </row>
    <row r="251" spans="1:28" x14ac:dyDescent="0.25">
      <c r="A251" s="152" t="str">
        <f t="array" ref="A251">IF(D251="",RIGHT(E251,7),"")</f>
        <v>5336589</v>
      </c>
      <c r="B251" s="152">
        <f t="array" ref="B251">E251</f>
        <v>10005336589</v>
      </c>
      <c r="C251" s="61" t="str">
        <f t="array" ref="C251">IFERROR(VLOOKUP(B251,RT!A:B,2,FALSE),"")</f>
        <v/>
      </c>
      <c r="D251" s="7" t="str">
        <f t="array" ref="D251">IFERROR(VLOOKUP(B251,RT!A:J,10,FALSE),"")</f>
        <v/>
      </c>
      <c r="E251" s="203">
        <v>10005336589</v>
      </c>
      <c r="F251" s="204" t="s">
        <v>116</v>
      </c>
      <c r="G251" s="204" t="s">
        <v>70</v>
      </c>
      <c r="H251" s="204"/>
      <c r="I251" s="204" t="s">
        <v>96</v>
      </c>
      <c r="J251" s="202" t="s">
        <v>97</v>
      </c>
      <c r="K251" s="169" t="str">
        <f t="array" ref="K251">IFERROR(VLOOKUP(B251,RT!A:K,11,FALSE),"")</f>
        <v/>
      </c>
      <c r="L251" s="170" t="str">
        <f t="array" ref="L251">IFERROR(VLOOKUP(B251,RT!A:AJ,36,FALSE),"")</f>
        <v/>
      </c>
      <c r="M251" s="53" t="str">
        <f t="array" ref="M251">IFERROR(VLOOKUP(B251,RT!A:AL,38,FALSE),"")</f>
        <v/>
      </c>
      <c r="N251" s="52" t="str">
        <f t="array" ref="N251">IFERROR(VLOOKUP(B251,RT!A:AK,37,FALSE),"")</f>
        <v/>
      </c>
      <c r="O251" s="54" t="str">
        <f t="array" ref="O251">IFERROR(VLOOKUP(B251,RT!A:I,9,FALSE),"")</f>
        <v/>
      </c>
      <c r="P251" s="52" t="str">
        <f t="array" ref="P251">IFERROR(VLOOKUP(B251,RT!A:H,8,FALSE),"")</f>
        <v/>
      </c>
      <c r="Q251" s="55" t="str">
        <f t="array" ref="Q251">IFERROR(VLOOKUP(B251,RT!A:AA,27,FALSE),"")</f>
        <v/>
      </c>
      <c r="R251" s="56" t="str">
        <f t="array" ref="R251">IF(AND(E251&lt;&gt;"",G251="INS",K251="OUI",M251&gt;0),M251*IF($O251&gt;41790,5.94,5.65),"")</f>
        <v/>
      </c>
      <c r="S251" s="50" t="str">
        <f t="array" ref="S251">IF(AND(E251&lt;&gt;"",G251="REV",K251="OUI",M251&gt;0),M251*IF($O251&gt;41790,6.2,5.9),"")</f>
        <v/>
      </c>
      <c r="T251" s="57" t="str">
        <f t="array" ref="T251">IF(AND(E251&lt;&gt;"",K251="NON",OR(L251="Branchement individuel",L251="Batiment détruit")),3,"")</f>
        <v/>
      </c>
      <c r="U251" s="58"/>
      <c r="V251" s="58" t="str">
        <f t="array" ref="V251">IF(AND(E251&lt;&gt;"",K251="OUI",Q251="OUI"),18,"")</f>
        <v/>
      </c>
      <c r="W251" s="49" t="str">
        <f t="array" ref="W251">IF(AND(E251&lt;&gt;"",K251="OUI",Q251="OUI"),60,"")</f>
        <v/>
      </c>
      <c r="X251" s="56"/>
      <c r="Y251" s="49"/>
      <c r="Z251" s="49"/>
      <c r="AA251" s="51"/>
      <c r="AB251" s="48"/>
    </row>
    <row r="252" spans="1:28" x14ac:dyDescent="0.25">
      <c r="A252" s="152" t="str">
        <f t="array" ref="A252">IF(D252="",RIGHT(E252,7),"")</f>
        <v>5457807</v>
      </c>
      <c r="B252" s="152">
        <f t="array" ref="B252">E252</f>
        <v>10005457807</v>
      </c>
      <c r="C252" s="61" t="str">
        <f t="array" ref="C252">IFERROR(VLOOKUP(B252,RT!A:B,2,FALSE),"")</f>
        <v/>
      </c>
      <c r="D252" s="7" t="str">
        <f t="array" ref="D252">IFERROR(VLOOKUP(B252,RT!A:J,10,FALSE),"")</f>
        <v/>
      </c>
      <c r="E252" s="203">
        <v>10005457807</v>
      </c>
      <c r="F252" s="204" t="s">
        <v>369</v>
      </c>
      <c r="G252" s="204" t="s">
        <v>70</v>
      </c>
      <c r="H252" s="204"/>
      <c r="I252" s="204" t="s">
        <v>359</v>
      </c>
      <c r="J252" s="202" t="s">
        <v>97</v>
      </c>
      <c r="K252" s="169" t="str">
        <f t="array" ref="K252">IFERROR(VLOOKUP(B252,RT!A:K,11,FALSE),"")</f>
        <v/>
      </c>
      <c r="L252" s="170" t="str">
        <f t="array" ref="L252">IFERROR(VLOOKUP(B252,RT!A:AJ,36,FALSE),"")</f>
        <v/>
      </c>
      <c r="M252" s="53" t="str">
        <f t="array" ref="M252">IFERROR(VLOOKUP(B252,RT!A:AL,38,FALSE),"")</f>
        <v/>
      </c>
      <c r="N252" s="52" t="str">
        <f t="array" ref="N252">IFERROR(VLOOKUP(B252,RT!A:AK,37,FALSE),"")</f>
        <v/>
      </c>
      <c r="O252" s="54" t="str">
        <f t="array" ref="O252">IFERROR(VLOOKUP(B252,RT!A:I,9,FALSE),"")</f>
        <v/>
      </c>
      <c r="P252" s="52" t="str">
        <f t="array" ref="P252">IFERROR(VLOOKUP(B252,RT!A:H,8,FALSE),"")</f>
        <v/>
      </c>
      <c r="Q252" s="55" t="str">
        <f t="array" ref="Q252">IFERROR(VLOOKUP(B252,RT!A:AA,27,FALSE),"")</f>
        <v/>
      </c>
      <c r="R252" s="56" t="str">
        <f t="array" ref="R252">IF(AND(E252&lt;&gt;"",G252="INS",K252="OUI",M252&gt;0),M252*IF($O252&gt;41790,5.94,5.65),"")</f>
        <v/>
      </c>
      <c r="S252" s="50" t="str">
        <f t="array" ref="S252">IF(AND(E252&lt;&gt;"",G252="REV",K252="OUI",M252&gt;0),M252*IF($O252&gt;41790,6.2,5.9),"")</f>
        <v/>
      </c>
      <c r="T252" s="57" t="str">
        <f t="array" ref="T252">IF(AND(E252&lt;&gt;"",K252="NON",OR(L252="Branchement individuel",L252="Batiment détruit")),3,"")</f>
        <v/>
      </c>
      <c r="U252" s="58"/>
      <c r="V252" s="58" t="str">
        <f t="array" ref="V252">IF(AND(E252&lt;&gt;"",K252="OUI",Q252="OUI"),18,"")</f>
        <v/>
      </c>
      <c r="W252" s="49" t="str">
        <f t="array" ref="W252">IF(AND(E252&lt;&gt;"",K252="OUI",Q252="OUI"),60,"")</f>
        <v/>
      </c>
      <c r="X252" s="56"/>
      <c r="Y252" s="49"/>
      <c r="Z252" s="49"/>
      <c r="AA252" s="51"/>
      <c r="AB252" s="48"/>
    </row>
    <row r="253" spans="1:28" x14ac:dyDescent="0.25">
      <c r="A253" s="152" t="str">
        <f t="array" ref="A253">IF(D253="",RIGHT(E253,7),"")</f>
        <v>5501403</v>
      </c>
      <c r="B253" s="152">
        <f t="array" ref="B253">E253</f>
        <v>10005501403</v>
      </c>
      <c r="C253" s="61" t="str">
        <f t="array" ref="C253">IFERROR(VLOOKUP(B253,RT!A:B,2,FALSE),"")</f>
        <v/>
      </c>
      <c r="D253" s="7" t="str">
        <f t="array" ref="D253">IFERROR(VLOOKUP(B253,RT!A:J,10,FALSE),"")</f>
        <v/>
      </c>
      <c r="E253" s="203">
        <v>10005501403</v>
      </c>
      <c r="F253" s="204" t="s">
        <v>381</v>
      </c>
      <c r="G253" s="204" t="s">
        <v>70</v>
      </c>
      <c r="H253" s="204"/>
      <c r="I253" s="204" t="s">
        <v>359</v>
      </c>
      <c r="J253" s="202" t="s">
        <v>97</v>
      </c>
      <c r="K253" s="169" t="str">
        <f t="array" ref="K253">IFERROR(VLOOKUP(B253,RT!A:K,11,FALSE),"")</f>
        <v/>
      </c>
      <c r="L253" s="170" t="str">
        <f t="array" ref="L253">IFERROR(VLOOKUP(B253,RT!A:AJ,36,FALSE),"")</f>
        <v/>
      </c>
      <c r="M253" s="53" t="str">
        <f t="array" ref="M253">IFERROR(VLOOKUP(B253,RT!A:AL,38,FALSE),"")</f>
        <v/>
      </c>
      <c r="N253" s="52" t="str">
        <f t="array" ref="N253">IFERROR(VLOOKUP(B253,RT!A:AK,37,FALSE),"")</f>
        <v/>
      </c>
      <c r="O253" s="54" t="str">
        <f t="array" ref="O253">IFERROR(VLOOKUP(B253,RT!A:I,9,FALSE),"")</f>
        <v/>
      </c>
      <c r="P253" s="52" t="str">
        <f t="array" ref="P253">IFERROR(VLOOKUP(B253,RT!A:H,8,FALSE),"")</f>
        <v/>
      </c>
      <c r="Q253" s="55" t="str">
        <f t="array" ref="Q253">IFERROR(VLOOKUP(B253,RT!A:AA,27,FALSE),"")</f>
        <v/>
      </c>
      <c r="R253" s="56" t="str">
        <f t="array" ref="R253">IF(AND(E253&lt;&gt;"",G253="INS",K253="OUI",M253&gt;0),M253*IF($O253&gt;41790,5.94,5.65),"")</f>
        <v/>
      </c>
      <c r="S253" s="50" t="str">
        <f t="array" ref="S253">IF(AND(E253&lt;&gt;"",G253="REV",K253="OUI",M253&gt;0),M253*IF($O253&gt;41790,6.2,5.9),"")</f>
        <v/>
      </c>
      <c r="T253" s="57" t="str">
        <f t="array" ref="T253">IF(AND(E253&lt;&gt;"",K253="NON",OR(L253="Branchement individuel",L253="Batiment détruit")),3,"")</f>
        <v/>
      </c>
      <c r="U253" s="58"/>
      <c r="V253" s="58" t="str">
        <f t="array" ref="V253">IF(AND(E253&lt;&gt;"",K253="OUI",Q253="OUI"),18,"")</f>
        <v/>
      </c>
      <c r="W253" s="49" t="str">
        <f t="array" ref="W253">IF(AND(E253&lt;&gt;"",K253="OUI",Q253="OUI"),60,"")</f>
        <v/>
      </c>
      <c r="X253" s="56"/>
      <c r="Y253" s="49"/>
      <c r="Z253" s="49"/>
      <c r="AA253" s="51"/>
      <c r="AB253" s="48"/>
    </row>
    <row r="254" spans="1:28" x14ac:dyDescent="0.25">
      <c r="A254" s="152" t="str">
        <f t="array" ref="A254">IF(D254="",RIGHT(E254,7),"")</f>
        <v>5459776</v>
      </c>
      <c r="B254" s="152">
        <f t="array" ref="B254">E254</f>
        <v>10005459776</v>
      </c>
      <c r="C254" s="61" t="str">
        <f t="array" ref="C254">IFERROR(VLOOKUP(B254,RT!A:B,2,FALSE),"")</f>
        <v/>
      </c>
      <c r="D254" s="7" t="str">
        <f t="array" ref="D254">IFERROR(VLOOKUP(B254,RT!A:J,10,FALSE),"")</f>
        <v/>
      </c>
      <c r="E254" s="203">
        <v>10005459776</v>
      </c>
      <c r="F254" s="204" t="s">
        <v>377</v>
      </c>
      <c r="G254" s="204" t="s">
        <v>70</v>
      </c>
      <c r="H254" s="204"/>
      <c r="I254" s="204" t="s">
        <v>359</v>
      </c>
      <c r="J254" s="202" t="s">
        <v>97</v>
      </c>
      <c r="K254" s="169" t="str">
        <f t="array" ref="K254">IFERROR(VLOOKUP(B254,RT!A:K,11,FALSE),"")</f>
        <v/>
      </c>
      <c r="L254" s="170" t="str">
        <f t="array" ref="L254">IFERROR(VLOOKUP(B254,RT!A:AJ,36,FALSE),"")</f>
        <v/>
      </c>
      <c r="M254" s="53" t="str">
        <f t="array" ref="M254">IFERROR(VLOOKUP(B254,RT!A:AL,38,FALSE),"")</f>
        <v/>
      </c>
      <c r="N254" s="52" t="str">
        <f t="array" ref="N254">IFERROR(VLOOKUP(B254,RT!A:AK,37,FALSE),"")</f>
        <v/>
      </c>
      <c r="O254" s="54" t="str">
        <f t="array" ref="O254">IFERROR(VLOOKUP(B254,RT!A:I,9,FALSE),"")</f>
        <v/>
      </c>
      <c r="P254" s="52" t="str">
        <f t="array" ref="P254">IFERROR(VLOOKUP(B254,RT!A:H,8,FALSE),"")</f>
        <v/>
      </c>
      <c r="Q254" s="55" t="str">
        <f t="array" ref="Q254">IFERROR(VLOOKUP(B254,RT!A:AA,27,FALSE),"")</f>
        <v/>
      </c>
      <c r="R254" s="56" t="str">
        <f t="array" ref="R254">IF(AND(E254&lt;&gt;"",G254="INS",K254="OUI",M254&gt;0),M254*IF($O254&gt;41790,5.94,5.65),"")</f>
        <v/>
      </c>
      <c r="S254" s="50" t="str">
        <f t="array" ref="S254">IF(AND(E254&lt;&gt;"",G254="REV",K254="OUI",M254&gt;0),M254*IF($O254&gt;41790,6.2,5.9),"")</f>
        <v/>
      </c>
      <c r="T254" s="57" t="str">
        <f t="array" ref="T254">IF(AND(E254&lt;&gt;"",K254="NON",OR(L254="Branchement individuel",L254="Batiment détruit")),3,"")</f>
        <v/>
      </c>
      <c r="U254" s="58"/>
      <c r="V254" s="58" t="str">
        <f t="array" ref="V254">IF(AND(E254&lt;&gt;"",K254="OUI",Q254="OUI"),18,"")</f>
        <v/>
      </c>
      <c r="W254" s="49" t="str">
        <f t="array" ref="W254">IF(AND(E254&lt;&gt;"",K254="OUI",Q254="OUI"),60,"")</f>
        <v/>
      </c>
      <c r="X254" s="56"/>
      <c r="Y254" s="49"/>
      <c r="Z254" s="49"/>
      <c r="AA254" s="51"/>
      <c r="AB254" s="48"/>
    </row>
    <row r="255" spans="1:28" x14ac:dyDescent="0.25">
      <c r="A255" s="152" t="str">
        <f t="array" ref="A255">IF(D255="",RIGHT(E255,7),"")</f>
        <v>5458430</v>
      </c>
      <c r="B255" s="152">
        <f t="array" ref="B255">E255</f>
        <v>10005458430</v>
      </c>
      <c r="C255" s="61" t="str">
        <f t="array" ref="C255">IFERROR(VLOOKUP(B255,RT!A:B,2,FALSE),"")</f>
        <v/>
      </c>
      <c r="D255" s="7" t="str">
        <f t="array" ref="D255">IFERROR(VLOOKUP(B255,RT!A:J,10,FALSE),"")</f>
        <v/>
      </c>
      <c r="E255" s="203">
        <v>10005458430</v>
      </c>
      <c r="F255" s="204" t="s">
        <v>379</v>
      </c>
      <c r="G255" s="204" t="s">
        <v>70</v>
      </c>
      <c r="H255" s="204"/>
      <c r="I255" s="204" t="s">
        <v>359</v>
      </c>
      <c r="J255" s="202" t="s">
        <v>97</v>
      </c>
      <c r="K255" s="169" t="str">
        <f t="array" ref="K255">IFERROR(VLOOKUP(B255,RT!A:K,11,FALSE),"")</f>
        <v/>
      </c>
      <c r="L255" s="170" t="str">
        <f t="array" ref="L255">IFERROR(VLOOKUP(B255,RT!A:AJ,36,FALSE),"")</f>
        <v/>
      </c>
      <c r="M255" s="53" t="str">
        <f t="array" ref="M255">IFERROR(VLOOKUP(B255,RT!A:AL,38,FALSE),"")</f>
        <v/>
      </c>
      <c r="N255" s="52" t="str">
        <f t="array" ref="N255">IFERROR(VLOOKUP(B255,RT!A:AK,37,FALSE),"")</f>
        <v/>
      </c>
      <c r="O255" s="54" t="str">
        <f t="array" ref="O255">IFERROR(VLOOKUP(B255,RT!A:I,9,FALSE),"")</f>
        <v/>
      </c>
      <c r="P255" s="52" t="str">
        <f t="array" ref="P255">IFERROR(VLOOKUP(B255,RT!A:H,8,FALSE),"")</f>
        <v/>
      </c>
      <c r="Q255" s="55" t="str">
        <f t="array" ref="Q255">IFERROR(VLOOKUP(B255,RT!A:AA,27,FALSE),"")</f>
        <v/>
      </c>
      <c r="R255" s="56" t="str">
        <f t="array" ref="R255">IF(AND(E255&lt;&gt;"",G255="INS",K255="OUI",M255&gt;0),M255*IF($O255&gt;41790,5.94,5.65),"")</f>
        <v/>
      </c>
      <c r="S255" s="50" t="str">
        <f t="array" ref="S255">IF(AND(E255&lt;&gt;"",G255="REV",K255="OUI",M255&gt;0),M255*IF($O255&gt;41790,6.2,5.9),"")</f>
        <v/>
      </c>
      <c r="T255" s="57" t="str">
        <f t="array" ref="T255">IF(AND(E255&lt;&gt;"",K255="NON",OR(L255="Branchement individuel",L255="Batiment détruit")),3,"")</f>
        <v/>
      </c>
      <c r="U255" s="58"/>
      <c r="V255" s="58" t="str">
        <f t="array" ref="V255">IF(AND(E255&lt;&gt;"",K255="OUI",Q255="OUI"),18,"")</f>
        <v/>
      </c>
      <c r="W255" s="49" t="str">
        <f t="array" ref="W255">IF(AND(E255&lt;&gt;"",K255="OUI",Q255="OUI"),60,"")</f>
        <v/>
      </c>
      <c r="X255" s="56"/>
      <c r="Y255" s="49"/>
      <c r="Z255" s="49"/>
      <c r="AA255" s="51"/>
      <c r="AB255" s="48"/>
    </row>
    <row r="256" spans="1:28" x14ac:dyDescent="0.25">
      <c r="A256" s="152" t="str">
        <f t="array" ref="A256">IF(D256="",RIGHT(E256,7),"")</f>
        <v>5459070</v>
      </c>
      <c r="B256" s="152">
        <f t="array" ref="B256">E256</f>
        <v>10005459070</v>
      </c>
      <c r="C256" s="61" t="str">
        <f t="array" ref="C256">IFERROR(VLOOKUP(B256,RT!A:B,2,FALSE),"")</f>
        <v/>
      </c>
      <c r="D256" s="7" t="str">
        <f t="array" ref="D256">IFERROR(VLOOKUP(B256,RT!A:J,10,FALSE),"")</f>
        <v/>
      </c>
      <c r="E256" s="203">
        <v>10005459070</v>
      </c>
      <c r="F256" s="204" t="s">
        <v>378</v>
      </c>
      <c r="G256" s="204" t="s">
        <v>70</v>
      </c>
      <c r="H256" s="204"/>
      <c r="I256" s="204" t="s">
        <v>359</v>
      </c>
      <c r="J256" s="202" t="s">
        <v>97</v>
      </c>
      <c r="K256" s="169" t="str">
        <f t="array" ref="K256">IFERROR(VLOOKUP(B256,RT!A:K,11,FALSE),"")</f>
        <v/>
      </c>
      <c r="L256" s="170" t="str">
        <f t="array" ref="L256">IFERROR(VLOOKUP(B256,RT!A:AJ,36,FALSE),"")</f>
        <v/>
      </c>
      <c r="M256" s="53" t="str">
        <f t="array" ref="M256">IFERROR(VLOOKUP(B256,RT!A:AL,38,FALSE),"")</f>
        <v/>
      </c>
      <c r="N256" s="52" t="str">
        <f t="array" ref="N256">IFERROR(VLOOKUP(B256,RT!A:AK,37,FALSE),"")</f>
        <v/>
      </c>
      <c r="O256" s="54" t="str">
        <f t="array" ref="O256">IFERROR(VLOOKUP(B256,RT!A:I,9,FALSE),"")</f>
        <v/>
      </c>
      <c r="P256" s="52" t="str">
        <f t="array" ref="P256">IFERROR(VLOOKUP(B256,RT!A:H,8,FALSE),"")</f>
        <v/>
      </c>
      <c r="Q256" s="55" t="str">
        <f t="array" ref="Q256">IFERROR(VLOOKUP(B256,RT!A:AA,27,FALSE),"")</f>
        <v/>
      </c>
      <c r="R256" s="56" t="str">
        <f t="array" ref="R256">IF(AND(E256&lt;&gt;"",G256="INS",K256="OUI",M256&gt;0),M256*IF($O256&gt;41790,5.94,5.65),"")</f>
        <v/>
      </c>
      <c r="S256" s="50" t="str">
        <f t="array" ref="S256">IF(AND(E256&lt;&gt;"",G256="REV",K256="OUI",M256&gt;0),M256*IF($O256&gt;41790,6.2,5.9),"")</f>
        <v/>
      </c>
      <c r="T256" s="57" t="str">
        <f t="array" ref="T256">IF(AND(E256&lt;&gt;"",K256="NON",OR(L256="Branchement individuel",L256="Batiment détruit")),3,"")</f>
        <v/>
      </c>
      <c r="U256" s="58"/>
      <c r="V256" s="58" t="str">
        <f t="array" ref="V256">IF(AND(E256&lt;&gt;"",K256="OUI",Q256="OUI"),18,"")</f>
        <v/>
      </c>
      <c r="W256" s="49" t="str">
        <f t="array" ref="W256">IF(AND(E256&lt;&gt;"",K256="OUI",Q256="OUI"),60,"")</f>
        <v/>
      </c>
      <c r="X256" s="56"/>
      <c r="Y256" s="49"/>
      <c r="Z256" s="49"/>
      <c r="AA256" s="51"/>
      <c r="AB256" s="48"/>
    </row>
    <row r="257" spans="1:28" x14ac:dyDescent="0.25">
      <c r="A257" s="152" t="str">
        <f t="array" ref="A257">IF(D257="",RIGHT(E257,7),"")</f>
        <v>5464672</v>
      </c>
      <c r="B257" s="152">
        <f t="array" ref="B257">E257</f>
        <v>10005464672</v>
      </c>
      <c r="C257" s="61" t="str">
        <f t="array" ref="C257">IFERROR(VLOOKUP(B257,RT!A:B,2,FALSE),"")</f>
        <v/>
      </c>
      <c r="D257" s="7" t="str">
        <f t="array" ref="D257">IFERROR(VLOOKUP(B257,RT!A:J,10,FALSE),"")</f>
        <v/>
      </c>
      <c r="E257" s="203">
        <v>10005464672</v>
      </c>
      <c r="F257" s="204" t="s">
        <v>380</v>
      </c>
      <c r="G257" s="204" t="s">
        <v>70</v>
      </c>
      <c r="H257" s="204"/>
      <c r="I257" s="204" t="s">
        <v>359</v>
      </c>
      <c r="J257" s="202" t="s">
        <v>97</v>
      </c>
      <c r="K257" s="169" t="str">
        <f t="array" ref="K257">IFERROR(VLOOKUP(B257,RT!A:K,11,FALSE),"")</f>
        <v/>
      </c>
      <c r="L257" s="170" t="str">
        <f t="array" ref="L257">IFERROR(VLOOKUP(B257,RT!A:AJ,36,FALSE),"")</f>
        <v/>
      </c>
      <c r="M257" s="53" t="str">
        <f t="array" ref="M257">IFERROR(VLOOKUP(B257,RT!A:AL,38,FALSE),"")</f>
        <v/>
      </c>
      <c r="N257" s="52" t="str">
        <f t="array" ref="N257">IFERROR(VLOOKUP(B257,RT!A:AK,37,FALSE),"")</f>
        <v/>
      </c>
      <c r="O257" s="54" t="str">
        <f t="array" ref="O257">IFERROR(VLOOKUP(B257,RT!A:I,9,FALSE),"")</f>
        <v/>
      </c>
      <c r="P257" s="52" t="str">
        <f t="array" ref="P257">IFERROR(VLOOKUP(B257,RT!A:H,8,FALSE),"")</f>
        <v/>
      </c>
      <c r="Q257" s="55" t="str">
        <f t="array" ref="Q257">IFERROR(VLOOKUP(B257,RT!A:AA,27,FALSE),"")</f>
        <v/>
      </c>
      <c r="R257" s="56" t="str">
        <f t="array" ref="R257">IF(AND(E257&lt;&gt;"",G257="INS",K257="OUI",M257&gt;0),M257*IF($O257&gt;41790,5.94,5.65),"")</f>
        <v/>
      </c>
      <c r="S257" s="50" t="str">
        <f t="array" ref="S257">IF(AND(E257&lt;&gt;"",G257="REV",K257="OUI",M257&gt;0),M257*IF($O257&gt;41790,6.2,5.9),"")</f>
        <v/>
      </c>
      <c r="T257" s="57" t="str">
        <f t="array" ref="T257">IF(AND(E257&lt;&gt;"",K257="NON",OR(L257="Branchement individuel",L257="Batiment détruit")),3,"")</f>
        <v/>
      </c>
      <c r="U257" s="58"/>
      <c r="V257" s="58" t="str">
        <f t="array" ref="V257">IF(AND(E257&lt;&gt;"",K257="OUI",Q257="OUI"),18,"")</f>
        <v/>
      </c>
      <c r="W257" s="49" t="str">
        <f t="array" ref="W257">IF(AND(E257&lt;&gt;"",K257="OUI",Q257="OUI"),60,"")</f>
        <v/>
      </c>
      <c r="X257" s="56"/>
      <c r="Y257" s="49"/>
      <c r="Z257" s="49"/>
      <c r="AA257" s="51"/>
      <c r="AB257" s="48"/>
    </row>
    <row r="258" spans="1:28" x14ac:dyDescent="0.25">
      <c r="A258" s="152" t="str">
        <f t="array" ref="A258">IF(D258="",RIGHT(E258,7),"")</f>
        <v>5458431</v>
      </c>
      <c r="B258" s="152">
        <f t="array" ref="B258">E258</f>
        <v>10005458431</v>
      </c>
      <c r="C258" s="61" t="str">
        <f t="array" ref="C258">IFERROR(VLOOKUP(B258,RT!A:B,2,FALSE),"")</f>
        <v/>
      </c>
      <c r="D258" s="7" t="str">
        <f t="array" ref="D258">IFERROR(VLOOKUP(B258,RT!A:J,10,FALSE),"")</f>
        <v/>
      </c>
      <c r="E258" s="203">
        <v>10005458431</v>
      </c>
      <c r="F258" s="204" t="s">
        <v>370</v>
      </c>
      <c r="G258" s="204" t="s">
        <v>70</v>
      </c>
      <c r="H258" s="204"/>
      <c r="I258" s="204" t="s">
        <v>359</v>
      </c>
      <c r="J258" s="202" t="s">
        <v>97</v>
      </c>
      <c r="K258" s="169" t="str">
        <f t="array" ref="K258">IFERROR(VLOOKUP(B258,RT!A:K,11,FALSE),"")</f>
        <v/>
      </c>
      <c r="L258" s="170" t="str">
        <f t="array" ref="L258">IFERROR(VLOOKUP(B258,RT!A:AJ,36,FALSE),"")</f>
        <v/>
      </c>
      <c r="M258" s="53" t="str">
        <f t="array" ref="M258">IFERROR(VLOOKUP(B258,RT!A:AL,38,FALSE),"")</f>
        <v/>
      </c>
      <c r="N258" s="52" t="str">
        <f t="array" ref="N258">IFERROR(VLOOKUP(B258,RT!A:AK,37,FALSE),"")</f>
        <v/>
      </c>
      <c r="O258" s="54" t="str">
        <f t="array" ref="O258">IFERROR(VLOOKUP(B258,RT!A:I,9,FALSE),"")</f>
        <v/>
      </c>
      <c r="P258" s="52" t="str">
        <f t="array" ref="P258">IFERROR(VLOOKUP(B258,RT!A:H,8,FALSE),"")</f>
        <v/>
      </c>
      <c r="Q258" s="55" t="str">
        <f t="array" ref="Q258">IFERROR(VLOOKUP(B258,RT!A:AA,27,FALSE),"")</f>
        <v/>
      </c>
      <c r="R258" s="56" t="str">
        <f t="array" ref="R258">IF(AND(E258&lt;&gt;"",G258="INS",K258="OUI",M258&gt;0),M258*IF($O258&gt;41790,5.94,5.65),"")</f>
        <v/>
      </c>
      <c r="S258" s="50" t="str">
        <f t="array" ref="S258">IF(AND(E258&lt;&gt;"",G258="REV",K258="OUI",M258&gt;0),M258*IF($O258&gt;41790,6.2,5.9),"")</f>
        <v/>
      </c>
      <c r="T258" s="57" t="str">
        <f t="array" ref="T258">IF(AND(E258&lt;&gt;"",K258="NON",OR(L258="Branchement individuel",L258="Batiment détruit")),3,"")</f>
        <v/>
      </c>
      <c r="U258" s="58"/>
      <c r="V258" s="58" t="str">
        <f t="array" ref="V258">IF(AND(E258&lt;&gt;"",K258="OUI",Q258="OUI"),18,"")</f>
        <v/>
      </c>
      <c r="W258" s="49" t="str">
        <f t="array" ref="W258">IF(AND(E258&lt;&gt;"",K258="OUI",Q258="OUI"),60,"")</f>
        <v/>
      </c>
      <c r="X258" s="56"/>
      <c r="Y258" s="49"/>
      <c r="Z258" s="49"/>
      <c r="AA258" s="51"/>
      <c r="AB258" s="48"/>
    </row>
    <row r="259" spans="1:28" x14ac:dyDescent="0.25">
      <c r="A259" s="152" t="str">
        <f t="array" ref="A259">IF(D259="",RIGHT(E259,7),"")</f>
        <v>4825032</v>
      </c>
      <c r="B259" s="152">
        <f t="array" ref="B259">E259</f>
        <v>10004825032</v>
      </c>
      <c r="C259" s="61" t="str">
        <f t="array" ref="C259">IFERROR(VLOOKUP(B259,RT!A:B,2,FALSE),"")</f>
        <v/>
      </c>
      <c r="D259" s="7" t="str">
        <f t="array" ref="D259">IFERROR(VLOOKUP(B259,RT!A:J,10,FALSE),"")</f>
        <v/>
      </c>
      <c r="E259" s="203">
        <v>10004825032</v>
      </c>
      <c r="F259" s="204" t="s">
        <v>362</v>
      </c>
      <c r="G259" s="204" t="s">
        <v>70</v>
      </c>
      <c r="H259" s="204"/>
      <c r="I259" s="204" t="s">
        <v>359</v>
      </c>
      <c r="J259" s="202" t="s">
        <v>97</v>
      </c>
      <c r="K259" s="169" t="str">
        <f t="array" ref="K259">IFERROR(VLOOKUP(B259,RT!A:K,11,FALSE),"")</f>
        <v/>
      </c>
      <c r="L259" s="170" t="str">
        <f t="array" ref="L259">IFERROR(VLOOKUP(B259,RT!A:AJ,36,FALSE),"")</f>
        <v/>
      </c>
      <c r="M259" s="53" t="str">
        <f t="array" ref="M259">IFERROR(VLOOKUP(B259,RT!A:AL,38,FALSE),"")</f>
        <v/>
      </c>
      <c r="N259" s="52" t="str">
        <f t="array" ref="N259">IFERROR(VLOOKUP(B259,RT!A:AK,37,FALSE),"")</f>
        <v/>
      </c>
      <c r="O259" s="54" t="str">
        <f t="array" ref="O259">IFERROR(VLOOKUP(B259,RT!A:I,9,FALSE),"")</f>
        <v/>
      </c>
      <c r="P259" s="52" t="str">
        <f t="array" ref="P259">IFERROR(VLOOKUP(B259,RT!A:H,8,FALSE),"")</f>
        <v/>
      </c>
      <c r="Q259" s="55" t="str">
        <f t="array" ref="Q259">IFERROR(VLOOKUP(B259,RT!A:AA,27,FALSE),"")</f>
        <v/>
      </c>
      <c r="R259" s="56" t="str">
        <f t="array" ref="R259">IF(AND(E259&lt;&gt;"",G259="INS",K259="OUI",M259&gt;0),M259*IF($O259&gt;41790,5.94,5.65),"")</f>
        <v/>
      </c>
      <c r="S259" s="50" t="str">
        <f t="array" ref="S259">IF(AND(E259&lt;&gt;"",G259="REV",K259="OUI",M259&gt;0),M259*IF($O259&gt;41790,6.2,5.9),"")</f>
        <v/>
      </c>
      <c r="T259" s="57" t="str">
        <f t="array" ref="T259">IF(AND(E259&lt;&gt;"",K259="NON",OR(L259="Branchement individuel",L259="Batiment détruit")),3,"")</f>
        <v/>
      </c>
      <c r="U259" s="58"/>
      <c r="V259" s="58" t="str">
        <f t="array" ref="V259">IF(AND(E259&lt;&gt;"",K259="OUI",Q259="OUI"),18,"")</f>
        <v/>
      </c>
      <c r="W259" s="49" t="str">
        <f t="array" ref="W259">IF(AND(E259&lt;&gt;"",K259="OUI",Q259="OUI"),60,"")</f>
        <v/>
      </c>
      <c r="X259" s="56"/>
      <c r="Y259" s="49"/>
      <c r="Z259" s="49"/>
      <c r="AA259" s="51"/>
      <c r="AB259" s="48"/>
    </row>
    <row r="260" spans="1:28" x14ac:dyDescent="0.25">
      <c r="A260" s="152" t="str">
        <f t="array" ref="A260">IF(D260="",RIGHT(E260,7),"")</f>
        <v>5241487</v>
      </c>
      <c r="B260" s="152">
        <f t="array" ref="B260">E260</f>
        <v>10005241487</v>
      </c>
      <c r="C260" s="61" t="str">
        <f t="array" ref="C260">IFERROR(VLOOKUP(B260,RT!A:B,2,FALSE),"")</f>
        <v/>
      </c>
      <c r="D260" s="7" t="str">
        <f t="array" ref="D260">IFERROR(VLOOKUP(B260,RT!A:J,10,FALSE),"")</f>
        <v/>
      </c>
      <c r="E260" s="203">
        <v>10005241487</v>
      </c>
      <c r="F260" s="204" t="s">
        <v>360</v>
      </c>
      <c r="G260" s="204" t="s">
        <v>70</v>
      </c>
      <c r="H260" s="204"/>
      <c r="I260" s="204" t="s">
        <v>359</v>
      </c>
      <c r="J260" s="202" t="s">
        <v>97</v>
      </c>
      <c r="K260" s="169" t="str">
        <f t="array" ref="K260">IFERROR(VLOOKUP(B260,RT!A:K,11,FALSE),"")</f>
        <v/>
      </c>
      <c r="L260" s="170" t="str">
        <f t="array" ref="L260">IFERROR(VLOOKUP(B260,RT!A:AJ,36,FALSE),"")</f>
        <v/>
      </c>
      <c r="M260" s="53" t="str">
        <f t="array" ref="M260">IFERROR(VLOOKUP(B260,RT!A:AL,38,FALSE),"")</f>
        <v/>
      </c>
      <c r="N260" s="52" t="str">
        <f t="array" ref="N260">IFERROR(VLOOKUP(B260,RT!A:AK,37,FALSE),"")</f>
        <v/>
      </c>
      <c r="O260" s="54" t="str">
        <f t="array" ref="O260">IFERROR(VLOOKUP(B260,RT!A:I,9,FALSE),"")</f>
        <v/>
      </c>
      <c r="P260" s="52" t="str">
        <f t="array" ref="P260">IFERROR(VLOOKUP(B260,RT!A:H,8,FALSE),"")</f>
        <v/>
      </c>
      <c r="Q260" s="55" t="str">
        <f t="array" ref="Q260">IFERROR(VLOOKUP(B260,RT!A:AA,27,FALSE),"")</f>
        <v/>
      </c>
      <c r="R260" s="56" t="str">
        <f t="array" ref="R260">IF(AND(E260&lt;&gt;"",G260="INS",K260="OUI",M260&gt;0),M260*IF($O260&gt;41790,5.94,5.65),"")</f>
        <v/>
      </c>
      <c r="S260" s="50" t="str">
        <f t="array" ref="S260">IF(AND(E260&lt;&gt;"",G260="REV",K260="OUI",M260&gt;0),M260*IF($O260&gt;41790,6.2,5.9),"")</f>
        <v/>
      </c>
      <c r="T260" s="57" t="str">
        <f t="array" ref="T260">IF(AND(E260&lt;&gt;"",K260="NON",OR(L260="Branchement individuel",L260="Batiment détruit")),3,"")</f>
        <v/>
      </c>
      <c r="U260" s="58"/>
      <c r="V260" s="58" t="str">
        <f t="array" ref="V260">IF(AND(E260&lt;&gt;"",K260="OUI",Q260="OUI"),18,"")</f>
        <v/>
      </c>
      <c r="W260" s="49" t="str">
        <f t="array" ref="W260">IF(AND(E260&lt;&gt;"",K260="OUI",Q260="OUI"),60,"")</f>
        <v/>
      </c>
      <c r="X260" s="56"/>
      <c r="Y260" s="49"/>
      <c r="Z260" s="49"/>
      <c r="AA260" s="51"/>
      <c r="AB260" s="48"/>
    </row>
    <row r="261" spans="1:28" x14ac:dyDescent="0.25">
      <c r="A261" s="152" t="str">
        <f t="array" ref="A261">IF(D261="",RIGHT(E261,7),"")</f>
        <v>4823881</v>
      </c>
      <c r="B261" s="152">
        <f t="array" ref="B261">E261</f>
        <v>10004823881</v>
      </c>
      <c r="C261" s="61" t="str">
        <f t="array" ref="C261">IFERROR(VLOOKUP(B261,RT!A:B,2,FALSE),"")</f>
        <v/>
      </c>
      <c r="D261" s="7" t="str">
        <f t="array" ref="D261">IFERROR(VLOOKUP(B261,RT!A:J,10,FALSE),"")</f>
        <v/>
      </c>
      <c r="E261" s="203">
        <v>10004823881</v>
      </c>
      <c r="F261" s="204" t="s">
        <v>366</v>
      </c>
      <c r="G261" s="204" t="s">
        <v>70</v>
      </c>
      <c r="H261" s="204"/>
      <c r="I261" s="204" t="s">
        <v>359</v>
      </c>
      <c r="J261" s="202" t="s">
        <v>97</v>
      </c>
      <c r="K261" s="169" t="str">
        <f t="array" ref="K261">IFERROR(VLOOKUP(B261,RT!A:K,11,FALSE),"")</f>
        <v/>
      </c>
      <c r="L261" s="170" t="str">
        <f t="array" ref="L261">IFERROR(VLOOKUP(B261,RT!A:AJ,36,FALSE),"")</f>
        <v/>
      </c>
      <c r="M261" s="53" t="str">
        <f t="array" ref="M261">IFERROR(VLOOKUP(B261,RT!A:AL,38,FALSE),"")</f>
        <v/>
      </c>
      <c r="N261" s="52" t="str">
        <f t="array" ref="N261">IFERROR(VLOOKUP(B261,RT!A:AK,37,FALSE),"")</f>
        <v/>
      </c>
      <c r="O261" s="54" t="str">
        <f t="array" ref="O261">IFERROR(VLOOKUP(B261,RT!A:I,9,FALSE),"")</f>
        <v/>
      </c>
      <c r="P261" s="52" t="str">
        <f t="array" ref="P261">IFERROR(VLOOKUP(B261,RT!A:H,8,FALSE),"")</f>
        <v/>
      </c>
      <c r="Q261" s="55" t="str">
        <f t="array" ref="Q261">IFERROR(VLOOKUP(B261,RT!A:AA,27,FALSE),"")</f>
        <v/>
      </c>
      <c r="R261" s="56" t="str">
        <f t="array" ref="R261">IF(AND(E261&lt;&gt;"",G261="INS",K261="OUI",M261&gt;0),M261*IF($O261&gt;41790,5.94,5.65),"")</f>
        <v/>
      </c>
      <c r="S261" s="50" t="str">
        <f t="array" ref="S261">IF(AND(E261&lt;&gt;"",G261="REV",K261="OUI",M261&gt;0),M261*IF($O261&gt;41790,6.2,5.9),"")</f>
        <v/>
      </c>
      <c r="T261" s="57" t="str">
        <f t="array" ref="T261">IF(AND(E261&lt;&gt;"",K261="NON",OR(L261="Branchement individuel",L261="Batiment détruit")),3,"")</f>
        <v/>
      </c>
      <c r="U261" s="58"/>
      <c r="V261" s="58" t="str">
        <f t="array" ref="V261">IF(AND(E261&lt;&gt;"",K261="OUI",Q261="OUI"),18,"")</f>
        <v/>
      </c>
      <c r="W261" s="49" t="str">
        <f t="array" ref="W261">IF(AND(E261&lt;&gt;"",K261="OUI",Q261="OUI"),60,"")</f>
        <v/>
      </c>
      <c r="X261" s="56"/>
      <c r="Y261" s="49"/>
      <c r="Z261" s="49"/>
      <c r="AA261" s="51"/>
      <c r="AB261" s="48"/>
    </row>
    <row r="262" spans="1:28" x14ac:dyDescent="0.25">
      <c r="A262" s="152" t="str">
        <f t="array" ref="A262">IF(D262="",RIGHT(E262,7),"")</f>
        <v>5457806</v>
      </c>
      <c r="B262" s="152">
        <f t="array" ref="B262">E262</f>
        <v>10005457806</v>
      </c>
      <c r="C262" s="61" t="str">
        <f t="array" ref="C262">IFERROR(VLOOKUP(B262,RT!A:B,2,FALSE),"")</f>
        <v/>
      </c>
      <c r="D262" s="7" t="str">
        <f t="array" ref="D262">IFERROR(VLOOKUP(B262,RT!A:J,10,FALSE),"")</f>
        <v/>
      </c>
      <c r="E262" s="203">
        <v>10005457806</v>
      </c>
      <c r="F262" s="204" t="s">
        <v>373</v>
      </c>
      <c r="G262" s="204" t="s">
        <v>70</v>
      </c>
      <c r="H262" s="204"/>
      <c r="I262" s="204" t="s">
        <v>359</v>
      </c>
      <c r="J262" s="202" t="s">
        <v>97</v>
      </c>
      <c r="K262" s="169" t="str">
        <f t="array" ref="K262">IFERROR(VLOOKUP(B262,RT!A:K,11,FALSE),"")</f>
        <v/>
      </c>
      <c r="L262" s="170" t="str">
        <f t="array" ref="L262">IFERROR(VLOOKUP(B262,RT!A:AJ,36,FALSE),"")</f>
        <v/>
      </c>
      <c r="M262" s="53" t="str">
        <f t="array" ref="M262">IFERROR(VLOOKUP(B262,RT!A:AL,38,FALSE),"")</f>
        <v/>
      </c>
      <c r="N262" s="52" t="str">
        <f t="array" ref="N262">IFERROR(VLOOKUP(B262,RT!A:AK,37,FALSE),"")</f>
        <v/>
      </c>
      <c r="O262" s="54" t="str">
        <f t="array" ref="O262">IFERROR(VLOOKUP(B262,RT!A:I,9,FALSE),"")</f>
        <v/>
      </c>
      <c r="P262" s="52" t="str">
        <f t="array" ref="P262">IFERROR(VLOOKUP(B262,RT!A:H,8,FALSE),"")</f>
        <v/>
      </c>
      <c r="Q262" s="55" t="str">
        <f t="array" ref="Q262">IFERROR(VLOOKUP(B262,RT!A:AA,27,FALSE),"")</f>
        <v/>
      </c>
      <c r="R262" s="56" t="str">
        <f t="array" ref="R262">IF(AND(E262&lt;&gt;"",G262="INS",K262="OUI",M262&gt;0),M262*IF($O262&gt;41790,5.94,5.65),"")</f>
        <v/>
      </c>
      <c r="S262" s="50" t="str">
        <f t="array" ref="S262">IF(AND(E262&lt;&gt;"",G262="REV",K262="OUI",M262&gt;0),M262*IF($O262&gt;41790,6.2,5.9),"")</f>
        <v/>
      </c>
      <c r="T262" s="57" t="str">
        <f t="array" ref="T262">IF(AND(E262&lt;&gt;"",K262="NON",OR(L262="Branchement individuel",L262="Batiment détruit")),3,"")</f>
        <v/>
      </c>
      <c r="U262" s="58"/>
      <c r="V262" s="58" t="str">
        <f t="array" ref="V262">IF(AND(E262&lt;&gt;"",K262="OUI",Q262="OUI"),18,"")</f>
        <v/>
      </c>
      <c r="W262" s="49" t="str">
        <f t="array" ref="W262">IF(AND(E262&lt;&gt;"",K262="OUI",Q262="OUI"),60,"")</f>
        <v/>
      </c>
      <c r="X262" s="56"/>
      <c r="Y262" s="49"/>
      <c r="Z262" s="49"/>
      <c r="AA262" s="51"/>
      <c r="AB262" s="48"/>
    </row>
    <row r="263" spans="1:28" x14ac:dyDescent="0.25">
      <c r="A263" s="152" t="str">
        <f t="array" ref="A263">IF(D263="",RIGHT(E263,7),"")</f>
        <v>5460480</v>
      </c>
      <c r="B263" s="152">
        <f t="array" ref="B263">E263</f>
        <v>10005460480</v>
      </c>
      <c r="C263" s="61" t="str">
        <f t="array" ref="C263">IFERROR(VLOOKUP(B263,RT!A:B,2,FALSE),"")</f>
        <v/>
      </c>
      <c r="D263" s="7" t="str">
        <f t="array" ref="D263">IFERROR(VLOOKUP(B263,RT!A:J,10,FALSE),"")</f>
        <v/>
      </c>
      <c r="E263" s="203">
        <v>10005460480</v>
      </c>
      <c r="F263" s="204" t="s">
        <v>374</v>
      </c>
      <c r="G263" s="204" t="s">
        <v>70</v>
      </c>
      <c r="H263" s="204"/>
      <c r="I263" s="204" t="s">
        <v>359</v>
      </c>
      <c r="J263" s="202" t="s">
        <v>97</v>
      </c>
      <c r="K263" s="169" t="str">
        <f t="array" ref="K263">IFERROR(VLOOKUP(B263,RT!A:K,11,FALSE),"")</f>
        <v/>
      </c>
      <c r="L263" s="170" t="str">
        <f t="array" ref="L263">IFERROR(VLOOKUP(B263,RT!A:AJ,36,FALSE),"")</f>
        <v/>
      </c>
      <c r="M263" s="53" t="str">
        <f t="array" ref="M263">IFERROR(VLOOKUP(B263,RT!A:AL,38,FALSE),"")</f>
        <v/>
      </c>
      <c r="N263" s="52" t="str">
        <f t="array" ref="N263">IFERROR(VLOOKUP(B263,RT!A:AK,37,FALSE),"")</f>
        <v/>
      </c>
      <c r="O263" s="54" t="str">
        <f t="array" ref="O263">IFERROR(VLOOKUP(B263,RT!A:I,9,FALSE),"")</f>
        <v/>
      </c>
      <c r="P263" s="52" t="str">
        <f t="array" ref="P263">IFERROR(VLOOKUP(B263,RT!A:H,8,FALSE),"")</f>
        <v/>
      </c>
      <c r="Q263" s="55" t="str">
        <f t="array" ref="Q263">IFERROR(VLOOKUP(B263,RT!A:AA,27,FALSE),"")</f>
        <v/>
      </c>
      <c r="R263" s="56" t="str">
        <f t="array" ref="R263">IF(AND(E263&lt;&gt;"",G263="INS",K263="OUI",M263&gt;0),M263*IF($O263&gt;41790,5.94,5.65),"")</f>
        <v/>
      </c>
      <c r="S263" s="50" t="str">
        <f t="array" ref="S263">IF(AND(E263&lt;&gt;"",G263="REV",K263="OUI",M263&gt;0),M263*IF($O263&gt;41790,6.2,5.9),"")</f>
        <v/>
      </c>
      <c r="T263" s="57" t="str">
        <f t="array" ref="T263">IF(AND(E263&lt;&gt;"",K263="NON",OR(L263="Branchement individuel",L263="Batiment détruit")),3,"")</f>
        <v/>
      </c>
      <c r="U263" s="58"/>
      <c r="V263" s="58" t="str">
        <f t="array" ref="V263">IF(AND(E263&lt;&gt;"",K263="OUI",Q263="OUI"),18,"")</f>
        <v/>
      </c>
      <c r="W263" s="49" t="str">
        <f t="array" ref="W263">IF(AND(E263&lt;&gt;"",K263="OUI",Q263="OUI"),60,"")</f>
        <v/>
      </c>
      <c r="X263" s="56"/>
      <c r="Y263" s="49"/>
      <c r="Z263" s="49"/>
      <c r="AA263" s="51"/>
      <c r="AB263" s="48"/>
    </row>
    <row r="264" spans="1:28" x14ac:dyDescent="0.25">
      <c r="A264" s="152" t="str">
        <f t="array" ref="A264">IF(D264="",RIGHT(E264,7),"")</f>
        <v>5460481</v>
      </c>
      <c r="B264" s="152">
        <f t="array" ref="B264">E264</f>
        <v>10005460481</v>
      </c>
      <c r="C264" s="61" t="str">
        <f t="array" ref="C264">IFERROR(VLOOKUP(B264,RT!A:B,2,FALSE),"")</f>
        <v/>
      </c>
      <c r="D264" s="7" t="str">
        <f t="array" ref="D264">IFERROR(VLOOKUP(B264,RT!A:J,10,FALSE),"")</f>
        <v/>
      </c>
      <c r="E264" s="203">
        <v>10005460481</v>
      </c>
      <c r="F264" s="204" t="s">
        <v>375</v>
      </c>
      <c r="G264" s="204" t="s">
        <v>70</v>
      </c>
      <c r="H264" s="204"/>
      <c r="I264" s="204" t="s">
        <v>359</v>
      </c>
      <c r="J264" s="202" t="s">
        <v>97</v>
      </c>
      <c r="K264" s="169" t="str">
        <f t="array" ref="K264">IFERROR(VLOOKUP(B264,RT!A:K,11,FALSE),"")</f>
        <v/>
      </c>
      <c r="L264" s="170" t="str">
        <f t="array" ref="L264">IFERROR(VLOOKUP(B264,RT!A:AJ,36,FALSE),"")</f>
        <v/>
      </c>
      <c r="M264" s="53" t="str">
        <f t="array" ref="M264">IFERROR(VLOOKUP(B264,RT!A:AL,38,FALSE),"")</f>
        <v/>
      </c>
      <c r="N264" s="52" t="str">
        <f t="array" ref="N264">IFERROR(VLOOKUP(B264,RT!A:AK,37,FALSE),"")</f>
        <v/>
      </c>
      <c r="O264" s="54" t="str">
        <f t="array" ref="O264">IFERROR(VLOOKUP(B264,RT!A:I,9,FALSE),"")</f>
        <v/>
      </c>
      <c r="P264" s="52" t="str">
        <f t="array" ref="P264">IFERROR(VLOOKUP(B264,RT!A:H,8,FALSE),"")</f>
        <v/>
      </c>
      <c r="Q264" s="55" t="str">
        <f t="array" ref="Q264">IFERROR(VLOOKUP(B264,RT!A:AA,27,FALSE),"")</f>
        <v/>
      </c>
      <c r="R264" s="56" t="str">
        <f t="array" ref="R264">IF(AND(E264&lt;&gt;"",G264="INS",K264="OUI",M264&gt;0),M264*IF($O264&gt;41790,5.94,5.65),"")</f>
        <v/>
      </c>
      <c r="S264" s="50" t="str">
        <f t="array" ref="S264">IF(AND(E264&lt;&gt;"",G264="REV",K264="OUI",M264&gt;0),M264*IF($O264&gt;41790,6.2,5.9),"")</f>
        <v/>
      </c>
      <c r="T264" s="57" t="str">
        <f t="array" ref="T264">IF(AND(E264&lt;&gt;"",K264="NON",OR(L264="Branchement individuel",L264="Batiment détruit")),3,"")</f>
        <v/>
      </c>
      <c r="U264" s="58"/>
      <c r="V264" s="58" t="str">
        <f t="array" ref="V264">IF(AND(E264&lt;&gt;"",K264="OUI",Q264="OUI"),18,"")</f>
        <v/>
      </c>
      <c r="W264" s="49" t="str">
        <f t="array" ref="W264">IF(AND(E264&lt;&gt;"",K264="OUI",Q264="OUI"),60,"")</f>
        <v/>
      </c>
      <c r="X264" s="56"/>
      <c r="Y264" s="49"/>
      <c r="Z264" s="49"/>
      <c r="AA264" s="51"/>
      <c r="AB264" s="48"/>
    </row>
    <row r="265" spans="1:28" x14ac:dyDescent="0.25">
      <c r="A265" s="152" t="str">
        <f t="array" ref="A265">IF(D265="",RIGHT(E265,7),"")</f>
        <v>5501404</v>
      </c>
      <c r="B265" s="152">
        <f t="array" ref="B265">E265</f>
        <v>10005501404</v>
      </c>
      <c r="C265" s="61" t="str">
        <f t="array" ref="C265">IFERROR(VLOOKUP(B265,RT!A:B,2,FALSE),"")</f>
        <v/>
      </c>
      <c r="D265" s="7" t="str">
        <f t="array" ref="D265">IFERROR(VLOOKUP(B265,RT!A:J,10,FALSE),"")</f>
        <v/>
      </c>
      <c r="E265" s="203">
        <v>10005501404</v>
      </c>
      <c r="F265" s="204" t="s">
        <v>372</v>
      </c>
      <c r="G265" s="204" t="s">
        <v>70</v>
      </c>
      <c r="H265" s="204"/>
      <c r="I265" s="204" t="s">
        <v>359</v>
      </c>
      <c r="J265" s="202" t="s">
        <v>97</v>
      </c>
      <c r="K265" s="169" t="str">
        <f t="array" ref="K265">IFERROR(VLOOKUP(B265,RT!A:K,11,FALSE),"")</f>
        <v/>
      </c>
      <c r="L265" s="170" t="str">
        <f t="array" ref="L265">IFERROR(VLOOKUP(B265,RT!A:AJ,36,FALSE),"")</f>
        <v/>
      </c>
      <c r="M265" s="53" t="str">
        <f t="array" ref="M265">IFERROR(VLOOKUP(B265,RT!A:AL,38,FALSE),"")</f>
        <v/>
      </c>
      <c r="N265" s="52" t="str">
        <f t="array" ref="N265">IFERROR(VLOOKUP(B265,RT!A:AK,37,FALSE),"")</f>
        <v/>
      </c>
      <c r="O265" s="54" t="str">
        <f t="array" ref="O265">IFERROR(VLOOKUP(B265,RT!A:I,9,FALSE),"")</f>
        <v/>
      </c>
      <c r="P265" s="52" t="str">
        <f t="array" ref="P265">IFERROR(VLOOKUP(B265,RT!A:H,8,FALSE),"")</f>
        <v/>
      </c>
      <c r="Q265" s="55" t="str">
        <f t="array" ref="Q265">IFERROR(VLOOKUP(B265,RT!A:AA,27,FALSE),"")</f>
        <v/>
      </c>
      <c r="R265" s="56" t="str">
        <f t="array" ref="R265">IF(AND(E265&lt;&gt;"",G265="INS",K265="OUI",M265&gt;0),M265*IF($O265&gt;41790,5.94,5.65),"")</f>
        <v/>
      </c>
      <c r="S265" s="50" t="str">
        <f t="array" ref="S265">IF(AND(E265&lt;&gt;"",G265="REV",K265="OUI",M265&gt;0),M265*IF($O265&gt;41790,6.2,5.9),"")</f>
        <v/>
      </c>
      <c r="T265" s="57" t="str">
        <f t="array" ref="T265">IF(AND(E265&lt;&gt;"",K265="NON",OR(L265="Branchement individuel",L265="Batiment détruit")),3,"")</f>
        <v/>
      </c>
      <c r="U265" s="58"/>
      <c r="V265" s="58" t="str">
        <f t="array" ref="V265">IF(AND(E265&lt;&gt;"",K265="OUI",Q265="OUI"),18,"")</f>
        <v/>
      </c>
      <c r="W265" s="49" t="str">
        <f t="array" ref="W265">IF(AND(E265&lt;&gt;"",K265="OUI",Q265="OUI"),60,"")</f>
        <v/>
      </c>
      <c r="X265" s="56"/>
      <c r="Y265" s="49"/>
      <c r="Z265" s="49"/>
      <c r="AA265" s="51"/>
      <c r="AB265" s="48"/>
    </row>
    <row r="266" spans="1:28" x14ac:dyDescent="0.25">
      <c r="A266" s="152" t="str">
        <f t="array" ref="A266">IF(D266="",RIGHT(E266,7),"")</f>
        <v>4824457</v>
      </c>
      <c r="B266" s="152">
        <f t="array" ref="B266">E266</f>
        <v>10004824457</v>
      </c>
      <c r="C266" s="61" t="str">
        <f t="array" ref="C266">IFERROR(VLOOKUP(B266,RT!A:B,2,FALSE),"")</f>
        <v/>
      </c>
      <c r="D266" s="7" t="str">
        <f t="array" ref="D266">IFERROR(VLOOKUP(B266,RT!A:J,10,FALSE),"")</f>
        <v/>
      </c>
      <c r="E266" s="203">
        <v>10004824457</v>
      </c>
      <c r="F266" s="204" t="s">
        <v>368</v>
      </c>
      <c r="G266" s="204" t="s">
        <v>70</v>
      </c>
      <c r="H266" s="204"/>
      <c r="I266" s="204" t="s">
        <v>359</v>
      </c>
      <c r="J266" s="202" t="s">
        <v>97</v>
      </c>
      <c r="K266" s="169" t="str">
        <f t="array" ref="K266">IFERROR(VLOOKUP(B266,RT!A:K,11,FALSE),"")</f>
        <v/>
      </c>
      <c r="L266" s="170" t="str">
        <f t="array" ref="L266">IFERROR(VLOOKUP(B266,RT!A:AJ,36,FALSE),"")</f>
        <v/>
      </c>
      <c r="M266" s="53" t="str">
        <f t="array" ref="M266">IFERROR(VLOOKUP(B266,RT!A:AL,38,FALSE),"")</f>
        <v/>
      </c>
      <c r="N266" s="52" t="str">
        <f t="array" ref="N266">IFERROR(VLOOKUP(B266,RT!A:AK,37,FALSE),"")</f>
        <v/>
      </c>
      <c r="O266" s="54" t="str">
        <f t="array" ref="O266">IFERROR(VLOOKUP(B266,RT!A:I,9,FALSE),"")</f>
        <v/>
      </c>
      <c r="P266" s="52" t="str">
        <f t="array" ref="P266">IFERROR(VLOOKUP(B266,RT!A:H,8,FALSE),"")</f>
        <v/>
      </c>
      <c r="Q266" s="55" t="str">
        <f t="array" ref="Q266">IFERROR(VLOOKUP(B266,RT!A:AA,27,FALSE),"")</f>
        <v/>
      </c>
      <c r="R266" s="56" t="str">
        <f t="array" ref="R266">IF(AND(E266&lt;&gt;"",G266="INS",K266="OUI",M266&gt;0),M266*IF($O266&gt;41790,5.94,5.65),"")</f>
        <v/>
      </c>
      <c r="S266" s="50" t="str">
        <f t="array" ref="S266">IF(AND(E266&lt;&gt;"",G266="REV",K266="OUI",M266&gt;0),M266*IF($O266&gt;41790,6.2,5.9),"")</f>
        <v/>
      </c>
      <c r="T266" s="57" t="str">
        <f t="array" ref="T266">IF(AND(E266&lt;&gt;"",K266="NON",OR(L266="Branchement individuel",L266="Batiment détruit")),3,"")</f>
        <v/>
      </c>
      <c r="U266" s="58"/>
      <c r="V266" s="58" t="str">
        <f t="array" ref="V266">IF(AND(E266&lt;&gt;"",K266="OUI",Q266="OUI"),18,"")</f>
        <v/>
      </c>
      <c r="W266" s="49" t="str">
        <f t="array" ref="W266">IF(AND(E266&lt;&gt;"",K266="OUI",Q266="OUI"),60,"")</f>
        <v/>
      </c>
      <c r="X266" s="56"/>
      <c r="Y266" s="49"/>
      <c r="Z266" s="49"/>
      <c r="AA266" s="51"/>
      <c r="AB266" s="48"/>
    </row>
    <row r="267" spans="1:28" x14ac:dyDescent="0.25">
      <c r="A267" s="152" t="str">
        <f t="array" ref="A267">IF(D267="",RIGHT(E267,7),"")</f>
        <v>4824376</v>
      </c>
      <c r="B267" s="152">
        <f t="array" ref="B267">E267</f>
        <v>10004824376</v>
      </c>
      <c r="C267" s="61" t="str">
        <f t="array" ref="C267">IFERROR(VLOOKUP(B267,RT!A:B,2,FALSE),"")</f>
        <v/>
      </c>
      <c r="D267" s="7" t="str">
        <f t="array" ref="D267">IFERROR(VLOOKUP(B267,RT!A:J,10,FALSE),"")</f>
        <v/>
      </c>
      <c r="E267" s="203">
        <v>10004824376</v>
      </c>
      <c r="F267" s="204" t="s">
        <v>365</v>
      </c>
      <c r="G267" s="204" t="s">
        <v>70</v>
      </c>
      <c r="H267" s="204"/>
      <c r="I267" s="204" t="s">
        <v>359</v>
      </c>
      <c r="J267" s="202" t="s">
        <v>97</v>
      </c>
      <c r="K267" s="169" t="str">
        <f t="array" ref="K267">IFERROR(VLOOKUP(B267,RT!A:K,11,FALSE),"")</f>
        <v/>
      </c>
      <c r="L267" s="170" t="str">
        <f t="array" ref="L267">IFERROR(VLOOKUP(B267,RT!A:AJ,36,FALSE),"")</f>
        <v/>
      </c>
      <c r="M267" s="53" t="str">
        <f t="array" ref="M267">IFERROR(VLOOKUP(B267,RT!A:AL,38,FALSE),"")</f>
        <v/>
      </c>
      <c r="N267" s="52" t="str">
        <f t="array" ref="N267">IFERROR(VLOOKUP(B267,RT!A:AK,37,FALSE),"")</f>
        <v/>
      </c>
      <c r="O267" s="54" t="str">
        <f t="array" ref="O267">IFERROR(VLOOKUP(B267,RT!A:I,9,FALSE),"")</f>
        <v/>
      </c>
      <c r="P267" s="52" t="str">
        <f t="array" ref="P267">IFERROR(VLOOKUP(B267,RT!A:H,8,FALSE),"")</f>
        <v/>
      </c>
      <c r="Q267" s="55" t="str">
        <f t="array" ref="Q267">IFERROR(VLOOKUP(B267,RT!A:AA,27,FALSE),"")</f>
        <v/>
      </c>
      <c r="R267" s="56" t="str">
        <f t="array" ref="R267">IF(AND(E267&lt;&gt;"",G267="INS",K267="OUI",M267&gt;0),M267*IF($O267&gt;41790,5.94,5.65),"")</f>
        <v/>
      </c>
      <c r="S267" s="50" t="str">
        <f t="array" ref="S267">IF(AND(E267&lt;&gt;"",G267="REV",K267="OUI",M267&gt;0),M267*IF($O267&gt;41790,6.2,5.9),"")</f>
        <v/>
      </c>
      <c r="T267" s="57" t="str">
        <f t="array" ref="T267">IF(AND(E267&lt;&gt;"",K267="NON",OR(L267="Branchement individuel",L267="Batiment détruit")),3,"")</f>
        <v/>
      </c>
      <c r="U267" s="58"/>
      <c r="V267" s="58" t="str">
        <f t="array" ref="V267">IF(AND(E267&lt;&gt;"",K267="OUI",Q267="OUI"),18,"")</f>
        <v/>
      </c>
      <c r="W267" s="49" t="str">
        <f t="array" ref="W267">IF(AND(E267&lt;&gt;"",K267="OUI",Q267="OUI"),60,"")</f>
        <v/>
      </c>
      <c r="X267" s="56"/>
      <c r="Y267" s="49"/>
      <c r="Z267" s="49"/>
      <c r="AA267" s="51"/>
      <c r="AB267" s="48"/>
    </row>
    <row r="268" spans="1:28" x14ac:dyDescent="0.25">
      <c r="A268" s="152" t="str">
        <f t="array" ref="A268">IF(D268="",RIGHT(E268,7),"")</f>
        <v>4824459</v>
      </c>
      <c r="B268" s="152">
        <f t="array" ref="B268">E268</f>
        <v>10004824459</v>
      </c>
      <c r="C268" s="61" t="str">
        <f t="array" ref="C268">IFERROR(VLOOKUP(B268,RT!A:B,2,FALSE),"")</f>
        <v/>
      </c>
      <c r="D268" s="7" t="str">
        <f t="array" ref="D268">IFERROR(VLOOKUP(B268,RT!A:J,10,FALSE),"")</f>
        <v/>
      </c>
      <c r="E268" s="203">
        <v>10004824459</v>
      </c>
      <c r="F268" s="204" t="s">
        <v>364</v>
      </c>
      <c r="G268" s="204" t="s">
        <v>70</v>
      </c>
      <c r="H268" s="204"/>
      <c r="I268" s="204" t="s">
        <v>359</v>
      </c>
      <c r="J268" s="202" t="s">
        <v>97</v>
      </c>
      <c r="K268" s="169" t="str">
        <f t="array" ref="K268">IFERROR(VLOOKUP(B268,RT!A:K,11,FALSE),"")</f>
        <v/>
      </c>
      <c r="L268" s="170" t="str">
        <f t="array" ref="L268">IFERROR(VLOOKUP(B268,RT!A:AJ,36,FALSE),"")</f>
        <v/>
      </c>
      <c r="M268" s="53" t="str">
        <f t="array" ref="M268">IFERROR(VLOOKUP(B268,RT!A:AL,38,FALSE),"")</f>
        <v/>
      </c>
      <c r="N268" s="52" t="str">
        <f t="array" ref="N268">IFERROR(VLOOKUP(B268,RT!A:AK,37,FALSE),"")</f>
        <v/>
      </c>
      <c r="O268" s="54" t="str">
        <f t="array" ref="O268">IFERROR(VLOOKUP(B268,RT!A:I,9,FALSE),"")</f>
        <v/>
      </c>
      <c r="P268" s="52" t="str">
        <f t="array" ref="P268">IFERROR(VLOOKUP(B268,RT!A:H,8,FALSE),"")</f>
        <v/>
      </c>
      <c r="Q268" s="55" t="str">
        <f t="array" ref="Q268">IFERROR(VLOOKUP(B268,RT!A:AA,27,FALSE),"")</f>
        <v/>
      </c>
      <c r="R268" s="56" t="str">
        <f t="array" ref="R268">IF(AND(E268&lt;&gt;"",G268="INS",K268="OUI",M268&gt;0),M268*IF($O268&gt;41790,5.94,5.65),"")</f>
        <v/>
      </c>
      <c r="S268" s="50" t="str">
        <f t="array" ref="S268">IF(AND(E268&lt;&gt;"",G268="REV",K268="OUI",M268&gt;0),M268*IF($O268&gt;41790,6.2,5.9),"")</f>
        <v/>
      </c>
      <c r="T268" s="57" t="str">
        <f t="array" ref="T268">IF(AND(E268&lt;&gt;"",K268="NON",OR(L268="Branchement individuel",L268="Batiment détruit")),3,"")</f>
        <v/>
      </c>
      <c r="U268" s="58"/>
      <c r="V268" s="58" t="str">
        <f t="array" ref="V268">IF(AND(E268&lt;&gt;"",K268="OUI",Q268="OUI"),18,"")</f>
        <v/>
      </c>
      <c r="W268" s="49" t="str">
        <f t="array" ref="W268">IF(AND(E268&lt;&gt;"",K268="OUI",Q268="OUI"),60,"")</f>
        <v/>
      </c>
      <c r="X268" s="56"/>
      <c r="Y268" s="49"/>
      <c r="Z268" s="49"/>
      <c r="AA268" s="51"/>
      <c r="AB268" s="48"/>
    </row>
    <row r="269" spans="1:28" x14ac:dyDescent="0.25">
      <c r="A269" s="152" t="str">
        <f t="array" ref="A269">IF(D269="",RIGHT(E269,7),"")</f>
        <v>4824528</v>
      </c>
      <c r="B269" s="152">
        <f t="array" ref="B269">E269</f>
        <v>10004824528</v>
      </c>
      <c r="C269" s="61" t="str">
        <f t="array" ref="C269">IFERROR(VLOOKUP(B269,RT!A:B,2,FALSE),"")</f>
        <v/>
      </c>
      <c r="D269" s="7" t="str">
        <f t="array" ref="D269">IFERROR(VLOOKUP(B269,RT!A:J,10,FALSE),"")</f>
        <v/>
      </c>
      <c r="E269" s="203">
        <v>10004824528</v>
      </c>
      <c r="F269" s="204" t="s">
        <v>367</v>
      </c>
      <c r="G269" s="204" t="s">
        <v>70</v>
      </c>
      <c r="H269" s="204"/>
      <c r="I269" s="204" t="s">
        <v>359</v>
      </c>
      <c r="J269" s="202" t="s">
        <v>97</v>
      </c>
      <c r="K269" s="169" t="str">
        <f t="array" ref="K269">IFERROR(VLOOKUP(B269,RT!A:K,11,FALSE),"")</f>
        <v/>
      </c>
      <c r="L269" s="170" t="str">
        <f t="array" ref="L269">IFERROR(VLOOKUP(B269,RT!A:AJ,36,FALSE),"")</f>
        <v/>
      </c>
      <c r="M269" s="53" t="str">
        <f t="array" ref="M269">IFERROR(VLOOKUP(B269,RT!A:AL,38,FALSE),"")</f>
        <v/>
      </c>
      <c r="N269" s="52" t="str">
        <f t="array" ref="N269">IFERROR(VLOOKUP(B269,RT!A:AK,37,FALSE),"")</f>
        <v/>
      </c>
      <c r="O269" s="54" t="str">
        <f t="array" ref="O269">IFERROR(VLOOKUP(B269,RT!A:I,9,FALSE),"")</f>
        <v/>
      </c>
      <c r="P269" s="52" t="str">
        <f t="array" ref="P269">IFERROR(VLOOKUP(B269,RT!A:H,8,FALSE),"")</f>
        <v/>
      </c>
      <c r="Q269" s="55" t="str">
        <f t="array" ref="Q269">IFERROR(VLOOKUP(B269,RT!A:AA,27,FALSE),"")</f>
        <v/>
      </c>
      <c r="R269" s="56" t="str">
        <f t="array" ref="R269">IF(AND(E269&lt;&gt;"",G269="INS",K269="OUI",M269&gt;0),M269*IF($O269&gt;41790,5.94,5.65),"")</f>
        <v/>
      </c>
      <c r="S269" s="50" t="str">
        <f t="array" ref="S269">IF(AND(E269&lt;&gt;"",G269="REV",K269="OUI",M269&gt;0),M269*IF($O269&gt;41790,6.2,5.9),"")</f>
        <v/>
      </c>
      <c r="T269" s="57" t="str">
        <f t="array" ref="T269">IF(AND(E269&lt;&gt;"",K269="NON",OR(L269="Branchement individuel",L269="Batiment détruit")),3,"")</f>
        <v/>
      </c>
      <c r="U269" s="58"/>
      <c r="V269" s="58" t="str">
        <f t="array" ref="V269">IF(AND(E269&lt;&gt;"",K269="OUI",Q269="OUI"),18,"")</f>
        <v/>
      </c>
      <c r="W269" s="49" t="str">
        <f t="array" ref="W269">IF(AND(E269&lt;&gt;"",K269="OUI",Q269="OUI"),60,"")</f>
        <v/>
      </c>
      <c r="X269" s="56"/>
      <c r="Y269" s="49"/>
      <c r="Z269" s="49"/>
      <c r="AA269" s="51"/>
      <c r="AB269" s="48"/>
    </row>
    <row r="270" spans="1:28" x14ac:dyDescent="0.25">
      <c r="A270" s="152" t="str">
        <f t="array" ref="A270">IF(D270="",RIGHT(E270,7),"")</f>
        <v>5463302</v>
      </c>
      <c r="B270" s="152">
        <f t="array" ref="B270">E270</f>
        <v>10005463302</v>
      </c>
      <c r="C270" s="61" t="str">
        <f t="array" ref="C270">IFERROR(VLOOKUP(B270,RT!A:B,2,FALSE),"")</f>
        <v/>
      </c>
      <c r="D270" s="7" t="str">
        <f t="array" ref="D270">IFERROR(VLOOKUP(B270,RT!A:J,10,FALSE),"")</f>
        <v/>
      </c>
      <c r="E270" s="203">
        <v>10005463302</v>
      </c>
      <c r="F270" s="204" t="s">
        <v>371</v>
      </c>
      <c r="G270" s="204" t="s">
        <v>70</v>
      </c>
      <c r="H270" s="204"/>
      <c r="I270" s="204" t="s">
        <v>359</v>
      </c>
      <c r="J270" s="202" t="s">
        <v>97</v>
      </c>
      <c r="K270" s="169" t="str">
        <f t="array" ref="K270">IFERROR(VLOOKUP(B270,RT!A:K,11,FALSE),"")</f>
        <v/>
      </c>
      <c r="L270" s="170" t="str">
        <f t="array" ref="L270">IFERROR(VLOOKUP(B270,RT!A:AJ,36,FALSE),"")</f>
        <v/>
      </c>
      <c r="M270" s="53" t="str">
        <f t="array" ref="M270">IFERROR(VLOOKUP(B270,RT!A:AL,38,FALSE),"")</f>
        <v/>
      </c>
      <c r="N270" s="52" t="str">
        <f t="array" ref="N270">IFERROR(VLOOKUP(B270,RT!A:AK,37,FALSE),"")</f>
        <v/>
      </c>
      <c r="O270" s="54" t="str">
        <f t="array" ref="O270">IFERROR(VLOOKUP(B270,RT!A:I,9,FALSE),"")</f>
        <v/>
      </c>
      <c r="P270" s="52" t="str">
        <f t="array" ref="P270">IFERROR(VLOOKUP(B270,RT!A:H,8,FALSE),"")</f>
        <v/>
      </c>
      <c r="Q270" s="55" t="str">
        <f t="array" ref="Q270">IFERROR(VLOOKUP(B270,RT!A:AA,27,FALSE),"")</f>
        <v/>
      </c>
      <c r="R270" s="56" t="str">
        <f t="array" ref="R270">IF(AND(E270&lt;&gt;"",G270="INS",K270="OUI",M270&gt;0),M270*IF($O270&gt;41790,5.94,5.65),"")</f>
        <v/>
      </c>
      <c r="S270" s="50" t="str">
        <f t="array" ref="S270">IF(AND(E270&lt;&gt;"",G270="REV",K270="OUI",M270&gt;0),M270*IF($O270&gt;41790,6.2,5.9),"")</f>
        <v/>
      </c>
      <c r="T270" s="57" t="str">
        <f t="array" ref="T270">IF(AND(E270&lt;&gt;"",K270="NON",OR(L270="Branchement individuel",L270="Batiment détruit")),3,"")</f>
        <v/>
      </c>
      <c r="U270" s="58"/>
      <c r="V270" s="58" t="str">
        <f t="array" ref="V270">IF(AND(E270&lt;&gt;"",K270="OUI",Q270="OUI"),18,"")</f>
        <v/>
      </c>
      <c r="W270" s="49" t="str">
        <f t="array" ref="W270">IF(AND(E270&lt;&gt;"",K270="OUI",Q270="OUI"),60,"")</f>
        <v/>
      </c>
      <c r="X270" s="56"/>
      <c r="Y270" s="49"/>
      <c r="Z270" s="49"/>
      <c r="AA270" s="51"/>
      <c r="AB270" s="48"/>
    </row>
    <row r="271" spans="1:28" x14ac:dyDescent="0.25">
      <c r="A271" s="152" t="str">
        <f t="array" ref="A271">IF(D271="",RIGHT(E271,7),"")</f>
        <v>5503186</v>
      </c>
      <c r="B271" s="152">
        <f t="array" ref="B271">E271</f>
        <v>10005503186</v>
      </c>
      <c r="C271" s="61" t="str">
        <f t="array" ref="C271">IFERROR(VLOOKUP(B271,RT!A:B,2,FALSE),"")</f>
        <v/>
      </c>
      <c r="D271" s="7" t="str">
        <f t="array" ref="D271">IFERROR(VLOOKUP(B271,RT!A:J,10,FALSE),"")</f>
        <v/>
      </c>
      <c r="E271" s="203">
        <v>10005503186</v>
      </c>
      <c r="F271" s="204" t="s">
        <v>382</v>
      </c>
      <c r="G271" s="204" t="s">
        <v>70</v>
      </c>
      <c r="H271" s="204"/>
      <c r="I271" s="204" t="s">
        <v>359</v>
      </c>
      <c r="J271" s="202" t="s">
        <v>97</v>
      </c>
      <c r="K271" s="169" t="str">
        <f t="array" ref="K271">IFERROR(VLOOKUP(B271,RT!A:K,11,FALSE),"")</f>
        <v/>
      </c>
      <c r="L271" s="170" t="str">
        <f t="array" ref="L271">IFERROR(VLOOKUP(B271,RT!A:AJ,36,FALSE),"")</f>
        <v/>
      </c>
      <c r="M271" s="53" t="str">
        <f t="array" ref="M271">IFERROR(VLOOKUP(B271,RT!A:AL,38,FALSE),"")</f>
        <v/>
      </c>
      <c r="N271" s="52" t="str">
        <f t="array" ref="N271">IFERROR(VLOOKUP(B271,RT!A:AK,37,FALSE),"")</f>
        <v/>
      </c>
      <c r="O271" s="54" t="str">
        <f t="array" ref="O271">IFERROR(VLOOKUP(B271,RT!A:I,9,FALSE),"")</f>
        <v/>
      </c>
      <c r="P271" s="52" t="str">
        <f t="array" ref="P271">IFERROR(VLOOKUP(B271,RT!A:H,8,FALSE),"")</f>
        <v/>
      </c>
      <c r="Q271" s="55" t="str">
        <f t="array" ref="Q271">IFERROR(VLOOKUP(B271,RT!A:AA,27,FALSE),"")</f>
        <v/>
      </c>
      <c r="R271" s="56" t="str">
        <f t="array" ref="R271">IF(AND(E271&lt;&gt;"",G271="INS",K271="OUI",M271&gt;0),M271*IF($O271&gt;41790,5.94,5.65),"")</f>
        <v/>
      </c>
      <c r="S271" s="50" t="str">
        <f t="array" ref="S271">IF(AND(E271&lt;&gt;"",G271="REV",K271="OUI",M271&gt;0),M271*IF($O271&gt;41790,6.2,5.9),"")</f>
        <v/>
      </c>
      <c r="T271" s="57" t="str">
        <f t="array" ref="T271">IF(AND(E271&lt;&gt;"",K271="NON",OR(L271="Branchement individuel",L271="Batiment détruit")),3,"")</f>
        <v/>
      </c>
      <c r="U271" s="58"/>
      <c r="V271" s="58" t="str">
        <f t="array" ref="V271">IF(AND(E271&lt;&gt;"",K271="OUI",Q271="OUI"),18,"")</f>
        <v/>
      </c>
      <c r="W271" s="49" t="str">
        <f t="array" ref="W271">IF(AND(E271&lt;&gt;"",K271="OUI",Q271="OUI"),60,"")</f>
        <v/>
      </c>
      <c r="X271" s="56"/>
      <c r="Y271" s="49"/>
      <c r="Z271" s="49"/>
      <c r="AA271" s="51"/>
      <c r="AB271" s="48"/>
    </row>
    <row r="272" spans="1:28" x14ac:dyDescent="0.25">
      <c r="A272" s="152" t="str">
        <f t="array" ref="A272">IF(D272="",RIGHT(E272,7),"")</f>
        <v>5631743</v>
      </c>
      <c r="B272" s="152">
        <f t="array" ref="B272">E272</f>
        <v>10005631743</v>
      </c>
      <c r="C272" s="61" t="str">
        <f t="array" ref="C272">IFERROR(VLOOKUP(B272,RT!A:B,2,FALSE),"")</f>
        <v/>
      </c>
      <c r="D272" s="7" t="str">
        <f t="array" ref="D272">IFERROR(VLOOKUP(B272,RT!A:J,10,FALSE),"")</f>
        <v/>
      </c>
      <c r="E272" s="203">
        <v>10005631743</v>
      </c>
      <c r="F272" s="204" t="s">
        <v>358</v>
      </c>
      <c r="G272" s="204" t="s">
        <v>70</v>
      </c>
      <c r="H272" s="204"/>
      <c r="I272" s="204" t="s">
        <v>359</v>
      </c>
      <c r="J272" s="202" t="s">
        <v>97</v>
      </c>
      <c r="K272" s="169" t="str">
        <f t="array" ref="K272">IFERROR(VLOOKUP(B272,RT!A:K,11,FALSE),"")</f>
        <v/>
      </c>
      <c r="L272" s="170" t="str">
        <f t="array" ref="L272">IFERROR(VLOOKUP(B272,RT!A:AJ,36,FALSE),"")</f>
        <v/>
      </c>
      <c r="M272" s="53" t="str">
        <f t="array" ref="M272">IFERROR(VLOOKUP(B272,RT!A:AL,38,FALSE),"")</f>
        <v/>
      </c>
      <c r="N272" s="52" t="str">
        <f t="array" ref="N272">IFERROR(VLOOKUP(B272,RT!A:AK,37,FALSE),"")</f>
        <v/>
      </c>
      <c r="O272" s="54" t="str">
        <f t="array" ref="O272">IFERROR(VLOOKUP(B272,RT!A:I,9,FALSE),"")</f>
        <v/>
      </c>
      <c r="P272" s="52" t="str">
        <f t="array" ref="P272">IFERROR(VLOOKUP(B272,RT!A:H,8,FALSE),"")</f>
        <v/>
      </c>
      <c r="Q272" s="55" t="str">
        <f t="array" ref="Q272">IFERROR(VLOOKUP(B272,RT!A:AA,27,FALSE),"")</f>
        <v/>
      </c>
      <c r="R272" s="56" t="str">
        <f t="array" ref="R272">IF(AND(E272&lt;&gt;"",G272="INS",K272="OUI",M272&gt;0),M272*IF($O272&gt;41790,5.94,5.65),"")</f>
        <v/>
      </c>
      <c r="S272" s="50" t="str">
        <f t="array" ref="S272">IF(AND(E272&lt;&gt;"",G272="REV",K272="OUI",M272&gt;0),M272*IF($O272&gt;41790,6.2,5.9),"")</f>
        <v/>
      </c>
      <c r="T272" s="57" t="str">
        <f t="array" ref="T272">IF(AND(E272&lt;&gt;"",K272="NON",OR(L272="Branchement individuel",L272="Batiment détruit")),3,"")</f>
        <v/>
      </c>
      <c r="U272" s="58"/>
      <c r="V272" s="58" t="str">
        <f t="array" ref="V272">IF(AND(E272&lt;&gt;"",K272="OUI",Q272="OUI"),18,"")</f>
        <v/>
      </c>
      <c r="W272" s="49" t="str">
        <f t="array" ref="W272">IF(AND(E272&lt;&gt;"",K272="OUI",Q272="OUI"),60,"")</f>
        <v/>
      </c>
      <c r="X272" s="56"/>
      <c r="Y272" s="49"/>
      <c r="Z272" s="49"/>
      <c r="AA272" s="51"/>
      <c r="AB272" s="48"/>
    </row>
    <row r="273" spans="1:28" x14ac:dyDescent="0.25">
      <c r="A273" s="152" t="str">
        <f t="array" ref="A273">IF(D273="",RIGHT(E273,7),"")</f>
        <v>4824584</v>
      </c>
      <c r="B273" s="152">
        <f t="array" ref="B273">E273</f>
        <v>10004824584</v>
      </c>
      <c r="C273" s="61" t="str">
        <f t="array" ref="C273">IFERROR(VLOOKUP(B273,RT!A:B,2,FALSE),"")</f>
        <v/>
      </c>
      <c r="D273" s="7" t="str">
        <f t="array" ref="D273">IFERROR(VLOOKUP(B273,RT!A:J,10,FALSE),"")</f>
        <v/>
      </c>
      <c r="E273" s="203">
        <v>10004824584</v>
      </c>
      <c r="F273" s="204" t="s">
        <v>361</v>
      </c>
      <c r="G273" s="204" t="s">
        <v>70</v>
      </c>
      <c r="H273" s="204"/>
      <c r="I273" s="204" t="s">
        <v>359</v>
      </c>
      <c r="J273" s="202" t="s">
        <v>97</v>
      </c>
      <c r="K273" s="169" t="str">
        <f t="array" ref="K273">IFERROR(VLOOKUP(B273,RT!A:K,11,FALSE),"")</f>
        <v/>
      </c>
      <c r="L273" s="170" t="str">
        <f t="array" ref="L273">IFERROR(VLOOKUP(B273,RT!A:AJ,36,FALSE),"")</f>
        <v/>
      </c>
      <c r="M273" s="53" t="str">
        <f t="array" ref="M273">IFERROR(VLOOKUP(B273,RT!A:AL,38,FALSE),"")</f>
        <v/>
      </c>
      <c r="N273" s="52" t="str">
        <f t="array" ref="N273">IFERROR(VLOOKUP(B273,RT!A:AK,37,FALSE),"")</f>
        <v/>
      </c>
      <c r="O273" s="54" t="str">
        <f t="array" ref="O273">IFERROR(VLOOKUP(B273,RT!A:I,9,FALSE),"")</f>
        <v/>
      </c>
      <c r="P273" s="52" t="str">
        <f t="array" ref="P273">IFERROR(VLOOKUP(B273,RT!A:H,8,FALSE),"")</f>
        <v/>
      </c>
      <c r="Q273" s="55" t="str">
        <f t="array" ref="Q273">IFERROR(VLOOKUP(B273,RT!A:AA,27,FALSE),"")</f>
        <v/>
      </c>
      <c r="R273" s="56" t="str">
        <f t="array" ref="R273">IF(AND(E273&lt;&gt;"",G273="INS",K273="OUI",M273&gt;0),M273*IF($O273&gt;41790,5.94,5.65),"")</f>
        <v/>
      </c>
      <c r="S273" s="50" t="str">
        <f t="array" ref="S273">IF(AND(E273&lt;&gt;"",G273="REV",K273="OUI",M273&gt;0),M273*IF($O273&gt;41790,6.2,5.9),"")</f>
        <v/>
      </c>
      <c r="T273" s="57" t="str">
        <f t="array" ref="T273">IF(AND(E273&lt;&gt;"",K273="NON",OR(L273="Branchement individuel",L273="Batiment détruit")),3,"")</f>
        <v/>
      </c>
      <c r="U273" s="58"/>
      <c r="V273" s="58" t="str">
        <f t="array" ref="V273">IF(AND(E273&lt;&gt;"",K273="OUI",Q273="OUI"),18,"")</f>
        <v/>
      </c>
      <c r="W273" s="49" t="str">
        <f t="array" ref="W273">IF(AND(E273&lt;&gt;"",K273="OUI",Q273="OUI"),60,"")</f>
        <v/>
      </c>
      <c r="X273" s="56"/>
      <c r="Y273" s="49"/>
      <c r="Z273" s="49"/>
      <c r="AA273" s="51"/>
      <c r="AB273" s="48"/>
    </row>
    <row r="274" spans="1:28" x14ac:dyDescent="0.25">
      <c r="A274" s="152" t="str">
        <f t="array" ref="A274">IF(D274="",RIGHT(E274,7),"")</f>
        <v>4824566</v>
      </c>
      <c r="B274" s="152">
        <f t="array" ref="B274">E274</f>
        <v>10004824566</v>
      </c>
      <c r="C274" s="61" t="str">
        <f t="array" ref="C274">IFERROR(VLOOKUP(B274,RT!A:B,2,FALSE),"")</f>
        <v/>
      </c>
      <c r="D274" s="7" t="str">
        <f t="array" ref="D274">IFERROR(VLOOKUP(B274,RT!A:J,10,FALSE),"")</f>
        <v/>
      </c>
      <c r="E274" s="203">
        <v>10004824566</v>
      </c>
      <c r="F274" s="204" t="s">
        <v>363</v>
      </c>
      <c r="G274" s="204" t="s">
        <v>70</v>
      </c>
      <c r="H274" s="204"/>
      <c r="I274" s="204" t="s">
        <v>359</v>
      </c>
      <c r="J274" s="202" t="s">
        <v>97</v>
      </c>
      <c r="K274" s="169" t="str">
        <f t="array" ref="K274">IFERROR(VLOOKUP(B274,RT!A:K,11,FALSE),"")</f>
        <v/>
      </c>
      <c r="L274" s="170" t="str">
        <f t="array" ref="L274">IFERROR(VLOOKUP(B274,RT!A:AJ,36,FALSE),"")</f>
        <v/>
      </c>
      <c r="M274" s="53" t="str">
        <f t="array" ref="M274">IFERROR(VLOOKUP(B274,RT!A:AL,38,FALSE),"")</f>
        <v/>
      </c>
      <c r="N274" s="52" t="str">
        <f t="array" ref="N274">IFERROR(VLOOKUP(B274,RT!A:AK,37,FALSE),"")</f>
        <v/>
      </c>
      <c r="O274" s="54" t="str">
        <f t="array" ref="O274">IFERROR(VLOOKUP(B274,RT!A:I,9,FALSE),"")</f>
        <v/>
      </c>
      <c r="P274" s="52" t="str">
        <f t="array" ref="P274">IFERROR(VLOOKUP(B274,RT!A:H,8,FALSE),"")</f>
        <v/>
      </c>
      <c r="Q274" s="55" t="str">
        <f t="array" ref="Q274">IFERROR(VLOOKUP(B274,RT!A:AA,27,FALSE),"")</f>
        <v/>
      </c>
      <c r="R274" s="56" t="str">
        <f t="array" ref="R274">IF(AND(E274&lt;&gt;"",G274="INS",K274="OUI",M274&gt;0),M274*IF($O274&gt;41790,5.94,5.65),"")</f>
        <v/>
      </c>
      <c r="S274" s="50" t="str">
        <f t="array" ref="S274">IF(AND(E274&lt;&gt;"",G274="REV",K274="OUI",M274&gt;0),M274*IF($O274&gt;41790,6.2,5.9),"")</f>
        <v/>
      </c>
      <c r="T274" s="57" t="str">
        <f t="array" ref="T274">IF(AND(E274&lt;&gt;"",K274="NON",OR(L274="Branchement individuel",L274="Batiment détruit")),3,"")</f>
        <v/>
      </c>
      <c r="U274" s="58"/>
      <c r="V274" s="58" t="str">
        <f t="array" ref="V274">IF(AND(E274&lt;&gt;"",K274="OUI",Q274="OUI"),18,"")</f>
        <v/>
      </c>
      <c r="W274" s="49" t="str">
        <f t="array" ref="W274">IF(AND(E274&lt;&gt;"",K274="OUI",Q274="OUI"),60,"")</f>
        <v/>
      </c>
      <c r="X274" s="56"/>
      <c r="Y274" s="49"/>
      <c r="Z274" s="49"/>
      <c r="AA274" s="51"/>
      <c r="AB274" s="48"/>
    </row>
    <row r="275" spans="1:28" x14ac:dyDescent="0.25">
      <c r="A275" s="152" t="str">
        <f t="array" ref="A275">IF(D275="",RIGHT(E275,7),"")</f>
        <v>5459069</v>
      </c>
      <c r="B275" s="152">
        <f t="array" ref="B275">E275</f>
        <v>10005459069</v>
      </c>
      <c r="C275" s="61" t="str">
        <f t="array" ref="C275">IFERROR(VLOOKUP(B275,RT!A:B,2,FALSE),"")</f>
        <v/>
      </c>
      <c r="D275" s="7" t="str">
        <f t="array" ref="D275">IFERROR(VLOOKUP(B275,RT!A:J,10,FALSE),"")</f>
        <v/>
      </c>
      <c r="E275" s="203">
        <v>10005459069</v>
      </c>
      <c r="F275" s="204" t="s">
        <v>376</v>
      </c>
      <c r="G275" s="204" t="s">
        <v>70</v>
      </c>
      <c r="H275" s="204"/>
      <c r="I275" s="204" t="s">
        <v>359</v>
      </c>
      <c r="J275" s="202" t="s">
        <v>97</v>
      </c>
      <c r="K275" s="169" t="str">
        <f t="array" ref="K275">IFERROR(VLOOKUP(B275,RT!A:K,11,FALSE),"")</f>
        <v/>
      </c>
      <c r="L275" s="170" t="str">
        <f t="array" ref="L275">IFERROR(VLOOKUP(B275,RT!A:AJ,36,FALSE),"")</f>
        <v/>
      </c>
      <c r="M275" s="53" t="str">
        <f t="array" ref="M275">IFERROR(VLOOKUP(B275,RT!A:AL,38,FALSE),"")</f>
        <v/>
      </c>
      <c r="N275" s="52" t="str">
        <f t="array" ref="N275">IFERROR(VLOOKUP(B275,RT!A:AK,37,FALSE),"")</f>
        <v/>
      </c>
      <c r="O275" s="54" t="str">
        <f t="array" ref="O275">IFERROR(VLOOKUP(B275,RT!A:I,9,FALSE),"")</f>
        <v/>
      </c>
      <c r="P275" s="52" t="str">
        <f t="array" ref="P275">IFERROR(VLOOKUP(B275,RT!A:H,8,FALSE),"")</f>
        <v/>
      </c>
      <c r="Q275" s="55" t="str">
        <f t="array" ref="Q275">IFERROR(VLOOKUP(B275,RT!A:AA,27,FALSE),"")</f>
        <v/>
      </c>
      <c r="R275" s="56" t="str">
        <f t="array" ref="R275">IF(AND(E275&lt;&gt;"",G275="INS",K275="OUI",M275&gt;0),M275*IF($O275&gt;41790,5.94,5.65),"")</f>
        <v/>
      </c>
      <c r="S275" s="50" t="str">
        <f t="array" ref="S275">IF(AND(E275&lt;&gt;"",G275="REV",K275="OUI",M275&gt;0),M275*IF($O275&gt;41790,6.2,5.9),"")</f>
        <v/>
      </c>
      <c r="T275" s="57" t="str">
        <f t="array" ref="T275">IF(AND(E275&lt;&gt;"",K275="NON",OR(L275="Branchement individuel",L275="Batiment détruit")),3,"")</f>
        <v/>
      </c>
      <c r="U275" s="58"/>
      <c r="V275" s="58" t="str">
        <f t="array" ref="V275">IF(AND(E275&lt;&gt;"",K275="OUI",Q275="OUI"),18,"")</f>
        <v/>
      </c>
      <c r="W275" s="49" t="str">
        <f t="array" ref="W275">IF(AND(E275&lt;&gt;"",K275="OUI",Q275="OUI"),60,"")</f>
        <v/>
      </c>
      <c r="X275" s="56"/>
      <c r="Y275" s="49"/>
      <c r="Z275" s="49"/>
      <c r="AA275" s="51"/>
      <c r="AB275" s="48"/>
    </row>
    <row r="276" spans="1:28" x14ac:dyDescent="0.25">
      <c r="A276" s="152" t="str">
        <f t="array" ref="A276">IF(D276="",RIGHT(E276,7),"")</f>
        <v>4822584</v>
      </c>
      <c r="B276" s="152">
        <f t="array" ref="B276">E276</f>
        <v>10004822584</v>
      </c>
      <c r="C276" s="61" t="str">
        <f t="array" ref="C276">IFERROR(VLOOKUP(B276,RT!A:B,2,FALSE),"")</f>
        <v/>
      </c>
      <c r="D276" s="7" t="str">
        <f t="array" ref="D276">IFERROR(VLOOKUP(B276,RT!A:J,10,FALSE),"")</f>
        <v/>
      </c>
      <c r="E276" s="203">
        <v>10004822584</v>
      </c>
      <c r="F276" s="204" t="s">
        <v>429</v>
      </c>
      <c r="G276" s="204" t="s">
        <v>70</v>
      </c>
      <c r="H276" s="204"/>
      <c r="I276" s="204" t="s">
        <v>430</v>
      </c>
      <c r="J276" s="202" t="s">
        <v>97</v>
      </c>
      <c r="K276" s="169" t="str">
        <f t="array" ref="K276">IFERROR(VLOOKUP(B276,RT!A:K,11,FALSE),"")</f>
        <v/>
      </c>
      <c r="L276" s="170" t="str">
        <f t="array" ref="L276">IFERROR(VLOOKUP(B276,RT!A:AJ,36,FALSE),"")</f>
        <v/>
      </c>
      <c r="M276" s="53" t="str">
        <f t="array" ref="M276">IFERROR(VLOOKUP(B276,RT!A:AL,38,FALSE),"")</f>
        <v/>
      </c>
      <c r="N276" s="52" t="str">
        <f t="array" ref="N276">IFERROR(VLOOKUP(B276,RT!A:AK,37,FALSE),"")</f>
        <v/>
      </c>
      <c r="O276" s="54" t="str">
        <f t="array" ref="O276">IFERROR(VLOOKUP(B276,RT!A:I,9,FALSE),"")</f>
        <v/>
      </c>
      <c r="P276" s="52" t="str">
        <f t="array" ref="P276">IFERROR(VLOOKUP(B276,RT!A:H,8,FALSE),"")</f>
        <v/>
      </c>
      <c r="Q276" s="55" t="str">
        <f t="array" ref="Q276">IFERROR(VLOOKUP(B276,RT!A:AA,27,FALSE),"")</f>
        <v/>
      </c>
      <c r="R276" s="56" t="str">
        <f t="array" ref="R276">IF(AND(E276&lt;&gt;"",G276="INS",K276="OUI",M276&gt;0),M276*IF($O276&gt;41790,5.94,5.65),"")</f>
        <v/>
      </c>
      <c r="S276" s="50" t="str">
        <f t="array" ref="S276">IF(AND(E276&lt;&gt;"",G276="REV",K276="OUI",M276&gt;0),M276*IF($O276&gt;41790,6.2,5.9),"")</f>
        <v/>
      </c>
      <c r="T276" s="57" t="str">
        <f t="array" ref="T276">IF(AND(E276&lt;&gt;"",K276="NON",OR(L276="Branchement individuel",L276="Batiment détruit")),3,"")</f>
        <v/>
      </c>
      <c r="U276" s="58"/>
      <c r="V276" s="58" t="str">
        <f t="array" ref="V276">IF(AND(E276&lt;&gt;"",K276="OUI",Q276="OUI"),18,"")</f>
        <v/>
      </c>
      <c r="W276" s="49" t="str">
        <f t="array" ref="W276">IF(AND(E276&lt;&gt;"",K276="OUI",Q276="OUI"),60,"")</f>
        <v/>
      </c>
      <c r="X276" s="56"/>
      <c r="Y276" s="49"/>
      <c r="Z276" s="49"/>
      <c r="AA276" s="51"/>
      <c r="AB276" s="48"/>
    </row>
    <row r="277" spans="1:28" x14ac:dyDescent="0.25">
      <c r="A277" s="152" t="str">
        <f t="array" ref="A277">IF(D277="",RIGHT(E277,7),"")</f>
        <v>4822586</v>
      </c>
      <c r="B277" s="152">
        <f t="array" ref="B277">E277</f>
        <v>10004822586</v>
      </c>
      <c r="C277" s="61" t="str">
        <f t="array" ref="C277">IFERROR(VLOOKUP(B277,RT!A:B,2,FALSE),"")</f>
        <v/>
      </c>
      <c r="D277" s="7" t="str">
        <f t="array" ref="D277">IFERROR(VLOOKUP(B277,RT!A:J,10,FALSE),"")</f>
        <v/>
      </c>
      <c r="E277" s="203">
        <v>10004822586</v>
      </c>
      <c r="F277" s="204" t="s">
        <v>431</v>
      </c>
      <c r="G277" s="204" t="s">
        <v>70</v>
      </c>
      <c r="H277" s="204"/>
      <c r="I277" s="204" t="s">
        <v>430</v>
      </c>
      <c r="J277" s="202" t="s">
        <v>97</v>
      </c>
      <c r="K277" s="169" t="str">
        <f t="array" ref="K277">IFERROR(VLOOKUP(B277,RT!A:K,11,FALSE),"")</f>
        <v/>
      </c>
      <c r="L277" s="170" t="str">
        <f t="array" ref="L277">IFERROR(VLOOKUP(B277,RT!A:AJ,36,FALSE),"")</f>
        <v/>
      </c>
      <c r="M277" s="53" t="str">
        <f t="array" ref="M277">IFERROR(VLOOKUP(B277,RT!A:AL,38,FALSE),"")</f>
        <v/>
      </c>
      <c r="N277" s="52" t="str">
        <f t="array" ref="N277">IFERROR(VLOOKUP(B277,RT!A:AK,37,FALSE),"")</f>
        <v/>
      </c>
      <c r="O277" s="54" t="str">
        <f t="array" ref="O277">IFERROR(VLOOKUP(B277,RT!A:I,9,FALSE),"")</f>
        <v/>
      </c>
      <c r="P277" s="52" t="str">
        <f t="array" ref="P277">IFERROR(VLOOKUP(B277,RT!A:H,8,FALSE),"")</f>
        <v/>
      </c>
      <c r="Q277" s="55" t="str">
        <f t="array" ref="Q277">IFERROR(VLOOKUP(B277,RT!A:AA,27,FALSE),"")</f>
        <v/>
      </c>
      <c r="R277" s="56" t="str">
        <f t="array" ref="R277">IF(AND(E277&lt;&gt;"",G277="INS",K277="OUI",M277&gt;0),M277*IF($O277&gt;41790,5.94,5.65),"")</f>
        <v/>
      </c>
      <c r="S277" s="50" t="str">
        <f t="array" ref="S277">IF(AND(E277&lt;&gt;"",G277="REV",K277="OUI",M277&gt;0),M277*IF($O277&gt;41790,6.2,5.9),"")</f>
        <v/>
      </c>
      <c r="T277" s="57" t="str">
        <f t="array" ref="T277">IF(AND(E277&lt;&gt;"",K277="NON",OR(L277="Branchement individuel",L277="Batiment détruit")),3,"")</f>
        <v/>
      </c>
      <c r="U277" s="58"/>
      <c r="V277" s="58" t="str">
        <f t="array" ref="V277">IF(AND(E277&lt;&gt;"",K277="OUI",Q277="OUI"),18,"")</f>
        <v/>
      </c>
      <c r="W277" s="49" t="str">
        <f t="array" ref="W277">IF(AND(E277&lt;&gt;"",K277="OUI",Q277="OUI"),60,"")</f>
        <v/>
      </c>
      <c r="X277" s="56"/>
      <c r="Y277" s="49"/>
      <c r="Z277" s="49"/>
      <c r="AA277" s="51"/>
      <c r="AB277" s="48"/>
    </row>
    <row r="278" spans="1:28" x14ac:dyDescent="0.25">
      <c r="A278" s="152" t="str">
        <f t="array" ref="A278">IF(D278="",RIGHT(E278,7),"")</f>
        <v>4822606</v>
      </c>
      <c r="B278" s="152">
        <f t="array" ref="B278">E278</f>
        <v>10004822606</v>
      </c>
      <c r="C278" s="61" t="str">
        <f t="array" ref="C278">IFERROR(VLOOKUP(B278,RT!A:B,2,FALSE),"")</f>
        <v/>
      </c>
      <c r="D278" s="7" t="str">
        <f t="array" ref="D278">IFERROR(VLOOKUP(B278,RT!A:J,10,FALSE),"")</f>
        <v/>
      </c>
      <c r="E278" s="203">
        <v>10004822606</v>
      </c>
      <c r="F278" s="204" t="s">
        <v>432</v>
      </c>
      <c r="G278" s="204" t="s">
        <v>70</v>
      </c>
      <c r="H278" s="204"/>
      <c r="I278" s="204" t="s">
        <v>430</v>
      </c>
      <c r="J278" s="202" t="s">
        <v>97</v>
      </c>
      <c r="K278" s="169" t="str">
        <f t="array" ref="K278">IFERROR(VLOOKUP(B278,RT!A:K,11,FALSE),"")</f>
        <v/>
      </c>
      <c r="L278" s="170" t="str">
        <f t="array" ref="L278">IFERROR(VLOOKUP(B278,RT!A:AJ,36,FALSE),"")</f>
        <v/>
      </c>
      <c r="M278" s="53" t="str">
        <f t="array" ref="M278">IFERROR(VLOOKUP(B278,RT!A:AL,38,FALSE),"")</f>
        <v/>
      </c>
      <c r="N278" s="52" t="str">
        <f t="array" ref="N278">IFERROR(VLOOKUP(B278,RT!A:AK,37,FALSE),"")</f>
        <v/>
      </c>
      <c r="O278" s="54" t="str">
        <f t="array" ref="O278">IFERROR(VLOOKUP(B278,RT!A:I,9,FALSE),"")</f>
        <v/>
      </c>
      <c r="P278" s="52" t="str">
        <f t="array" ref="P278">IFERROR(VLOOKUP(B278,RT!A:H,8,FALSE),"")</f>
        <v/>
      </c>
      <c r="Q278" s="55" t="str">
        <f t="array" ref="Q278">IFERROR(VLOOKUP(B278,RT!A:AA,27,FALSE),"")</f>
        <v/>
      </c>
      <c r="R278" s="56" t="str">
        <f t="array" ref="R278">IF(AND(E278&lt;&gt;"",G278="INS",K278="OUI",M278&gt;0),M278*IF($O278&gt;41790,5.94,5.65),"")</f>
        <v/>
      </c>
      <c r="S278" s="50" t="str">
        <f t="array" ref="S278">IF(AND(E278&lt;&gt;"",G278="REV",K278="OUI",M278&gt;0),M278*IF($O278&gt;41790,6.2,5.9),"")</f>
        <v/>
      </c>
      <c r="T278" s="57" t="str">
        <f t="array" ref="T278">IF(AND(E278&lt;&gt;"",K278="NON",OR(L278="Branchement individuel",L278="Batiment détruit")),3,"")</f>
        <v/>
      </c>
      <c r="U278" s="58"/>
      <c r="V278" s="58" t="str">
        <f t="array" ref="V278">IF(AND(E278&lt;&gt;"",K278="OUI",Q278="OUI"),18,"")</f>
        <v/>
      </c>
      <c r="W278" s="49" t="str">
        <f t="array" ref="W278">IF(AND(E278&lt;&gt;"",K278="OUI",Q278="OUI"),60,"")</f>
        <v/>
      </c>
      <c r="X278" s="56"/>
      <c r="Y278" s="49"/>
      <c r="Z278" s="49"/>
      <c r="AA278" s="51"/>
      <c r="AB278" s="48"/>
    </row>
    <row r="279" spans="1:28" x14ac:dyDescent="0.25">
      <c r="A279" s="152" t="str">
        <f t="array" ref="A279">IF(D279="",RIGHT(E279,7),"")</f>
        <v>4822578</v>
      </c>
      <c r="B279" s="152">
        <f t="array" ref="B279">E279</f>
        <v>10004822578</v>
      </c>
      <c r="C279" s="61" t="str">
        <f t="array" ref="C279">IFERROR(VLOOKUP(B279,RT!A:B,2,FALSE),"")</f>
        <v/>
      </c>
      <c r="D279" s="7" t="str">
        <f t="array" ref="D279">IFERROR(VLOOKUP(B279,RT!A:J,10,FALSE),"")</f>
        <v/>
      </c>
      <c r="E279" s="203">
        <v>10004822578</v>
      </c>
      <c r="F279" s="204" t="s">
        <v>438</v>
      </c>
      <c r="G279" s="204" t="s">
        <v>70</v>
      </c>
      <c r="H279" s="204"/>
      <c r="I279" s="204" t="s">
        <v>430</v>
      </c>
      <c r="J279" s="202" t="s">
        <v>97</v>
      </c>
      <c r="K279" s="169" t="str">
        <f t="array" ref="K279">IFERROR(VLOOKUP(B279,RT!A:K,11,FALSE),"")</f>
        <v/>
      </c>
      <c r="L279" s="170" t="str">
        <f t="array" ref="L279">IFERROR(VLOOKUP(B279,RT!A:AJ,36,FALSE),"")</f>
        <v/>
      </c>
      <c r="M279" s="53" t="str">
        <f t="array" ref="M279">IFERROR(VLOOKUP(B279,RT!A:AL,38,FALSE),"")</f>
        <v/>
      </c>
      <c r="N279" s="52" t="str">
        <f t="array" ref="N279">IFERROR(VLOOKUP(B279,RT!A:AK,37,FALSE),"")</f>
        <v/>
      </c>
      <c r="O279" s="54" t="str">
        <f t="array" ref="O279">IFERROR(VLOOKUP(B279,RT!A:I,9,FALSE),"")</f>
        <v/>
      </c>
      <c r="P279" s="52" t="str">
        <f t="array" ref="P279">IFERROR(VLOOKUP(B279,RT!A:H,8,FALSE),"")</f>
        <v/>
      </c>
      <c r="Q279" s="55" t="str">
        <f t="array" ref="Q279">IFERROR(VLOOKUP(B279,RT!A:AA,27,FALSE),"")</f>
        <v/>
      </c>
      <c r="R279" s="56" t="str">
        <f t="array" ref="R279">IF(AND(E279&lt;&gt;"",G279="INS",K279="OUI",M279&gt;0),M279*IF($O279&gt;41790,5.94,5.65),"")</f>
        <v/>
      </c>
      <c r="S279" s="50" t="str">
        <f t="array" ref="S279">IF(AND(E279&lt;&gt;"",G279="REV",K279="OUI",M279&gt;0),M279*IF($O279&gt;41790,6.2,5.9),"")</f>
        <v/>
      </c>
      <c r="T279" s="57" t="str">
        <f t="array" ref="T279">IF(AND(E279&lt;&gt;"",K279="NON",OR(L279="Branchement individuel",L279="Batiment détruit")),3,"")</f>
        <v/>
      </c>
      <c r="U279" s="58"/>
      <c r="V279" s="58" t="str">
        <f t="array" ref="V279">IF(AND(E279&lt;&gt;"",K279="OUI",Q279="OUI"),18,"")</f>
        <v/>
      </c>
      <c r="W279" s="49" t="str">
        <f t="array" ref="W279">IF(AND(E279&lt;&gt;"",K279="OUI",Q279="OUI"),60,"")</f>
        <v/>
      </c>
      <c r="X279" s="56"/>
      <c r="Y279" s="49"/>
      <c r="Z279" s="49"/>
      <c r="AA279" s="51"/>
      <c r="AB279" s="48"/>
    </row>
    <row r="280" spans="1:28" x14ac:dyDescent="0.25">
      <c r="A280" s="152" t="str">
        <f t="array" ref="A280">IF(D280="",RIGHT(E280,7),"")</f>
        <v>4822576</v>
      </c>
      <c r="B280" s="152">
        <f t="array" ref="B280">E280</f>
        <v>10004822576</v>
      </c>
      <c r="C280" s="61" t="str">
        <f t="array" ref="C280">IFERROR(VLOOKUP(B280,RT!A:B,2,FALSE),"")</f>
        <v/>
      </c>
      <c r="D280" s="7" t="str">
        <f t="array" ref="D280">IFERROR(VLOOKUP(B280,RT!A:J,10,FALSE),"")</f>
        <v/>
      </c>
      <c r="E280" s="203">
        <v>10004822576</v>
      </c>
      <c r="F280" s="204" t="s">
        <v>439</v>
      </c>
      <c r="G280" s="204" t="s">
        <v>70</v>
      </c>
      <c r="H280" s="204"/>
      <c r="I280" s="204" t="s">
        <v>430</v>
      </c>
      <c r="J280" s="202" t="s">
        <v>97</v>
      </c>
      <c r="K280" s="169" t="str">
        <f t="array" ref="K280">IFERROR(VLOOKUP(B280,RT!A:K,11,FALSE),"")</f>
        <v/>
      </c>
      <c r="L280" s="170" t="str">
        <f t="array" ref="L280">IFERROR(VLOOKUP(B280,RT!A:AJ,36,FALSE),"")</f>
        <v/>
      </c>
      <c r="M280" s="53" t="str">
        <f t="array" ref="M280">IFERROR(VLOOKUP(B280,RT!A:AL,38,FALSE),"")</f>
        <v/>
      </c>
      <c r="N280" s="52" t="str">
        <f t="array" ref="N280">IFERROR(VLOOKUP(B280,RT!A:AK,37,FALSE),"")</f>
        <v/>
      </c>
      <c r="O280" s="54" t="str">
        <f t="array" ref="O280">IFERROR(VLOOKUP(B280,RT!A:I,9,FALSE),"")</f>
        <v/>
      </c>
      <c r="P280" s="52" t="str">
        <f t="array" ref="P280">IFERROR(VLOOKUP(B280,RT!A:H,8,FALSE),"")</f>
        <v/>
      </c>
      <c r="Q280" s="55" t="str">
        <f t="array" ref="Q280">IFERROR(VLOOKUP(B280,RT!A:AA,27,FALSE),"")</f>
        <v/>
      </c>
      <c r="R280" s="56" t="str">
        <f t="array" ref="R280">IF(AND(E280&lt;&gt;"",G280="INS",K280="OUI",M280&gt;0),M280*IF($O280&gt;41790,5.94,5.65),"")</f>
        <v/>
      </c>
      <c r="S280" s="50" t="str">
        <f t="array" ref="S280">IF(AND(E280&lt;&gt;"",G280="REV",K280="OUI",M280&gt;0),M280*IF($O280&gt;41790,6.2,5.9),"")</f>
        <v/>
      </c>
      <c r="T280" s="57" t="str">
        <f t="array" ref="T280">IF(AND(E280&lt;&gt;"",K280="NON",OR(L280="Branchement individuel",L280="Batiment détruit")),3,"")</f>
        <v/>
      </c>
      <c r="U280" s="58"/>
      <c r="V280" s="58" t="str">
        <f t="array" ref="V280">IF(AND(E280&lt;&gt;"",K280="OUI",Q280="OUI"),18,"")</f>
        <v/>
      </c>
      <c r="W280" s="49" t="str">
        <f t="array" ref="W280">IF(AND(E280&lt;&gt;"",K280="OUI",Q280="OUI"),60,"")</f>
        <v/>
      </c>
      <c r="X280" s="56"/>
      <c r="Y280" s="49"/>
      <c r="Z280" s="49"/>
      <c r="AA280" s="51"/>
      <c r="AB280" s="48"/>
    </row>
    <row r="281" spans="1:28" x14ac:dyDescent="0.25">
      <c r="A281" s="152" t="str">
        <f t="array" ref="A281">IF(D281="",RIGHT(E281,7),"")</f>
        <v>5497907</v>
      </c>
      <c r="B281" s="152">
        <f t="array" ref="B281">E281</f>
        <v>10005497907</v>
      </c>
      <c r="C281" s="61" t="str">
        <f t="array" ref="C281">IFERROR(VLOOKUP(B281,RT!A:B,2,FALSE),"")</f>
        <v/>
      </c>
      <c r="D281" s="7" t="str">
        <f t="array" ref="D281">IFERROR(VLOOKUP(B281,RT!A:J,10,FALSE),"")</f>
        <v/>
      </c>
      <c r="E281" s="203">
        <v>10005497907</v>
      </c>
      <c r="F281" s="204" t="s">
        <v>448</v>
      </c>
      <c r="G281" s="204" t="s">
        <v>70</v>
      </c>
      <c r="H281" s="204"/>
      <c r="I281" s="204" t="s">
        <v>430</v>
      </c>
      <c r="J281" s="202" t="s">
        <v>97</v>
      </c>
      <c r="K281" s="169" t="str">
        <f t="array" ref="K281">IFERROR(VLOOKUP(B281,RT!A:K,11,FALSE),"")</f>
        <v/>
      </c>
      <c r="L281" s="170" t="str">
        <f t="array" ref="L281">IFERROR(VLOOKUP(B281,RT!A:AJ,36,FALSE),"")</f>
        <v/>
      </c>
      <c r="M281" s="53" t="str">
        <f t="array" ref="M281">IFERROR(VLOOKUP(B281,RT!A:AL,38,FALSE),"")</f>
        <v/>
      </c>
      <c r="N281" s="52" t="str">
        <f t="array" ref="N281">IFERROR(VLOOKUP(B281,RT!A:AK,37,FALSE),"")</f>
        <v/>
      </c>
      <c r="O281" s="54" t="str">
        <f t="array" ref="O281">IFERROR(VLOOKUP(B281,RT!A:I,9,FALSE),"")</f>
        <v/>
      </c>
      <c r="P281" s="52" t="str">
        <f t="array" ref="P281">IFERROR(VLOOKUP(B281,RT!A:H,8,FALSE),"")</f>
        <v/>
      </c>
      <c r="Q281" s="55" t="str">
        <f t="array" ref="Q281">IFERROR(VLOOKUP(B281,RT!A:AA,27,FALSE),"")</f>
        <v/>
      </c>
      <c r="R281" s="56" t="str">
        <f t="array" ref="R281">IF(AND(E281&lt;&gt;"",G281="INS",K281="OUI",M281&gt;0),M281*IF($O281&gt;41790,5.94,5.65),"")</f>
        <v/>
      </c>
      <c r="S281" s="50" t="str">
        <f t="array" ref="S281">IF(AND(E281&lt;&gt;"",G281="REV",K281="OUI",M281&gt;0),M281*IF($O281&gt;41790,6.2,5.9),"")</f>
        <v/>
      </c>
      <c r="T281" s="57" t="str">
        <f t="array" ref="T281">IF(AND(E281&lt;&gt;"",K281="NON",OR(L281="Branchement individuel",L281="Batiment détruit")),3,"")</f>
        <v/>
      </c>
      <c r="U281" s="58"/>
      <c r="V281" s="58" t="str">
        <f t="array" ref="V281">IF(AND(E281&lt;&gt;"",K281="OUI",Q281="OUI"),18,"")</f>
        <v/>
      </c>
      <c r="W281" s="49" t="str">
        <f t="array" ref="W281">IF(AND(E281&lt;&gt;"",K281="OUI",Q281="OUI"),60,"")</f>
        <v/>
      </c>
      <c r="X281" s="56"/>
      <c r="Y281" s="49"/>
      <c r="Z281" s="49"/>
      <c r="AA281" s="51"/>
      <c r="AB281" s="48"/>
    </row>
    <row r="282" spans="1:28" x14ac:dyDescent="0.25">
      <c r="A282" s="152" t="str">
        <f t="array" ref="A282">IF(D282="",RIGHT(E282,7),"")</f>
        <v>4822573</v>
      </c>
      <c r="B282" s="152">
        <f t="array" ref="B282">E282</f>
        <v>10004822573</v>
      </c>
      <c r="C282" s="61" t="str">
        <f t="array" ref="C282">IFERROR(VLOOKUP(B282,RT!A:B,2,FALSE),"")</f>
        <v/>
      </c>
      <c r="D282" s="7" t="str">
        <f t="array" ref="D282">IFERROR(VLOOKUP(B282,RT!A:J,10,FALSE),"")</f>
        <v/>
      </c>
      <c r="E282" s="203">
        <v>10004822573</v>
      </c>
      <c r="F282" s="204" t="s">
        <v>440</v>
      </c>
      <c r="G282" s="204" t="s">
        <v>70</v>
      </c>
      <c r="H282" s="204"/>
      <c r="I282" s="204" t="s">
        <v>430</v>
      </c>
      <c r="J282" s="202" t="s">
        <v>97</v>
      </c>
      <c r="K282" s="169" t="str">
        <f t="array" ref="K282">IFERROR(VLOOKUP(B282,RT!A:K,11,FALSE),"")</f>
        <v/>
      </c>
      <c r="L282" s="170" t="str">
        <f t="array" ref="L282">IFERROR(VLOOKUP(B282,RT!A:AJ,36,FALSE),"")</f>
        <v/>
      </c>
      <c r="M282" s="53" t="str">
        <f t="array" ref="M282">IFERROR(VLOOKUP(B282,RT!A:AL,38,FALSE),"")</f>
        <v/>
      </c>
      <c r="N282" s="52" t="str">
        <f t="array" ref="N282">IFERROR(VLOOKUP(B282,RT!A:AK,37,FALSE),"")</f>
        <v/>
      </c>
      <c r="O282" s="54" t="str">
        <f t="array" ref="O282">IFERROR(VLOOKUP(B282,RT!A:I,9,FALSE),"")</f>
        <v/>
      </c>
      <c r="P282" s="52" t="str">
        <f t="array" ref="P282">IFERROR(VLOOKUP(B282,RT!A:H,8,FALSE),"")</f>
        <v/>
      </c>
      <c r="Q282" s="55" t="str">
        <f t="array" ref="Q282">IFERROR(VLOOKUP(B282,RT!A:AA,27,FALSE),"")</f>
        <v/>
      </c>
      <c r="R282" s="56" t="str">
        <f t="array" ref="R282">IF(AND(E282&lt;&gt;"",G282="INS",K282="OUI",M282&gt;0),M282*IF($O282&gt;41790,5.94,5.65),"")</f>
        <v/>
      </c>
      <c r="S282" s="50" t="str">
        <f t="array" ref="S282">IF(AND(E282&lt;&gt;"",G282="REV",K282="OUI",M282&gt;0),M282*IF($O282&gt;41790,6.2,5.9),"")</f>
        <v/>
      </c>
      <c r="T282" s="57" t="str">
        <f t="array" ref="T282">IF(AND(E282&lt;&gt;"",K282="NON",OR(L282="Branchement individuel",L282="Batiment détruit")),3,"")</f>
        <v/>
      </c>
      <c r="U282" s="58"/>
      <c r="V282" s="58" t="str">
        <f t="array" ref="V282">IF(AND(E282&lt;&gt;"",K282="OUI",Q282="OUI"),18,"")</f>
        <v/>
      </c>
      <c r="W282" s="49" t="str">
        <f t="array" ref="W282">IF(AND(E282&lt;&gt;"",K282="OUI",Q282="OUI"),60,"")</f>
        <v/>
      </c>
      <c r="X282" s="56"/>
      <c r="Y282" s="49"/>
      <c r="Z282" s="49"/>
      <c r="AA282" s="51"/>
      <c r="AB282" s="48"/>
    </row>
    <row r="283" spans="1:28" x14ac:dyDescent="0.25">
      <c r="A283" s="152" t="str">
        <f t="array" ref="A283">IF(D283="",RIGHT(E283,7),"")</f>
        <v>4822566</v>
      </c>
      <c r="B283" s="152">
        <f t="array" ref="B283">E283</f>
        <v>10004822566</v>
      </c>
      <c r="C283" s="61" t="str">
        <f t="array" ref="C283">IFERROR(VLOOKUP(B283,RT!A:B,2,FALSE),"")</f>
        <v/>
      </c>
      <c r="D283" s="7" t="str">
        <f t="array" ref="D283">IFERROR(VLOOKUP(B283,RT!A:J,10,FALSE),"")</f>
        <v/>
      </c>
      <c r="E283" s="203">
        <v>10004822566</v>
      </c>
      <c r="F283" s="204" t="s">
        <v>437</v>
      </c>
      <c r="G283" s="204" t="s">
        <v>70</v>
      </c>
      <c r="H283" s="204"/>
      <c r="I283" s="204" t="s">
        <v>430</v>
      </c>
      <c r="J283" s="202" t="s">
        <v>97</v>
      </c>
      <c r="K283" s="169" t="str">
        <f t="array" ref="K283">IFERROR(VLOOKUP(B283,RT!A:K,11,FALSE),"")</f>
        <v/>
      </c>
      <c r="L283" s="170" t="str">
        <f t="array" ref="L283">IFERROR(VLOOKUP(B283,RT!A:AJ,36,FALSE),"")</f>
        <v/>
      </c>
      <c r="M283" s="53" t="str">
        <f t="array" ref="M283">IFERROR(VLOOKUP(B283,RT!A:AL,38,FALSE),"")</f>
        <v/>
      </c>
      <c r="N283" s="52" t="str">
        <f t="array" ref="N283">IFERROR(VLOOKUP(B283,RT!A:AK,37,FALSE),"")</f>
        <v/>
      </c>
      <c r="O283" s="54" t="str">
        <f t="array" ref="O283">IFERROR(VLOOKUP(B283,RT!A:I,9,FALSE),"")</f>
        <v/>
      </c>
      <c r="P283" s="52" t="str">
        <f t="array" ref="P283">IFERROR(VLOOKUP(B283,RT!A:H,8,FALSE),"")</f>
        <v/>
      </c>
      <c r="Q283" s="55" t="str">
        <f t="array" ref="Q283">IFERROR(VLOOKUP(B283,RT!A:AA,27,FALSE),"")</f>
        <v/>
      </c>
      <c r="R283" s="56" t="str">
        <f t="array" ref="R283">IF(AND(E283&lt;&gt;"",G283="INS",K283="OUI",M283&gt;0),M283*IF($O283&gt;41790,5.94,5.65),"")</f>
        <v/>
      </c>
      <c r="S283" s="50" t="str">
        <f t="array" ref="S283">IF(AND(E283&lt;&gt;"",G283="REV",K283="OUI",M283&gt;0),M283*IF($O283&gt;41790,6.2,5.9),"")</f>
        <v/>
      </c>
      <c r="T283" s="57" t="str">
        <f t="array" ref="T283">IF(AND(E283&lt;&gt;"",K283="NON",OR(L283="Branchement individuel",L283="Batiment détruit")),3,"")</f>
        <v/>
      </c>
      <c r="U283" s="58"/>
      <c r="V283" s="58" t="str">
        <f t="array" ref="V283">IF(AND(E283&lt;&gt;"",K283="OUI",Q283="OUI"),18,"")</f>
        <v/>
      </c>
      <c r="W283" s="49" t="str">
        <f t="array" ref="W283">IF(AND(E283&lt;&gt;"",K283="OUI",Q283="OUI"),60,"")</f>
        <v/>
      </c>
      <c r="X283" s="56"/>
      <c r="Y283" s="49"/>
      <c r="Z283" s="49"/>
      <c r="AA283" s="51"/>
      <c r="AB283" s="48"/>
    </row>
    <row r="284" spans="1:28" x14ac:dyDescent="0.25">
      <c r="A284" s="152" t="str">
        <f t="array" ref="A284">IF(D284="",RIGHT(E284,7),"")</f>
        <v>4822557</v>
      </c>
      <c r="B284" s="152">
        <f t="array" ref="B284">E284</f>
        <v>10004822557</v>
      </c>
      <c r="C284" s="61" t="str">
        <f t="array" ref="C284">IFERROR(VLOOKUP(B284,RT!A:B,2,FALSE),"")</f>
        <v/>
      </c>
      <c r="D284" s="7" t="str">
        <f t="array" ref="D284">IFERROR(VLOOKUP(B284,RT!A:J,10,FALSE),"")</f>
        <v/>
      </c>
      <c r="E284" s="203">
        <v>10004822557</v>
      </c>
      <c r="F284" s="204" t="s">
        <v>441</v>
      </c>
      <c r="G284" s="204" t="s">
        <v>70</v>
      </c>
      <c r="H284" s="204"/>
      <c r="I284" s="204" t="s">
        <v>430</v>
      </c>
      <c r="J284" s="202" t="s">
        <v>97</v>
      </c>
      <c r="K284" s="169" t="str">
        <f t="array" ref="K284">IFERROR(VLOOKUP(B284,RT!A:K,11,FALSE),"")</f>
        <v/>
      </c>
      <c r="L284" s="170" t="str">
        <f t="array" ref="L284">IFERROR(VLOOKUP(B284,RT!A:AJ,36,FALSE),"")</f>
        <v/>
      </c>
      <c r="M284" s="53" t="str">
        <f t="array" ref="M284">IFERROR(VLOOKUP(B284,RT!A:AL,38,FALSE),"")</f>
        <v/>
      </c>
      <c r="N284" s="52" t="str">
        <f t="array" ref="N284">IFERROR(VLOOKUP(B284,RT!A:AK,37,FALSE),"")</f>
        <v/>
      </c>
      <c r="O284" s="54" t="str">
        <f t="array" ref="O284">IFERROR(VLOOKUP(B284,RT!A:I,9,FALSE),"")</f>
        <v/>
      </c>
      <c r="P284" s="52" t="str">
        <f t="array" ref="P284">IFERROR(VLOOKUP(B284,RT!A:H,8,FALSE),"")</f>
        <v/>
      </c>
      <c r="Q284" s="55" t="str">
        <f t="array" ref="Q284">IFERROR(VLOOKUP(B284,RT!A:AA,27,FALSE),"")</f>
        <v/>
      </c>
      <c r="R284" s="56" t="str">
        <f t="array" ref="R284">IF(AND(E284&lt;&gt;"",G284="INS",K284="OUI",M284&gt;0),M284*IF($O284&gt;41790,5.94,5.65),"")</f>
        <v/>
      </c>
      <c r="S284" s="50" t="str">
        <f t="array" ref="S284">IF(AND(E284&lt;&gt;"",G284="REV",K284="OUI",M284&gt;0),M284*IF($O284&gt;41790,6.2,5.9),"")</f>
        <v/>
      </c>
      <c r="T284" s="57" t="str">
        <f t="array" ref="T284">IF(AND(E284&lt;&gt;"",K284="NON",OR(L284="Branchement individuel",L284="Batiment détruit")),3,"")</f>
        <v/>
      </c>
      <c r="U284" s="58"/>
      <c r="V284" s="58" t="str">
        <f t="array" ref="V284">IF(AND(E284&lt;&gt;"",K284="OUI",Q284="OUI"),18,"")</f>
        <v/>
      </c>
      <c r="W284" s="49" t="str">
        <f t="array" ref="W284">IF(AND(E284&lt;&gt;"",K284="OUI",Q284="OUI"),60,"")</f>
        <v/>
      </c>
      <c r="X284" s="56"/>
      <c r="Y284" s="49"/>
      <c r="Z284" s="49"/>
      <c r="AA284" s="51"/>
      <c r="AB284" s="48"/>
    </row>
    <row r="285" spans="1:28" x14ac:dyDescent="0.25">
      <c r="A285" s="152" t="str">
        <f t="array" ref="A285">IF(D285="",RIGHT(E285,7),"")</f>
        <v>5580766</v>
      </c>
      <c r="B285" s="152">
        <f t="array" ref="B285">E285</f>
        <v>10005580766</v>
      </c>
      <c r="C285" s="61" t="str">
        <f t="array" ref="C285">IFERROR(VLOOKUP(B285,RT!A:B,2,FALSE),"")</f>
        <v/>
      </c>
      <c r="D285" s="7" t="str">
        <f t="array" ref="D285">IFERROR(VLOOKUP(B285,RT!A:J,10,FALSE),"")</f>
        <v/>
      </c>
      <c r="E285" s="203">
        <v>10005580766</v>
      </c>
      <c r="F285" s="204" t="s">
        <v>444</v>
      </c>
      <c r="G285" s="204" t="s">
        <v>70</v>
      </c>
      <c r="H285" s="204"/>
      <c r="I285" s="204" t="s">
        <v>430</v>
      </c>
      <c r="J285" s="202" t="s">
        <v>97</v>
      </c>
      <c r="K285" s="169" t="str">
        <f t="array" ref="K285">IFERROR(VLOOKUP(B285,RT!A:K,11,FALSE),"")</f>
        <v/>
      </c>
      <c r="L285" s="170" t="str">
        <f t="array" ref="L285">IFERROR(VLOOKUP(B285,RT!A:AJ,36,FALSE),"")</f>
        <v/>
      </c>
      <c r="M285" s="53" t="str">
        <f t="array" ref="M285">IFERROR(VLOOKUP(B285,RT!A:AL,38,FALSE),"")</f>
        <v/>
      </c>
      <c r="N285" s="52" t="str">
        <f t="array" ref="N285">IFERROR(VLOOKUP(B285,RT!A:AK,37,FALSE),"")</f>
        <v/>
      </c>
      <c r="O285" s="54" t="str">
        <f t="array" ref="O285">IFERROR(VLOOKUP(B285,RT!A:I,9,FALSE),"")</f>
        <v/>
      </c>
      <c r="P285" s="52" t="str">
        <f t="array" ref="P285">IFERROR(VLOOKUP(B285,RT!A:H,8,FALSE),"")</f>
        <v/>
      </c>
      <c r="Q285" s="55" t="str">
        <f t="array" ref="Q285">IFERROR(VLOOKUP(B285,RT!A:AA,27,FALSE),"")</f>
        <v/>
      </c>
      <c r="R285" s="56" t="str">
        <f t="array" ref="R285">IF(AND(E285&lt;&gt;"",G285="INS",K285="OUI",M285&gt;0),M285*IF($O285&gt;41790,5.94,5.65),"")</f>
        <v/>
      </c>
      <c r="S285" s="50" t="str">
        <f t="array" ref="S285">IF(AND(E285&lt;&gt;"",G285="REV",K285="OUI",M285&gt;0),M285*IF($O285&gt;41790,6.2,5.9),"")</f>
        <v/>
      </c>
      <c r="T285" s="57" t="str">
        <f t="array" ref="T285">IF(AND(E285&lt;&gt;"",K285="NON",OR(L285="Branchement individuel",L285="Batiment détruit")),3,"")</f>
        <v/>
      </c>
      <c r="U285" s="58"/>
      <c r="V285" s="58" t="str">
        <f t="array" ref="V285">IF(AND(E285&lt;&gt;"",K285="OUI",Q285="OUI"),18,"")</f>
        <v/>
      </c>
      <c r="W285" s="49" t="str">
        <f t="array" ref="W285">IF(AND(E285&lt;&gt;"",K285="OUI",Q285="OUI"),60,"")</f>
        <v/>
      </c>
      <c r="X285" s="56"/>
      <c r="Y285" s="49"/>
      <c r="Z285" s="49"/>
      <c r="AA285" s="51"/>
      <c r="AB285" s="48"/>
    </row>
    <row r="286" spans="1:28" x14ac:dyDescent="0.25">
      <c r="A286" s="152" t="str">
        <f t="array" ref="A286">IF(D286="",RIGHT(E286,7),"")</f>
        <v>5498636</v>
      </c>
      <c r="B286" s="152">
        <f t="array" ref="B286">E286</f>
        <v>10005498636</v>
      </c>
      <c r="C286" s="61" t="str">
        <f t="array" ref="C286">IFERROR(VLOOKUP(B286,RT!A:B,2,FALSE),"")</f>
        <v/>
      </c>
      <c r="D286" s="7" t="str">
        <f t="array" ref="D286">IFERROR(VLOOKUP(B286,RT!A:J,10,FALSE),"")</f>
        <v/>
      </c>
      <c r="E286" s="203">
        <v>10005498636</v>
      </c>
      <c r="F286" s="204" t="s">
        <v>449</v>
      </c>
      <c r="G286" s="204" t="s">
        <v>70</v>
      </c>
      <c r="H286" s="204"/>
      <c r="I286" s="204" t="s">
        <v>430</v>
      </c>
      <c r="J286" s="202" t="s">
        <v>97</v>
      </c>
      <c r="K286" s="169" t="str">
        <f t="array" ref="K286">IFERROR(VLOOKUP(B286,RT!A:K,11,FALSE),"")</f>
        <v/>
      </c>
      <c r="L286" s="170" t="str">
        <f t="array" ref="L286">IFERROR(VLOOKUP(B286,RT!A:AJ,36,FALSE),"")</f>
        <v/>
      </c>
      <c r="M286" s="53" t="str">
        <f t="array" ref="M286">IFERROR(VLOOKUP(B286,RT!A:AL,38,FALSE),"")</f>
        <v/>
      </c>
      <c r="N286" s="52" t="str">
        <f t="array" ref="N286">IFERROR(VLOOKUP(B286,RT!A:AK,37,FALSE),"")</f>
        <v/>
      </c>
      <c r="O286" s="54" t="str">
        <f t="array" ref="O286">IFERROR(VLOOKUP(B286,RT!A:I,9,FALSE),"")</f>
        <v/>
      </c>
      <c r="P286" s="52" t="str">
        <f t="array" ref="P286">IFERROR(VLOOKUP(B286,RT!A:H,8,FALSE),"")</f>
        <v/>
      </c>
      <c r="Q286" s="55" t="str">
        <f t="array" ref="Q286">IFERROR(VLOOKUP(B286,RT!A:AA,27,FALSE),"")</f>
        <v/>
      </c>
      <c r="R286" s="56" t="str">
        <f t="array" ref="R286">IF(AND(E286&lt;&gt;"",G286="INS",K286="OUI",M286&gt;0),M286*IF($O286&gt;41790,5.94,5.65),"")</f>
        <v/>
      </c>
      <c r="S286" s="50" t="str">
        <f t="array" ref="S286">IF(AND(E286&lt;&gt;"",G286="REV",K286="OUI",M286&gt;0),M286*IF($O286&gt;41790,6.2,5.9),"")</f>
        <v/>
      </c>
      <c r="T286" s="57" t="str">
        <f t="array" ref="T286">IF(AND(E286&lt;&gt;"",K286="NON",OR(L286="Branchement individuel",L286="Batiment détruit")),3,"")</f>
        <v/>
      </c>
      <c r="U286" s="58"/>
      <c r="V286" s="58" t="str">
        <f t="array" ref="V286">IF(AND(E286&lt;&gt;"",K286="OUI",Q286="OUI"),18,"")</f>
        <v/>
      </c>
      <c r="W286" s="49" t="str">
        <f t="array" ref="W286">IF(AND(E286&lt;&gt;"",K286="OUI",Q286="OUI"),60,"")</f>
        <v/>
      </c>
      <c r="X286" s="56"/>
      <c r="Y286" s="49"/>
      <c r="Z286" s="49"/>
      <c r="AA286" s="51"/>
      <c r="AB286" s="48"/>
    </row>
    <row r="287" spans="1:28" x14ac:dyDescent="0.25">
      <c r="A287" s="152" t="str">
        <f t="array" ref="A287">IF(D287="",RIGHT(E287,7),"")</f>
        <v>5502436</v>
      </c>
      <c r="B287" s="152">
        <f t="array" ref="B287">E287</f>
        <v>10005502436</v>
      </c>
      <c r="C287" s="61" t="str">
        <f t="array" ref="C287">IFERROR(VLOOKUP(B287,RT!A:B,2,FALSE),"")</f>
        <v/>
      </c>
      <c r="D287" s="7" t="str">
        <f t="array" ref="D287">IFERROR(VLOOKUP(B287,RT!A:J,10,FALSE),"")</f>
        <v/>
      </c>
      <c r="E287" s="203">
        <v>10005502436</v>
      </c>
      <c r="F287" s="204" t="s">
        <v>453</v>
      </c>
      <c r="G287" s="204" t="s">
        <v>70</v>
      </c>
      <c r="H287" s="204"/>
      <c r="I287" s="204" t="s">
        <v>430</v>
      </c>
      <c r="J287" s="202" t="s">
        <v>97</v>
      </c>
      <c r="K287" s="169" t="str">
        <f t="array" ref="K287">IFERROR(VLOOKUP(B287,RT!A:K,11,FALSE),"")</f>
        <v/>
      </c>
      <c r="L287" s="170" t="str">
        <f t="array" ref="L287">IFERROR(VLOOKUP(B287,RT!A:AJ,36,FALSE),"")</f>
        <v/>
      </c>
      <c r="M287" s="53" t="str">
        <f t="array" ref="M287">IFERROR(VLOOKUP(B287,RT!A:AL,38,FALSE),"")</f>
        <v/>
      </c>
      <c r="N287" s="52" t="str">
        <f t="array" ref="N287">IFERROR(VLOOKUP(B287,RT!A:AK,37,FALSE),"")</f>
        <v/>
      </c>
      <c r="O287" s="54" t="str">
        <f t="array" ref="O287">IFERROR(VLOOKUP(B287,RT!A:I,9,FALSE),"")</f>
        <v/>
      </c>
      <c r="P287" s="52" t="str">
        <f t="array" ref="P287">IFERROR(VLOOKUP(B287,RT!A:H,8,FALSE),"")</f>
        <v/>
      </c>
      <c r="Q287" s="55" t="str">
        <f t="array" ref="Q287">IFERROR(VLOOKUP(B287,RT!A:AA,27,FALSE),"")</f>
        <v/>
      </c>
      <c r="R287" s="56" t="str">
        <f t="array" ref="R287">IF(AND(E287&lt;&gt;"",G287="INS",K287="OUI",M287&gt;0),M287*IF($O287&gt;41790,5.94,5.65),"")</f>
        <v/>
      </c>
      <c r="S287" s="50" t="str">
        <f t="array" ref="S287">IF(AND(E287&lt;&gt;"",G287="REV",K287="OUI",M287&gt;0),M287*IF($O287&gt;41790,6.2,5.9),"")</f>
        <v/>
      </c>
      <c r="T287" s="57" t="str">
        <f t="array" ref="T287">IF(AND(E287&lt;&gt;"",K287="NON",OR(L287="Branchement individuel",L287="Batiment détruit")),3,"")</f>
        <v/>
      </c>
      <c r="U287" s="58"/>
      <c r="V287" s="58" t="str">
        <f t="array" ref="V287">IF(AND(E287&lt;&gt;"",K287="OUI",Q287="OUI"),18,"")</f>
        <v/>
      </c>
      <c r="W287" s="49" t="str">
        <f t="array" ref="W287">IF(AND(E287&lt;&gt;"",K287="OUI",Q287="OUI"),60,"")</f>
        <v/>
      </c>
      <c r="X287" s="56"/>
      <c r="Y287" s="49"/>
      <c r="Z287" s="49"/>
      <c r="AA287" s="51"/>
      <c r="AB287" s="48"/>
    </row>
    <row r="288" spans="1:28" x14ac:dyDescent="0.25">
      <c r="A288" s="152" t="str">
        <f t="array" ref="A288">IF(D288="",RIGHT(E288,7),"")</f>
        <v>4822554</v>
      </c>
      <c r="B288" s="152">
        <f t="array" ref="B288">E288</f>
        <v>10004822554</v>
      </c>
      <c r="C288" s="61" t="str">
        <f t="array" ref="C288">IFERROR(VLOOKUP(B288,RT!A:B,2,FALSE),"")</f>
        <v/>
      </c>
      <c r="D288" s="7" t="str">
        <f t="array" ref="D288">IFERROR(VLOOKUP(B288,RT!A:J,10,FALSE),"")</f>
        <v/>
      </c>
      <c r="E288" s="203">
        <v>10004822554</v>
      </c>
      <c r="F288" s="204" t="s">
        <v>442</v>
      </c>
      <c r="G288" s="204" t="s">
        <v>70</v>
      </c>
      <c r="H288" s="204"/>
      <c r="I288" s="204" t="s">
        <v>430</v>
      </c>
      <c r="J288" s="202" t="s">
        <v>97</v>
      </c>
      <c r="K288" s="169" t="str">
        <f t="array" ref="K288">IFERROR(VLOOKUP(B288,RT!A:K,11,FALSE),"")</f>
        <v/>
      </c>
      <c r="L288" s="170" t="str">
        <f t="array" ref="L288">IFERROR(VLOOKUP(B288,RT!A:AJ,36,FALSE),"")</f>
        <v/>
      </c>
      <c r="M288" s="53" t="str">
        <f t="array" ref="M288">IFERROR(VLOOKUP(B288,RT!A:AL,38,FALSE),"")</f>
        <v/>
      </c>
      <c r="N288" s="52" t="str">
        <f t="array" ref="N288">IFERROR(VLOOKUP(B288,RT!A:AK,37,FALSE),"")</f>
        <v/>
      </c>
      <c r="O288" s="54" t="str">
        <f t="array" ref="O288">IFERROR(VLOOKUP(B288,RT!A:I,9,FALSE),"")</f>
        <v/>
      </c>
      <c r="P288" s="52" t="str">
        <f t="array" ref="P288">IFERROR(VLOOKUP(B288,RT!A:H,8,FALSE),"")</f>
        <v/>
      </c>
      <c r="Q288" s="55" t="str">
        <f t="array" ref="Q288">IFERROR(VLOOKUP(B288,RT!A:AA,27,FALSE),"")</f>
        <v/>
      </c>
      <c r="R288" s="56" t="str">
        <f t="array" ref="R288">IF(AND(E288&lt;&gt;"",G288="INS",K288="OUI",M288&gt;0),M288*IF($O288&gt;41790,5.94,5.65),"")</f>
        <v/>
      </c>
      <c r="S288" s="50" t="str">
        <f t="array" ref="S288">IF(AND(E288&lt;&gt;"",G288="REV",K288="OUI",M288&gt;0),M288*IF($O288&gt;41790,6.2,5.9),"")</f>
        <v/>
      </c>
      <c r="T288" s="57" t="str">
        <f t="array" ref="T288">IF(AND(E288&lt;&gt;"",K288="NON",OR(L288="Branchement individuel",L288="Batiment détruit")),3,"")</f>
        <v/>
      </c>
      <c r="U288" s="58"/>
      <c r="V288" s="58" t="str">
        <f t="array" ref="V288">IF(AND(E288&lt;&gt;"",K288="OUI",Q288="OUI"),18,"")</f>
        <v/>
      </c>
      <c r="W288" s="49" t="str">
        <f t="array" ref="W288">IF(AND(E288&lt;&gt;"",K288="OUI",Q288="OUI"),60,"")</f>
        <v/>
      </c>
      <c r="X288" s="56"/>
      <c r="Y288" s="49"/>
      <c r="Z288" s="49"/>
      <c r="AA288" s="51"/>
      <c r="AB288" s="48"/>
    </row>
    <row r="289" spans="1:28" x14ac:dyDescent="0.25">
      <c r="A289" s="152" t="str">
        <f t="array" ref="A289">IF(D289="",RIGHT(E289,7),"")</f>
        <v>4822549</v>
      </c>
      <c r="B289" s="152">
        <f t="array" ref="B289">E289</f>
        <v>10004822549</v>
      </c>
      <c r="C289" s="61" t="str">
        <f t="array" ref="C289">IFERROR(VLOOKUP(B289,RT!A:B,2,FALSE),"")</f>
        <v/>
      </c>
      <c r="D289" s="7" t="str">
        <f t="array" ref="D289">IFERROR(VLOOKUP(B289,RT!A:J,10,FALSE),"")</f>
        <v/>
      </c>
      <c r="E289" s="203">
        <v>10004822549</v>
      </c>
      <c r="F289" s="204" t="s">
        <v>443</v>
      </c>
      <c r="G289" s="204" t="s">
        <v>70</v>
      </c>
      <c r="H289" s="204"/>
      <c r="I289" s="204" t="s">
        <v>430</v>
      </c>
      <c r="J289" s="202" t="s">
        <v>97</v>
      </c>
      <c r="K289" s="169" t="str">
        <f t="array" ref="K289">IFERROR(VLOOKUP(B289,RT!A:K,11,FALSE),"")</f>
        <v/>
      </c>
      <c r="L289" s="170" t="str">
        <f t="array" ref="L289">IFERROR(VLOOKUP(B289,RT!A:AJ,36,FALSE),"")</f>
        <v/>
      </c>
      <c r="M289" s="53" t="str">
        <f t="array" ref="M289">IFERROR(VLOOKUP(B289,RT!A:AL,38,FALSE),"")</f>
        <v/>
      </c>
      <c r="N289" s="52" t="str">
        <f t="array" ref="N289">IFERROR(VLOOKUP(B289,RT!A:AK,37,FALSE),"")</f>
        <v/>
      </c>
      <c r="O289" s="54" t="str">
        <f t="array" ref="O289">IFERROR(VLOOKUP(B289,RT!A:I,9,FALSE),"")</f>
        <v/>
      </c>
      <c r="P289" s="52" t="str">
        <f t="array" ref="P289">IFERROR(VLOOKUP(B289,RT!A:H,8,FALSE),"")</f>
        <v/>
      </c>
      <c r="Q289" s="55" t="str">
        <f t="array" ref="Q289">IFERROR(VLOOKUP(B289,RT!A:AA,27,FALSE),"")</f>
        <v/>
      </c>
      <c r="R289" s="56" t="str">
        <f t="array" ref="R289">IF(AND(E289&lt;&gt;"",G289="INS",K289="OUI",M289&gt;0),M289*IF($O289&gt;41790,5.94,5.65),"")</f>
        <v/>
      </c>
      <c r="S289" s="50" t="str">
        <f t="array" ref="S289">IF(AND(E289&lt;&gt;"",G289="REV",K289="OUI",M289&gt;0),M289*IF($O289&gt;41790,6.2,5.9),"")</f>
        <v/>
      </c>
      <c r="T289" s="57" t="str">
        <f t="array" ref="T289">IF(AND(E289&lt;&gt;"",K289="NON",OR(L289="Branchement individuel",L289="Batiment détruit")),3,"")</f>
        <v/>
      </c>
      <c r="U289" s="58"/>
      <c r="V289" s="58" t="str">
        <f t="array" ref="V289">IF(AND(E289&lt;&gt;"",K289="OUI",Q289="OUI"),18,"")</f>
        <v/>
      </c>
      <c r="W289" s="49" t="str">
        <f t="array" ref="W289">IF(AND(E289&lt;&gt;"",K289="OUI",Q289="OUI"),60,"")</f>
        <v/>
      </c>
      <c r="X289" s="56"/>
      <c r="Y289" s="49"/>
      <c r="Z289" s="49"/>
      <c r="AA289" s="51"/>
      <c r="AB289" s="48"/>
    </row>
    <row r="290" spans="1:28" x14ac:dyDescent="0.25">
      <c r="A290" s="152" t="str">
        <f t="array" ref="A290">IF(D290="",RIGHT(E290,7),"")</f>
        <v>5504069</v>
      </c>
      <c r="B290" s="152">
        <f t="array" ref="B290">E290</f>
        <v>10005504069</v>
      </c>
      <c r="C290" s="61" t="str">
        <f t="array" ref="C290">IFERROR(VLOOKUP(B290,RT!A:B,2,FALSE),"")</f>
        <v/>
      </c>
      <c r="D290" s="7" t="str">
        <f t="array" ref="D290">IFERROR(VLOOKUP(B290,RT!A:J,10,FALSE),"")</f>
        <v/>
      </c>
      <c r="E290" s="203">
        <v>10005504069</v>
      </c>
      <c r="F290" s="204" t="s">
        <v>445</v>
      </c>
      <c r="G290" s="204" t="s">
        <v>70</v>
      </c>
      <c r="H290" s="204"/>
      <c r="I290" s="204" t="s">
        <v>430</v>
      </c>
      <c r="J290" s="202" t="s">
        <v>97</v>
      </c>
      <c r="K290" s="169" t="str">
        <f t="array" ref="K290">IFERROR(VLOOKUP(B290,RT!A:K,11,FALSE),"")</f>
        <v/>
      </c>
      <c r="L290" s="170" t="str">
        <f t="array" ref="L290">IFERROR(VLOOKUP(B290,RT!A:AJ,36,FALSE),"")</f>
        <v/>
      </c>
      <c r="M290" s="53" t="str">
        <f t="array" ref="M290">IFERROR(VLOOKUP(B290,RT!A:AL,38,FALSE),"")</f>
        <v/>
      </c>
      <c r="N290" s="52" t="str">
        <f t="array" ref="N290">IFERROR(VLOOKUP(B290,RT!A:AK,37,FALSE),"")</f>
        <v/>
      </c>
      <c r="O290" s="54" t="str">
        <f t="array" ref="O290">IFERROR(VLOOKUP(B290,RT!A:I,9,FALSE),"")</f>
        <v/>
      </c>
      <c r="P290" s="52" t="str">
        <f t="array" ref="P290">IFERROR(VLOOKUP(B290,RT!A:H,8,FALSE),"")</f>
        <v/>
      </c>
      <c r="Q290" s="55" t="str">
        <f t="array" ref="Q290">IFERROR(VLOOKUP(B290,RT!A:AA,27,FALSE),"")</f>
        <v/>
      </c>
      <c r="R290" s="56" t="str">
        <f t="array" ref="R290">IF(AND(E290&lt;&gt;"",G290="INS",K290="OUI",M290&gt;0),M290*IF($O290&gt;41790,5.94,5.65),"")</f>
        <v/>
      </c>
      <c r="S290" s="50" t="str">
        <f t="array" ref="S290">IF(AND(E290&lt;&gt;"",G290="REV",K290="OUI",M290&gt;0),M290*IF($O290&gt;41790,6.2,5.9),"")</f>
        <v/>
      </c>
      <c r="T290" s="57" t="str">
        <f t="array" ref="T290">IF(AND(E290&lt;&gt;"",K290="NON",OR(L290="Branchement individuel",L290="Batiment détruit")),3,"")</f>
        <v/>
      </c>
      <c r="U290" s="58"/>
      <c r="V290" s="58" t="str">
        <f t="array" ref="V290">IF(AND(E290&lt;&gt;"",K290="OUI",Q290="OUI"),18,"")</f>
        <v/>
      </c>
      <c r="W290" s="49" t="str">
        <f t="array" ref="W290">IF(AND(E290&lt;&gt;"",K290="OUI",Q290="OUI"),60,"")</f>
        <v/>
      </c>
      <c r="X290" s="56"/>
      <c r="Y290" s="49"/>
      <c r="Z290" s="49"/>
      <c r="AA290" s="51"/>
      <c r="AB290" s="48"/>
    </row>
    <row r="291" spans="1:28" x14ac:dyDescent="0.25">
      <c r="A291" s="152" t="str">
        <f t="array" ref="A291">IF(D291="",RIGHT(E291,7),"")</f>
        <v>5503188</v>
      </c>
      <c r="B291" s="152">
        <f t="array" ref="B291">E291</f>
        <v>10005503188</v>
      </c>
      <c r="C291" s="61" t="str">
        <f t="array" ref="C291">IFERROR(VLOOKUP(B291,RT!A:B,2,FALSE),"")</f>
        <v/>
      </c>
      <c r="D291" s="7" t="str">
        <f t="array" ref="D291">IFERROR(VLOOKUP(B291,RT!A:J,10,FALSE),"")</f>
        <v/>
      </c>
      <c r="E291" s="203">
        <v>10005503188</v>
      </c>
      <c r="F291" s="204" t="s">
        <v>454</v>
      </c>
      <c r="G291" s="204" t="s">
        <v>70</v>
      </c>
      <c r="H291" s="204"/>
      <c r="I291" s="204" t="s">
        <v>430</v>
      </c>
      <c r="J291" s="202" t="s">
        <v>97</v>
      </c>
      <c r="K291" s="169" t="str">
        <f t="array" ref="K291">IFERROR(VLOOKUP(B291,RT!A:K,11,FALSE),"")</f>
        <v/>
      </c>
      <c r="L291" s="170" t="str">
        <f t="array" ref="L291">IFERROR(VLOOKUP(B291,RT!A:AJ,36,FALSE),"")</f>
        <v/>
      </c>
      <c r="M291" s="53" t="str">
        <f t="array" ref="M291">IFERROR(VLOOKUP(B291,RT!A:AL,38,FALSE),"")</f>
        <v/>
      </c>
      <c r="N291" s="52" t="str">
        <f t="array" ref="N291">IFERROR(VLOOKUP(B291,RT!A:AK,37,FALSE),"")</f>
        <v/>
      </c>
      <c r="O291" s="54" t="str">
        <f t="array" ref="O291">IFERROR(VLOOKUP(B291,RT!A:I,9,FALSE),"")</f>
        <v/>
      </c>
      <c r="P291" s="52" t="str">
        <f t="array" ref="P291">IFERROR(VLOOKUP(B291,RT!A:H,8,FALSE),"")</f>
        <v/>
      </c>
      <c r="Q291" s="55" t="str">
        <f t="array" ref="Q291">IFERROR(VLOOKUP(B291,RT!A:AA,27,FALSE),"")</f>
        <v/>
      </c>
      <c r="R291" s="56" t="str">
        <f t="array" ref="R291">IF(AND(E291&lt;&gt;"",G291="INS",K291="OUI",M291&gt;0),M291*IF($O291&gt;41790,5.94,5.65),"")</f>
        <v/>
      </c>
      <c r="S291" s="50" t="str">
        <f t="array" ref="S291">IF(AND(E291&lt;&gt;"",G291="REV",K291="OUI",M291&gt;0),M291*IF($O291&gt;41790,6.2,5.9),"")</f>
        <v/>
      </c>
      <c r="T291" s="57" t="str">
        <f t="array" ref="T291">IF(AND(E291&lt;&gt;"",K291="NON",OR(L291="Branchement individuel",L291="Batiment détruit")),3,"")</f>
        <v/>
      </c>
      <c r="U291" s="58"/>
      <c r="V291" s="58" t="str">
        <f t="array" ref="V291">IF(AND(E291&lt;&gt;"",K291="OUI",Q291="OUI"),18,"")</f>
        <v/>
      </c>
      <c r="W291" s="49" t="str">
        <f t="array" ref="W291">IF(AND(E291&lt;&gt;"",K291="OUI",Q291="OUI"),60,"")</f>
        <v/>
      </c>
      <c r="X291" s="56"/>
      <c r="Y291" s="49"/>
      <c r="Z291" s="49"/>
      <c r="AA291" s="51"/>
      <c r="AB291" s="48"/>
    </row>
    <row r="292" spans="1:28" x14ac:dyDescent="0.25">
      <c r="A292" s="152" t="str">
        <f t="array" ref="A292">IF(D292="",RIGHT(E292,7),"")</f>
        <v>4822582</v>
      </c>
      <c r="B292" s="152">
        <f t="array" ref="B292">E292</f>
        <v>10004822582</v>
      </c>
      <c r="C292" s="61" t="str">
        <f t="array" ref="C292">IFERROR(VLOOKUP(B292,RT!A:B,2,FALSE),"")</f>
        <v/>
      </c>
      <c r="D292" s="7" t="str">
        <f t="array" ref="D292">IFERROR(VLOOKUP(B292,RT!A:J,10,FALSE),"")</f>
        <v/>
      </c>
      <c r="E292" s="203">
        <v>10004822582</v>
      </c>
      <c r="F292" s="204" t="s">
        <v>435</v>
      </c>
      <c r="G292" s="204" t="s">
        <v>70</v>
      </c>
      <c r="H292" s="204"/>
      <c r="I292" s="204" t="s">
        <v>430</v>
      </c>
      <c r="J292" s="202" t="s">
        <v>97</v>
      </c>
      <c r="K292" s="169" t="str">
        <f t="array" ref="K292">IFERROR(VLOOKUP(B292,RT!A:K,11,FALSE),"")</f>
        <v/>
      </c>
      <c r="L292" s="170" t="str">
        <f t="array" ref="L292">IFERROR(VLOOKUP(B292,RT!A:AJ,36,FALSE),"")</f>
        <v/>
      </c>
      <c r="M292" s="53" t="str">
        <f t="array" ref="M292">IFERROR(VLOOKUP(B292,RT!A:AL,38,FALSE),"")</f>
        <v/>
      </c>
      <c r="N292" s="52" t="str">
        <f t="array" ref="N292">IFERROR(VLOOKUP(B292,RT!A:AK,37,FALSE),"")</f>
        <v/>
      </c>
      <c r="O292" s="54" t="str">
        <f t="array" ref="O292">IFERROR(VLOOKUP(B292,RT!A:I,9,FALSE),"")</f>
        <v/>
      </c>
      <c r="P292" s="52" t="str">
        <f t="array" ref="P292">IFERROR(VLOOKUP(B292,RT!A:H,8,FALSE),"")</f>
        <v/>
      </c>
      <c r="Q292" s="55" t="str">
        <f t="array" ref="Q292">IFERROR(VLOOKUP(B292,RT!A:AA,27,FALSE),"")</f>
        <v/>
      </c>
      <c r="R292" s="56" t="str">
        <f t="array" ref="R292">IF(AND(E292&lt;&gt;"",G292="INS",K292="OUI",M292&gt;0),M292*IF($O292&gt;41790,5.94,5.65),"")</f>
        <v/>
      </c>
      <c r="S292" s="50" t="str">
        <f t="array" ref="S292">IF(AND(E292&lt;&gt;"",G292="REV",K292="OUI",M292&gt;0),M292*IF($O292&gt;41790,6.2,5.9),"")</f>
        <v/>
      </c>
      <c r="T292" s="57" t="str">
        <f t="array" ref="T292">IF(AND(E292&lt;&gt;"",K292="NON",OR(L292="Branchement individuel",L292="Batiment détruit")),3,"")</f>
        <v/>
      </c>
      <c r="U292" s="58"/>
      <c r="V292" s="58" t="str">
        <f t="array" ref="V292">IF(AND(E292&lt;&gt;"",K292="OUI",Q292="OUI"),18,"")</f>
        <v/>
      </c>
      <c r="W292" s="49" t="str">
        <f t="array" ref="W292">IF(AND(E292&lt;&gt;"",K292="OUI",Q292="OUI"),60,"")</f>
        <v/>
      </c>
      <c r="X292" s="56"/>
      <c r="Y292" s="49"/>
      <c r="Z292" s="49"/>
      <c r="AA292" s="51"/>
      <c r="AB292" s="48"/>
    </row>
    <row r="293" spans="1:28" x14ac:dyDescent="0.25">
      <c r="A293" s="152" t="str">
        <f t="array" ref="A293">IF(D293="",RIGHT(E293,7),"")</f>
        <v>5490268</v>
      </c>
      <c r="B293" s="152">
        <f t="array" ref="B293">E293</f>
        <v>10005490268</v>
      </c>
      <c r="C293" s="61" t="str">
        <f t="array" ref="C293">IFERROR(VLOOKUP(B293,RT!A:B,2,FALSE),"")</f>
        <v/>
      </c>
      <c r="D293" s="7" t="str">
        <f t="array" ref="D293">IFERROR(VLOOKUP(B293,RT!A:J,10,FALSE),"")</f>
        <v/>
      </c>
      <c r="E293" s="203">
        <v>10005490268</v>
      </c>
      <c r="F293" s="204" t="s">
        <v>450</v>
      </c>
      <c r="G293" s="204" t="s">
        <v>70</v>
      </c>
      <c r="H293" s="204"/>
      <c r="I293" s="204" t="s">
        <v>430</v>
      </c>
      <c r="J293" s="202" t="s">
        <v>97</v>
      </c>
      <c r="K293" s="169" t="str">
        <f t="array" ref="K293">IFERROR(VLOOKUP(B293,RT!A:K,11,FALSE),"")</f>
        <v/>
      </c>
      <c r="L293" s="170" t="str">
        <f t="array" ref="L293">IFERROR(VLOOKUP(B293,RT!A:AJ,36,FALSE),"")</f>
        <v/>
      </c>
      <c r="M293" s="53" t="str">
        <f t="array" ref="M293">IFERROR(VLOOKUP(B293,RT!A:AL,38,FALSE),"")</f>
        <v/>
      </c>
      <c r="N293" s="52" t="str">
        <f t="array" ref="N293">IFERROR(VLOOKUP(B293,RT!A:AK,37,FALSE),"")</f>
        <v/>
      </c>
      <c r="O293" s="54" t="str">
        <f t="array" ref="O293">IFERROR(VLOOKUP(B293,RT!A:I,9,FALSE),"")</f>
        <v/>
      </c>
      <c r="P293" s="52" t="str">
        <f t="array" ref="P293">IFERROR(VLOOKUP(B293,RT!A:H,8,FALSE),"")</f>
        <v/>
      </c>
      <c r="Q293" s="55" t="str">
        <f t="array" ref="Q293">IFERROR(VLOOKUP(B293,RT!A:AA,27,FALSE),"")</f>
        <v/>
      </c>
      <c r="R293" s="56" t="str">
        <f t="array" ref="R293">IF(AND(E293&lt;&gt;"",G293="INS",K293="OUI",M293&gt;0),M293*IF($O293&gt;41790,5.94,5.65),"")</f>
        <v/>
      </c>
      <c r="S293" s="50" t="str">
        <f t="array" ref="S293">IF(AND(E293&lt;&gt;"",G293="REV",K293="OUI",M293&gt;0),M293*IF($O293&gt;41790,6.2,5.9),"")</f>
        <v/>
      </c>
      <c r="T293" s="57" t="str">
        <f t="array" ref="T293">IF(AND(E293&lt;&gt;"",K293="NON",OR(L293="Branchement individuel",L293="Batiment détruit")),3,"")</f>
        <v/>
      </c>
      <c r="U293" s="58"/>
      <c r="V293" s="58" t="str">
        <f t="array" ref="V293">IF(AND(E293&lt;&gt;"",K293="OUI",Q293="OUI"),18,"")</f>
        <v/>
      </c>
      <c r="W293" s="49" t="str">
        <f t="array" ref="W293">IF(AND(E293&lt;&gt;"",K293="OUI",Q293="OUI"),60,"")</f>
        <v/>
      </c>
      <c r="X293" s="56"/>
      <c r="Y293" s="49"/>
      <c r="Z293" s="49"/>
      <c r="AA293" s="51"/>
      <c r="AB293" s="48"/>
    </row>
    <row r="294" spans="1:28" x14ac:dyDescent="0.25">
      <c r="A294" s="152" t="str">
        <f t="array" ref="A294">IF(D294="",RIGHT(E294,7),"")</f>
        <v>5461180</v>
      </c>
      <c r="B294" s="152">
        <f t="array" ref="B294">E294</f>
        <v>10005461180</v>
      </c>
      <c r="C294" s="61" t="str">
        <f t="array" ref="C294">IFERROR(VLOOKUP(B294,RT!A:B,2,FALSE),"")</f>
        <v/>
      </c>
      <c r="D294" s="7" t="str">
        <f t="array" ref="D294">IFERROR(VLOOKUP(B294,RT!A:J,10,FALSE),"")</f>
        <v/>
      </c>
      <c r="E294" s="203">
        <v>10005461180</v>
      </c>
      <c r="F294" s="204" t="s">
        <v>452</v>
      </c>
      <c r="G294" s="204" t="s">
        <v>70</v>
      </c>
      <c r="H294" s="204"/>
      <c r="I294" s="204" t="s">
        <v>430</v>
      </c>
      <c r="J294" s="202" t="s">
        <v>97</v>
      </c>
      <c r="K294" s="169" t="str">
        <f t="array" ref="K294">IFERROR(VLOOKUP(B294,RT!A:K,11,FALSE),"")</f>
        <v/>
      </c>
      <c r="L294" s="170" t="str">
        <f t="array" ref="L294">IFERROR(VLOOKUP(B294,RT!A:AJ,36,FALSE),"")</f>
        <v/>
      </c>
      <c r="M294" s="53" t="str">
        <f t="array" ref="M294">IFERROR(VLOOKUP(B294,RT!A:AL,38,FALSE),"")</f>
        <v/>
      </c>
      <c r="N294" s="52" t="str">
        <f t="array" ref="N294">IFERROR(VLOOKUP(B294,RT!A:AK,37,FALSE),"")</f>
        <v/>
      </c>
      <c r="O294" s="54" t="str">
        <f t="array" ref="O294">IFERROR(VLOOKUP(B294,RT!A:I,9,FALSE),"")</f>
        <v/>
      </c>
      <c r="P294" s="52" t="str">
        <f t="array" ref="P294">IFERROR(VLOOKUP(B294,RT!A:H,8,FALSE),"")</f>
        <v/>
      </c>
      <c r="Q294" s="55" t="str">
        <f t="array" ref="Q294">IFERROR(VLOOKUP(B294,RT!A:AA,27,FALSE),"")</f>
        <v/>
      </c>
      <c r="R294" s="56" t="str">
        <f t="array" ref="R294">IF(AND(E294&lt;&gt;"",G294="INS",K294="OUI",M294&gt;0),M294*IF($O294&gt;41790,5.94,5.65),"")</f>
        <v/>
      </c>
      <c r="S294" s="50" t="str">
        <f t="array" ref="S294">IF(AND(E294&lt;&gt;"",G294="REV",K294="OUI",M294&gt;0),M294*IF($O294&gt;41790,6.2,5.9),"")</f>
        <v/>
      </c>
      <c r="T294" s="57" t="str">
        <f t="array" ref="T294">IF(AND(E294&lt;&gt;"",K294="NON",OR(L294="Branchement individuel",L294="Batiment détruit")),3,"")</f>
        <v/>
      </c>
      <c r="U294" s="58"/>
      <c r="V294" s="58" t="str">
        <f t="array" ref="V294">IF(AND(E294&lt;&gt;"",K294="OUI",Q294="OUI"),18,"")</f>
        <v/>
      </c>
      <c r="W294" s="49" t="str">
        <f t="array" ref="W294">IF(AND(E294&lt;&gt;"",K294="OUI",Q294="OUI"),60,"")</f>
        <v/>
      </c>
      <c r="X294" s="56"/>
      <c r="Y294" s="49"/>
      <c r="Z294" s="49"/>
      <c r="AA294" s="51"/>
      <c r="AB294" s="48"/>
    </row>
    <row r="295" spans="1:28" x14ac:dyDescent="0.25">
      <c r="A295" s="152" t="str">
        <f t="array" ref="A295">IF(D295="",RIGHT(E295,7),"")</f>
        <v>4822580</v>
      </c>
      <c r="B295" s="152">
        <f t="array" ref="B295">E295</f>
        <v>10004822580</v>
      </c>
      <c r="C295" s="61" t="str">
        <f t="array" ref="C295">IFERROR(VLOOKUP(B295,RT!A:B,2,FALSE),"")</f>
        <v/>
      </c>
      <c r="D295" s="7" t="str">
        <f t="array" ref="D295">IFERROR(VLOOKUP(B295,RT!A:J,10,FALSE),"")</f>
        <v/>
      </c>
      <c r="E295" s="203">
        <v>10004822580</v>
      </c>
      <c r="F295" s="204" t="s">
        <v>434</v>
      </c>
      <c r="G295" s="204" t="s">
        <v>70</v>
      </c>
      <c r="H295" s="204"/>
      <c r="I295" s="204" t="s">
        <v>430</v>
      </c>
      <c r="J295" s="202" t="s">
        <v>97</v>
      </c>
      <c r="K295" s="169" t="str">
        <f t="array" ref="K295">IFERROR(VLOOKUP(B295,RT!A:K,11,FALSE),"")</f>
        <v/>
      </c>
      <c r="L295" s="170" t="str">
        <f t="array" ref="L295">IFERROR(VLOOKUP(B295,RT!A:AJ,36,FALSE),"")</f>
        <v/>
      </c>
      <c r="M295" s="53" t="str">
        <f t="array" ref="M295">IFERROR(VLOOKUP(B295,RT!A:AL,38,FALSE),"")</f>
        <v/>
      </c>
      <c r="N295" s="52" t="str">
        <f t="array" ref="N295">IFERROR(VLOOKUP(B295,RT!A:AK,37,FALSE),"")</f>
        <v/>
      </c>
      <c r="O295" s="54" t="str">
        <f t="array" ref="O295">IFERROR(VLOOKUP(B295,RT!A:I,9,FALSE),"")</f>
        <v/>
      </c>
      <c r="P295" s="52" t="str">
        <f t="array" ref="P295">IFERROR(VLOOKUP(B295,RT!A:H,8,FALSE),"")</f>
        <v/>
      </c>
      <c r="Q295" s="55" t="str">
        <f t="array" ref="Q295">IFERROR(VLOOKUP(B295,RT!A:AA,27,FALSE),"")</f>
        <v/>
      </c>
      <c r="R295" s="56" t="str">
        <f t="array" ref="R295">IF(AND(E295&lt;&gt;"",G295="INS",K295="OUI",M295&gt;0),M295*IF($O295&gt;41790,5.94,5.65),"")</f>
        <v/>
      </c>
      <c r="S295" s="50" t="str">
        <f t="array" ref="S295">IF(AND(E295&lt;&gt;"",G295="REV",K295="OUI",M295&gt;0),M295*IF($O295&gt;41790,6.2,5.9),"")</f>
        <v/>
      </c>
      <c r="T295" s="57" t="str">
        <f t="array" ref="T295">IF(AND(E295&lt;&gt;"",K295="NON",OR(L295="Branchement individuel",L295="Batiment détruit")),3,"")</f>
        <v/>
      </c>
      <c r="U295" s="58"/>
      <c r="V295" s="58" t="str">
        <f t="array" ref="V295">IF(AND(E295&lt;&gt;"",K295="OUI",Q295="OUI"),18,"")</f>
        <v/>
      </c>
      <c r="W295" s="49" t="str">
        <f t="array" ref="W295">IF(AND(E295&lt;&gt;"",K295="OUI",Q295="OUI"),60,"")</f>
        <v/>
      </c>
      <c r="X295" s="56"/>
      <c r="Y295" s="49"/>
      <c r="Z295" s="49"/>
      <c r="AA295" s="51"/>
      <c r="AB295" s="48"/>
    </row>
    <row r="296" spans="1:28" x14ac:dyDescent="0.25">
      <c r="A296" s="152" t="str">
        <f t="array" ref="A296">IF(D296="",RIGHT(E296,7),"")</f>
        <v>5457809</v>
      </c>
      <c r="B296" s="152">
        <f t="array" ref="B296">E296</f>
        <v>10005457809</v>
      </c>
      <c r="C296" s="61" t="str">
        <f t="array" ref="C296">IFERROR(VLOOKUP(B296,RT!A:B,2,FALSE),"")</f>
        <v/>
      </c>
      <c r="D296" s="7" t="str">
        <f t="array" ref="D296">IFERROR(VLOOKUP(B296,RT!A:J,10,FALSE),"")</f>
        <v/>
      </c>
      <c r="E296" s="203">
        <v>10005457809</v>
      </c>
      <c r="F296" s="204" t="s">
        <v>447</v>
      </c>
      <c r="G296" s="204" t="s">
        <v>70</v>
      </c>
      <c r="H296" s="204"/>
      <c r="I296" s="204" t="s">
        <v>430</v>
      </c>
      <c r="J296" s="202" t="s">
        <v>97</v>
      </c>
      <c r="K296" s="169" t="str">
        <f t="array" ref="K296">IFERROR(VLOOKUP(B296,RT!A:K,11,FALSE),"")</f>
        <v/>
      </c>
      <c r="L296" s="170" t="str">
        <f t="array" ref="L296">IFERROR(VLOOKUP(B296,RT!A:AJ,36,FALSE),"")</f>
        <v/>
      </c>
      <c r="M296" s="53" t="str">
        <f t="array" ref="M296">IFERROR(VLOOKUP(B296,RT!A:AL,38,FALSE),"")</f>
        <v/>
      </c>
      <c r="N296" s="52" t="str">
        <f t="array" ref="N296">IFERROR(VLOOKUP(B296,RT!A:AK,37,FALSE),"")</f>
        <v/>
      </c>
      <c r="O296" s="54" t="str">
        <f t="array" ref="O296">IFERROR(VLOOKUP(B296,RT!A:I,9,FALSE),"")</f>
        <v/>
      </c>
      <c r="P296" s="52" t="str">
        <f t="array" ref="P296">IFERROR(VLOOKUP(B296,RT!A:H,8,FALSE),"")</f>
        <v/>
      </c>
      <c r="Q296" s="55" t="str">
        <f t="array" ref="Q296">IFERROR(VLOOKUP(B296,RT!A:AA,27,FALSE),"")</f>
        <v/>
      </c>
      <c r="R296" s="56" t="str">
        <f t="array" ref="R296">IF(AND(E296&lt;&gt;"",G296="INS",K296="OUI",M296&gt;0),M296*IF($O296&gt;41790,5.94,5.65),"")</f>
        <v/>
      </c>
      <c r="S296" s="50" t="str">
        <f t="array" ref="S296">IF(AND(E296&lt;&gt;"",G296="REV",K296="OUI",M296&gt;0),M296*IF($O296&gt;41790,6.2,5.9),"")</f>
        <v/>
      </c>
      <c r="T296" s="57" t="str">
        <f t="array" ref="T296">IF(AND(E296&lt;&gt;"",K296="NON",OR(L296="Branchement individuel",L296="Batiment détruit")),3,"")</f>
        <v/>
      </c>
      <c r="U296" s="58"/>
      <c r="V296" s="58" t="str">
        <f t="array" ref="V296">IF(AND(E296&lt;&gt;"",K296="OUI",Q296="OUI"),18,"")</f>
        <v/>
      </c>
      <c r="W296" s="49" t="str">
        <f t="array" ref="W296">IF(AND(E296&lt;&gt;"",K296="OUI",Q296="OUI"),60,"")</f>
        <v/>
      </c>
      <c r="X296" s="56"/>
      <c r="Y296" s="49"/>
      <c r="Z296" s="49"/>
      <c r="AA296" s="51"/>
      <c r="AB296" s="48"/>
    </row>
    <row r="297" spans="1:28" x14ac:dyDescent="0.25">
      <c r="A297" s="152" t="str">
        <f t="array" ref="A297">IF(D297="",RIGHT(E297,7),"")</f>
        <v>5459072</v>
      </c>
      <c r="B297" s="152">
        <f t="array" ref="B297">E297</f>
        <v>10005459072</v>
      </c>
      <c r="C297" s="61" t="str">
        <f t="array" ref="C297">IFERROR(VLOOKUP(B297,RT!A:B,2,FALSE),"")</f>
        <v/>
      </c>
      <c r="D297" s="7" t="str">
        <f t="array" ref="D297">IFERROR(VLOOKUP(B297,RT!A:J,10,FALSE),"")</f>
        <v/>
      </c>
      <c r="E297" s="203">
        <v>10005459072</v>
      </c>
      <c r="F297" s="204" t="s">
        <v>451</v>
      </c>
      <c r="G297" s="204" t="s">
        <v>70</v>
      </c>
      <c r="H297" s="204"/>
      <c r="I297" s="204" t="s">
        <v>430</v>
      </c>
      <c r="J297" s="202" t="s">
        <v>97</v>
      </c>
      <c r="K297" s="169" t="str">
        <f t="array" ref="K297">IFERROR(VLOOKUP(B297,RT!A:K,11,FALSE),"")</f>
        <v/>
      </c>
      <c r="L297" s="170" t="str">
        <f t="array" ref="L297">IFERROR(VLOOKUP(B297,RT!A:AJ,36,FALSE),"")</f>
        <v/>
      </c>
      <c r="M297" s="53" t="str">
        <f t="array" ref="M297">IFERROR(VLOOKUP(B297,RT!A:AL,38,FALSE),"")</f>
        <v/>
      </c>
      <c r="N297" s="52" t="str">
        <f t="array" ref="N297">IFERROR(VLOOKUP(B297,RT!A:AK,37,FALSE),"")</f>
        <v/>
      </c>
      <c r="O297" s="54" t="str">
        <f t="array" ref="O297">IFERROR(VLOOKUP(B297,RT!A:I,9,FALSE),"")</f>
        <v/>
      </c>
      <c r="P297" s="52" t="str">
        <f t="array" ref="P297">IFERROR(VLOOKUP(B297,RT!A:H,8,FALSE),"")</f>
        <v/>
      </c>
      <c r="Q297" s="55" t="str">
        <f t="array" ref="Q297">IFERROR(VLOOKUP(B297,RT!A:AA,27,FALSE),"")</f>
        <v/>
      </c>
      <c r="R297" s="56" t="str">
        <f t="array" ref="R297">IF(AND(E297&lt;&gt;"",G297="INS",K297="OUI",M297&gt;0),M297*IF($O297&gt;41790,5.94,5.65),"")</f>
        <v/>
      </c>
      <c r="S297" s="50" t="str">
        <f t="array" ref="S297">IF(AND(E297&lt;&gt;"",G297="REV",K297="OUI",M297&gt;0),M297*IF($O297&gt;41790,6.2,5.9),"")</f>
        <v/>
      </c>
      <c r="T297" s="57" t="str">
        <f t="array" ref="T297">IF(AND(E297&lt;&gt;"",K297="NON",OR(L297="Branchement individuel",L297="Batiment détruit")),3,"")</f>
        <v/>
      </c>
      <c r="U297" s="58"/>
      <c r="V297" s="58" t="str">
        <f t="array" ref="V297">IF(AND(E297&lt;&gt;"",K297="OUI",Q297="OUI"),18,"")</f>
        <v/>
      </c>
      <c r="W297" s="49" t="str">
        <f t="array" ref="W297">IF(AND(E297&lt;&gt;"",K297="OUI",Q297="OUI"),60,"")</f>
        <v/>
      </c>
      <c r="X297" s="56"/>
      <c r="Y297" s="49"/>
      <c r="Z297" s="49"/>
      <c r="AA297" s="51"/>
      <c r="AB297" s="48"/>
    </row>
    <row r="298" spans="1:28" x14ac:dyDescent="0.25">
      <c r="A298" s="152" t="str">
        <f t="array" ref="A298">IF(D298="",RIGHT(E298,7),"")</f>
        <v>4822534</v>
      </c>
      <c r="B298" s="152">
        <f t="array" ref="B298">E298</f>
        <v>10004822534</v>
      </c>
      <c r="C298" s="61" t="str">
        <f t="array" ref="C298">IFERROR(VLOOKUP(B298,RT!A:B,2,FALSE),"")</f>
        <v/>
      </c>
      <c r="D298" s="7" t="str">
        <f t="array" ref="D298">IFERROR(VLOOKUP(B298,RT!A:J,10,FALSE),"")</f>
        <v/>
      </c>
      <c r="E298" s="203">
        <v>10004822534</v>
      </c>
      <c r="F298" s="204" t="s">
        <v>436</v>
      </c>
      <c r="G298" s="204" t="s">
        <v>70</v>
      </c>
      <c r="H298" s="204"/>
      <c r="I298" s="204" t="s">
        <v>430</v>
      </c>
      <c r="J298" s="202" t="s">
        <v>97</v>
      </c>
      <c r="K298" s="169" t="str">
        <f t="array" ref="K298">IFERROR(VLOOKUP(B298,RT!A:K,11,FALSE),"")</f>
        <v/>
      </c>
      <c r="L298" s="170" t="str">
        <f t="array" ref="L298">IFERROR(VLOOKUP(B298,RT!A:AJ,36,FALSE),"")</f>
        <v/>
      </c>
      <c r="M298" s="53" t="str">
        <f t="array" ref="M298">IFERROR(VLOOKUP(B298,RT!A:AL,38,FALSE),"")</f>
        <v/>
      </c>
      <c r="N298" s="52" t="str">
        <f t="array" ref="N298">IFERROR(VLOOKUP(B298,RT!A:AK,37,FALSE),"")</f>
        <v/>
      </c>
      <c r="O298" s="54" t="str">
        <f t="array" ref="O298">IFERROR(VLOOKUP(B298,RT!A:I,9,FALSE),"")</f>
        <v/>
      </c>
      <c r="P298" s="52" t="str">
        <f t="array" ref="P298">IFERROR(VLOOKUP(B298,RT!A:H,8,FALSE),"")</f>
        <v/>
      </c>
      <c r="Q298" s="55" t="str">
        <f t="array" ref="Q298">IFERROR(VLOOKUP(B298,RT!A:AA,27,FALSE),"")</f>
        <v/>
      </c>
      <c r="R298" s="56" t="str">
        <f t="array" ref="R298">IF(AND(E298&lt;&gt;"",G298="INS",K298="OUI",M298&gt;0),M298*IF($O298&gt;41790,5.94,5.65),"")</f>
        <v/>
      </c>
      <c r="S298" s="50" t="str">
        <f t="array" ref="S298">IF(AND(E298&lt;&gt;"",G298="REV",K298="OUI",M298&gt;0),M298*IF($O298&gt;41790,6.2,5.9),"")</f>
        <v/>
      </c>
      <c r="T298" s="57" t="str">
        <f t="array" ref="T298">IF(AND(E298&lt;&gt;"",K298="NON",OR(L298="Branchement individuel",L298="Batiment détruit")),3,"")</f>
        <v/>
      </c>
      <c r="U298" s="58"/>
      <c r="V298" s="58" t="str">
        <f t="array" ref="V298">IF(AND(E298&lt;&gt;"",K298="OUI",Q298="OUI"),18,"")</f>
        <v/>
      </c>
      <c r="W298" s="49" t="str">
        <f t="array" ref="W298">IF(AND(E298&lt;&gt;"",K298="OUI",Q298="OUI"),60,"")</f>
        <v/>
      </c>
      <c r="X298" s="56"/>
      <c r="Y298" s="49"/>
      <c r="Z298" s="49"/>
      <c r="AA298" s="51"/>
      <c r="AB298" s="48"/>
    </row>
    <row r="299" spans="1:28" x14ac:dyDescent="0.25">
      <c r="A299" s="152" t="str">
        <f t="array" ref="A299">IF(D299="",RIGHT(E299,7),"")</f>
        <v>4822583</v>
      </c>
      <c r="B299" s="152">
        <f t="array" ref="B299">E299</f>
        <v>10004822583</v>
      </c>
      <c r="C299" s="61" t="str">
        <f t="array" ref="C299">IFERROR(VLOOKUP(B299,RT!A:B,2,FALSE),"")</f>
        <v/>
      </c>
      <c r="D299" s="7" t="str">
        <f t="array" ref="D299">IFERROR(VLOOKUP(B299,RT!A:J,10,FALSE),"")</f>
        <v/>
      </c>
      <c r="E299" s="203">
        <v>10004822583</v>
      </c>
      <c r="F299" s="204" t="s">
        <v>433</v>
      </c>
      <c r="G299" s="204" t="s">
        <v>70</v>
      </c>
      <c r="H299" s="204"/>
      <c r="I299" s="204" t="s">
        <v>430</v>
      </c>
      <c r="J299" s="202" t="s">
        <v>97</v>
      </c>
      <c r="K299" s="169" t="str">
        <f t="array" ref="K299">IFERROR(VLOOKUP(B299,RT!A:K,11,FALSE),"")</f>
        <v/>
      </c>
      <c r="L299" s="170" t="str">
        <f t="array" ref="L299">IFERROR(VLOOKUP(B299,RT!A:AJ,36,FALSE),"")</f>
        <v/>
      </c>
      <c r="M299" s="53" t="str">
        <f t="array" ref="M299">IFERROR(VLOOKUP(B299,RT!A:AL,38,FALSE),"")</f>
        <v/>
      </c>
      <c r="N299" s="52" t="str">
        <f t="array" ref="N299">IFERROR(VLOOKUP(B299,RT!A:AK,37,FALSE),"")</f>
        <v/>
      </c>
      <c r="O299" s="54" t="str">
        <f t="array" ref="O299">IFERROR(VLOOKUP(B299,RT!A:I,9,FALSE),"")</f>
        <v/>
      </c>
      <c r="P299" s="52" t="str">
        <f t="array" ref="P299">IFERROR(VLOOKUP(B299,RT!A:H,8,FALSE),"")</f>
        <v/>
      </c>
      <c r="Q299" s="55" t="str">
        <f t="array" ref="Q299">IFERROR(VLOOKUP(B299,RT!A:AA,27,FALSE),"")</f>
        <v/>
      </c>
      <c r="R299" s="56" t="str">
        <f t="array" ref="R299">IF(AND(E299&lt;&gt;"",G299="INS",K299="OUI",M299&gt;0),M299*IF($O299&gt;41790,5.94,5.65),"")</f>
        <v/>
      </c>
      <c r="S299" s="50" t="str">
        <f t="array" ref="S299">IF(AND(E299&lt;&gt;"",G299="REV",K299="OUI",M299&gt;0),M299*IF($O299&gt;41790,6.2,5.9),"")</f>
        <v/>
      </c>
      <c r="T299" s="57" t="str">
        <f t="array" ref="T299">IF(AND(E299&lt;&gt;"",K299="NON",OR(L299="Branchement individuel",L299="Batiment détruit")),3,"")</f>
        <v/>
      </c>
      <c r="U299" s="58"/>
      <c r="V299" s="58" t="str">
        <f t="array" ref="V299">IF(AND(E299&lt;&gt;"",K299="OUI",Q299="OUI"),18,"")</f>
        <v/>
      </c>
      <c r="W299" s="49" t="str">
        <f t="array" ref="W299">IF(AND(E299&lt;&gt;"",K299="OUI",Q299="OUI"),60,"")</f>
        <v/>
      </c>
      <c r="X299" s="56"/>
      <c r="Y299" s="49"/>
      <c r="Z299" s="49"/>
      <c r="AA299" s="51"/>
      <c r="AB299" s="48"/>
    </row>
    <row r="300" spans="1:28" x14ac:dyDescent="0.25">
      <c r="A300" s="152" t="str">
        <f t="array" ref="A300">IF(D300="",RIGHT(E300,7),"")</f>
        <v>5504070</v>
      </c>
      <c r="B300" s="152">
        <f t="array" ref="B300">E300</f>
        <v>10005504070</v>
      </c>
      <c r="C300" s="61" t="str">
        <f t="array" ref="C300">IFERROR(VLOOKUP(B300,RT!A:B,2,FALSE),"")</f>
        <v/>
      </c>
      <c r="D300" s="7" t="str">
        <f t="array" ref="D300">IFERROR(VLOOKUP(B300,RT!A:J,10,FALSE),"")</f>
        <v/>
      </c>
      <c r="E300" s="203">
        <v>10005504070</v>
      </c>
      <c r="F300" s="204" t="s">
        <v>446</v>
      </c>
      <c r="G300" s="204" t="s">
        <v>70</v>
      </c>
      <c r="H300" s="204"/>
      <c r="I300" s="204" t="s">
        <v>430</v>
      </c>
      <c r="J300" s="202" t="s">
        <v>97</v>
      </c>
      <c r="K300" s="169" t="str">
        <f t="array" ref="K300">IFERROR(VLOOKUP(B300,RT!A:K,11,FALSE),"")</f>
        <v/>
      </c>
      <c r="L300" s="170" t="str">
        <f t="array" ref="L300">IFERROR(VLOOKUP(B300,RT!A:AJ,36,FALSE),"")</f>
        <v/>
      </c>
      <c r="M300" s="53" t="str">
        <f t="array" ref="M300">IFERROR(VLOOKUP(B300,RT!A:AL,38,FALSE),"")</f>
        <v/>
      </c>
      <c r="N300" s="52" t="str">
        <f t="array" ref="N300">IFERROR(VLOOKUP(B300,RT!A:AK,37,FALSE),"")</f>
        <v/>
      </c>
      <c r="O300" s="54" t="str">
        <f t="array" ref="O300">IFERROR(VLOOKUP(B300,RT!A:I,9,FALSE),"")</f>
        <v/>
      </c>
      <c r="P300" s="52" t="str">
        <f t="array" ref="P300">IFERROR(VLOOKUP(B300,RT!A:H,8,FALSE),"")</f>
        <v/>
      </c>
      <c r="Q300" s="55" t="str">
        <f t="array" ref="Q300">IFERROR(VLOOKUP(B300,RT!A:AA,27,FALSE),"")</f>
        <v/>
      </c>
      <c r="R300" s="56" t="str">
        <f t="array" ref="R300">IF(AND(E300&lt;&gt;"",G300="INS",K300="OUI",M300&gt;0),M300*IF($O300&gt;41790,5.94,5.65),"")</f>
        <v/>
      </c>
      <c r="S300" s="50" t="str">
        <f t="array" ref="S300">IF(AND(E300&lt;&gt;"",G300="REV",K300="OUI",M300&gt;0),M300*IF($O300&gt;41790,6.2,5.9),"")</f>
        <v/>
      </c>
      <c r="T300" s="57" t="str">
        <f t="array" ref="T300">IF(AND(E300&lt;&gt;"",K300="NON",OR(L300="Branchement individuel",L300="Batiment détruit")),3,"")</f>
        <v/>
      </c>
      <c r="U300" s="58"/>
      <c r="V300" s="58" t="str">
        <f t="array" ref="V300">IF(AND(E300&lt;&gt;"",K300="OUI",Q300="OUI"),18,"")</f>
        <v/>
      </c>
      <c r="W300" s="49" t="str">
        <f t="array" ref="W300">IF(AND(E300&lt;&gt;"",K300="OUI",Q300="OUI"),60,"")</f>
        <v/>
      </c>
      <c r="X300" s="56"/>
      <c r="Y300" s="49"/>
      <c r="Z300" s="49"/>
      <c r="AA300" s="51"/>
      <c r="AB300" s="48"/>
    </row>
    <row r="301" spans="1:28" x14ac:dyDescent="0.25">
      <c r="A301" s="152" t="str">
        <f t="array" ref="A301">IF(D301="",RIGHT(E301,7),"")</f>
        <v>5520918</v>
      </c>
      <c r="B301" s="152">
        <f t="array" ref="B301">E301</f>
        <v>10005520918</v>
      </c>
      <c r="C301" s="61" t="str">
        <f t="array" ref="C301">IFERROR(VLOOKUP(B301,RT!A:B,2,FALSE),"")</f>
        <v/>
      </c>
      <c r="D301" s="7" t="str">
        <f t="array" ref="D301">IFERROR(VLOOKUP(B301,RT!A:J,10,FALSE),"")</f>
        <v/>
      </c>
      <c r="E301" s="203">
        <v>10005520918</v>
      </c>
      <c r="F301" s="204" t="s">
        <v>485</v>
      </c>
      <c r="G301" s="204" t="s">
        <v>70</v>
      </c>
      <c r="H301" s="204"/>
      <c r="I301" s="204" t="s">
        <v>486</v>
      </c>
      <c r="J301" s="202" t="s">
        <v>97</v>
      </c>
      <c r="K301" s="169" t="str">
        <f t="array" ref="K301">IFERROR(VLOOKUP(B301,RT!A:K,11,FALSE),"")</f>
        <v/>
      </c>
      <c r="L301" s="170" t="str">
        <f t="array" ref="L301">IFERROR(VLOOKUP(B301,RT!A:AJ,36,FALSE),"")</f>
        <v/>
      </c>
      <c r="M301" s="53" t="str">
        <f t="array" ref="M301">IFERROR(VLOOKUP(B301,RT!A:AL,38,FALSE),"")</f>
        <v/>
      </c>
      <c r="N301" s="52" t="str">
        <f t="array" ref="N301">IFERROR(VLOOKUP(B301,RT!A:AK,37,FALSE),"")</f>
        <v/>
      </c>
      <c r="O301" s="54" t="str">
        <f t="array" ref="O301">IFERROR(VLOOKUP(B301,RT!A:I,9,FALSE),"")</f>
        <v/>
      </c>
      <c r="P301" s="52" t="str">
        <f t="array" ref="P301">IFERROR(VLOOKUP(B301,RT!A:H,8,FALSE),"")</f>
        <v/>
      </c>
      <c r="Q301" s="55" t="str">
        <f t="array" ref="Q301">IFERROR(VLOOKUP(B301,RT!A:AA,27,FALSE),"")</f>
        <v/>
      </c>
      <c r="R301" s="56" t="str">
        <f t="array" ref="R301">IF(AND(E301&lt;&gt;"",G301="INS",K301="OUI",M301&gt;0),M301*IF($O301&gt;41790,5.94,5.65),"")</f>
        <v/>
      </c>
      <c r="S301" s="50" t="str">
        <f t="array" ref="S301">IF(AND(E301&lt;&gt;"",G301="REV",K301="OUI",M301&gt;0),M301*IF($O301&gt;41790,6.2,5.9),"")</f>
        <v/>
      </c>
      <c r="T301" s="57" t="str">
        <f t="array" ref="T301">IF(AND(E301&lt;&gt;"",K301="NON",OR(L301="Branchement individuel",L301="Batiment détruit")),3,"")</f>
        <v/>
      </c>
      <c r="U301" s="58"/>
      <c r="V301" s="58" t="str">
        <f t="array" ref="V301">IF(AND(E301&lt;&gt;"",K301="OUI",Q301="OUI"),18,"")</f>
        <v/>
      </c>
      <c r="W301" s="49" t="str">
        <f t="array" ref="W301">IF(AND(E301&lt;&gt;"",K301="OUI",Q301="OUI"),60,"")</f>
        <v/>
      </c>
      <c r="X301" s="56"/>
      <c r="Y301" s="49"/>
      <c r="Z301" s="49"/>
      <c r="AA301" s="51"/>
      <c r="AB301" s="48"/>
    </row>
    <row r="302" spans="1:28" x14ac:dyDescent="0.25">
      <c r="A302" s="152" t="str">
        <f t="array" ref="A302">IF(D302="",RIGHT(E302,7),"")</f>
        <v>5524553</v>
      </c>
      <c r="B302" s="152">
        <f t="array" ref="B302">E302</f>
        <v>10005524553</v>
      </c>
      <c r="C302" s="61" t="str">
        <f t="array" ref="C302">IFERROR(VLOOKUP(B302,RT!A:B,2,FALSE),"")</f>
        <v/>
      </c>
      <c r="D302" s="7" t="str">
        <f t="array" ref="D302">IFERROR(VLOOKUP(B302,RT!A:J,10,FALSE),"")</f>
        <v/>
      </c>
      <c r="E302" s="203">
        <v>10005524553</v>
      </c>
      <c r="F302" s="204" t="s">
        <v>487</v>
      </c>
      <c r="G302" s="204" t="s">
        <v>70</v>
      </c>
      <c r="H302" s="204"/>
      <c r="I302" s="204" t="s">
        <v>486</v>
      </c>
      <c r="J302" s="202" t="s">
        <v>97</v>
      </c>
      <c r="K302" s="169" t="str">
        <f t="array" ref="K302">IFERROR(VLOOKUP(B302,RT!A:K,11,FALSE),"")</f>
        <v/>
      </c>
      <c r="L302" s="170" t="str">
        <f t="array" ref="L302">IFERROR(VLOOKUP(B302,RT!A:AJ,36,FALSE),"")</f>
        <v/>
      </c>
      <c r="M302" s="53" t="str">
        <f t="array" ref="M302">IFERROR(VLOOKUP(B302,RT!A:AL,38,FALSE),"")</f>
        <v/>
      </c>
      <c r="N302" s="52" t="str">
        <f t="array" ref="N302">IFERROR(VLOOKUP(B302,RT!A:AK,37,FALSE),"")</f>
        <v/>
      </c>
      <c r="O302" s="54" t="str">
        <f t="array" ref="O302">IFERROR(VLOOKUP(B302,RT!A:I,9,FALSE),"")</f>
        <v/>
      </c>
      <c r="P302" s="52" t="str">
        <f t="array" ref="P302">IFERROR(VLOOKUP(B302,RT!A:H,8,FALSE),"")</f>
        <v/>
      </c>
      <c r="Q302" s="55" t="str">
        <f t="array" ref="Q302">IFERROR(VLOOKUP(B302,RT!A:AA,27,FALSE),"")</f>
        <v/>
      </c>
      <c r="R302" s="56" t="str">
        <f t="array" ref="R302">IF(AND(E302&lt;&gt;"",G302="INS",K302="OUI",M302&gt;0),M302*IF($O302&gt;41790,5.94,5.65),"")</f>
        <v/>
      </c>
      <c r="S302" s="50" t="str">
        <f t="array" ref="S302">IF(AND(E302&lt;&gt;"",G302="REV",K302="OUI",M302&gt;0),M302*IF($O302&gt;41790,6.2,5.9),"")</f>
        <v/>
      </c>
      <c r="T302" s="57" t="str">
        <f t="array" ref="T302">IF(AND(E302&lt;&gt;"",K302="NON",OR(L302="Branchement individuel",L302="Batiment détruit")),3,"")</f>
        <v/>
      </c>
      <c r="U302" s="58"/>
      <c r="V302" s="58" t="str">
        <f t="array" ref="V302">IF(AND(E302&lt;&gt;"",K302="OUI",Q302="OUI"),18,"")</f>
        <v/>
      </c>
      <c r="W302" s="49" t="str">
        <f t="array" ref="W302">IF(AND(E302&lt;&gt;"",K302="OUI",Q302="OUI"),60,"")</f>
        <v/>
      </c>
      <c r="X302" s="56"/>
      <c r="Y302" s="49"/>
      <c r="Z302" s="49"/>
      <c r="AA302" s="51"/>
      <c r="AB302" s="48"/>
    </row>
    <row r="303" spans="1:28" x14ac:dyDescent="0.25">
      <c r="A303" s="152" t="str">
        <f t="array" ref="A303">IF(D303="",RIGHT(E303,7),"")</f>
        <v>5522133</v>
      </c>
      <c r="B303" s="152">
        <f t="array" ref="B303">E303</f>
        <v>10005522133</v>
      </c>
      <c r="C303" s="61" t="str">
        <f t="array" ref="C303">IFERROR(VLOOKUP(B303,RT!A:B,2,FALSE),"")</f>
        <v/>
      </c>
      <c r="D303" s="7" t="str">
        <f t="array" ref="D303">IFERROR(VLOOKUP(B303,RT!A:J,10,FALSE),"")</f>
        <v/>
      </c>
      <c r="E303" s="203">
        <v>10005522133</v>
      </c>
      <c r="F303" s="204" t="s">
        <v>491</v>
      </c>
      <c r="G303" s="204" t="s">
        <v>70</v>
      </c>
      <c r="H303" s="204"/>
      <c r="I303" s="204" t="s">
        <v>486</v>
      </c>
      <c r="J303" s="202" t="s">
        <v>97</v>
      </c>
      <c r="K303" s="169" t="str">
        <f t="array" ref="K303">IFERROR(VLOOKUP(B303,RT!A:K,11,FALSE),"")</f>
        <v/>
      </c>
      <c r="L303" s="170" t="str">
        <f t="array" ref="L303">IFERROR(VLOOKUP(B303,RT!A:AJ,36,FALSE),"")</f>
        <v/>
      </c>
      <c r="M303" s="53" t="str">
        <f t="array" ref="M303">IFERROR(VLOOKUP(B303,RT!A:AL,38,FALSE),"")</f>
        <v/>
      </c>
      <c r="N303" s="52" t="str">
        <f t="array" ref="N303">IFERROR(VLOOKUP(B303,RT!A:AK,37,FALSE),"")</f>
        <v/>
      </c>
      <c r="O303" s="54" t="str">
        <f t="array" ref="O303">IFERROR(VLOOKUP(B303,RT!A:I,9,FALSE),"")</f>
        <v/>
      </c>
      <c r="P303" s="52" t="str">
        <f t="array" ref="P303">IFERROR(VLOOKUP(B303,RT!A:H,8,FALSE),"")</f>
        <v/>
      </c>
      <c r="Q303" s="55" t="str">
        <f t="array" ref="Q303">IFERROR(VLOOKUP(B303,RT!A:AA,27,FALSE),"")</f>
        <v/>
      </c>
      <c r="R303" s="56" t="str">
        <f t="array" ref="R303">IF(AND(E303&lt;&gt;"",G303="INS",K303="OUI",M303&gt;0),M303*IF($O303&gt;41790,5.94,5.65),"")</f>
        <v/>
      </c>
      <c r="S303" s="50" t="str">
        <f t="array" ref="S303">IF(AND(E303&lt;&gt;"",G303="REV",K303="OUI",M303&gt;0),M303*IF($O303&gt;41790,6.2,5.9),"")</f>
        <v/>
      </c>
      <c r="T303" s="57" t="str">
        <f t="array" ref="T303">IF(AND(E303&lt;&gt;"",K303="NON",OR(L303="Branchement individuel",L303="Batiment détruit")),3,"")</f>
        <v/>
      </c>
      <c r="U303" s="58"/>
      <c r="V303" s="58" t="str">
        <f t="array" ref="V303">IF(AND(E303&lt;&gt;"",K303="OUI",Q303="OUI"),18,"")</f>
        <v/>
      </c>
      <c r="W303" s="49" t="str">
        <f t="array" ref="W303">IF(AND(E303&lt;&gt;"",K303="OUI",Q303="OUI"),60,"")</f>
        <v/>
      </c>
      <c r="X303" s="56"/>
      <c r="Y303" s="49"/>
      <c r="Z303" s="49"/>
      <c r="AA303" s="51"/>
      <c r="AB303" s="48"/>
    </row>
    <row r="304" spans="1:28" x14ac:dyDescent="0.25">
      <c r="A304" s="152" t="str">
        <f t="array" ref="A304">IF(D304="",RIGHT(E304,7),"")</f>
        <v>5522561</v>
      </c>
      <c r="B304" s="152">
        <f t="array" ref="B304">E304</f>
        <v>10005522561</v>
      </c>
      <c r="C304" s="61" t="str">
        <f t="array" ref="C304">IFERROR(VLOOKUP(B304,RT!A:B,2,FALSE),"")</f>
        <v/>
      </c>
      <c r="D304" s="7" t="str">
        <f t="array" ref="D304">IFERROR(VLOOKUP(B304,RT!A:J,10,FALSE),"")</f>
        <v/>
      </c>
      <c r="E304" s="203">
        <v>10005522561</v>
      </c>
      <c r="F304" s="204" t="s">
        <v>490</v>
      </c>
      <c r="G304" s="204" t="s">
        <v>70</v>
      </c>
      <c r="H304" s="204"/>
      <c r="I304" s="204" t="s">
        <v>486</v>
      </c>
      <c r="J304" s="202" t="s">
        <v>97</v>
      </c>
      <c r="K304" s="169" t="str">
        <f t="array" ref="K304">IFERROR(VLOOKUP(B304,RT!A:K,11,FALSE),"")</f>
        <v/>
      </c>
      <c r="L304" s="170" t="str">
        <f t="array" ref="L304">IFERROR(VLOOKUP(B304,RT!A:AJ,36,FALSE),"")</f>
        <v/>
      </c>
      <c r="M304" s="53" t="str">
        <f t="array" ref="M304">IFERROR(VLOOKUP(B304,RT!A:AL,38,FALSE),"")</f>
        <v/>
      </c>
      <c r="N304" s="52" t="str">
        <f t="array" ref="N304">IFERROR(VLOOKUP(B304,RT!A:AK,37,FALSE),"")</f>
        <v/>
      </c>
      <c r="O304" s="54" t="str">
        <f t="array" ref="O304">IFERROR(VLOOKUP(B304,RT!A:I,9,FALSE),"")</f>
        <v/>
      </c>
      <c r="P304" s="52" t="str">
        <f t="array" ref="P304">IFERROR(VLOOKUP(B304,RT!A:H,8,FALSE),"")</f>
        <v/>
      </c>
      <c r="Q304" s="55" t="str">
        <f t="array" ref="Q304">IFERROR(VLOOKUP(B304,RT!A:AA,27,FALSE),"")</f>
        <v/>
      </c>
      <c r="R304" s="56" t="str">
        <f t="array" ref="R304">IF(AND(E304&lt;&gt;"",G304="INS",K304="OUI",M304&gt;0),M304*IF($O304&gt;41790,5.94,5.65),"")</f>
        <v/>
      </c>
      <c r="S304" s="50" t="str">
        <f t="array" ref="S304">IF(AND(E304&lt;&gt;"",G304="REV",K304="OUI",M304&gt;0),M304*IF($O304&gt;41790,6.2,5.9),"")</f>
        <v/>
      </c>
      <c r="T304" s="57" t="str">
        <f t="array" ref="T304">IF(AND(E304&lt;&gt;"",K304="NON",OR(L304="Branchement individuel",L304="Batiment détruit")),3,"")</f>
        <v/>
      </c>
      <c r="U304" s="58"/>
      <c r="V304" s="58" t="str">
        <f t="array" ref="V304">IF(AND(E304&lt;&gt;"",K304="OUI",Q304="OUI"),18,"")</f>
        <v/>
      </c>
      <c r="W304" s="49" t="str">
        <f t="array" ref="W304">IF(AND(E304&lt;&gt;"",K304="OUI",Q304="OUI"),60,"")</f>
        <v/>
      </c>
      <c r="X304" s="56"/>
      <c r="Y304" s="49"/>
      <c r="Z304" s="49"/>
      <c r="AA304" s="51"/>
      <c r="AB304" s="48"/>
    </row>
    <row r="305" spans="1:28" x14ac:dyDescent="0.25">
      <c r="A305" s="152" t="str">
        <f t="array" ref="A305">IF(D305="",RIGHT(E305,7),"")</f>
        <v>5502437</v>
      </c>
      <c r="B305" s="152">
        <f t="array" ref="B305">E305</f>
        <v>10005502437</v>
      </c>
      <c r="C305" s="61" t="str">
        <f t="array" ref="C305">IFERROR(VLOOKUP(B305,RT!A:B,2,FALSE),"")</f>
        <v/>
      </c>
      <c r="D305" s="7" t="str">
        <f t="array" ref="D305">IFERROR(VLOOKUP(B305,RT!A:J,10,FALSE),"")</f>
        <v/>
      </c>
      <c r="E305" s="203">
        <v>10005502437</v>
      </c>
      <c r="F305" s="204" t="s">
        <v>492</v>
      </c>
      <c r="G305" s="204" t="s">
        <v>70</v>
      </c>
      <c r="H305" s="204"/>
      <c r="I305" s="204" t="s">
        <v>486</v>
      </c>
      <c r="J305" s="202" t="s">
        <v>97</v>
      </c>
      <c r="K305" s="169" t="str">
        <f t="array" ref="K305">IFERROR(VLOOKUP(B305,RT!A:K,11,FALSE),"")</f>
        <v/>
      </c>
      <c r="L305" s="170" t="str">
        <f t="array" ref="L305">IFERROR(VLOOKUP(B305,RT!A:AJ,36,FALSE),"")</f>
        <v/>
      </c>
      <c r="M305" s="53" t="str">
        <f t="array" ref="M305">IFERROR(VLOOKUP(B305,RT!A:AL,38,FALSE),"")</f>
        <v/>
      </c>
      <c r="N305" s="52" t="str">
        <f t="array" ref="N305">IFERROR(VLOOKUP(B305,RT!A:AK,37,FALSE),"")</f>
        <v/>
      </c>
      <c r="O305" s="54" t="str">
        <f t="array" ref="O305">IFERROR(VLOOKUP(B305,RT!A:I,9,FALSE),"")</f>
        <v/>
      </c>
      <c r="P305" s="52" t="str">
        <f t="array" ref="P305">IFERROR(VLOOKUP(B305,RT!A:H,8,FALSE),"")</f>
        <v/>
      </c>
      <c r="Q305" s="55" t="str">
        <f t="array" ref="Q305">IFERROR(VLOOKUP(B305,RT!A:AA,27,FALSE),"")</f>
        <v/>
      </c>
      <c r="R305" s="56" t="str">
        <f t="array" ref="R305">IF(AND(E305&lt;&gt;"",G305="INS",K305="OUI",M305&gt;0),M305*IF($O305&gt;41790,5.94,5.65),"")</f>
        <v/>
      </c>
      <c r="S305" s="50" t="str">
        <f t="array" ref="S305">IF(AND(E305&lt;&gt;"",G305="REV",K305="OUI",M305&gt;0),M305*IF($O305&gt;41790,6.2,5.9),"")</f>
        <v/>
      </c>
      <c r="T305" s="57" t="str">
        <f t="array" ref="T305">IF(AND(E305&lt;&gt;"",K305="NON",OR(L305="Branchement individuel",L305="Batiment détruit")),3,"")</f>
        <v/>
      </c>
      <c r="U305" s="58"/>
      <c r="V305" s="58" t="str">
        <f t="array" ref="V305">IF(AND(E305&lt;&gt;"",K305="OUI",Q305="OUI"),18,"")</f>
        <v/>
      </c>
      <c r="W305" s="49" t="str">
        <f t="array" ref="W305">IF(AND(E305&lt;&gt;"",K305="OUI",Q305="OUI"),60,"")</f>
        <v/>
      </c>
      <c r="X305" s="56"/>
      <c r="Y305" s="49"/>
      <c r="Z305" s="49"/>
      <c r="AA305" s="51"/>
      <c r="AB305" s="48"/>
    </row>
    <row r="306" spans="1:28" x14ac:dyDescent="0.25">
      <c r="A306" s="152" t="str">
        <f t="array" ref="A306">IF(D306="",RIGHT(E306,7),"")</f>
        <v>5504073</v>
      </c>
      <c r="B306" s="152">
        <f t="array" ref="B306">E306</f>
        <v>10005504073</v>
      </c>
      <c r="C306" s="61" t="str">
        <f t="array" ref="C306">IFERROR(VLOOKUP(B306,RT!A:B,2,FALSE),"")</f>
        <v/>
      </c>
      <c r="D306" s="7" t="str">
        <f t="array" ref="D306">IFERROR(VLOOKUP(B306,RT!A:J,10,FALSE),"")</f>
        <v/>
      </c>
      <c r="E306" s="203">
        <v>10005504073</v>
      </c>
      <c r="F306" s="204" t="s">
        <v>494</v>
      </c>
      <c r="G306" s="204" t="s">
        <v>70</v>
      </c>
      <c r="H306" s="204"/>
      <c r="I306" s="204" t="s">
        <v>486</v>
      </c>
      <c r="J306" s="202" t="s">
        <v>97</v>
      </c>
      <c r="K306" s="169" t="str">
        <f t="array" ref="K306">IFERROR(VLOOKUP(B306,RT!A:K,11,FALSE),"")</f>
        <v/>
      </c>
      <c r="L306" s="170" t="str">
        <f t="array" ref="L306">IFERROR(VLOOKUP(B306,RT!A:AJ,36,FALSE),"")</f>
        <v/>
      </c>
      <c r="M306" s="53" t="str">
        <f t="array" ref="M306">IFERROR(VLOOKUP(B306,RT!A:AL,38,FALSE),"")</f>
        <v/>
      </c>
      <c r="N306" s="52" t="str">
        <f t="array" ref="N306">IFERROR(VLOOKUP(B306,RT!A:AK,37,FALSE),"")</f>
        <v/>
      </c>
      <c r="O306" s="54" t="str">
        <f t="array" ref="O306">IFERROR(VLOOKUP(B306,RT!A:I,9,FALSE),"")</f>
        <v/>
      </c>
      <c r="P306" s="52" t="str">
        <f t="array" ref="P306">IFERROR(VLOOKUP(B306,RT!A:H,8,FALSE),"")</f>
        <v/>
      </c>
      <c r="Q306" s="55" t="str">
        <f t="array" ref="Q306">IFERROR(VLOOKUP(B306,RT!A:AA,27,FALSE),"")</f>
        <v/>
      </c>
      <c r="R306" s="56" t="str">
        <f t="array" ref="R306">IF(AND(E306&lt;&gt;"",G306="INS",K306="OUI",M306&gt;0),M306*IF($O306&gt;41790,5.94,5.65),"")</f>
        <v/>
      </c>
      <c r="S306" s="50" t="str">
        <f t="array" ref="S306">IF(AND(E306&lt;&gt;"",G306="REV",K306="OUI",M306&gt;0),M306*IF($O306&gt;41790,6.2,5.9),"")</f>
        <v/>
      </c>
      <c r="T306" s="57" t="str">
        <f t="array" ref="T306">IF(AND(E306&lt;&gt;"",K306="NON",OR(L306="Branchement individuel",L306="Batiment détruit")),3,"")</f>
        <v/>
      </c>
      <c r="U306" s="58"/>
      <c r="V306" s="58" t="str">
        <f t="array" ref="V306">IF(AND(E306&lt;&gt;"",K306="OUI",Q306="OUI"),18,"")</f>
        <v/>
      </c>
      <c r="W306" s="49" t="str">
        <f t="array" ref="W306">IF(AND(E306&lt;&gt;"",K306="OUI",Q306="OUI"),60,"")</f>
        <v/>
      </c>
      <c r="X306" s="56"/>
      <c r="Y306" s="49"/>
      <c r="Z306" s="49"/>
      <c r="AA306" s="51"/>
      <c r="AB306" s="48"/>
    </row>
    <row r="307" spans="1:28" x14ac:dyDescent="0.25">
      <c r="A307" s="152" t="str">
        <f t="array" ref="A307">IF(D307="",RIGHT(E307,7),"")</f>
        <v>5501405</v>
      </c>
      <c r="B307" s="152">
        <f t="array" ref="B307">E307</f>
        <v>10005501405</v>
      </c>
      <c r="C307" s="61" t="str">
        <f t="array" ref="C307">IFERROR(VLOOKUP(B307,RT!A:B,2,FALSE),"")</f>
        <v/>
      </c>
      <c r="D307" s="7" t="str">
        <f t="array" ref="D307">IFERROR(VLOOKUP(B307,RT!A:J,10,FALSE),"")</f>
        <v/>
      </c>
      <c r="E307" s="203">
        <v>10005501405</v>
      </c>
      <c r="F307" s="204" t="s">
        <v>493</v>
      </c>
      <c r="G307" s="204" t="s">
        <v>70</v>
      </c>
      <c r="H307" s="204"/>
      <c r="I307" s="204" t="s">
        <v>486</v>
      </c>
      <c r="J307" s="202" t="s">
        <v>97</v>
      </c>
      <c r="K307" s="169" t="str">
        <f t="array" ref="K307">IFERROR(VLOOKUP(B307,RT!A:K,11,FALSE),"")</f>
        <v/>
      </c>
      <c r="L307" s="170" t="str">
        <f t="array" ref="L307">IFERROR(VLOOKUP(B307,RT!A:AJ,36,FALSE),"")</f>
        <v/>
      </c>
      <c r="M307" s="53" t="str">
        <f t="array" ref="M307">IFERROR(VLOOKUP(B307,RT!A:AL,38,FALSE),"")</f>
        <v/>
      </c>
      <c r="N307" s="52" t="str">
        <f t="array" ref="N307">IFERROR(VLOOKUP(B307,RT!A:AK,37,FALSE),"")</f>
        <v/>
      </c>
      <c r="O307" s="54" t="str">
        <f t="array" ref="O307">IFERROR(VLOOKUP(B307,RT!A:I,9,FALSE),"")</f>
        <v/>
      </c>
      <c r="P307" s="52" t="str">
        <f t="array" ref="P307">IFERROR(VLOOKUP(B307,RT!A:H,8,FALSE),"")</f>
        <v/>
      </c>
      <c r="Q307" s="55" t="str">
        <f t="array" ref="Q307">IFERROR(VLOOKUP(B307,RT!A:AA,27,FALSE),"")</f>
        <v/>
      </c>
      <c r="R307" s="56" t="str">
        <f t="array" ref="R307">IF(AND(E307&lt;&gt;"",G307="INS",K307="OUI",M307&gt;0),M307*IF($O307&gt;41790,5.94,5.65),"")</f>
        <v/>
      </c>
      <c r="S307" s="50" t="str">
        <f t="array" ref="S307">IF(AND(E307&lt;&gt;"",G307="REV",K307="OUI",M307&gt;0),M307*IF($O307&gt;41790,6.2,5.9),"")</f>
        <v/>
      </c>
      <c r="T307" s="57" t="str">
        <f t="array" ref="T307">IF(AND(E307&lt;&gt;"",K307="NON",OR(L307="Branchement individuel",L307="Batiment détruit")),3,"")</f>
        <v/>
      </c>
      <c r="U307" s="58"/>
      <c r="V307" s="58" t="str">
        <f t="array" ref="V307">IF(AND(E307&lt;&gt;"",K307="OUI",Q307="OUI"),18,"")</f>
        <v/>
      </c>
      <c r="W307" s="49" t="str">
        <f t="array" ref="W307">IF(AND(E307&lt;&gt;"",K307="OUI",Q307="OUI"),60,"")</f>
        <v/>
      </c>
      <c r="X307" s="56"/>
      <c r="Y307" s="49"/>
      <c r="Z307" s="49"/>
      <c r="AA307" s="51"/>
      <c r="AB307" s="48"/>
    </row>
    <row r="308" spans="1:28" x14ac:dyDescent="0.25">
      <c r="A308" s="152" t="str">
        <f t="array" ref="A308">IF(D308="",RIGHT(E308,7),"")</f>
        <v>5425240</v>
      </c>
      <c r="B308" s="152">
        <f t="array" ref="B308">E308</f>
        <v>10005425240</v>
      </c>
      <c r="C308" s="61" t="str">
        <f t="array" ref="C308">IFERROR(VLOOKUP(B308,RT!A:B,2,FALSE),"")</f>
        <v/>
      </c>
      <c r="D308" s="7" t="str">
        <f t="array" ref="D308">IFERROR(VLOOKUP(B308,RT!A:J,10,FALSE),"")</f>
        <v/>
      </c>
      <c r="E308" s="203">
        <v>10005425240</v>
      </c>
      <c r="F308" s="204" t="s">
        <v>488</v>
      </c>
      <c r="G308" s="204" t="s">
        <v>70</v>
      </c>
      <c r="H308" s="204"/>
      <c r="I308" s="204" t="s">
        <v>486</v>
      </c>
      <c r="J308" s="202" t="s">
        <v>97</v>
      </c>
      <c r="K308" s="169" t="str">
        <f t="array" ref="K308">IFERROR(VLOOKUP(B308,RT!A:K,11,FALSE),"")</f>
        <v/>
      </c>
      <c r="L308" s="170" t="str">
        <f t="array" ref="L308">IFERROR(VLOOKUP(B308,RT!A:AJ,36,FALSE),"")</f>
        <v/>
      </c>
      <c r="M308" s="53" t="str">
        <f t="array" ref="M308">IFERROR(VLOOKUP(B308,RT!A:AL,38,FALSE),"")</f>
        <v/>
      </c>
      <c r="N308" s="52" t="str">
        <f t="array" ref="N308">IFERROR(VLOOKUP(B308,RT!A:AK,37,FALSE),"")</f>
        <v/>
      </c>
      <c r="O308" s="54" t="str">
        <f t="array" ref="O308">IFERROR(VLOOKUP(B308,RT!A:I,9,FALSE),"")</f>
        <v/>
      </c>
      <c r="P308" s="52" t="str">
        <f t="array" ref="P308">IFERROR(VLOOKUP(B308,RT!A:H,8,FALSE),"")</f>
        <v/>
      </c>
      <c r="Q308" s="55" t="str">
        <f t="array" ref="Q308">IFERROR(VLOOKUP(B308,RT!A:AA,27,FALSE),"")</f>
        <v/>
      </c>
      <c r="R308" s="56" t="str">
        <f t="array" ref="R308">IF(AND(E308&lt;&gt;"",G308="INS",K308="OUI",M308&gt;0),M308*IF($O308&gt;41790,5.94,5.65),"")</f>
        <v/>
      </c>
      <c r="S308" s="50" t="str">
        <f t="array" ref="S308">IF(AND(E308&lt;&gt;"",G308="REV",K308="OUI",M308&gt;0),M308*IF($O308&gt;41790,6.2,5.9),"")</f>
        <v/>
      </c>
      <c r="T308" s="57" t="str">
        <f t="array" ref="T308">IF(AND(E308&lt;&gt;"",K308="NON",OR(L308="Branchement individuel",L308="Batiment détruit")),3,"")</f>
        <v/>
      </c>
      <c r="U308" s="58"/>
      <c r="V308" s="58" t="str">
        <f t="array" ref="V308">IF(AND(E308&lt;&gt;"",K308="OUI",Q308="OUI"),18,"")</f>
        <v/>
      </c>
      <c r="W308" s="49" t="str">
        <f t="array" ref="W308">IF(AND(E308&lt;&gt;"",K308="OUI",Q308="OUI"),60,"")</f>
        <v/>
      </c>
      <c r="X308" s="56"/>
      <c r="Y308" s="49"/>
      <c r="Z308" s="49"/>
      <c r="AA308" s="51"/>
      <c r="AB308" s="48"/>
    </row>
    <row r="309" spans="1:28" x14ac:dyDescent="0.25">
      <c r="A309" s="152" t="str">
        <f t="array" ref="A309">IF(D309="",RIGHT(E309,7),"")</f>
        <v>5144448</v>
      </c>
      <c r="B309" s="152">
        <f t="array" ref="B309">E309</f>
        <v>10005144448</v>
      </c>
      <c r="C309" s="61" t="str">
        <f t="array" ref="C309">IFERROR(VLOOKUP(B309,RT!A:B,2,FALSE),"")</f>
        <v/>
      </c>
      <c r="D309" s="7" t="str">
        <f t="array" ref="D309">IFERROR(VLOOKUP(B309,RT!A:J,10,FALSE),"")</f>
        <v/>
      </c>
      <c r="E309" s="203">
        <v>10005144448</v>
      </c>
      <c r="F309" s="204" t="s">
        <v>489</v>
      </c>
      <c r="G309" s="204" t="s">
        <v>70</v>
      </c>
      <c r="H309" s="204"/>
      <c r="I309" s="204" t="s">
        <v>486</v>
      </c>
      <c r="J309" s="202" t="s">
        <v>97</v>
      </c>
      <c r="K309" s="169" t="str">
        <f t="array" ref="K309">IFERROR(VLOOKUP(B309,RT!A:K,11,FALSE),"")</f>
        <v/>
      </c>
      <c r="L309" s="170" t="str">
        <f t="array" ref="L309">IFERROR(VLOOKUP(B309,RT!A:AJ,36,FALSE),"")</f>
        <v/>
      </c>
      <c r="M309" s="53" t="str">
        <f t="array" ref="M309">IFERROR(VLOOKUP(B309,RT!A:AL,38,FALSE),"")</f>
        <v/>
      </c>
      <c r="N309" s="52" t="str">
        <f t="array" ref="N309">IFERROR(VLOOKUP(B309,RT!A:AK,37,FALSE),"")</f>
        <v/>
      </c>
      <c r="O309" s="54" t="str">
        <f t="array" ref="O309">IFERROR(VLOOKUP(B309,RT!A:I,9,FALSE),"")</f>
        <v/>
      </c>
      <c r="P309" s="52" t="str">
        <f t="array" ref="P309">IFERROR(VLOOKUP(B309,RT!A:H,8,FALSE),"")</f>
        <v/>
      </c>
      <c r="Q309" s="55" t="str">
        <f t="array" ref="Q309">IFERROR(VLOOKUP(B309,RT!A:AA,27,FALSE),"")</f>
        <v/>
      </c>
      <c r="R309" s="56" t="str">
        <f t="array" ref="R309">IF(AND(E309&lt;&gt;"",G309="INS",K309="OUI",M309&gt;0),M309*IF($O309&gt;41790,5.94,5.65),"")</f>
        <v/>
      </c>
      <c r="S309" s="50" t="str">
        <f t="array" ref="S309">IF(AND(E309&lt;&gt;"",G309="REV",K309="OUI",M309&gt;0),M309*IF($O309&gt;41790,6.2,5.9),"")</f>
        <v/>
      </c>
      <c r="T309" s="57" t="str">
        <f t="array" ref="T309">IF(AND(E309&lt;&gt;"",K309="NON",OR(L309="Branchement individuel",L309="Batiment détruit")),3,"")</f>
        <v/>
      </c>
      <c r="U309" s="58"/>
      <c r="V309" s="58" t="str">
        <f t="array" ref="V309">IF(AND(E309&lt;&gt;"",K309="OUI",Q309="OUI"),18,"")</f>
        <v/>
      </c>
      <c r="W309" s="49" t="str">
        <f t="array" ref="W309">IF(AND(E309&lt;&gt;"",K309="OUI",Q309="OUI"),60,"")</f>
        <v/>
      </c>
      <c r="X309" s="56"/>
      <c r="Y309" s="49"/>
      <c r="Z309" s="49"/>
      <c r="AA309" s="51"/>
      <c r="AB309" s="48"/>
    </row>
    <row r="310" spans="1:28" x14ac:dyDescent="0.25">
      <c r="A310" s="152" t="str">
        <f t="array" ref="A310">IF(D310="",RIGHT(E310,7),"")</f>
        <v>5497919</v>
      </c>
      <c r="B310" s="152">
        <f t="array" ref="B310">E310</f>
        <v>10005497919</v>
      </c>
      <c r="C310" s="61" t="str">
        <f t="array" ref="C310">IFERROR(VLOOKUP(B310,RT!A:B,2,FALSE),"")</f>
        <v/>
      </c>
      <c r="D310" s="7" t="str">
        <f t="array" ref="D310">IFERROR(VLOOKUP(B310,RT!A:J,10,FALSE),"")</f>
        <v/>
      </c>
      <c r="E310" s="203">
        <v>10005497919</v>
      </c>
      <c r="F310" s="204" t="s">
        <v>998</v>
      </c>
      <c r="G310" s="204" t="s">
        <v>70</v>
      </c>
      <c r="H310" s="204"/>
      <c r="I310" s="204" t="s">
        <v>999</v>
      </c>
      <c r="J310" s="202" t="s">
        <v>97</v>
      </c>
      <c r="K310" s="169" t="str">
        <f t="array" ref="K310">IFERROR(VLOOKUP(B310,RT!A:K,11,FALSE),"")</f>
        <v/>
      </c>
      <c r="L310" s="170" t="str">
        <f t="array" ref="L310">IFERROR(VLOOKUP(B310,RT!A:AJ,36,FALSE),"")</f>
        <v/>
      </c>
      <c r="M310" s="53" t="str">
        <f t="array" ref="M310">IFERROR(VLOOKUP(B310,RT!A:AL,38,FALSE),"")</f>
        <v/>
      </c>
      <c r="N310" s="52" t="str">
        <f t="array" ref="N310">IFERROR(VLOOKUP(B310,RT!A:AK,37,FALSE),"")</f>
        <v/>
      </c>
      <c r="O310" s="54" t="str">
        <f t="array" ref="O310">IFERROR(VLOOKUP(B310,RT!A:I,9,FALSE),"")</f>
        <v/>
      </c>
      <c r="P310" s="52" t="str">
        <f t="array" ref="P310">IFERROR(VLOOKUP(B310,RT!A:H,8,FALSE),"")</f>
        <v/>
      </c>
      <c r="Q310" s="55" t="str">
        <f t="array" ref="Q310">IFERROR(VLOOKUP(B310,RT!A:AA,27,FALSE),"")</f>
        <v/>
      </c>
      <c r="R310" s="56" t="str">
        <f t="array" ref="R310">IF(AND(E310&lt;&gt;"",G310="INS",K310="OUI",M310&gt;0),M310*IF($O310&gt;41790,5.94,5.65),"")</f>
        <v/>
      </c>
      <c r="S310" s="50" t="str">
        <f t="array" ref="S310">IF(AND(E310&lt;&gt;"",G310="REV",K310="OUI",M310&gt;0),M310*IF($O310&gt;41790,6.2,5.9),"")</f>
        <v/>
      </c>
      <c r="T310" s="57" t="str">
        <f t="array" ref="T310">IF(AND(E310&lt;&gt;"",K310="NON",OR(L310="Branchement individuel",L310="Batiment détruit")),3,"")</f>
        <v/>
      </c>
      <c r="U310" s="58"/>
      <c r="V310" s="58" t="str">
        <f t="array" ref="V310">IF(AND(E310&lt;&gt;"",K310="OUI",Q310="OUI"),18,"")</f>
        <v/>
      </c>
      <c r="W310" s="49" t="str">
        <f t="array" ref="W310">IF(AND(E310&lt;&gt;"",K310="OUI",Q310="OUI"),60,"")</f>
        <v/>
      </c>
      <c r="X310" s="56"/>
      <c r="Y310" s="49"/>
      <c r="Z310" s="49"/>
      <c r="AA310" s="51"/>
      <c r="AB310" s="48"/>
    </row>
    <row r="311" spans="1:28" x14ac:dyDescent="0.25">
      <c r="A311" s="152" t="str">
        <f t="array" ref="A311">IF(D311="",RIGHT(E311,7),"")</f>
        <v>5582694</v>
      </c>
      <c r="B311" s="152">
        <f t="array" ref="B311">E311</f>
        <v>10005582694</v>
      </c>
      <c r="C311" s="61" t="str">
        <f t="array" ref="C311">IFERROR(VLOOKUP(B311,RT!A:B,2,FALSE),"")</f>
        <v/>
      </c>
      <c r="D311" s="7" t="str">
        <f t="array" ref="D311">IFERROR(VLOOKUP(B311,RT!A:J,10,FALSE),"")</f>
        <v/>
      </c>
      <c r="E311" s="203">
        <v>10005582694</v>
      </c>
      <c r="F311" s="204" t="s">
        <v>1000</v>
      </c>
      <c r="G311" s="204" t="s">
        <v>70</v>
      </c>
      <c r="H311" s="204"/>
      <c r="I311" s="204" t="s">
        <v>999</v>
      </c>
      <c r="J311" s="202" t="s">
        <v>97</v>
      </c>
      <c r="K311" s="169" t="str">
        <f t="array" ref="K311">IFERROR(VLOOKUP(B311,RT!A:K,11,FALSE),"")</f>
        <v/>
      </c>
      <c r="L311" s="170" t="str">
        <f t="array" ref="L311">IFERROR(VLOOKUP(B311,RT!A:AJ,36,FALSE),"")</f>
        <v/>
      </c>
      <c r="M311" s="53" t="str">
        <f t="array" ref="M311">IFERROR(VLOOKUP(B311,RT!A:AL,38,FALSE),"")</f>
        <v/>
      </c>
      <c r="N311" s="52" t="str">
        <f t="array" ref="N311">IFERROR(VLOOKUP(B311,RT!A:AK,37,FALSE),"")</f>
        <v/>
      </c>
      <c r="O311" s="54" t="str">
        <f t="array" ref="O311">IFERROR(VLOOKUP(B311,RT!A:I,9,FALSE),"")</f>
        <v/>
      </c>
      <c r="P311" s="52" t="str">
        <f t="array" ref="P311">IFERROR(VLOOKUP(B311,RT!A:H,8,FALSE),"")</f>
        <v/>
      </c>
      <c r="Q311" s="55" t="str">
        <f t="array" ref="Q311">IFERROR(VLOOKUP(B311,RT!A:AA,27,FALSE),"")</f>
        <v/>
      </c>
      <c r="R311" s="56" t="str">
        <f t="array" ref="R311">IF(AND(E311&lt;&gt;"",G311="INS",K311="OUI",M311&gt;0),M311*IF($O311&gt;41790,5.94,5.65),"")</f>
        <v/>
      </c>
      <c r="S311" s="50" t="str">
        <f t="array" ref="S311">IF(AND(E311&lt;&gt;"",G311="REV",K311="OUI",M311&gt;0),M311*IF($O311&gt;41790,6.2,5.9),"")</f>
        <v/>
      </c>
      <c r="T311" s="57" t="str">
        <f t="array" ref="T311">IF(AND(E311&lt;&gt;"",K311="NON",OR(L311="Branchement individuel",L311="Batiment détruit")),3,"")</f>
        <v/>
      </c>
      <c r="U311" s="58"/>
      <c r="V311" s="58" t="str">
        <f t="array" ref="V311">IF(AND(E311&lt;&gt;"",K311="OUI",Q311="OUI"),18,"")</f>
        <v/>
      </c>
      <c r="W311" s="49" t="str">
        <f t="array" ref="W311">IF(AND(E311&lt;&gt;"",K311="OUI",Q311="OUI"),60,"")</f>
        <v/>
      </c>
      <c r="X311" s="56"/>
      <c r="Y311" s="49"/>
      <c r="Z311" s="49"/>
      <c r="AA311" s="51"/>
      <c r="AB311" s="48"/>
    </row>
    <row r="312" spans="1:28" x14ac:dyDescent="0.25">
      <c r="A312" s="152" t="str">
        <f t="array" ref="A312">IF(D312="",RIGHT(E312,7),"")</f>
        <v>5580796</v>
      </c>
      <c r="B312" s="152">
        <f t="array" ref="B312">E312</f>
        <v>10005580796</v>
      </c>
      <c r="C312" s="61" t="str">
        <f t="array" ref="C312">IFERROR(VLOOKUP(B312,RT!A:B,2,FALSE),"")</f>
        <v/>
      </c>
      <c r="D312" s="7" t="str">
        <f t="array" ref="D312">IFERROR(VLOOKUP(B312,RT!A:J,10,FALSE),"")</f>
        <v/>
      </c>
      <c r="E312" s="203">
        <v>10005580796</v>
      </c>
      <c r="F312" s="204" t="s">
        <v>1003</v>
      </c>
      <c r="G312" s="204" t="s">
        <v>70</v>
      </c>
      <c r="H312" s="204"/>
      <c r="I312" s="204" t="s">
        <v>999</v>
      </c>
      <c r="J312" s="202" t="s">
        <v>97</v>
      </c>
      <c r="K312" s="169" t="str">
        <f t="array" ref="K312">IFERROR(VLOOKUP(B312,RT!A:K,11,FALSE),"")</f>
        <v/>
      </c>
      <c r="L312" s="170" t="str">
        <f t="array" ref="L312">IFERROR(VLOOKUP(B312,RT!A:AJ,36,FALSE),"")</f>
        <v/>
      </c>
      <c r="M312" s="53" t="str">
        <f t="array" ref="M312">IFERROR(VLOOKUP(B312,RT!A:AL,38,FALSE),"")</f>
        <v/>
      </c>
      <c r="N312" s="52" t="str">
        <f t="array" ref="N312">IFERROR(VLOOKUP(B312,RT!A:AK,37,FALSE),"")</f>
        <v/>
      </c>
      <c r="O312" s="54" t="str">
        <f t="array" ref="O312">IFERROR(VLOOKUP(B312,RT!A:I,9,FALSE),"")</f>
        <v/>
      </c>
      <c r="P312" s="52" t="str">
        <f t="array" ref="P312">IFERROR(VLOOKUP(B312,RT!A:H,8,FALSE),"")</f>
        <v/>
      </c>
      <c r="Q312" s="55" t="str">
        <f t="array" ref="Q312">IFERROR(VLOOKUP(B312,RT!A:AA,27,FALSE),"")</f>
        <v/>
      </c>
      <c r="R312" s="56" t="str">
        <f t="array" ref="R312">IF(AND(E312&lt;&gt;"",G312="INS",K312="OUI",M312&gt;0),M312*IF($O312&gt;41790,5.94,5.65),"")</f>
        <v/>
      </c>
      <c r="S312" s="50" t="str">
        <f t="array" ref="S312">IF(AND(E312&lt;&gt;"",G312="REV",K312="OUI",M312&gt;0),M312*IF($O312&gt;41790,6.2,5.9),"")</f>
        <v/>
      </c>
      <c r="T312" s="57" t="str">
        <f t="array" ref="T312">IF(AND(E312&lt;&gt;"",K312="NON",OR(L312="Branchement individuel",L312="Batiment détruit")),3,"")</f>
        <v/>
      </c>
      <c r="U312" s="58"/>
      <c r="V312" s="58" t="str">
        <f t="array" ref="V312">IF(AND(E312&lt;&gt;"",K312="OUI",Q312="OUI"),18,"")</f>
        <v/>
      </c>
      <c r="W312" s="49" t="str">
        <f t="array" ref="W312">IF(AND(E312&lt;&gt;"",K312="OUI",Q312="OUI"),60,"")</f>
        <v/>
      </c>
      <c r="X312" s="56"/>
      <c r="Y312" s="49"/>
      <c r="Z312" s="49"/>
      <c r="AA312" s="51"/>
      <c r="AB312" s="48"/>
    </row>
    <row r="313" spans="1:28" x14ac:dyDescent="0.25">
      <c r="A313" s="152" t="str">
        <f t="array" ref="A313">IF(D313="",RIGHT(E313,7),"")</f>
        <v>5580107</v>
      </c>
      <c r="B313" s="152">
        <f t="array" ref="B313">E313</f>
        <v>10005580107</v>
      </c>
      <c r="C313" s="61" t="str">
        <f t="array" ref="C313">IFERROR(VLOOKUP(B313,RT!A:B,2,FALSE),"")</f>
        <v/>
      </c>
      <c r="D313" s="7" t="str">
        <f t="array" ref="D313">IFERROR(VLOOKUP(B313,RT!A:J,10,FALSE),"")</f>
        <v/>
      </c>
      <c r="E313" s="203">
        <v>10005580107</v>
      </c>
      <c r="F313" s="204" t="s">
        <v>1004</v>
      </c>
      <c r="G313" s="204" t="s">
        <v>70</v>
      </c>
      <c r="H313" s="204"/>
      <c r="I313" s="204" t="s">
        <v>999</v>
      </c>
      <c r="J313" s="202" t="s">
        <v>97</v>
      </c>
      <c r="K313" s="169" t="str">
        <f t="array" ref="K313">IFERROR(VLOOKUP(B313,RT!A:K,11,FALSE),"")</f>
        <v/>
      </c>
      <c r="L313" s="170" t="str">
        <f t="array" ref="L313">IFERROR(VLOOKUP(B313,RT!A:AJ,36,FALSE),"")</f>
        <v/>
      </c>
      <c r="M313" s="53" t="str">
        <f t="array" ref="M313">IFERROR(VLOOKUP(B313,RT!A:AL,38,FALSE),"")</f>
        <v/>
      </c>
      <c r="N313" s="52" t="str">
        <f t="array" ref="N313">IFERROR(VLOOKUP(B313,RT!A:AK,37,FALSE),"")</f>
        <v/>
      </c>
      <c r="O313" s="54" t="str">
        <f t="array" ref="O313">IFERROR(VLOOKUP(B313,RT!A:I,9,FALSE),"")</f>
        <v/>
      </c>
      <c r="P313" s="52" t="str">
        <f t="array" ref="P313">IFERROR(VLOOKUP(B313,RT!A:H,8,FALSE),"")</f>
        <v/>
      </c>
      <c r="Q313" s="55" t="str">
        <f t="array" ref="Q313">IFERROR(VLOOKUP(B313,RT!A:AA,27,FALSE),"")</f>
        <v/>
      </c>
      <c r="R313" s="56" t="str">
        <f t="array" ref="R313">IF(AND(E313&lt;&gt;"",G313="INS",K313="OUI",M313&gt;0),M313*IF($O313&gt;41790,5.94,5.65),"")</f>
        <v/>
      </c>
      <c r="S313" s="50" t="str">
        <f t="array" ref="S313">IF(AND(E313&lt;&gt;"",G313="REV",K313="OUI",M313&gt;0),M313*IF($O313&gt;41790,6.2,5.9),"")</f>
        <v/>
      </c>
      <c r="T313" s="57" t="str">
        <f t="array" ref="T313">IF(AND(E313&lt;&gt;"",K313="NON",OR(L313="Branchement individuel",L313="Batiment détruit")),3,"")</f>
        <v/>
      </c>
      <c r="U313" s="58"/>
      <c r="V313" s="58" t="str">
        <f t="array" ref="V313">IF(AND(E313&lt;&gt;"",K313="OUI",Q313="OUI"),18,"")</f>
        <v/>
      </c>
      <c r="W313" s="49" t="str">
        <f t="array" ref="W313">IF(AND(E313&lt;&gt;"",K313="OUI",Q313="OUI"),60,"")</f>
        <v/>
      </c>
      <c r="X313" s="56"/>
      <c r="Y313" s="49"/>
      <c r="Z313" s="49"/>
      <c r="AA313" s="51"/>
      <c r="AB313" s="48"/>
    </row>
    <row r="314" spans="1:28" x14ac:dyDescent="0.25">
      <c r="A314" s="152" t="str">
        <f t="array" ref="A314">IF(D314="",RIGHT(E314,7),"")</f>
        <v>5582074</v>
      </c>
      <c r="B314" s="152">
        <f t="array" ref="B314">E314</f>
        <v>10005582074</v>
      </c>
      <c r="C314" s="61" t="str">
        <f t="array" ref="C314">IFERROR(VLOOKUP(B314,RT!A:B,2,FALSE),"")</f>
        <v/>
      </c>
      <c r="D314" s="7" t="str">
        <f t="array" ref="D314">IFERROR(VLOOKUP(B314,RT!A:J,10,FALSE),"")</f>
        <v/>
      </c>
      <c r="E314" s="203">
        <v>10005582074</v>
      </c>
      <c r="F314" s="204" t="s">
        <v>1001</v>
      </c>
      <c r="G314" s="204" t="s">
        <v>70</v>
      </c>
      <c r="H314" s="204"/>
      <c r="I314" s="204" t="s">
        <v>999</v>
      </c>
      <c r="J314" s="202" t="s">
        <v>97</v>
      </c>
      <c r="K314" s="169" t="str">
        <f t="array" ref="K314">IFERROR(VLOOKUP(B314,RT!A:K,11,FALSE),"")</f>
        <v/>
      </c>
      <c r="L314" s="170" t="str">
        <f t="array" ref="L314">IFERROR(VLOOKUP(B314,RT!A:AJ,36,FALSE),"")</f>
        <v/>
      </c>
      <c r="M314" s="53" t="str">
        <f t="array" ref="M314">IFERROR(VLOOKUP(B314,RT!A:AL,38,FALSE),"")</f>
        <v/>
      </c>
      <c r="N314" s="52" t="str">
        <f t="array" ref="N314">IFERROR(VLOOKUP(B314,RT!A:AK,37,FALSE),"")</f>
        <v/>
      </c>
      <c r="O314" s="54" t="str">
        <f t="array" ref="O314">IFERROR(VLOOKUP(B314,RT!A:I,9,FALSE),"")</f>
        <v/>
      </c>
      <c r="P314" s="52" t="str">
        <f t="array" ref="P314">IFERROR(VLOOKUP(B314,RT!A:H,8,FALSE),"")</f>
        <v/>
      </c>
      <c r="Q314" s="55" t="str">
        <f t="array" ref="Q314">IFERROR(VLOOKUP(B314,RT!A:AA,27,FALSE),"")</f>
        <v/>
      </c>
      <c r="R314" s="56" t="str">
        <f t="array" ref="R314">IF(AND(E314&lt;&gt;"",G314="INS",K314="OUI",M314&gt;0),M314*IF($O314&gt;41790,5.94,5.65),"")</f>
        <v/>
      </c>
      <c r="S314" s="50" t="str">
        <f t="array" ref="S314">IF(AND(E314&lt;&gt;"",G314="REV",K314="OUI",M314&gt;0),M314*IF($O314&gt;41790,6.2,5.9),"")</f>
        <v/>
      </c>
      <c r="T314" s="57" t="str">
        <f t="array" ref="T314">IF(AND(E314&lt;&gt;"",K314="NON",OR(L314="Branchement individuel",L314="Batiment détruit")),3,"")</f>
        <v/>
      </c>
      <c r="U314" s="58"/>
      <c r="V314" s="58" t="str">
        <f t="array" ref="V314">IF(AND(E314&lt;&gt;"",K314="OUI",Q314="OUI"),18,"")</f>
        <v/>
      </c>
      <c r="W314" s="49" t="str">
        <f t="array" ref="W314">IF(AND(E314&lt;&gt;"",K314="OUI",Q314="OUI"),60,"")</f>
        <v/>
      </c>
      <c r="X314" s="56"/>
      <c r="Y314" s="49"/>
      <c r="Z314" s="49"/>
      <c r="AA314" s="51"/>
      <c r="AB314" s="48"/>
    </row>
    <row r="315" spans="1:28" x14ac:dyDescent="0.25">
      <c r="A315" s="152" t="str">
        <f t="array" ref="A315">IF(D315="",RIGHT(E315,7),"")</f>
        <v>5585767</v>
      </c>
      <c r="B315" s="152">
        <f t="array" ref="B315">E315</f>
        <v>10005585767</v>
      </c>
      <c r="C315" s="61" t="str">
        <f t="array" ref="C315">IFERROR(VLOOKUP(B315,RT!A:B,2,FALSE),"")</f>
        <v/>
      </c>
      <c r="D315" s="7" t="str">
        <f t="array" ref="D315">IFERROR(VLOOKUP(B315,RT!A:J,10,FALSE),"")</f>
        <v/>
      </c>
      <c r="E315" s="203">
        <v>10005585767</v>
      </c>
      <c r="F315" s="204" t="s">
        <v>1005</v>
      </c>
      <c r="G315" s="204" t="s">
        <v>70</v>
      </c>
      <c r="H315" s="204"/>
      <c r="I315" s="204" t="s">
        <v>999</v>
      </c>
      <c r="J315" s="202" t="s">
        <v>97</v>
      </c>
      <c r="K315" s="169" t="str">
        <f t="array" ref="K315">IFERROR(VLOOKUP(B315,RT!A:K,11,FALSE),"")</f>
        <v/>
      </c>
      <c r="L315" s="170" t="str">
        <f t="array" ref="L315">IFERROR(VLOOKUP(B315,RT!A:AJ,36,FALSE),"")</f>
        <v/>
      </c>
      <c r="M315" s="53" t="str">
        <f t="array" ref="M315">IFERROR(VLOOKUP(B315,RT!A:AL,38,FALSE),"")</f>
        <v/>
      </c>
      <c r="N315" s="52" t="str">
        <f t="array" ref="N315">IFERROR(VLOOKUP(B315,RT!A:AK,37,FALSE),"")</f>
        <v/>
      </c>
      <c r="O315" s="54" t="str">
        <f t="array" ref="O315">IFERROR(VLOOKUP(B315,RT!A:I,9,FALSE),"")</f>
        <v/>
      </c>
      <c r="P315" s="52" t="str">
        <f t="array" ref="P315">IFERROR(VLOOKUP(B315,RT!A:H,8,FALSE),"")</f>
        <v/>
      </c>
      <c r="Q315" s="55" t="str">
        <f t="array" ref="Q315">IFERROR(VLOOKUP(B315,RT!A:AA,27,FALSE),"")</f>
        <v/>
      </c>
      <c r="R315" s="56" t="str">
        <f t="array" ref="R315">IF(AND(E315&lt;&gt;"",G315="INS",K315="OUI",M315&gt;0),M315*IF($O315&gt;41790,5.94,5.65),"")</f>
        <v/>
      </c>
      <c r="S315" s="50" t="str">
        <f t="array" ref="S315">IF(AND(E315&lt;&gt;"",G315="REV",K315="OUI",M315&gt;0),M315*IF($O315&gt;41790,6.2,5.9),"")</f>
        <v/>
      </c>
      <c r="T315" s="57" t="str">
        <f t="array" ref="T315">IF(AND(E315&lt;&gt;"",K315="NON",OR(L315="Branchement individuel",L315="Batiment détruit")),3,"")</f>
        <v/>
      </c>
      <c r="U315" s="58"/>
      <c r="V315" s="58" t="str">
        <f t="array" ref="V315">IF(AND(E315&lt;&gt;"",K315="OUI",Q315="OUI"),18,"")</f>
        <v/>
      </c>
      <c r="W315" s="49" t="str">
        <f t="array" ref="W315">IF(AND(E315&lt;&gt;"",K315="OUI",Q315="OUI"),60,"")</f>
        <v/>
      </c>
      <c r="X315" s="56"/>
      <c r="Y315" s="49"/>
      <c r="Z315" s="49"/>
      <c r="AA315" s="51"/>
      <c r="AB315" s="48"/>
    </row>
    <row r="316" spans="1:28" x14ac:dyDescent="0.25">
      <c r="A316" s="152" t="str">
        <f t="array" ref="A316">IF(D316="",RIGHT(E316,7),"")</f>
        <v>5581462</v>
      </c>
      <c r="B316" s="152">
        <f t="array" ref="B316">E316</f>
        <v>10005581462</v>
      </c>
      <c r="C316" s="61" t="str">
        <f t="array" ref="C316">IFERROR(VLOOKUP(B316,RT!A:B,2,FALSE),"")</f>
        <v/>
      </c>
      <c r="D316" s="7" t="str">
        <f t="array" ref="D316">IFERROR(VLOOKUP(B316,RT!A:J,10,FALSE),"")</f>
        <v/>
      </c>
      <c r="E316" s="203">
        <v>10005581462</v>
      </c>
      <c r="F316" s="204" t="s">
        <v>1002</v>
      </c>
      <c r="G316" s="204" t="s">
        <v>70</v>
      </c>
      <c r="H316" s="204"/>
      <c r="I316" s="204" t="s">
        <v>999</v>
      </c>
      <c r="J316" s="202" t="s">
        <v>97</v>
      </c>
      <c r="K316" s="169" t="str">
        <f t="array" ref="K316">IFERROR(VLOOKUP(B316,RT!A:K,11,FALSE),"")</f>
        <v/>
      </c>
      <c r="L316" s="170" t="str">
        <f t="array" ref="L316">IFERROR(VLOOKUP(B316,RT!A:AJ,36,FALSE),"")</f>
        <v/>
      </c>
      <c r="M316" s="53" t="str">
        <f t="array" ref="M316">IFERROR(VLOOKUP(B316,RT!A:AL,38,FALSE),"")</f>
        <v/>
      </c>
      <c r="N316" s="52" t="str">
        <f t="array" ref="N316">IFERROR(VLOOKUP(B316,RT!A:AK,37,FALSE),"")</f>
        <v/>
      </c>
      <c r="O316" s="54" t="str">
        <f t="array" ref="O316">IFERROR(VLOOKUP(B316,RT!A:I,9,FALSE),"")</f>
        <v/>
      </c>
      <c r="P316" s="52" t="str">
        <f t="array" ref="P316">IFERROR(VLOOKUP(B316,RT!A:H,8,FALSE),"")</f>
        <v/>
      </c>
      <c r="Q316" s="55" t="str">
        <f t="array" ref="Q316">IFERROR(VLOOKUP(B316,RT!A:AA,27,FALSE),"")</f>
        <v/>
      </c>
      <c r="R316" s="56" t="str">
        <f t="array" ref="R316">IF(AND(E316&lt;&gt;"",G316="INS",K316="OUI",M316&gt;0),M316*IF($O316&gt;41790,5.94,5.65),"")</f>
        <v/>
      </c>
      <c r="S316" s="50" t="str">
        <f t="array" ref="S316">IF(AND(E316&lt;&gt;"",G316="REV",K316="OUI",M316&gt;0),M316*IF($O316&gt;41790,6.2,5.9),"")</f>
        <v/>
      </c>
      <c r="T316" s="57" t="str">
        <f t="array" ref="T316">IF(AND(E316&lt;&gt;"",K316="NON",OR(L316="Branchement individuel",L316="Batiment détruit")),3,"")</f>
        <v/>
      </c>
      <c r="U316" s="58"/>
      <c r="V316" s="58" t="str">
        <f t="array" ref="V316">IF(AND(E316&lt;&gt;"",K316="OUI",Q316="OUI"),18,"")</f>
        <v/>
      </c>
      <c r="W316" s="49" t="str">
        <f t="array" ref="W316">IF(AND(E316&lt;&gt;"",K316="OUI",Q316="OUI"),60,"")</f>
        <v/>
      </c>
      <c r="X316" s="56"/>
      <c r="Y316" s="49"/>
      <c r="Z316" s="49"/>
      <c r="AA316" s="51"/>
      <c r="AB316" s="48"/>
    </row>
    <row r="317" spans="1:28" x14ac:dyDescent="0.25">
      <c r="A317" s="152" t="str">
        <f t="array" ref="A317">IF(D317="",RIGHT(E317,7),"")</f>
        <v>5554581</v>
      </c>
      <c r="B317" s="152">
        <f t="array" ref="B317">E317</f>
        <v>10005554581</v>
      </c>
      <c r="C317" s="61" t="str">
        <f t="array" ref="C317">IFERROR(VLOOKUP(B317,RT!A:B,2,FALSE),"")</f>
        <v/>
      </c>
      <c r="D317" s="7" t="str">
        <f t="array" ref="D317">IFERROR(VLOOKUP(B317,RT!A:J,10,FALSE),"")</f>
        <v/>
      </c>
      <c r="E317" s="203">
        <v>10005554581</v>
      </c>
      <c r="F317" s="204" t="s">
        <v>1701</v>
      </c>
      <c r="G317" s="204" t="s">
        <v>70</v>
      </c>
      <c r="H317" s="204"/>
      <c r="I317" s="204" t="s">
        <v>1702</v>
      </c>
      <c r="J317" s="202" t="s">
        <v>97</v>
      </c>
      <c r="K317" s="169" t="str">
        <f t="array" ref="K317">IFERROR(VLOOKUP(B317,RT!A:K,11,FALSE),"")</f>
        <v/>
      </c>
      <c r="L317" s="170" t="str">
        <f t="array" ref="L317">IFERROR(VLOOKUP(B317,RT!A:AJ,36,FALSE),"")</f>
        <v/>
      </c>
      <c r="M317" s="53" t="str">
        <f t="array" ref="M317">IFERROR(VLOOKUP(B317,RT!A:AL,38,FALSE),"")</f>
        <v/>
      </c>
      <c r="N317" s="52" t="str">
        <f t="array" ref="N317">IFERROR(VLOOKUP(B317,RT!A:AK,37,FALSE),"")</f>
        <v/>
      </c>
      <c r="O317" s="54" t="str">
        <f t="array" ref="O317">IFERROR(VLOOKUP(B317,RT!A:I,9,FALSE),"")</f>
        <v/>
      </c>
      <c r="P317" s="52" t="str">
        <f t="array" ref="P317">IFERROR(VLOOKUP(B317,RT!A:H,8,FALSE),"")</f>
        <v/>
      </c>
      <c r="Q317" s="55" t="str">
        <f t="array" ref="Q317">IFERROR(VLOOKUP(B317,RT!A:AA,27,FALSE),"")</f>
        <v/>
      </c>
      <c r="R317" s="56" t="str">
        <f t="array" ref="R317">IF(AND(E317&lt;&gt;"",G317="INS",K317="OUI",M317&gt;0),M317*IF($O317&gt;41790,5.94,5.65),"")</f>
        <v/>
      </c>
      <c r="S317" s="50" t="str">
        <f t="array" ref="S317">IF(AND(E317&lt;&gt;"",G317="REV",K317="OUI",M317&gt;0),M317*IF($O317&gt;41790,6.2,5.9),"")</f>
        <v/>
      </c>
      <c r="T317" s="57" t="str">
        <f t="array" ref="T317">IF(AND(E317&lt;&gt;"",K317="NON",OR(L317="Branchement individuel",L317="Batiment détruit")),3,"")</f>
        <v/>
      </c>
      <c r="U317" s="58"/>
      <c r="V317" s="58" t="str">
        <f t="array" ref="V317">IF(AND(E317&lt;&gt;"",K317="OUI",Q317="OUI"),18,"")</f>
        <v/>
      </c>
      <c r="W317" s="49" t="str">
        <f t="array" ref="W317">IF(AND(E317&lt;&gt;"",K317="OUI",Q317="OUI"),60,"")</f>
        <v/>
      </c>
      <c r="X317" s="56"/>
      <c r="Y317" s="49"/>
      <c r="Z317" s="49"/>
      <c r="AA317" s="51"/>
      <c r="AB317" s="48"/>
    </row>
    <row r="318" spans="1:28" x14ac:dyDescent="0.25">
      <c r="A318" s="152" t="str">
        <f t="array" ref="A318">IF(D318="",RIGHT(E318,7),"")</f>
        <v>4499398</v>
      </c>
      <c r="B318" s="152">
        <f t="array" ref="B318">E318</f>
        <v>10004499398</v>
      </c>
      <c r="C318" s="61" t="str">
        <f t="array" ref="C318">IFERROR(VLOOKUP(B318,RT!A:B,2,FALSE),"")</f>
        <v/>
      </c>
      <c r="D318" s="7" t="str">
        <f t="array" ref="D318">IFERROR(VLOOKUP(B318,RT!A:J,10,FALSE),"")</f>
        <v/>
      </c>
      <c r="E318" s="203">
        <v>10004499398</v>
      </c>
      <c r="F318" s="204" t="s">
        <v>1985</v>
      </c>
      <c r="G318" s="204" t="s">
        <v>70</v>
      </c>
      <c r="H318" s="204"/>
      <c r="I318" s="204" t="s">
        <v>1984</v>
      </c>
      <c r="J318" s="202" t="s">
        <v>97</v>
      </c>
      <c r="K318" s="169" t="str">
        <f t="array" ref="K318">IFERROR(VLOOKUP(B318,RT!A:K,11,FALSE),"")</f>
        <v/>
      </c>
      <c r="L318" s="170" t="str">
        <f t="array" ref="L318">IFERROR(VLOOKUP(B318,RT!A:AJ,36,FALSE),"")</f>
        <v/>
      </c>
      <c r="M318" s="53" t="str">
        <f t="array" ref="M318">IFERROR(VLOOKUP(B318,RT!A:AL,38,FALSE),"")</f>
        <v/>
      </c>
      <c r="N318" s="52" t="str">
        <f t="array" ref="N318">IFERROR(VLOOKUP(B318,RT!A:AK,37,FALSE),"")</f>
        <v/>
      </c>
      <c r="O318" s="54" t="str">
        <f t="array" ref="O318">IFERROR(VLOOKUP(B318,RT!A:I,9,FALSE),"")</f>
        <v/>
      </c>
      <c r="P318" s="52" t="str">
        <f t="array" ref="P318">IFERROR(VLOOKUP(B318,RT!A:H,8,FALSE),"")</f>
        <v/>
      </c>
      <c r="Q318" s="55" t="str">
        <f t="array" ref="Q318">IFERROR(VLOOKUP(B318,RT!A:AA,27,FALSE),"")</f>
        <v/>
      </c>
      <c r="R318" s="56" t="str">
        <f t="array" ref="R318">IF(AND(E318&lt;&gt;"",G318="INS",K318="OUI",M318&gt;0),M318*IF($O318&gt;41790,5.94,5.65),"")</f>
        <v/>
      </c>
      <c r="S318" s="50" t="str">
        <f t="array" ref="S318">IF(AND(E318&lt;&gt;"",G318="REV",K318="OUI",M318&gt;0),M318*IF($O318&gt;41790,6.2,5.9),"")</f>
        <v/>
      </c>
      <c r="T318" s="57" t="str">
        <f t="array" ref="T318">IF(AND(E318&lt;&gt;"",K318="NON",OR(L318="Branchement individuel",L318="Batiment détruit")),3,"")</f>
        <v/>
      </c>
      <c r="U318" s="58"/>
      <c r="V318" s="58" t="str">
        <f t="array" ref="V318">IF(AND(E318&lt;&gt;"",K318="OUI",Q318="OUI"),18,"")</f>
        <v/>
      </c>
      <c r="W318" s="49" t="str">
        <f t="array" ref="W318">IF(AND(E318&lt;&gt;"",K318="OUI",Q318="OUI"),60,"")</f>
        <v/>
      </c>
      <c r="X318" s="56"/>
      <c r="Y318" s="49"/>
      <c r="Z318" s="49"/>
      <c r="AA318" s="51"/>
      <c r="AB318" s="48"/>
    </row>
    <row r="319" spans="1:28" x14ac:dyDescent="0.25">
      <c r="A319" s="152" t="str">
        <f t="array" ref="A319">IF(D319="",RIGHT(E319,7),"")</f>
        <v>4499396</v>
      </c>
      <c r="B319" s="152">
        <f t="array" ref="B319">E319</f>
        <v>10004499396</v>
      </c>
      <c r="C319" s="61" t="str">
        <f t="array" ref="C319">IFERROR(VLOOKUP(B319,RT!A:B,2,FALSE),"")</f>
        <v/>
      </c>
      <c r="D319" s="7" t="str">
        <f t="array" ref="D319">IFERROR(VLOOKUP(B319,RT!A:J,10,FALSE),"")</f>
        <v/>
      </c>
      <c r="E319" s="203">
        <v>10004499396</v>
      </c>
      <c r="F319" s="204" t="s">
        <v>1983</v>
      </c>
      <c r="G319" s="204" t="s">
        <v>70</v>
      </c>
      <c r="H319" s="204"/>
      <c r="I319" s="204" t="s">
        <v>1984</v>
      </c>
      <c r="J319" s="202" t="s">
        <v>97</v>
      </c>
      <c r="K319" s="169" t="str">
        <f t="array" ref="K319">IFERROR(VLOOKUP(B319,RT!A:K,11,FALSE),"")</f>
        <v/>
      </c>
      <c r="L319" s="170" t="str">
        <f t="array" ref="L319">IFERROR(VLOOKUP(B319,RT!A:AJ,36,FALSE),"")</f>
        <v/>
      </c>
      <c r="M319" s="53" t="str">
        <f t="array" ref="M319">IFERROR(VLOOKUP(B319,RT!A:AL,38,FALSE),"")</f>
        <v/>
      </c>
      <c r="N319" s="52" t="str">
        <f t="array" ref="N319">IFERROR(VLOOKUP(B319,RT!A:AK,37,FALSE),"")</f>
        <v/>
      </c>
      <c r="O319" s="54" t="str">
        <f t="array" ref="O319">IFERROR(VLOOKUP(B319,RT!A:I,9,FALSE),"")</f>
        <v/>
      </c>
      <c r="P319" s="52" t="str">
        <f t="array" ref="P319">IFERROR(VLOOKUP(B319,RT!A:H,8,FALSE),"")</f>
        <v/>
      </c>
      <c r="Q319" s="55" t="str">
        <f t="array" ref="Q319">IFERROR(VLOOKUP(B319,RT!A:AA,27,FALSE),"")</f>
        <v/>
      </c>
      <c r="R319" s="56" t="str">
        <f t="array" ref="R319">IF(AND(E319&lt;&gt;"",G319="INS",K319="OUI",M319&gt;0),M319*IF($O319&gt;41790,5.94,5.65),"")</f>
        <v/>
      </c>
      <c r="S319" s="50" t="str">
        <f t="array" ref="S319">IF(AND(E319&lt;&gt;"",G319="REV",K319="OUI",M319&gt;0),M319*IF($O319&gt;41790,6.2,5.9),"")</f>
        <v/>
      </c>
      <c r="T319" s="57" t="str">
        <f t="array" ref="T319">IF(AND(E319&lt;&gt;"",K319="NON",OR(L319="Branchement individuel",L319="Batiment détruit")),3,"")</f>
        <v/>
      </c>
      <c r="U319" s="58"/>
      <c r="V319" s="58" t="str">
        <f t="array" ref="V319">IF(AND(E319&lt;&gt;"",K319="OUI",Q319="OUI"),18,"")</f>
        <v/>
      </c>
      <c r="W319" s="49" t="str">
        <f t="array" ref="W319">IF(AND(E319&lt;&gt;"",K319="OUI",Q319="OUI"),60,"")</f>
        <v/>
      </c>
      <c r="X319" s="56"/>
      <c r="Y319" s="49"/>
      <c r="Z319" s="49"/>
      <c r="AA319" s="51"/>
      <c r="AB319" s="48"/>
    </row>
    <row r="320" spans="1:28" x14ac:dyDescent="0.25">
      <c r="A320" s="152" t="str">
        <f t="array" ref="A320">IF(D320="",RIGHT(E320,7),"")</f>
        <v>4499392</v>
      </c>
      <c r="B320" s="152">
        <f t="array" ref="B320">E320</f>
        <v>10004499392</v>
      </c>
      <c r="C320" s="61" t="str">
        <f t="array" ref="C320">IFERROR(VLOOKUP(B320,RT!A:B,2,FALSE),"")</f>
        <v/>
      </c>
      <c r="D320" s="7" t="str">
        <f t="array" ref="D320">IFERROR(VLOOKUP(B320,RT!A:J,10,FALSE),"")</f>
        <v/>
      </c>
      <c r="E320" s="203">
        <v>10004499392</v>
      </c>
      <c r="F320" s="204" t="s">
        <v>1986</v>
      </c>
      <c r="G320" s="204" t="s">
        <v>70</v>
      </c>
      <c r="H320" s="204"/>
      <c r="I320" s="204" t="s">
        <v>1984</v>
      </c>
      <c r="J320" s="202" t="s">
        <v>97</v>
      </c>
      <c r="K320" s="169" t="str">
        <f t="array" ref="K320">IFERROR(VLOOKUP(B320,RT!A:K,11,FALSE),"")</f>
        <v/>
      </c>
      <c r="L320" s="170" t="str">
        <f t="array" ref="L320">IFERROR(VLOOKUP(B320,RT!A:AJ,36,FALSE),"")</f>
        <v/>
      </c>
      <c r="M320" s="53" t="str">
        <f t="array" ref="M320">IFERROR(VLOOKUP(B320,RT!A:AL,38,FALSE),"")</f>
        <v/>
      </c>
      <c r="N320" s="52" t="str">
        <f t="array" ref="N320">IFERROR(VLOOKUP(B320,RT!A:AK,37,FALSE),"")</f>
        <v/>
      </c>
      <c r="O320" s="54" t="str">
        <f t="array" ref="O320">IFERROR(VLOOKUP(B320,RT!A:I,9,FALSE),"")</f>
        <v/>
      </c>
      <c r="P320" s="52" t="str">
        <f t="array" ref="P320">IFERROR(VLOOKUP(B320,RT!A:H,8,FALSE),"")</f>
        <v/>
      </c>
      <c r="Q320" s="55" t="str">
        <f t="array" ref="Q320">IFERROR(VLOOKUP(B320,RT!A:AA,27,FALSE),"")</f>
        <v/>
      </c>
      <c r="R320" s="56" t="str">
        <f t="array" ref="R320">IF(AND(E320&lt;&gt;"",G320="INS",K320="OUI",M320&gt;0),M320*IF($O320&gt;41790,5.94,5.65),"")</f>
        <v/>
      </c>
      <c r="S320" s="50" t="str">
        <f t="array" ref="S320">IF(AND(E320&lt;&gt;"",G320="REV",K320="OUI",M320&gt;0),M320*IF($O320&gt;41790,6.2,5.9),"")</f>
        <v/>
      </c>
      <c r="T320" s="57" t="str">
        <f t="array" ref="T320">IF(AND(E320&lt;&gt;"",K320="NON",OR(L320="Branchement individuel",L320="Batiment détruit")),3,"")</f>
        <v/>
      </c>
      <c r="U320" s="58"/>
      <c r="V320" s="58" t="str">
        <f t="array" ref="V320">IF(AND(E320&lt;&gt;"",K320="OUI",Q320="OUI"),18,"")</f>
        <v/>
      </c>
      <c r="W320" s="49" t="str">
        <f t="array" ref="W320">IF(AND(E320&lt;&gt;"",K320="OUI",Q320="OUI"),60,"")</f>
        <v/>
      </c>
      <c r="X320" s="56"/>
      <c r="Y320" s="49"/>
      <c r="Z320" s="49"/>
      <c r="AA320" s="51"/>
      <c r="AB320" s="48"/>
    </row>
    <row r="321" spans="1:28" x14ac:dyDescent="0.25">
      <c r="A321" s="152" t="str">
        <f t="array" ref="A321">IF(D321="",RIGHT(E321,7),"")</f>
        <v>5523398</v>
      </c>
      <c r="B321" s="152">
        <f t="array" ref="B321">E321</f>
        <v>10005523398</v>
      </c>
      <c r="C321" s="61" t="str">
        <f t="array" ref="C321">IFERROR(VLOOKUP(B321,RT!A:B,2,FALSE),"")</f>
        <v/>
      </c>
      <c r="D321" s="7" t="str">
        <f t="array" ref="D321">IFERROR(VLOOKUP(B321,RT!A:J,10,FALSE),"")</f>
        <v/>
      </c>
      <c r="E321" s="203">
        <v>10005523398</v>
      </c>
      <c r="F321" s="204" t="s">
        <v>2013</v>
      </c>
      <c r="G321" s="204" t="s">
        <v>70</v>
      </c>
      <c r="H321" s="204"/>
      <c r="I321" s="204" t="s">
        <v>2014</v>
      </c>
      <c r="J321" s="202" t="s">
        <v>97</v>
      </c>
      <c r="K321" s="169" t="str">
        <f t="array" ref="K321">IFERROR(VLOOKUP(B321,RT!A:K,11,FALSE),"")</f>
        <v/>
      </c>
      <c r="L321" s="170" t="str">
        <f t="array" ref="L321">IFERROR(VLOOKUP(B321,RT!A:AJ,36,FALSE),"")</f>
        <v/>
      </c>
      <c r="M321" s="53" t="str">
        <f t="array" ref="M321">IFERROR(VLOOKUP(B321,RT!A:AL,38,FALSE),"")</f>
        <v/>
      </c>
      <c r="N321" s="52" t="str">
        <f t="array" ref="N321">IFERROR(VLOOKUP(B321,RT!A:AK,37,FALSE),"")</f>
        <v/>
      </c>
      <c r="O321" s="54" t="str">
        <f t="array" ref="O321">IFERROR(VLOOKUP(B321,RT!A:I,9,FALSE),"")</f>
        <v/>
      </c>
      <c r="P321" s="52" t="str">
        <f t="array" ref="P321">IFERROR(VLOOKUP(B321,RT!A:H,8,FALSE),"")</f>
        <v/>
      </c>
      <c r="Q321" s="55" t="str">
        <f t="array" ref="Q321">IFERROR(VLOOKUP(B321,RT!A:AA,27,FALSE),"")</f>
        <v/>
      </c>
      <c r="R321" s="56" t="str">
        <f t="array" ref="R321">IF(AND(E321&lt;&gt;"",G321="INS",K321="OUI",M321&gt;0),M321*IF($O321&gt;41790,5.94,5.65),"")</f>
        <v/>
      </c>
      <c r="S321" s="50" t="str">
        <f t="array" ref="S321">IF(AND(E321&lt;&gt;"",G321="REV",K321="OUI",M321&gt;0),M321*IF($O321&gt;41790,6.2,5.9),"")</f>
        <v/>
      </c>
      <c r="T321" s="57" t="str">
        <f t="array" ref="T321">IF(AND(E321&lt;&gt;"",K321="NON",OR(L321="Branchement individuel",L321="Batiment détruit")),3,"")</f>
        <v/>
      </c>
      <c r="U321" s="58"/>
      <c r="V321" s="58" t="str">
        <f t="array" ref="V321">IF(AND(E321&lt;&gt;"",K321="OUI",Q321="OUI"),18,"")</f>
        <v/>
      </c>
      <c r="W321" s="49" t="str">
        <f t="array" ref="W321">IF(AND(E321&lt;&gt;"",K321="OUI",Q321="OUI"),60,"")</f>
        <v/>
      </c>
      <c r="X321" s="56"/>
      <c r="Y321" s="49"/>
      <c r="Z321" s="49"/>
      <c r="AA321" s="51"/>
      <c r="AB321" s="48"/>
    </row>
    <row r="322" spans="1:28" x14ac:dyDescent="0.25">
      <c r="A322" s="152" t="str">
        <f t="array" ref="A322">IF(D322="",RIGHT(E322,7),"")</f>
        <v>4496634</v>
      </c>
      <c r="B322" s="152">
        <f t="array" ref="B322">E322</f>
        <v>10004496634</v>
      </c>
      <c r="C322" s="61" t="str">
        <f t="array" ref="C322">IFERROR(VLOOKUP(B322,RT!A:B,2,FALSE),"")</f>
        <v/>
      </c>
      <c r="D322" s="7" t="str">
        <f t="array" ref="D322">IFERROR(VLOOKUP(B322,RT!A:J,10,FALSE),"")</f>
        <v/>
      </c>
      <c r="E322" s="203">
        <v>10004496634</v>
      </c>
      <c r="F322" s="204" t="s">
        <v>2091</v>
      </c>
      <c r="G322" s="204" t="s">
        <v>70</v>
      </c>
      <c r="H322" s="204"/>
      <c r="I322" s="204" t="s">
        <v>2092</v>
      </c>
      <c r="J322" s="202" t="s">
        <v>97</v>
      </c>
      <c r="K322" s="169" t="str">
        <f t="array" ref="K322">IFERROR(VLOOKUP(B322,RT!A:K,11,FALSE),"")</f>
        <v/>
      </c>
      <c r="L322" s="170" t="str">
        <f t="array" ref="L322">IFERROR(VLOOKUP(B322,RT!A:AJ,36,FALSE),"")</f>
        <v/>
      </c>
      <c r="M322" s="53" t="str">
        <f t="array" ref="M322">IFERROR(VLOOKUP(B322,RT!A:AL,38,FALSE),"")</f>
        <v/>
      </c>
      <c r="N322" s="52" t="str">
        <f t="array" ref="N322">IFERROR(VLOOKUP(B322,RT!A:AK,37,FALSE),"")</f>
        <v/>
      </c>
      <c r="O322" s="54" t="str">
        <f t="array" ref="O322">IFERROR(VLOOKUP(B322,RT!A:I,9,FALSE),"")</f>
        <v/>
      </c>
      <c r="P322" s="52" t="str">
        <f t="array" ref="P322">IFERROR(VLOOKUP(B322,RT!A:H,8,FALSE),"")</f>
        <v/>
      </c>
      <c r="Q322" s="55" t="str">
        <f t="array" ref="Q322">IFERROR(VLOOKUP(B322,RT!A:AA,27,FALSE),"")</f>
        <v/>
      </c>
      <c r="R322" s="56" t="str">
        <f t="array" ref="R322">IF(AND(E322&lt;&gt;"",G322="INS",K322="OUI",M322&gt;0),M322*IF($O322&gt;41790,5.94,5.65),"")</f>
        <v/>
      </c>
      <c r="S322" s="50" t="str">
        <f t="array" ref="S322">IF(AND(E322&lt;&gt;"",G322="REV",K322="OUI",M322&gt;0),M322*IF($O322&gt;41790,6.2,5.9),"")</f>
        <v/>
      </c>
      <c r="T322" s="57" t="str">
        <f t="array" ref="T322">IF(AND(E322&lt;&gt;"",K322="NON",OR(L322="Branchement individuel",L322="Batiment détruit")),3,"")</f>
        <v/>
      </c>
      <c r="U322" s="58"/>
      <c r="V322" s="58" t="str">
        <f t="array" ref="V322">IF(AND(E322&lt;&gt;"",K322="OUI",Q322="OUI"),18,"")</f>
        <v/>
      </c>
      <c r="W322" s="49" t="str">
        <f t="array" ref="W322">IF(AND(E322&lt;&gt;"",K322="OUI",Q322="OUI"),60,"")</f>
        <v/>
      </c>
      <c r="X322" s="56"/>
      <c r="Y322" s="49"/>
      <c r="Z322" s="49"/>
      <c r="AA322" s="51"/>
      <c r="AB322" s="48"/>
    </row>
    <row r="323" spans="1:28" x14ac:dyDescent="0.25">
      <c r="A323" s="152" t="str">
        <f t="array" ref="A323">IF(D323="",RIGHT(E323,7),"")</f>
        <v>4496651</v>
      </c>
      <c r="B323" s="152">
        <f t="array" ref="B323">E323</f>
        <v>10004496651</v>
      </c>
      <c r="C323" s="61" t="str">
        <f t="array" ref="C323">IFERROR(VLOOKUP(B323,RT!A:B,2,FALSE),"")</f>
        <v/>
      </c>
      <c r="D323" s="7" t="str">
        <f t="array" ref="D323">IFERROR(VLOOKUP(B323,RT!A:J,10,FALSE),"")</f>
        <v/>
      </c>
      <c r="E323" s="203">
        <v>10004496651</v>
      </c>
      <c r="F323" s="204" t="s">
        <v>2093</v>
      </c>
      <c r="G323" s="204" t="s">
        <v>70</v>
      </c>
      <c r="H323" s="204"/>
      <c r="I323" s="204" t="s">
        <v>2092</v>
      </c>
      <c r="J323" s="202" t="s">
        <v>97</v>
      </c>
      <c r="K323" s="169" t="str">
        <f t="array" ref="K323">IFERROR(VLOOKUP(B323,RT!A:K,11,FALSE),"")</f>
        <v/>
      </c>
      <c r="L323" s="170" t="str">
        <f t="array" ref="L323">IFERROR(VLOOKUP(B323,RT!A:AJ,36,FALSE),"")</f>
        <v/>
      </c>
      <c r="M323" s="53" t="str">
        <f t="array" ref="M323">IFERROR(VLOOKUP(B323,RT!A:AL,38,FALSE),"")</f>
        <v/>
      </c>
      <c r="N323" s="52" t="str">
        <f t="array" ref="N323">IFERROR(VLOOKUP(B323,RT!A:AK,37,FALSE),"")</f>
        <v/>
      </c>
      <c r="O323" s="54" t="str">
        <f t="array" ref="O323">IFERROR(VLOOKUP(B323,RT!A:I,9,FALSE),"")</f>
        <v/>
      </c>
      <c r="P323" s="52" t="str">
        <f t="array" ref="P323">IFERROR(VLOOKUP(B323,RT!A:H,8,FALSE),"")</f>
        <v/>
      </c>
      <c r="Q323" s="55" t="str">
        <f t="array" ref="Q323">IFERROR(VLOOKUP(B323,RT!A:AA,27,FALSE),"")</f>
        <v/>
      </c>
      <c r="R323" s="56" t="str">
        <f t="array" ref="R323">IF(AND(E323&lt;&gt;"",G323="INS",K323="OUI",M323&gt;0),M323*IF($O323&gt;41790,5.94,5.65),"")</f>
        <v/>
      </c>
      <c r="S323" s="50" t="str">
        <f t="array" ref="S323">IF(AND(E323&lt;&gt;"",G323="REV",K323="OUI",M323&gt;0),M323*IF($O323&gt;41790,6.2,5.9),"")</f>
        <v/>
      </c>
      <c r="T323" s="57" t="str">
        <f t="array" ref="T323">IF(AND(E323&lt;&gt;"",K323="NON",OR(L323="Branchement individuel",L323="Batiment détruit")),3,"")</f>
        <v/>
      </c>
      <c r="U323" s="58"/>
      <c r="V323" s="58" t="str">
        <f t="array" ref="V323">IF(AND(E323&lt;&gt;"",K323="OUI",Q323="OUI"),18,"")</f>
        <v/>
      </c>
      <c r="W323" s="49" t="str">
        <f t="array" ref="W323">IF(AND(E323&lt;&gt;"",K323="OUI",Q323="OUI"),60,"")</f>
        <v/>
      </c>
      <c r="X323" s="56"/>
      <c r="Y323" s="49"/>
      <c r="Z323" s="49"/>
      <c r="AA323" s="51"/>
      <c r="AB323" s="48"/>
    </row>
    <row r="324" spans="1:28" x14ac:dyDescent="0.25">
      <c r="A324" s="152" t="str">
        <f t="array" ref="A324">IF(D324="",RIGHT(E324,7),"")</f>
        <v>5425252</v>
      </c>
      <c r="B324" s="152">
        <f t="array" ref="B324">E324</f>
        <v>10005425252</v>
      </c>
      <c r="C324" s="61" t="str">
        <f t="array" ref="C324">IFERROR(VLOOKUP(B324,RT!A:B,2,FALSE),"")</f>
        <v/>
      </c>
      <c r="D324" s="7" t="str">
        <f t="array" ref="D324">IFERROR(VLOOKUP(B324,RT!A:J,10,FALSE),"")</f>
        <v/>
      </c>
      <c r="E324" s="203">
        <v>10005425252</v>
      </c>
      <c r="F324" s="204" t="s">
        <v>2094</v>
      </c>
      <c r="G324" s="204" t="s">
        <v>70</v>
      </c>
      <c r="H324" s="204"/>
      <c r="I324" s="204" t="s">
        <v>2092</v>
      </c>
      <c r="J324" s="202" t="s">
        <v>97</v>
      </c>
      <c r="K324" s="169" t="str">
        <f t="array" ref="K324">IFERROR(VLOOKUP(B324,RT!A:K,11,FALSE),"")</f>
        <v/>
      </c>
      <c r="L324" s="170" t="str">
        <f t="array" ref="L324">IFERROR(VLOOKUP(B324,RT!A:AJ,36,FALSE),"")</f>
        <v/>
      </c>
      <c r="M324" s="53" t="str">
        <f t="array" ref="M324">IFERROR(VLOOKUP(B324,RT!A:AL,38,FALSE),"")</f>
        <v/>
      </c>
      <c r="N324" s="52" t="str">
        <f t="array" ref="N324">IFERROR(VLOOKUP(B324,RT!A:AK,37,FALSE),"")</f>
        <v/>
      </c>
      <c r="O324" s="54" t="str">
        <f t="array" ref="O324">IFERROR(VLOOKUP(B324,RT!A:I,9,FALSE),"")</f>
        <v/>
      </c>
      <c r="P324" s="52" t="str">
        <f t="array" ref="P324">IFERROR(VLOOKUP(B324,RT!A:H,8,FALSE),"")</f>
        <v/>
      </c>
      <c r="Q324" s="55" t="str">
        <f t="array" ref="Q324">IFERROR(VLOOKUP(B324,RT!A:AA,27,FALSE),"")</f>
        <v/>
      </c>
      <c r="R324" s="56" t="str">
        <f t="array" ref="R324">IF(AND(E324&lt;&gt;"",G324="INS",K324="OUI",M324&gt;0),M324*IF($O324&gt;41790,5.94,5.65),"")</f>
        <v/>
      </c>
      <c r="S324" s="50" t="str">
        <f t="array" ref="S324">IF(AND(E324&lt;&gt;"",G324="REV",K324="OUI",M324&gt;0),M324*IF($O324&gt;41790,6.2,5.9),"")</f>
        <v/>
      </c>
      <c r="T324" s="57" t="str">
        <f t="array" ref="T324">IF(AND(E324&lt;&gt;"",K324="NON",OR(L324="Branchement individuel",L324="Batiment détruit")),3,"")</f>
        <v/>
      </c>
      <c r="U324" s="58"/>
      <c r="V324" s="58" t="str">
        <f t="array" ref="V324">IF(AND(E324&lt;&gt;"",K324="OUI",Q324="OUI"),18,"")</f>
        <v/>
      </c>
      <c r="W324" s="49" t="str">
        <f t="array" ref="W324">IF(AND(E324&lt;&gt;"",K324="OUI",Q324="OUI"),60,"")</f>
        <v/>
      </c>
      <c r="X324" s="56"/>
      <c r="Y324" s="49"/>
      <c r="Z324" s="49"/>
      <c r="AA324" s="51"/>
      <c r="AB324" s="48"/>
    </row>
    <row r="325" spans="1:28" x14ac:dyDescent="0.25">
      <c r="A325" s="152" t="str">
        <f t="array" ref="A325">IF(D325="",RIGHT(E325,7),"")</f>
        <v>4491542</v>
      </c>
      <c r="B325" s="152">
        <f t="array" ref="B325">E325</f>
        <v>10004491542</v>
      </c>
      <c r="C325" s="61" t="str">
        <f t="array" ref="C325">IFERROR(VLOOKUP(B325,RT!A:B,2,FALSE),"")</f>
        <v/>
      </c>
      <c r="D325" s="7" t="str">
        <f t="array" ref="D325">IFERROR(VLOOKUP(B325,RT!A:J,10,FALSE),"")</f>
        <v/>
      </c>
      <c r="E325" s="203">
        <v>10004491542</v>
      </c>
      <c r="F325" s="204" t="s">
        <v>2099</v>
      </c>
      <c r="G325" s="204" t="s">
        <v>70</v>
      </c>
      <c r="H325" s="204"/>
      <c r="I325" s="204" t="s">
        <v>2100</v>
      </c>
      <c r="J325" s="202" t="s">
        <v>97</v>
      </c>
      <c r="K325" s="169" t="str">
        <f t="array" ref="K325">IFERROR(VLOOKUP(B325,RT!A:K,11,FALSE),"")</f>
        <v/>
      </c>
      <c r="L325" s="170" t="str">
        <f t="array" ref="L325">IFERROR(VLOOKUP(B325,RT!A:AJ,36,FALSE),"")</f>
        <v/>
      </c>
      <c r="M325" s="53" t="str">
        <f t="array" ref="M325">IFERROR(VLOOKUP(B325,RT!A:AL,38,FALSE),"")</f>
        <v/>
      </c>
      <c r="N325" s="52" t="str">
        <f t="array" ref="N325">IFERROR(VLOOKUP(B325,RT!A:AK,37,FALSE),"")</f>
        <v/>
      </c>
      <c r="O325" s="54" t="str">
        <f t="array" ref="O325">IFERROR(VLOOKUP(B325,RT!A:I,9,FALSE),"")</f>
        <v/>
      </c>
      <c r="P325" s="52" t="str">
        <f t="array" ref="P325">IFERROR(VLOOKUP(B325,RT!A:H,8,FALSE),"")</f>
        <v/>
      </c>
      <c r="Q325" s="55" t="str">
        <f t="array" ref="Q325">IFERROR(VLOOKUP(B325,RT!A:AA,27,FALSE),"")</f>
        <v/>
      </c>
      <c r="R325" s="56" t="str">
        <f t="array" ref="R325">IF(AND(E325&lt;&gt;"",G325="INS",K325="OUI",M325&gt;0),M325*IF($O325&gt;41790,5.94,5.65),"")</f>
        <v/>
      </c>
      <c r="S325" s="50" t="str">
        <f t="array" ref="S325">IF(AND(E325&lt;&gt;"",G325="REV",K325="OUI",M325&gt;0),M325*IF($O325&gt;41790,6.2,5.9),"")</f>
        <v/>
      </c>
      <c r="T325" s="57" t="str">
        <f t="array" ref="T325">IF(AND(E325&lt;&gt;"",K325="NON",OR(L325="Branchement individuel",L325="Batiment détruit")),3,"")</f>
        <v/>
      </c>
      <c r="U325" s="58"/>
      <c r="V325" s="58" t="str">
        <f t="array" ref="V325">IF(AND(E325&lt;&gt;"",K325="OUI",Q325="OUI"),18,"")</f>
        <v/>
      </c>
      <c r="W325" s="49" t="str">
        <f t="array" ref="W325">IF(AND(E325&lt;&gt;"",K325="OUI",Q325="OUI"),60,"")</f>
        <v/>
      </c>
      <c r="X325" s="56"/>
      <c r="Y325" s="49"/>
      <c r="Z325" s="49"/>
      <c r="AA325" s="51"/>
      <c r="AB325" s="48"/>
    </row>
    <row r="326" spans="1:28" x14ac:dyDescent="0.25">
      <c r="A326" s="152" t="str">
        <f t="array" ref="A326">IF(D326="",RIGHT(E326,7),"")</f>
        <v>4491545</v>
      </c>
      <c r="B326" s="152">
        <f t="array" ref="B326">E326</f>
        <v>10004491545</v>
      </c>
      <c r="C326" s="61" t="str">
        <f t="array" ref="C326">IFERROR(VLOOKUP(B326,RT!A:B,2,FALSE),"")</f>
        <v/>
      </c>
      <c r="D326" s="7" t="str">
        <f t="array" ref="D326">IFERROR(VLOOKUP(B326,RT!A:J,10,FALSE),"")</f>
        <v/>
      </c>
      <c r="E326" s="203">
        <v>10004491545</v>
      </c>
      <c r="F326" s="204" t="s">
        <v>2101</v>
      </c>
      <c r="G326" s="204" t="s">
        <v>70</v>
      </c>
      <c r="H326" s="204"/>
      <c r="I326" s="204" t="s">
        <v>2100</v>
      </c>
      <c r="J326" s="202" t="s">
        <v>97</v>
      </c>
      <c r="K326" s="169" t="str">
        <f t="array" ref="K326">IFERROR(VLOOKUP(B326,RT!A:K,11,FALSE),"")</f>
        <v/>
      </c>
      <c r="L326" s="170" t="str">
        <f t="array" ref="L326">IFERROR(VLOOKUP(B326,RT!A:AJ,36,FALSE),"")</f>
        <v/>
      </c>
      <c r="M326" s="53" t="str">
        <f t="array" ref="M326">IFERROR(VLOOKUP(B326,RT!A:AL,38,FALSE),"")</f>
        <v/>
      </c>
      <c r="N326" s="52" t="str">
        <f t="array" ref="N326">IFERROR(VLOOKUP(B326,RT!A:AK,37,FALSE),"")</f>
        <v/>
      </c>
      <c r="O326" s="54" t="str">
        <f t="array" ref="O326">IFERROR(VLOOKUP(B326,RT!A:I,9,FALSE),"")</f>
        <v/>
      </c>
      <c r="P326" s="52" t="str">
        <f t="array" ref="P326">IFERROR(VLOOKUP(B326,RT!A:H,8,FALSE),"")</f>
        <v/>
      </c>
      <c r="Q326" s="55" t="str">
        <f t="array" ref="Q326">IFERROR(VLOOKUP(B326,RT!A:AA,27,FALSE),"")</f>
        <v/>
      </c>
      <c r="R326" s="56" t="str">
        <f t="array" ref="R326">IF(AND(E326&lt;&gt;"",G326="INS",K326="OUI",M326&gt;0),M326*IF($O326&gt;41790,5.94,5.65),"")</f>
        <v/>
      </c>
      <c r="S326" s="50" t="str">
        <f t="array" ref="S326">IF(AND(E326&lt;&gt;"",G326="REV",K326="OUI",M326&gt;0),M326*IF($O326&gt;41790,6.2,5.9),"")</f>
        <v/>
      </c>
      <c r="T326" s="57" t="str">
        <f t="array" ref="T326">IF(AND(E326&lt;&gt;"",K326="NON",OR(L326="Branchement individuel",L326="Batiment détruit")),3,"")</f>
        <v/>
      </c>
      <c r="U326" s="58"/>
      <c r="V326" s="58" t="str">
        <f t="array" ref="V326">IF(AND(E326&lt;&gt;"",K326="OUI",Q326="OUI"),18,"")</f>
        <v/>
      </c>
      <c r="W326" s="49" t="str">
        <f t="array" ref="W326">IF(AND(E326&lt;&gt;"",K326="OUI",Q326="OUI"),60,"")</f>
        <v/>
      </c>
      <c r="X326" s="56"/>
      <c r="Y326" s="49"/>
      <c r="Z326" s="49"/>
      <c r="AA326" s="51"/>
      <c r="AB326" s="48"/>
    </row>
    <row r="327" spans="1:28" x14ac:dyDescent="0.25">
      <c r="A327" s="152" t="str">
        <f t="array" ref="A327">IF(D327="",RIGHT(E327,7),"")</f>
        <v>5338668</v>
      </c>
      <c r="B327" s="152">
        <f t="array" ref="B327">E327</f>
        <v>10005338668</v>
      </c>
      <c r="C327" s="61" t="str">
        <f t="array" ref="C327">IFERROR(VLOOKUP(B327,RT!A:B,2,FALSE),"")</f>
        <v/>
      </c>
      <c r="D327" s="7" t="str">
        <f t="array" ref="D327">IFERROR(VLOOKUP(B327,RT!A:J,10,FALSE),"")</f>
        <v/>
      </c>
      <c r="E327" s="203">
        <v>10005338668</v>
      </c>
      <c r="F327" s="204" t="s">
        <v>2222</v>
      </c>
      <c r="G327" s="204" t="s">
        <v>70</v>
      </c>
      <c r="H327" s="204"/>
      <c r="I327" s="204" t="s">
        <v>2218</v>
      </c>
      <c r="J327" s="202" t="s">
        <v>97</v>
      </c>
      <c r="K327" s="169" t="str">
        <f t="array" ref="K327">IFERROR(VLOOKUP(B327,RT!A:K,11,FALSE),"")</f>
        <v/>
      </c>
      <c r="L327" s="170" t="str">
        <f t="array" ref="L327">IFERROR(VLOOKUP(B327,RT!A:AJ,36,FALSE),"")</f>
        <v/>
      </c>
      <c r="M327" s="53" t="str">
        <f t="array" ref="M327">IFERROR(VLOOKUP(B327,RT!A:AL,38,FALSE),"")</f>
        <v/>
      </c>
      <c r="N327" s="52" t="str">
        <f t="array" ref="N327">IFERROR(VLOOKUP(B327,RT!A:AK,37,FALSE),"")</f>
        <v/>
      </c>
      <c r="O327" s="54" t="str">
        <f t="array" ref="O327">IFERROR(VLOOKUP(B327,RT!A:I,9,FALSE),"")</f>
        <v/>
      </c>
      <c r="P327" s="52" t="str">
        <f t="array" ref="P327">IFERROR(VLOOKUP(B327,RT!A:H,8,FALSE),"")</f>
        <v/>
      </c>
      <c r="Q327" s="55" t="str">
        <f t="array" ref="Q327">IFERROR(VLOOKUP(B327,RT!A:AA,27,FALSE),"")</f>
        <v/>
      </c>
      <c r="R327" s="56" t="str">
        <f t="array" ref="R327">IF(AND(E327&lt;&gt;"",G327="INS",K327="OUI",M327&gt;0),M327*IF($O327&gt;41790,5.94,5.65),"")</f>
        <v/>
      </c>
      <c r="S327" s="50" t="str">
        <f t="array" ref="S327">IF(AND(E327&lt;&gt;"",G327="REV",K327="OUI",M327&gt;0),M327*IF($O327&gt;41790,6.2,5.9),"")</f>
        <v/>
      </c>
      <c r="T327" s="57" t="str">
        <f t="array" ref="T327">IF(AND(E327&lt;&gt;"",K327="NON",OR(L327="Branchement individuel",L327="Batiment détruit")),3,"")</f>
        <v/>
      </c>
      <c r="U327" s="58"/>
      <c r="V327" s="58" t="str">
        <f t="array" ref="V327">IF(AND(E327&lt;&gt;"",K327="OUI",Q327="OUI"),18,"")</f>
        <v/>
      </c>
      <c r="W327" s="49" t="str">
        <f t="array" ref="W327">IF(AND(E327&lt;&gt;"",K327="OUI",Q327="OUI"),60,"")</f>
        <v/>
      </c>
      <c r="X327" s="56"/>
      <c r="Y327" s="49"/>
      <c r="Z327" s="49"/>
      <c r="AA327" s="51"/>
      <c r="AB327" s="48"/>
    </row>
    <row r="328" spans="1:28" x14ac:dyDescent="0.25">
      <c r="A328" s="152" t="str">
        <f t="array" ref="A328">IF(D328="",RIGHT(E328,7),"")</f>
        <v>5500736</v>
      </c>
      <c r="B328" s="152">
        <f t="array" ref="B328">E328</f>
        <v>10005500736</v>
      </c>
      <c r="C328" s="61" t="str">
        <f t="array" ref="C328">IFERROR(VLOOKUP(B328,RT!A:B,2,FALSE),"")</f>
        <v/>
      </c>
      <c r="D328" s="7" t="str">
        <f t="array" ref="D328">IFERROR(VLOOKUP(B328,RT!A:J,10,FALSE),"")</f>
        <v/>
      </c>
      <c r="E328" s="203">
        <v>10005500736</v>
      </c>
      <c r="F328" s="204" t="s">
        <v>2226</v>
      </c>
      <c r="G328" s="204" t="s">
        <v>70</v>
      </c>
      <c r="H328" s="204"/>
      <c r="I328" s="204" t="s">
        <v>2218</v>
      </c>
      <c r="J328" s="202" t="s">
        <v>97</v>
      </c>
      <c r="K328" s="169" t="str">
        <f t="array" ref="K328">IFERROR(VLOOKUP(B328,RT!A:K,11,FALSE),"")</f>
        <v/>
      </c>
      <c r="L328" s="170" t="str">
        <f t="array" ref="L328">IFERROR(VLOOKUP(B328,RT!A:AJ,36,FALSE),"")</f>
        <v/>
      </c>
      <c r="M328" s="53" t="str">
        <f t="array" ref="M328">IFERROR(VLOOKUP(B328,RT!A:AL,38,FALSE),"")</f>
        <v/>
      </c>
      <c r="N328" s="52" t="str">
        <f t="array" ref="N328">IFERROR(VLOOKUP(B328,RT!A:AK,37,FALSE),"")</f>
        <v/>
      </c>
      <c r="O328" s="54" t="str">
        <f t="array" ref="O328">IFERROR(VLOOKUP(B328,RT!A:I,9,FALSE),"")</f>
        <v/>
      </c>
      <c r="P328" s="52" t="str">
        <f t="array" ref="P328">IFERROR(VLOOKUP(B328,RT!A:H,8,FALSE),"")</f>
        <v/>
      </c>
      <c r="Q328" s="55" t="str">
        <f t="array" ref="Q328">IFERROR(VLOOKUP(B328,RT!A:AA,27,FALSE),"")</f>
        <v/>
      </c>
      <c r="R328" s="56" t="str">
        <f t="array" ref="R328">IF(AND(E328&lt;&gt;"",G328="INS",K328="OUI",M328&gt;0),M328*IF($O328&gt;41790,5.94,5.65),"")</f>
        <v/>
      </c>
      <c r="S328" s="50" t="str">
        <f t="array" ref="S328">IF(AND(E328&lt;&gt;"",G328="REV",K328="OUI",M328&gt;0),M328*IF($O328&gt;41790,6.2,5.9),"")</f>
        <v/>
      </c>
      <c r="T328" s="57" t="str">
        <f t="array" ref="T328">IF(AND(E328&lt;&gt;"",K328="NON",OR(L328="Branchement individuel",L328="Batiment détruit")),3,"")</f>
        <v/>
      </c>
      <c r="U328" s="58"/>
      <c r="V328" s="58" t="str">
        <f t="array" ref="V328">IF(AND(E328&lt;&gt;"",K328="OUI",Q328="OUI"),18,"")</f>
        <v/>
      </c>
      <c r="W328" s="49" t="str">
        <f t="array" ref="W328">IF(AND(E328&lt;&gt;"",K328="OUI",Q328="OUI"),60,"")</f>
        <v/>
      </c>
      <c r="X328" s="56"/>
      <c r="Y328" s="49"/>
      <c r="Z328" s="49"/>
      <c r="AA328" s="51"/>
      <c r="AB328" s="48"/>
    </row>
    <row r="329" spans="1:28" x14ac:dyDescent="0.25">
      <c r="A329" s="152" t="str">
        <f t="array" ref="A329">IF(D329="",RIGHT(E329,7),"")</f>
        <v>5288871</v>
      </c>
      <c r="B329" s="152">
        <f t="array" ref="B329">E329</f>
        <v>10005288871</v>
      </c>
      <c r="C329" s="61" t="str">
        <f t="array" ref="C329">IFERROR(VLOOKUP(B329,RT!A:B,2,FALSE),"")</f>
        <v/>
      </c>
      <c r="D329" s="7" t="str">
        <f t="array" ref="D329">IFERROR(VLOOKUP(B329,RT!A:J,10,FALSE),"")</f>
        <v/>
      </c>
      <c r="E329" s="203">
        <v>10005288871</v>
      </c>
      <c r="F329" s="204" t="s">
        <v>2224</v>
      </c>
      <c r="G329" s="204" t="s">
        <v>70</v>
      </c>
      <c r="H329" s="204"/>
      <c r="I329" s="204" t="s">
        <v>2218</v>
      </c>
      <c r="J329" s="202" t="s">
        <v>97</v>
      </c>
      <c r="K329" s="169" t="str">
        <f t="array" ref="K329">IFERROR(VLOOKUP(B329,RT!A:K,11,FALSE),"")</f>
        <v/>
      </c>
      <c r="L329" s="170" t="str">
        <f t="array" ref="L329">IFERROR(VLOOKUP(B329,RT!A:AJ,36,FALSE),"")</f>
        <v/>
      </c>
      <c r="M329" s="53" t="str">
        <f t="array" ref="M329">IFERROR(VLOOKUP(B329,RT!A:AL,38,FALSE),"")</f>
        <v/>
      </c>
      <c r="N329" s="52" t="str">
        <f t="array" ref="N329">IFERROR(VLOOKUP(B329,RT!A:AK,37,FALSE),"")</f>
        <v/>
      </c>
      <c r="O329" s="54" t="str">
        <f t="array" ref="O329">IFERROR(VLOOKUP(B329,RT!A:I,9,FALSE),"")</f>
        <v/>
      </c>
      <c r="P329" s="52" t="str">
        <f t="array" ref="P329">IFERROR(VLOOKUP(B329,RT!A:H,8,FALSE),"")</f>
        <v/>
      </c>
      <c r="Q329" s="55" t="str">
        <f t="array" ref="Q329">IFERROR(VLOOKUP(B329,RT!A:AA,27,FALSE),"")</f>
        <v/>
      </c>
      <c r="R329" s="56" t="str">
        <f t="array" ref="R329">IF(AND(E329&lt;&gt;"",G329="INS",K329="OUI",M329&gt;0),M329*IF($O329&gt;41790,5.94,5.65),"")</f>
        <v/>
      </c>
      <c r="S329" s="50" t="str">
        <f t="array" ref="S329">IF(AND(E329&lt;&gt;"",G329="REV",K329="OUI",M329&gt;0),M329*IF($O329&gt;41790,6.2,5.9),"")</f>
        <v/>
      </c>
      <c r="T329" s="57" t="str">
        <f t="array" ref="T329">IF(AND(E329&lt;&gt;"",K329="NON",OR(L329="Branchement individuel",L329="Batiment détruit")),3,"")</f>
        <v/>
      </c>
      <c r="U329" s="58"/>
      <c r="V329" s="58" t="str">
        <f t="array" ref="V329">IF(AND(E329&lt;&gt;"",K329="OUI",Q329="OUI"),18,"")</f>
        <v/>
      </c>
      <c r="W329" s="49" t="str">
        <f t="array" ref="W329">IF(AND(E329&lt;&gt;"",K329="OUI",Q329="OUI"),60,"")</f>
        <v/>
      </c>
      <c r="X329" s="56"/>
      <c r="Y329" s="49"/>
      <c r="Z329" s="49"/>
      <c r="AA329" s="51"/>
      <c r="AB329" s="48"/>
    </row>
    <row r="330" spans="1:28" x14ac:dyDescent="0.25">
      <c r="A330" s="152" t="str">
        <f t="array" ref="A330">IF(D330="",RIGHT(E330,7),"")</f>
        <v>5336608</v>
      </c>
      <c r="B330" s="152">
        <f t="array" ref="B330">E330</f>
        <v>10005336608</v>
      </c>
      <c r="C330" s="61" t="str">
        <f t="array" ref="C330">IFERROR(VLOOKUP(B330,RT!A:B,2,FALSE),"")</f>
        <v/>
      </c>
      <c r="D330" s="7" t="str">
        <f t="array" ref="D330">IFERROR(VLOOKUP(B330,RT!A:J,10,FALSE),"")</f>
        <v/>
      </c>
      <c r="E330" s="203">
        <v>10005336608</v>
      </c>
      <c r="F330" s="204" t="s">
        <v>2223</v>
      </c>
      <c r="G330" s="204" t="s">
        <v>70</v>
      </c>
      <c r="H330" s="204"/>
      <c r="I330" s="204" t="s">
        <v>2218</v>
      </c>
      <c r="J330" s="202" t="s">
        <v>97</v>
      </c>
      <c r="K330" s="169" t="str">
        <f t="array" ref="K330">IFERROR(VLOOKUP(B330,RT!A:K,11,FALSE),"")</f>
        <v/>
      </c>
      <c r="L330" s="170" t="str">
        <f t="array" ref="L330">IFERROR(VLOOKUP(B330,RT!A:AJ,36,FALSE),"")</f>
        <v/>
      </c>
      <c r="M330" s="53" t="str">
        <f t="array" ref="M330">IFERROR(VLOOKUP(B330,RT!A:AL,38,FALSE),"")</f>
        <v/>
      </c>
      <c r="N330" s="52" t="str">
        <f t="array" ref="N330">IFERROR(VLOOKUP(B330,RT!A:AK,37,FALSE),"")</f>
        <v/>
      </c>
      <c r="O330" s="54" t="str">
        <f t="array" ref="O330">IFERROR(VLOOKUP(B330,RT!A:I,9,FALSE),"")</f>
        <v/>
      </c>
      <c r="P330" s="52" t="str">
        <f t="array" ref="P330">IFERROR(VLOOKUP(B330,RT!A:H,8,FALSE),"")</f>
        <v/>
      </c>
      <c r="Q330" s="55" t="str">
        <f t="array" ref="Q330">IFERROR(VLOOKUP(B330,RT!A:AA,27,FALSE),"")</f>
        <v/>
      </c>
      <c r="R330" s="56" t="str">
        <f t="array" ref="R330">IF(AND(E330&lt;&gt;"",G330="INS",K330="OUI",M330&gt;0),M330*IF($O330&gt;41790,5.94,5.65),"")</f>
        <v/>
      </c>
      <c r="S330" s="50" t="str">
        <f t="array" ref="S330">IF(AND(E330&lt;&gt;"",G330="REV",K330="OUI",M330&gt;0),M330*IF($O330&gt;41790,6.2,5.9),"")</f>
        <v/>
      </c>
      <c r="T330" s="57" t="str">
        <f t="array" ref="T330">IF(AND(E330&lt;&gt;"",K330="NON",OR(L330="Branchement individuel",L330="Batiment détruit")),3,"")</f>
        <v/>
      </c>
      <c r="U330" s="58"/>
      <c r="V330" s="58" t="str">
        <f t="array" ref="V330">IF(AND(E330&lt;&gt;"",K330="OUI",Q330="OUI"),18,"")</f>
        <v/>
      </c>
      <c r="W330" s="49" t="str">
        <f t="array" ref="W330">IF(AND(E330&lt;&gt;"",K330="OUI",Q330="OUI"),60,"")</f>
        <v/>
      </c>
      <c r="X330" s="56"/>
      <c r="Y330" s="49"/>
      <c r="Z330" s="49"/>
      <c r="AA330" s="51"/>
      <c r="AB330" s="48"/>
    </row>
    <row r="331" spans="1:28" x14ac:dyDescent="0.25">
      <c r="A331" s="152" t="str">
        <f t="array" ref="A331">IF(D331="",RIGHT(E331,7),"")</f>
        <v>5338155</v>
      </c>
      <c r="B331" s="152">
        <f t="array" ref="B331">E331</f>
        <v>10005338155</v>
      </c>
      <c r="C331" s="61" t="str">
        <f t="array" ref="C331">IFERROR(VLOOKUP(B331,RT!A:B,2,FALSE),"")</f>
        <v/>
      </c>
      <c r="D331" s="7" t="str">
        <f t="array" ref="D331">IFERROR(VLOOKUP(B331,RT!A:J,10,FALSE),"")</f>
        <v/>
      </c>
      <c r="E331" s="203">
        <v>10005338155</v>
      </c>
      <c r="F331" s="204" t="s">
        <v>2225</v>
      </c>
      <c r="G331" s="204" t="s">
        <v>70</v>
      </c>
      <c r="H331" s="204"/>
      <c r="I331" s="204" t="s">
        <v>2218</v>
      </c>
      <c r="J331" s="202" t="s">
        <v>97</v>
      </c>
      <c r="K331" s="169" t="str">
        <f t="array" ref="K331">IFERROR(VLOOKUP(B331,RT!A:K,11,FALSE),"")</f>
        <v/>
      </c>
      <c r="L331" s="170" t="str">
        <f t="array" ref="L331">IFERROR(VLOOKUP(B331,RT!A:AJ,36,FALSE),"")</f>
        <v/>
      </c>
      <c r="M331" s="53" t="str">
        <f t="array" ref="M331">IFERROR(VLOOKUP(B331,RT!A:AL,38,FALSE),"")</f>
        <v/>
      </c>
      <c r="N331" s="52" t="str">
        <f t="array" ref="N331">IFERROR(VLOOKUP(B331,RT!A:AK,37,FALSE),"")</f>
        <v/>
      </c>
      <c r="O331" s="54" t="str">
        <f t="array" ref="O331">IFERROR(VLOOKUP(B331,RT!A:I,9,FALSE),"")</f>
        <v/>
      </c>
      <c r="P331" s="52" t="str">
        <f t="array" ref="P331">IFERROR(VLOOKUP(B331,RT!A:H,8,FALSE),"")</f>
        <v/>
      </c>
      <c r="Q331" s="55" t="str">
        <f t="array" ref="Q331">IFERROR(VLOOKUP(B331,RT!A:AA,27,FALSE),"")</f>
        <v/>
      </c>
      <c r="R331" s="56" t="str">
        <f t="array" ref="R331">IF(AND(E331&lt;&gt;"",G331="INS",K331="OUI",M331&gt;0),M331*IF($O331&gt;41790,5.94,5.65),"")</f>
        <v/>
      </c>
      <c r="S331" s="50" t="str">
        <f t="array" ref="S331">IF(AND(E331&lt;&gt;"",G331="REV",K331="OUI",M331&gt;0),M331*IF($O331&gt;41790,6.2,5.9),"")</f>
        <v/>
      </c>
      <c r="T331" s="57" t="str">
        <f t="array" ref="T331">IF(AND(E331&lt;&gt;"",K331="NON",OR(L331="Branchement individuel",L331="Batiment détruit")),3,"")</f>
        <v/>
      </c>
      <c r="U331" s="58"/>
      <c r="V331" s="58" t="str">
        <f t="array" ref="V331">IF(AND(E331&lt;&gt;"",K331="OUI",Q331="OUI"),18,"")</f>
        <v/>
      </c>
      <c r="W331" s="49" t="str">
        <f t="array" ref="W331">IF(AND(E331&lt;&gt;"",K331="OUI",Q331="OUI"),60,"")</f>
        <v/>
      </c>
      <c r="X331" s="56"/>
      <c r="Y331" s="49"/>
      <c r="Z331" s="49"/>
      <c r="AA331" s="51"/>
      <c r="AB331" s="48"/>
    </row>
    <row r="332" spans="1:28" x14ac:dyDescent="0.25">
      <c r="A332" s="152" t="str">
        <f t="array" ref="A332">IF(D332="",RIGHT(E332,7),"")</f>
        <v>5147040</v>
      </c>
      <c r="B332" s="152">
        <f t="array" ref="B332">E332</f>
        <v>10005147040</v>
      </c>
      <c r="C332" s="61" t="str">
        <f t="array" ref="C332">IFERROR(VLOOKUP(B332,RT!A:B,2,FALSE),"")</f>
        <v/>
      </c>
      <c r="D332" s="7" t="str">
        <f t="array" ref="D332">IFERROR(VLOOKUP(B332,RT!A:J,10,FALSE),"")</f>
        <v/>
      </c>
      <c r="E332" s="203">
        <v>10005147040</v>
      </c>
      <c r="F332" s="204" t="s">
        <v>2219</v>
      </c>
      <c r="G332" s="204" t="s">
        <v>70</v>
      </c>
      <c r="H332" s="204"/>
      <c r="I332" s="204" t="s">
        <v>2218</v>
      </c>
      <c r="J332" s="202" t="s">
        <v>97</v>
      </c>
      <c r="K332" s="169" t="str">
        <f t="array" ref="K332">IFERROR(VLOOKUP(B332,RT!A:K,11,FALSE),"")</f>
        <v/>
      </c>
      <c r="L332" s="170" t="str">
        <f t="array" ref="L332">IFERROR(VLOOKUP(B332,RT!A:AJ,36,FALSE),"")</f>
        <v/>
      </c>
      <c r="M332" s="53" t="str">
        <f t="array" ref="M332">IFERROR(VLOOKUP(B332,RT!A:AL,38,FALSE),"")</f>
        <v/>
      </c>
      <c r="N332" s="52" t="str">
        <f t="array" ref="N332">IFERROR(VLOOKUP(B332,RT!A:AK,37,FALSE),"")</f>
        <v/>
      </c>
      <c r="O332" s="54" t="str">
        <f t="array" ref="O332">IFERROR(VLOOKUP(B332,RT!A:I,9,FALSE),"")</f>
        <v/>
      </c>
      <c r="P332" s="52" t="str">
        <f t="array" ref="P332">IFERROR(VLOOKUP(B332,RT!A:H,8,FALSE),"")</f>
        <v/>
      </c>
      <c r="Q332" s="55" t="str">
        <f t="array" ref="Q332">IFERROR(VLOOKUP(B332,RT!A:AA,27,FALSE),"")</f>
        <v/>
      </c>
      <c r="R332" s="56" t="str">
        <f t="array" ref="R332">IF(AND(E332&lt;&gt;"",G332="INS",K332="OUI",M332&gt;0),M332*IF($O332&gt;41790,5.94,5.65),"")</f>
        <v/>
      </c>
      <c r="S332" s="50" t="str">
        <f t="array" ref="S332">IF(AND(E332&lt;&gt;"",G332="REV",K332="OUI",M332&gt;0),M332*IF($O332&gt;41790,6.2,5.9),"")</f>
        <v/>
      </c>
      <c r="T332" s="57" t="str">
        <f t="array" ref="T332">IF(AND(E332&lt;&gt;"",K332="NON",OR(L332="Branchement individuel",L332="Batiment détruit")),3,"")</f>
        <v/>
      </c>
      <c r="U332" s="58"/>
      <c r="V332" s="58" t="str">
        <f t="array" ref="V332">IF(AND(E332&lt;&gt;"",K332="OUI",Q332="OUI"),18,"")</f>
        <v/>
      </c>
      <c r="W332" s="49" t="str">
        <f t="array" ref="W332">IF(AND(E332&lt;&gt;"",K332="OUI",Q332="OUI"),60,"")</f>
        <v/>
      </c>
      <c r="X332" s="56"/>
      <c r="Y332" s="49"/>
      <c r="Z332" s="49"/>
      <c r="AA332" s="51"/>
      <c r="AB332" s="48"/>
    </row>
    <row r="333" spans="1:28" x14ac:dyDescent="0.25">
      <c r="A333" s="152" t="str">
        <f t="array" ref="A333">IF(D333="",RIGHT(E333,7),"")</f>
        <v>5139420</v>
      </c>
      <c r="B333" s="152">
        <f t="array" ref="B333">E333</f>
        <v>10005139420</v>
      </c>
      <c r="C333" s="61" t="str">
        <f t="array" ref="C333">IFERROR(VLOOKUP(B333,RT!A:B,2,FALSE),"")</f>
        <v/>
      </c>
      <c r="D333" s="7" t="str">
        <f t="array" ref="D333">IFERROR(VLOOKUP(B333,RT!A:J,10,FALSE),"")</f>
        <v/>
      </c>
      <c r="E333" s="203">
        <v>10005139420</v>
      </c>
      <c r="F333" s="204" t="s">
        <v>2221</v>
      </c>
      <c r="G333" s="204" t="s">
        <v>70</v>
      </c>
      <c r="H333" s="204"/>
      <c r="I333" s="204" t="s">
        <v>2218</v>
      </c>
      <c r="J333" s="202" t="s">
        <v>97</v>
      </c>
      <c r="K333" s="169" t="str">
        <f t="array" ref="K333">IFERROR(VLOOKUP(B333,RT!A:K,11,FALSE),"")</f>
        <v/>
      </c>
      <c r="L333" s="170" t="str">
        <f t="array" ref="L333">IFERROR(VLOOKUP(B333,RT!A:AJ,36,FALSE),"")</f>
        <v/>
      </c>
      <c r="M333" s="53" t="str">
        <f t="array" ref="M333">IFERROR(VLOOKUP(B333,RT!A:AL,38,FALSE),"")</f>
        <v/>
      </c>
      <c r="N333" s="52" t="str">
        <f t="array" ref="N333">IFERROR(VLOOKUP(B333,RT!A:AK,37,FALSE),"")</f>
        <v/>
      </c>
      <c r="O333" s="54" t="str">
        <f t="array" ref="O333">IFERROR(VLOOKUP(B333,RT!A:I,9,FALSE),"")</f>
        <v/>
      </c>
      <c r="P333" s="52" t="str">
        <f t="array" ref="P333">IFERROR(VLOOKUP(B333,RT!A:H,8,FALSE),"")</f>
        <v/>
      </c>
      <c r="Q333" s="55" t="str">
        <f t="array" ref="Q333">IFERROR(VLOOKUP(B333,RT!A:AA,27,FALSE),"")</f>
        <v/>
      </c>
      <c r="R333" s="56" t="str">
        <f t="array" ref="R333">IF(AND(E333&lt;&gt;"",G333="INS",K333="OUI",M333&gt;0),M333*IF($O333&gt;41790,5.94,5.65),"")</f>
        <v/>
      </c>
      <c r="S333" s="50" t="str">
        <f t="array" ref="S333">IF(AND(E333&lt;&gt;"",G333="REV",K333="OUI",M333&gt;0),M333*IF($O333&gt;41790,6.2,5.9),"")</f>
        <v/>
      </c>
      <c r="T333" s="57" t="str">
        <f t="array" ref="T333">IF(AND(E333&lt;&gt;"",K333="NON",OR(L333="Branchement individuel",L333="Batiment détruit")),3,"")</f>
        <v/>
      </c>
      <c r="U333" s="58"/>
      <c r="V333" s="58" t="str">
        <f t="array" ref="V333">IF(AND(E333&lt;&gt;"",K333="OUI",Q333="OUI"),18,"")</f>
        <v/>
      </c>
      <c r="W333" s="49" t="str">
        <f t="array" ref="W333">IF(AND(E333&lt;&gt;"",K333="OUI",Q333="OUI"),60,"")</f>
        <v/>
      </c>
      <c r="X333" s="56"/>
      <c r="Y333" s="49"/>
      <c r="Z333" s="49"/>
      <c r="AA333" s="51"/>
      <c r="AB333" s="48"/>
    </row>
    <row r="334" spans="1:28" x14ac:dyDescent="0.25">
      <c r="A334" s="152" t="str">
        <f t="array" ref="A334">IF(D334="",RIGHT(E334,7),"")</f>
        <v>5504103</v>
      </c>
      <c r="B334" s="152">
        <f t="array" ref="B334">E334</f>
        <v>10005504103</v>
      </c>
      <c r="C334" s="61" t="str">
        <f t="array" ref="C334">IFERROR(VLOOKUP(B334,RT!A:B,2,FALSE),"")</f>
        <v/>
      </c>
      <c r="D334" s="7" t="str">
        <f t="array" ref="D334">IFERROR(VLOOKUP(B334,RT!A:J,10,FALSE),"")</f>
        <v/>
      </c>
      <c r="E334" s="203">
        <v>10005504103</v>
      </c>
      <c r="F334" s="204" t="s">
        <v>2217</v>
      </c>
      <c r="G334" s="204" t="s">
        <v>70</v>
      </c>
      <c r="H334" s="204"/>
      <c r="I334" s="204" t="s">
        <v>2218</v>
      </c>
      <c r="J334" s="202" t="s">
        <v>97</v>
      </c>
      <c r="K334" s="169" t="str">
        <f t="array" ref="K334">IFERROR(VLOOKUP(B334,RT!A:K,11,FALSE),"")</f>
        <v/>
      </c>
      <c r="L334" s="170" t="str">
        <f t="array" ref="L334">IFERROR(VLOOKUP(B334,RT!A:AJ,36,FALSE),"")</f>
        <v/>
      </c>
      <c r="M334" s="53" t="str">
        <f t="array" ref="M334">IFERROR(VLOOKUP(B334,RT!A:AL,38,FALSE),"")</f>
        <v/>
      </c>
      <c r="N334" s="52" t="str">
        <f t="array" ref="N334">IFERROR(VLOOKUP(B334,RT!A:AK,37,FALSE),"")</f>
        <v/>
      </c>
      <c r="O334" s="54" t="str">
        <f t="array" ref="O334">IFERROR(VLOOKUP(B334,RT!A:I,9,FALSE),"")</f>
        <v/>
      </c>
      <c r="P334" s="52" t="str">
        <f t="array" ref="P334">IFERROR(VLOOKUP(B334,RT!A:H,8,FALSE),"")</f>
        <v/>
      </c>
      <c r="Q334" s="55" t="str">
        <f t="array" ref="Q334">IFERROR(VLOOKUP(B334,RT!A:AA,27,FALSE),"")</f>
        <v/>
      </c>
      <c r="R334" s="56" t="str">
        <f t="array" ref="R334">IF(AND(E334&lt;&gt;"",G334="INS",K334="OUI",M334&gt;0),M334*IF($O334&gt;41790,5.94,5.65),"")</f>
        <v/>
      </c>
      <c r="S334" s="50" t="str">
        <f t="array" ref="S334">IF(AND(E334&lt;&gt;"",G334="REV",K334="OUI",M334&gt;0),M334*IF($O334&gt;41790,6.2,5.9),"")</f>
        <v/>
      </c>
      <c r="T334" s="57" t="str">
        <f t="array" ref="T334">IF(AND(E334&lt;&gt;"",K334="NON",OR(L334="Branchement individuel",L334="Batiment détruit")),3,"")</f>
        <v/>
      </c>
      <c r="U334" s="58"/>
      <c r="V334" s="58" t="str">
        <f t="array" ref="V334">IF(AND(E334&lt;&gt;"",K334="OUI",Q334="OUI"),18,"")</f>
        <v/>
      </c>
      <c r="W334" s="49" t="str">
        <f t="array" ref="W334">IF(AND(E334&lt;&gt;"",K334="OUI",Q334="OUI"),60,"")</f>
        <v/>
      </c>
      <c r="X334" s="56"/>
      <c r="Y334" s="49"/>
      <c r="Z334" s="49"/>
      <c r="AA334" s="51"/>
      <c r="AB334" s="48"/>
    </row>
    <row r="335" spans="1:28" x14ac:dyDescent="0.25">
      <c r="A335" s="152" t="str">
        <f t="array" ref="A335">IF(D335="",RIGHT(E335,7),"")</f>
        <v>5149604</v>
      </c>
      <c r="B335" s="152">
        <f t="array" ref="B335">E335</f>
        <v>10005149604</v>
      </c>
      <c r="C335" s="61" t="str">
        <f t="array" ref="C335">IFERROR(VLOOKUP(B335,RT!A:B,2,FALSE),"")</f>
        <v/>
      </c>
      <c r="D335" s="7" t="str">
        <f t="array" ref="D335">IFERROR(VLOOKUP(B335,RT!A:J,10,FALSE),"")</f>
        <v/>
      </c>
      <c r="E335" s="203">
        <v>10005149604</v>
      </c>
      <c r="F335" s="204" t="s">
        <v>2220</v>
      </c>
      <c r="G335" s="204" t="s">
        <v>70</v>
      </c>
      <c r="H335" s="204"/>
      <c r="I335" s="204" t="s">
        <v>2218</v>
      </c>
      <c r="J335" s="202" t="s">
        <v>97</v>
      </c>
      <c r="K335" s="169" t="str">
        <f t="array" ref="K335">IFERROR(VLOOKUP(B335,RT!A:K,11,FALSE),"")</f>
        <v/>
      </c>
      <c r="L335" s="170" t="str">
        <f t="array" ref="L335">IFERROR(VLOOKUP(B335,RT!A:AJ,36,FALSE),"")</f>
        <v/>
      </c>
      <c r="M335" s="53" t="str">
        <f t="array" ref="M335">IFERROR(VLOOKUP(B335,RT!A:AL,38,FALSE),"")</f>
        <v/>
      </c>
      <c r="N335" s="52" t="str">
        <f t="array" ref="N335">IFERROR(VLOOKUP(B335,RT!A:AK,37,FALSE),"")</f>
        <v/>
      </c>
      <c r="O335" s="54" t="str">
        <f t="array" ref="O335">IFERROR(VLOOKUP(B335,RT!A:I,9,FALSE),"")</f>
        <v/>
      </c>
      <c r="P335" s="52" t="str">
        <f t="array" ref="P335">IFERROR(VLOOKUP(B335,RT!A:H,8,FALSE),"")</f>
        <v/>
      </c>
      <c r="Q335" s="55" t="str">
        <f t="array" ref="Q335">IFERROR(VLOOKUP(B335,RT!A:AA,27,FALSE),"")</f>
        <v/>
      </c>
      <c r="R335" s="56" t="str">
        <f t="array" ref="R335">IF(AND(E335&lt;&gt;"",G335="INS",K335="OUI",M335&gt;0),M335*IF($O335&gt;41790,5.94,5.65),"")</f>
        <v/>
      </c>
      <c r="S335" s="50" t="str">
        <f t="array" ref="S335">IF(AND(E335&lt;&gt;"",G335="REV",K335="OUI",M335&gt;0),M335*IF($O335&gt;41790,6.2,5.9),"")</f>
        <v/>
      </c>
      <c r="T335" s="57" t="str">
        <f t="array" ref="T335">IF(AND(E335&lt;&gt;"",K335="NON",OR(L335="Branchement individuel",L335="Batiment détruit")),3,"")</f>
        <v/>
      </c>
      <c r="U335" s="58"/>
      <c r="V335" s="58" t="str">
        <f t="array" ref="V335">IF(AND(E335&lt;&gt;"",K335="OUI",Q335="OUI"),18,"")</f>
        <v/>
      </c>
      <c r="W335" s="49" t="str">
        <f t="array" ref="W335">IF(AND(E335&lt;&gt;"",K335="OUI",Q335="OUI"),60,"")</f>
        <v/>
      </c>
      <c r="X335" s="56"/>
      <c r="Y335" s="49"/>
      <c r="Z335" s="49"/>
      <c r="AA335" s="51"/>
      <c r="AB335" s="48"/>
    </row>
    <row r="336" spans="1:28" x14ac:dyDescent="0.25">
      <c r="A336" s="152" t="str">
        <f t="array" ref="A336">IF(D336="",RIGHT(E336,7),"")</f>
        <v>5240368</v>
      </c>
      <c r="B336" s="152">
        <f t="array" ref="B336">E336</f>
        <v>10005240368</v>
      </c>
      <c r="C336" s="61" t="str">
        <f t="array" ref="C336">IFERROR(VLOOKUP(B336,RT!A:B,2,FALSE),"")</f>
        <v/>
      </c>
      <c r="D336" s="7" t="str">
        <f t="array" ref="D336">IFERROR(VLOOKUP(B336,RT!A:J,10,FALSE),"")</f>
        <v/>
      </c>
      <c r="E336" s="203">
        <v>10005240368</v>
      </c>
      <c r="F336" s="204" t="s">
        <v>80</v>
      </c>
      <c r="G336" s="204" t="s">
        <v>70</v>
      </c>
      <c r="H336" s="204"/>
      <c r="I336" s="204" t="s">
        <v>78</v>
      </c>
      <c r="J336" s="202" t="s">
        <v>79</v>
      </c>
      <c r="K336" s="169" t="str">
        <f t="array" ref="K336">IFERROR(VLOOKUP(B336,RT!A:K,11,FALSE),"")</f>
        <v/>
      </c>
      <c r="L336" s="170" t="str">
        <f t="array" ref="L336">IFERROR(VLOOKUP(B336,RT!A:AJ,36,FALSE),"")</f>
        <v/>
      </c>
      <c r="M336" s="53" t="str">
        <f t="array" ref="M336">IFERROR(VLOOKUP(B336,RT!A:AL,38,FALSE),"")</f>
        <v/>
      </c>
      <c r="N336" s="52" t="str">
        <f t="array" ref="N336">IFERROR(VLOOKUP(B336,RT!A:AK,37,FALSE),"")</f>
        <v/>
      </c>
      <c r="O336" s="54" t="str">
        <f t="array" ref="O336">IFERROR(VLOOKUP(B336,RT!A:I,9,FALSE),"")</f>
        <v/>
      </c>
      <c r="P336" s="52" t="str">
        <f t="array" ref="P336">IFERROR(VLOOKUP(B336,RT!A:H,8,FALSE),"")</f>
        <v/>
      </c>
      <c r="Q336" s="55" t="str">
        <f t="array" ref="Q336">IFERROR(VLOOKUP(B336,RT!A:AA,27,FALSE),"")</f>
        <v/>
      </c>
      <c r="R336" s="56" t="str">
        <f t="array" ref="R336">IF(AND(E336&lt;&gt;"",G336="INS",K336="OUI",M336&gt;0),M336*IF($O336&gt;41790,5.94,5.65),"")</f>
        <v/>
      </c>
      <c r="S336" s="50" t="str">
        <f t="array" ref="S336">IF(AND(E336&lt;&gt;"",G336="REV",K336="OUI",M336&gt;0),M336*IF($O336&gt;41790,6.2,5.9),"")</f>
        <v/>
      </c>
      <c r="T336" s="57" t="str">
        <f t="array" ref="T336">IF(AND(E336&lt;&gt;"",K336="NON",OR(L336="Branchement individuel",L336="Batiment détruit")),3,"")</f>
        <v/>
      </c>
      <c r="U336" s="58"/>
      <c r="V336" s="58" t="str">
        <f t="array" ref="V336">IF(AND(E336&lt;&gt;"",K336="OUI",Q336="OUI"),18,"")</f>
        <v/>
      </c>
      <c r="W336" s="49" t="str">
        <f t="array" ref="W336">IF(AND(E336&lt;&gt;"",K336="OUI",Q336="OUI"),60,"")</f>
        <v/>
      </c>
      <c r="X336" s="56"/>
      <c r="Y336" s="49"/>
      <c r="Z336" s="49"/>
      <c r="AA336" s="51"/>
      <c r="AB336" s="48"/>
    </row>
    <row r="337" spans="1:28" x14ac:dyDescent="0.25">
      <c r="A337" s="152" t="str">
        <f t="array" ref="A337">IF(D337="",RIGHT(E337,7),"")</f>
        <v>5500119</v>
      </c>
      <c r="B337" s="152">
        <f t="array" ref="B337">E337</f>
        <v>10005500119</v>
      </c>
      <c r="C337" s="61" t="str">
        <f t="array" ref="C337">IFERROR(VLOOKUP(B337,RT!A:B,2,FALSE),"")</f>
        <v/>
      </c>
      <c r="D337" s="7" t="str">
        <f t="array" ref="D337">IFERROR(VLOOKUP(B337,RT!A:J,10,FALSE),"")</f>
        <v/>
      </c>
      <c r="E337" s="203">
        <v>10005500119</v>
      </c>
      <c r="F337" s="204" t="s">
        <v>77</v>
      </c>
      <c r="G337" s="204" t="s">
        <v>70</v>
      </c>
      <c r="H337" s="204"/>
      <c r="I337" s="204" t="s">
        <v>78</v>
      </c>
      <c r="J337" s="202" t="s">
        <v>79</v>
      </c>
      <c r="K337" s="169" t="str">
        <f t="array" ref="K337">IFERROR(VLOOKUP(B337,RT!A:K,11,FALSE),"")</f>
        <v/>
      </c>
      <c r="L337" s="170" t="str">
        <f t="array" ref="L337">IFERROR(VLOOKUP(B337,RT!A:AJ,36,FALSE),"")</f>
        <v/>
      </c>
      <c r="M337" s="53" t="str">
        <f t="array" ref="M337">IFERROR(VLOOKUP(B337,RT!A:AL,38,FALSE),"")</f>
        <v/>
      </c>
      <c r="N337" s="52" t="str">
        <f t="array" ref="N337">IFERROR(VLOOKUP(B337,RT!A:AK,37,FALSE),"")</f>
        <v/>
      </c>
      <c r="O337" s="54" t="str">
        <f t="array" ref="O337">IFERROR(VLOOKUP(B337,RT!A:I,9,FALSE),"")</f>
        <v/>
      </c>
      <c r="P337" s="52" t="str">
        <f t="array" ref="P337">IFERROR(VLOOKUP(B337,RT!A:H,8,FALSE),"")</f>
        <v/>
      </c>
      <c r="Q337" s="55" t="str">
        <f t="array" ref="Q337">IFERROR(VLOOKUP(B337,RT!A:AA,27,FALSE),"")</f>
        <v/>
      </c>
      <c r="R337" s="56" t="str">
        <f t="array" ref="R337">IF(AND(E337&lt;&gt;"",G337="INS",K337="OUI",M337&gt;0),M337*IF($O337&gt;41790,5.94,5.65),"")</f>
        <v/>
      </c>
      <c r="S337" s="50" t="str">
        <f t="array" ref="S337">IF(AND(E337&lt;&gt;"",G337="REV",K337="OUI",M337&gt;0),M337*IF($O337&gt;41790,6.2,5.9),"")</f>
        <v/>
      </c>
      <c r="T337" s="57" t="str">
        <f t="array" ref="T337">IF(AND(E337&lt;&gt;"",K337="NON",OR(L337="Branchement individuel",L337="Batiment détruit")),3,"")</f>
        <v/>
      </c>
      <c r="U337" s="58"/>
      <c r="V337" s="58" t="str">
        <f t="array" ref="V337">IF(AND(E337&lt;&gt;"",K337="OUI",Q337="OUI"),18,"")</f>
        <v/>
      </c>
      <c r="W337" s="49" t="str">
        <f t="array" ref="W337">IF(AND(E337&lt;&gt;"",K337="OUI",Q337="OUI"),60,"")</f>
        <v/>
      </c>
      <c r="X337" s="56"/>
      <c r="Y337" s="49"/>
      <c r="Z337" s="49"/>
      <c r="AA337" s="51"/>
      <c r="AB337" s="48"/>
    </row>
    <row r="338" spans="1:28" x14ac:dyDescent="0.25">
      <c r="A338" s="152" t="str">
        <f t="array" ref="A338">IF(D338="",RIGHT(E338,7),"")</f>
        <v>5197190</v>
      </c>
      <c r="B338" s="152">
        <f t="array" ref="B338">E338</f>
        <v>10005197190</v>
      </c>
      <c r="C338" s="61" t="str">
        <f t="array" ref="C338">IFERROR(VLOOKUP(B338,RT!A:B,2,FALSE),"")</f>
        <v/>
      </c>
      <c r="D338" s="7" t="str">
        <f t="array" ref="D338">IFERROR(VLOOKUP(B338,RT!A:J,10,FALSE),"")</f>
        <v/>
      </c>
      <c r="E338" s="203">
        <v>10005197190</v>
      </c>
      <c r="F338" s="204" t="s">
        <v>81</v>
      </c>
      <c r="G338" s="204" t="s">
        <v>70</v>
      </c>
      <c r="H338" s="204"/>
      <c r="I338" s="204" t="s">
        <v>78</v>
      </c>
      <c r="J338" s="202" t="s">
        <v>79</v>
      </c>
      <c r="K338" s="169" t="str">
        <f t="array" ref="K338">IFERROR(VLOOKUP(B338,RT!A:K,11,FALSE),"")</f>
        <v/>
      </c>
      <c r="L338" s="170" t="str">
        <f t="array" ref="L338">IFERROR(VLOOKUP(B338,RT!A:AJ,36,FALSE),"")</f>
        <v/>
      </c>
      <c r="M338" s="53" t="str">
        <f t="array" ref="M338">IFERROR(VLOOKUP(B338,RT!A:AL,38,FALSE),"")</f>
        <v/>
      </c>
      <c r="N338" s="52" t="str">
        <f t="array" ref="N338">IFERROR(VLOOKUP(B338,RT!A:AK,37,FALSE),"")</f>
        <v/>
      </c>
      <c r="O338" s="54" t="str">
        <f t="array" ref="O338">IFERROR(VLOOKUP(B338,RT!A:I,9,FALSE),"")</f>
        <v/>
      </c>
      <c r="P338" s="52" t="str">
        <f t="array" ref="P338">IFERROR(VLOOKUP(B338,RT!A:H,8,FALSE),"")</f>
        <v/>
      </c>
      <c r="Q338" s="55" t="str">
        <f t="array" ref="Q338">IFERROR(VLOOKUP(B338,RT!A:AA,27,FALSE),"")</f>
        <v/>
      </c>
      <c r="R338" s="56" t="str">
        <f t="array" ref="R338">IF(AND(E338&lt;&gt;"",G338="INS",K338="OUI",M338&gt;0),M338*IF($O338&gt;41790,5.94,5.65),"")</f>
        <v/>
      </c>
      <c r="S338" s="50" t="str">
        <f t="array" ref="S338">IF(AND(E338&lt;&gt;"",G338="REV",K338="OUI",M338&gt;0),M338*IF($O338&gt;41790,6.2,5.9),"")</f>
        <v/>
      </c>
      <c r="T338" s="57" t="str">
        <f t="array" ref="T338">IF(AND(E338&lt;&gt;"",K338="NON",OR(L338="Branchement individuel",L338="Batiment détruit")),3,"")</f>
        <v/>
      </c>
      <c r="U338" s="58"/>
      <c r="V338" s="58" t="str">
        <f t="array" ref="V338">IF(AND(E338&lt;&gt;"",K338="OUI",Q338="OUI"),18,"")</f>
        <v/>
      </c>
      <c r="W338" s="49" t="str">
        <f t="array" ref="W338">IF(AND(E338&lt;&gt;"",K338="OUI",Q338="OUI"),60,"")</f>
        <v/>
      </c>
      <c r="X338" s="56"/>
      <c r="Y338" s="49"/>
      <c r="Z338" s="49"/>
      <c r="AA338" s="51"/>
      <c r="AB338" s="48"/>
    </row>
    <row r="339" spans="1:28" x14ac:dyDescent="0.25">
      <c r="A339" s="152" t="str">
        <f t="array" ref="A339">IF(D339="",RIGHT(E339,7),"")</f>
        <v>5645802</v>
      </c>
      <c r="B339" s="152">
        <f t="array" ref="B339">E339</f>
        <v>10005645802</v>
      </c>
      <c r="C339" s="61" t="str">
        <f t="array" ref="C339">IFERROR(VLOOKUP(B339,RT!A:B,2,FALSE),"")</f>
        <v/>
      </c>
      <c r="D339" s="7" t="str">
        <f t="array" ref="D339">IFERROR(VLOOKUP(B339,RT!A:J,10,FALSE),"")</f>
        <v/>
      </c>
      <c r="E339" s="203">
        <v>10005645802</v>
      </c>
      <c r="F339" s="204" t="s">
        <v>94</v>
      </c>
      <c r="G339" s="204" t="s">
        <v>70</v>
      </c>
      <c r="H339" s="204"/>
      <c r="I339" s="204" t="s">
        <v>92</v>
      </c>
      <c r="J339" s="202" t="s">
        <v>79</v>
      </c>
      <c r="K339" s="169" t="str">
        <f t="array" ref="K339">IFERROR(VLOOKUP(B339,RT!A:K,11,FALSE),"")</f>
        <v/>
      </c>
      <c r="L339" s="170" t="str">
        <f t="array" ref="L339">IFERROR(VLOOKUP(B339,RT!A:AJ,36,FALSE),"")</f>
        <v/>
      </c>
      <c r="M339" s="53" t="str">
        <f t="array" ref="M339">IFERROR(VLOOKUP(B339,RT!A:AL,38,FALSE),"")</f>
        <v/>
      </c>
      <c r="N339" s="52" t="str">
        <f t="array" ref="N339">IFERROR(VLOOKUP(B339,RT!A:AK,37,FALSE),"")</f>
        <v/>
      </c>
      <c r="O339" s="54" t="str">
        <f t="array" ref="O339">IFERROR(VLOOKUP(B339,RT!A:I,9,FALSE),"")</f>
        <v/>
      </c>
      <c r="P339" s="52" t="str">
        <f t="array" ref="P339">IFERROR(VLOOKUP(B339,RT!A:H,8,FALSE),"")</f>
        <v/>
      </c>
      <c r="Q339" s="55" t="str">
        <f t="array" ref="Q339">IFERROR(VLOOKUP(B339,RT!A:AA,27,FALSE),"")</f>
        <v/>
      </c>
      <c r="R339" s="56" t="str">
        <f t="array" ref="R339">IF(AND(E339&lt;&gt;"",G339="INS",K339="OUI",M339&gt;0),M339*IF($O339&gt;41790,5.94,5.65),"")</f>
        <v/>
      </c>
      <c r="S339" s="50" t="str">
        <f t="array" ref="S339">IF(AND(E339&lt;&gt;"",G339="REV",K339="OUI",M339&gt;0),M339*IF($O339&gt;41790,6.2,5.9),"")</f>
        <v/>
      </c>
      <c r="T339" s="57" t="str">
        <f t="array" ref="T339">IF(AND(E339&lt;&gt;"",K339="NON",OR(L339="Branchement individuel",L339="Batiment détruit")),3,"")</f>
        <v/>
      </c>
      <c r="U339" s="58"/>
      <c r="V339" s="58" t="str">
        <f t="array" ref="V339">IF(AND(E339&lt;&gt;"",K339="OUI",Q339="OUI"),18,"")</f>
        <v/>
      </c>
      <c r="W339" s="49" t="str">
        <f t="array" ref="W339">IF(AND(E339&lt;&gt;"",K339="OUI",Q339="OUI"),60,"")</f>
        <v/>
      </c>
      <c r="X339" s="56"/>
      <c r="Y339" s="49"/>
      <c r="Z339" s="49"/>
      <c r="AA339" s="51"/>
      <c r="AB339" s="48"/>
    </row>
    <row r="340" spans="1:28" x14ac:dyDescent="0.25">
      <c r="A340" s="152" t="str">
        <f t="array" ref="A340">IF(D340="",RIGHT(E340,7),"")</f>
        <v>5585270</v>
      </c>
      <c r="B340" s="152">
        <f t="array" ref="B340">E340</f>
        <v>10005585270</v>
      </c>
      <c r="C340" s="61" t="str">
        <f t="array" ref="C340">IFERROR(VLOOKUP(B340,RT!A:B,2,FALSE),"")</f>
        <v/>
      </c>
      <c r="D340" s="7" t="str">
        <f t="array" ref="D340">IFERROR(VLOOKUP(B340,RT!A:J,10,FALSE),"")</f>
        <v/>
      </c>
      <c r="E340" s="203">
        <v>10005585270</v>
      </c>
      <c r="F340" s="204" t="s">
        <v>91</v>
      </c>
      <c r="G340" s="204" t="s">
        <v>70</v>
      </c>
      <c r="H340" s="204"/>
      <c r="I340" s="204" t="s">
        <v>92</v>
      </c>
      <c r="J340" s="202" t="s">
        <v>79</v>
      </c>
      <c r="K340" s="169" t="str">
        <f t="array" ref="K340">IFERROR(VLOOKUP(B340,RT!A:K,11,FALSE),"")</f>
        <v/>
      </c>
      <c r="L340" s="170" t="str">
        <f t="array" ref="L340">IFERROR(VLOOKUP(B340,RT!A:AJ,36,FALSE),"")</f>
        <v/>
      </c>
      <c r="M340" s="53" t="str">
        <f t="array" ref="M340">IFERROR(VLOOKUP(B340,RT!A:AL,38,FALSE),"")</f>
        <v/>
      </c>
      <c r="N340" s="52" t="str">
        <f t="array" ref="N340">IFERROR(VLOOKUP(B340,RT!A:AK,37,FALSE),"")</f>
        <v/>
      </c>
      <c r="O340" s="54" t="str">
        <f t="array" ref="O340">IFERROR(VLOOKUP(B340,RT!A:I,9,FALSE),"")</f>
        <v/>
      </c>
      <c r="P340" s="52" t="str">
        <f t="array" ref="P340">IFERROR(VLOOKUP(B340,RT!A:H,8,FALSE),"")</f>
        <v/>
      </c>
      <c r="Q340" s="55" t="str">
        <f t="array" ref="Q340">IFERROR(VLOOKUP(B340,RT!A:AA,27,FALSE),"")</f>
        <v/>
      </c>
      <c r="R340" s="56" t="str">
        <f t="array" ref="R340">IF(AND(E340&lt;&gt;"",G340="INS",K340="OUI",M340&gt;0),M340*IF($O340&gt;41790,5.94,5.65),"")</f>
        <v/>
      </c>
      <c r="S340" s="50" t="str">
        <f t="array" ref="S340">IF(AND(E340&lt;&gt;"",G340="REV",K340="OUI",M340&gt;0),M340*IF($O340&gt;41790,6.2,5.9),"")</f>
        <v/>
      </c>
      <c r="T340" s="57" t="str">
        <f t="array" ref="T340">IF(AND(E340&lt;&gt;"",K340="NON",OR(L340="Branchement individuel",L340="Batiment détruit")),3,"")</f>
        <v/>
      </c>
      <c r="U340" s="58"/>
      <c r="V340" s="58" t="str">
        <f t="array" ref="V340">IF(AND(E340&lt;&gt;"",K340="OUI",Q340="OUI"),18,"")</f>
        <v/>
      </c>
      <c r="W340" s="49" t="str">
        <f t="array" ref="W340">IF(AND(E340&lt;&gt;"",K340="OUI",Q340="OUI"),60,"")</f>
        <v/>
      </c>
      <c r="X340" s="56"/>
      <c r="Y340" s="49"/>
      <c r="Z340" s="49"/>
      <c r="AA340" s="51"/>
      <c r="AB340" s="48"/>
    </row>
    <row r="341" spans="1:28" x14ac:dyDescent="0.25">
      <c r="A341" s="152" t="str">
        <f t="array" ref="A341">IF(D341="",RIGHT(E341,7),"")</f>
        <v>5585974</v>
      </c>
      <c r="B341" s="152">
        <f t="array" ref="B341">E341</f>
        <v>10005585974</v>
      </c>
      <c r="C341" s="61" t="str">
        <f t="array" ref="C341">IFERROR(VLOOKUP(B341,RT!A:B,2,FALSE),"")</f>
        <v/>
      </c>
      <c r="D341" s="7" t="str">
        <f t="array" ref="D341">IFERROR(VLOOKUP(B341,RT!A:J,10,FALSE),"")</f>
        <v/>
      </c>
      <c r="E341" s="203">
        <v>10005585974</v>
      </c>
      <c r="F341" s="204" t="s">
        <v>93</v>
      </c>
      <c r="G341" s="204" t="s">
        <v>70</v>
      </c>
      <c r="H341" s="204"/>
      <c r="I341" s="204" t="s">
        <v>92</v>
      </c>
      <c r="J341" s="202" t="s">
        <v>79</v>
      </c>
      <c r="K341" s="169" t="str">
        <f t="array" ref="K341">IFERROR(VLOOKUP(B341,RT!A:K,11,FALSE),"")</f>
        <v/>
      </c>
      <c r="L341" s="170" t="str">
        <f t="array" ref="L341">IFERROR(VLOOKUP(B341,RT!A:AJ,36,FALSE),"")</f>
        <v/>
      </c>
      <c r="M341" s="53" t="str">
        <f t="array" ref="M341">IFERROR(VLOOKUP(B341,RT!A:AL,38,FALSE),"")</f>
        <v/>
      </c>
      <c r="N341" s="52" t="str">
        <f t="array" ref="N341">IFERROR(VLOOKUP(B341,RT!A:AK,37,FALSE),"")</f>
        <v/>
      </c>
      <c r="O341" s="54" t="str">
        <f t="array" ref="O341">IFERROR(VLOOKUP(B341,RT!A:I,9,FALSE),"")</f>
        <v/>
      </c>
      <c r="P341" s="52" t="str">
        <f t="array" ref="P341">IFERROR(VLOOKUP(B341,RT!A:H,8,FALSE),"")</f>
        <v/>
      </c>
      <c r="Q341" s="55" t="str">
        <f t="array" ref="Q341">IFERROR(VLOOKUP(B341,RT!A:AA,27,FALSE),"")</f>
        <v/>
      </c>
      <c r="R341" s="56" t="str">
        <f t="array" ref="R341">IF(AND(E341&lt;&gt;"",G341="INS",K341="OUI",M341&gt;0),M341*IF($O341&gt;41790,5.94,5.65),"")</f>
        <v/>
      </c>
      <c r="S341" s="50" t="str">
        <f t="array" ref="S341">IF(AND(E341&lt;&gt;"",G341="REV",K341="OUI",M341&gt;0),M341*IF($O341&gt;41790,6.2,5.9),"")</f>
        <v/>
      </c>
      <c r="T341" s="57" t="str">
        <f t="array" ref="T341">IF(AND(E341&lt;&gt;"",K341="NON",OR(L341="Branchement individuel",L341="Batiment détruit")),3,"")</f>
        <v/>
      </c>
      <c r="U341" s="58"/>
      <c r="V341" s="58" t="str">
        <f t="array" ref="V341">IF(AND(E341&lt;&gt;"",K341="OUI",Q341="OUI"),18,"")</f>
        <v/>
      </c>
      <c r="W341" s="49" t="str">
        <f t="array" ref="W341">IF(AND(E341&lt;&gt;"",K341="OUI",Q341="OUI"),60,"")</f>
        <v/>
      </c>
      <c r="X341" s="56"/>
      <c r="Y341" s="49"/>
      <c r="Z341" s="49"/>
      <c r="AA341" s="51"/>
      <c r="AB341" s="48"/>
    </row>
    <row r="342" spans="1:28" x14ac:dyDescent="0.25">
      <c r="A342" s="152" t="str">
        <f t="array" ref="A342">IF(D342="",RIGHT(E342,7),"")</f>
        <v>5557538</v>
      </c>
      <c r="B342" s="152">
        <f t="array" ref="B342">E342</f>
        <v>10005557538</v>
      </c>
      <c r="C342" s="61" t="str">
        <f t="array" ref="C342">IFERROR(VLOOKUP(B342,RT!A:B,2,FALSE),"")</f>
        <v/>
      </c>
      <c r="D342" s="7" t="str">
        <f t="array" ref="D342">IFERROR(VLOOKUP(B342,RT!A:J,10,FALSE),"")</f>
        <v/>
      </c>
      <c r="E342" s="203">
        <v>10005557538</v>
      </c>
      <c r="F342" s="204" t="s">
        <v>602</v>
      </c>
      <c r="G342" s="204" t="s">
        <v>70</v>
      </c>
      <c r="H342" s="204"/>
      <c r="I342" s="204" t="s">
        <v>79</v>
      </c>
      <c r="J342" s="202" t="s">
        <v>79</v>
      </c>
      <c r="K342" s="169" t="str">
        <f t="array" ref="K342">IFERROR(VLOOKUP(B342,RT!A:K,11,FALSE),"")</f>
        <v/>
      </c>
      <c r="L342" s="170" t="str">
        <f t="array" ref="L342">IFERROR(VLOOKUP(B342,RT!A:AJ,36,FALSE),"")</f>
        <v/>
      </c>
      <c r="M342" s="53" t="str">
        <f t="array" ref="M342">IFERROR(VLOOKUP(B342,RT!A:AL,38,FALSE),"")</f>
        <v/>
      </c>
      <c r="N342" s="52" t="str">
        <f t="array" ref="N342">IFERROR(VLOOKUP(B342,RT!A:AK,37,FALSE),"")</f>
        <v/>
      </c>
      <c r="O342" s="54" t="str">
        <f t="array" ref="O342">IFERROR(VLOOKUP(B342,RT!A:I,9,FALSE),"")</f>
        <v/>
      </c>
      <c r="P342" s="52" t="str">
        <f t="array" ref="P342">IFERROR(VLOOKUP(B342,RT!A:H,8,FALSE),"")</f>
        <v/>
      </c>
      <c r="Q342" s="55" t="str">
        <f t="array" ref="Q342">IFERROR(VLOOKUP(B342,RT!A:AA,27,FALSE),"")</f>
        <v/>
      </c>
      <c r="R342" s="56" t="str">
        <f t="array" ref="R342">IF(AND(E342&lt;&gt;"",G342="INS",K342="OUI",M342&gt;0),M342*IF($O342&gt;41790,5.94,5.65),"")</f>
        <v/>
      </c>
      <c r="S342" s="50" t="str">
        <f t="array" ref="S342">IF(AND(E342&lt;&gt;"",G342="REV",K342="OUI",M342&gt;0),M342*IF($O342&gt;41790,6.2,5.9),"")</f>
        <v/>
      </c>
      <c r="T342" s="57" t="str">
        <f t="array" ref="T342">IF(AND(E342&lt;&gt;"",K342="NON",OR(L342="Branchement individuel",L342="Batiment détruit")),3,"")</f>
        <v/>
      </c>
      <c r="U342" s="58"/>
      <c r="V342" s="58" t="str">
        <f t="array" ref="V342">IF(AND(E342&lt;&gt;"",K342="OUI",Q342="OUI"),18,"")</f>
        <v/>
      </c>
      <c r="W342" s="49" t="str">
        <f t="array" ref="W342">IF(AND(E342&lt;&gt;"",K342="OUI",Q342="OUI"),60,"")</f>
        <v/>
      </c>
      <c r="X342" s="56"/>
      <c r="Y342" s="49"/>
      <c r="Z342" s="49"/>
      <c r="AA342" s="51"/>
      <c r="AB342" s="48"/>
    </row>
    <row r="343" spans="1:28" x14ac:dyDescent="0.25">
      <c r="A343" s="152" t="str">
        <f t="array" ref="A343">IF(D343="",RIGHT(E343,7),"")</f>
        <v>5523477</v>
      </c>
      <c r="B343" s="152">
        <f t="array" ref="B343">E343</f>
        <v>10005523477</v>
      </c>
      <c r="C343" s="61" t="str">
        <f t="array" ref="C343">IFERROR(VLOOKUP(B343,RT!A:B,2,FALSE),"")</f>
        <v/>
      </c>
      <c r="D343" s="7" t="str">
        <f t="array" ref="D343">IFERROR(VLOOKUP(B343,RT!A:J,10,FALSE),"")</f>
        <v/>
      </c>
      <c r="E343" s="203">
        <v>10005523477</v>
      </c>
      <c r="F343" s="204" t="s">
        <v>603</v>
      </c>
      <c r="G343" s="204" t="s">
        <v>70</v>
      </c>
      <c r="H343" s="204"/>
      <c r="I343" s="204" t="s">
        <v>79</v>
      </c>
      <c r="J343" s="202" t="s">
        <v>79</v>
      </c>
      <c r="K343" s="169" t="str">
        <f t="array" ref="K343">IFERROR(VLOOKUP(B343,RT!A:K,11,FALSE),"")</f>
        <v/>
      </c>
      <c r="L343" s="170" t="str">
        <f t="array" ref="L343">IFERROR(VLOOKUP(B343,RT!A:AJ,36,FALSE),"")</f>
        <v/>
      </c>
      <c r="M343" s="53" t="str">
        <f t="array" ref="M343">IFERROR(VLOOKUP(B343,RT!A:AL,38,FALSE),"")</f>
        <v/>
      </c>
      <c r="N343" s="52" t="str">
        <f t="array" ref="N343">IFERROR(VLOOKUP(B343,RT!A:AK,37,FALSE),"")</f>
        <v/>
      </c>
      <c r="O343" s="54" t="str">
        <f t="array" ref="O343">IFERROR(VLOOKUP(B343,RT!A:I,9,FALSE),"")</f>
        <v/>
      </c>
      <c r="P343" s="52" t="str">
        <f t="array" ref="P343">IFERROR(VLOOKUP(B343,RT!A:H,8,FALSE),"")</f>
        <v/>
      </c>
      <c r="Q343" s="55" t="str">
        <f t="array" ref="Q343">IFERROR(VLOOKUP(B343,RT!A:AA,27,FALSE),"")</f>
        <v/>
      </c>
      <c r="R343" s="56" t="str">
        <f t="array" ref="R343">IF(AND(E343&lt;&gt;"",G343="INS",K343="OUI",M343&gt;0),M343*IF($O343&gt;41790,5.94,5.65),"")</f>
        <v/>
      </c>
      <c r="S343" s="50" t="str">
        <f t="array" ref="S343">IF(AND(E343&lt;&gt;"",G343="REV",K343="OUI",M343&gt;0),M343*IF($O343&gt;41790,6.2,5.9),"")</f>
        <v/>
      </c>
      <c r="T343" s="57" t="str">
        <f t="array" ref="T343">IF(AND(E343&lt;&gt;"",K343="NON",OR(L343="Branchement individuel",L343="Batiment détruit")),3,"")</f>
        <v/>
      </c>
      <c r="U343" s="58"/>
      <c r="V343" s="58" t="str">
        <f t="array" ref="V343">IF(AND(E343&lt;&gt;"",K343="OUI",Q343="OUI"),18,"")</f>
        <v/>
      </c>
      <c r="W343" s="49" t="str">
        <f t="array" ref="W343">IF(AND(E343&lt;&gt;"",K343="OUI",Q343="OUI"),60,"")</f>
        <v/>
      </c>
      <c r="X343" s="56"/>
      <c r="Y343" s="49"/>
      <c r="Z343" s="49"/>
      <c r="AA343" s="51"/>
      <c r="AB343" s="48"/>
    </row>
    <row r="344" spans="1:28" x14ac:dyDescent="0.25">
      <c r="A344" s="152" t="str">
        <f t="array" ref="A344">IF(D344="",RIGHT(E344,7),"")</f>
        <v>5243375</v>
      </c>
      <c r="B344" s="152">
        <f t="array" ref="B344">E344</f>
        <v>10005243375</v>
      </c>
      <c r="C344" s="61" t="str">
        <f t="array" ref="C344">IFERROR(VLOOKUP(B344,RT!A:B,2,FALSE),"")</f>
        <v/>
      </c>
      <c r="D344" s="7" t="str">
        <f t="array" ref="D344">IFERROR(VLOOKUP(B344,RT!A:J,10,FALSE),"")</f>
        <v/>
      </c>
      <c r="E344" s="203">
        <v>10005243375</v>
      </c>
      <c r="F344" s="204" t="s">
        <v>601</v>
      </c>
      <c r="G344" s="204" t="s">
        <v>70</v>
      </c>
      <c r="H344" s="204"/>
      <c r="I344" s="204" t="s">
        <v>79</v>
      </c>
      <c r="J344" s="202" t="s">
        <v>79</v>
      </c>
      <c r="K344" s="169" t="str">
        <f t="array" ref="K344">IFERROR(VLOOKUP(B344,RT!A:K,11,FALSE),"")</f>
        <v/>
      </c>
      <c r="L344" s="170" t="str">
        <f t="array" ref="L344">IFERROR(VLOOKUP(B344,RT!A:AJ,36,FALSE),"")</f>
        <v/>
      </c>
      <c r="M344" s="53" t="str">
        <f t="array" ref="M344">IFERROR(VLOOKUP(B344,RT!A:AL,38,FALSE),"")</f>
        <v/>
      </c>
      <c r="N344" s="52" t="str">
        <f t="array" ref="N344">IFERROR(VLOOKUP(B344,RT!A:AK,37,FALSE),"")</f>
        <v/>
      </c>
      <c r="O344" s="54" t="str">
        <f t="array" ref="O344">IFERROR(VLOOKUP(B344,RT!A:I,9,FALSE),"")</f>
        <v/>
      </c>
      <c r="P344" s="52" t="str">
        <f t="array" ref="P344">IFERROR(VLOOKUP(B344,RT!A:H,8,FALSE),"")</f>
        <v/>
      </c>
      <c r="Q344" s="55" t="str">
        <f t="array" ref="Q344">IFERROR(VLOOKUP(B344,RT!A:AA,27,FALSE),"")</f>
        <v/>
      </c>
      <c r="R344" s="56" t="str">
        <f t="array" ref="R344">IF(AND(E344&lt;&gt;"",G344="INS",K344="OUI",M344&gt;0),M344*IF($O344&gt;41790,5.94,5.65),"")</f>
        <v/>
      </c>
      <c r="S344" s="50" t="str">
        <f t="array" ref="S344">IF(AND(E344&lt;&gt;"",G344="REV",K344="OUI",M344&gt;0),M344*IF($O344&gt;41790,6.2,5.9),"")</f>
        <v/>
      </c>
      <c r="T344" s="57" t="str">
        <f t="array" ref="T344">IF(AND(E344&lt;&gt;"",K344="NON",OR(L344="Branchement individuel",L344="Batiment détruit")),3,"")</f>
        <v/>
      </c>
      <c r="U344" s="58"/>
      <c r="V344" s="58" t="str">
        <f t="array" ref="V344">IF(AND(E344&lt;&gt;"",K344="OUI",Q344="OUI"),18,"")</f>
        <v/>
      </c>
      <c r="W344" s="49" t="str">
        <f t="array" ref="W344">IF(AND(E344&lt;&gt;"",K344="OUI",Q344="OUI"),60,"")</f>
        <v/>
      </c>
      <c r="X344" s="56"/>
      <c r="Y344" s="49"/>
      <c r="Z344" s="49"/>
      <c r="AA344" s="51"/>
      <c r="AB344" s="48"/>
    </row>
    <row r="345" spans="1:28" x14ac:dyDescent="0.25">
      <c r="A345" s="152" t="str">
        <f t="array" ref="A345">IF(D345="",RIGHT(E345,7),"")</f>
        <v>5645874</v>
      </c>
      <c r="B345" s="152">
        <f t="array" ref="B345">E345</f>
        <v>10005645874</v>
      </c>
      <c r="C345" s="61" t="str">
        <f t="array" ref="C345">IFERROR(VLOOKUP(B345,RT!A:B,2,FALSE),"")</f>
        <v/>
      </c>
      <c r="D345" s="7" t="str">
        <f t="array" ref="D345">IFERROR(VLOOKUP(B345,RT!A:J,10,FALSE),"")</f>
        <v/>
      </c>
      <c r="E345" s="203">
        <v>10005645874</v>
      </c>
      <c r="F345" s="204" t="s">
        <v>1251</v>
      </c>
      <c r="G345" s="204" t="s">
        <v>70</v>
      </c>
      <c r="H345" s="204"/>
      <c r="I345" s="204" t="s">
        <v>1104</v>
      </c>
      <c r="J345" s="202" t="s">
        <v>79</v>
      </c>
      <c r="K345" s="169" t="str">
        <f t="array" ref="K345">IFERROR(VLOOKUP(B345,RT!A:K,11,FALSE),"")</f>
        <v/>
      </c>
      <c r="L345" s="170" t="str">
        <f t="array" ref="L345">IFERROR(VLOOKUP(B345,RT!A:AJ,36,FALSE),"")</f>
        <v/>
      </c>
      <c r="M345" s="53" t="str">
        <f t="array" ref="M345">IFERROR(VLOOKUP(B345,RT!A:AL,38,FALSE),"")</f>
        <v/>
      </c>
      <c r="N345" s="52" t="str">
        <f t="array" ref="N345">IFERROR(VLOOKUP(B345,RT!A:AK,37,FALSE),"")</f>
        <v/>
      </c>
      <c r="O345" s="54" t="str">
        <f t="array" ref="O345">IFERROR(VLOOKUP(B345,RT!A:I,9,FALSE),"")</f>
        <v/>
      </c>
      <c r="P345" s="52" t="str">
        <f t="array" ref="P345">IFERROR(VLOOKUP(B345,RT!A:H,8,FALSE),"")</f>
        <v/>
      </c>
      <c r="Q345" s="55" t="str">
        <f t="array" ref="Q345">IFERROR(VLOOKUP(B345,RT!A:AA,27,FALSE),"")</f>
        <v/>
      </c>
      <c r="R345" s="56" t="str">
        <f t="array" ref="R345">IF(AND(E345&lt;&gt;"",G345="INS",K345="OUI",M345&gt;0),M345*IF($O345&gt;41790,5.94,5.65),"")</f>
        <v/>
      </c>
      <c r="S345" s="50" t="str">
        <f t="array" ref="S345">IF(AND(E345&lt;&gt;"",G345="REV",K345="OUI",M345&gt;0),M345*IF($O345&gt;41790,6.2,5.9),"")</f>
        <v/>
      </c>
      <c r="T345" s="57" t="str">
        <f t="array" ref="T345">IF(AND(E345&lt;&gt;"",K345="NON",OR(L345="Branchement individuel",L345="Batiment détruit")),3,"")</f>
        <v/>
      </c>
      <c r="U345" s="58"/>
      <c r="V345" s="58" t="str">
        <f t="array" ref="V345">IF(AND(E345&lt;&gt;"",K345="OUI",Q345="OUI"),18,"")</f>
        <v/>
      </c>
      <c r="W345" s="49" t="str">
        <f t="array" ref="W345">IF(AND(E345&lt;&gt;"",K345="OUI",Q345="OUI"),60,"")</f>
        <v/>
      </c>
      <c r="X345" s="56"/>
      <c r="Y345" s="49"/>
      <c r="Z345" s="49"/>
      <c r="AA345" s="51"/>
      <c r="AB345" s="48"/>
    </row>
    <row r="346" spans="1:28" x14ac:dyDescent="0.25">
      <c r="A346" s="152" t="str">
        <f t="array" ref="A346">IF(D346="",RIGHT(E346,7),"")</f>
        <v>5385454</v>
      </c>
      <c r="B346" s="152">
        <f t="array" ref="B346">E346</f>
        <v>10005385454</v>
      </c>
      <c r="C346" s="61" t="str">
        <f t="array" ref="C346">IFERROR(VLOOKUP(B346,RT!A:B,2,FALSE),"")</f>
        <v/>
      </c>
      <c r="D346" s="7" t="str">
        <f t="array" ref="D346">IFERROR(VLOOKUP(B346,RT!A:J,10,FALSE),"")</f>
        <v/>
      </c>
      <c r="E346" s="203">
        <v>10005385454</v>
      </c>
      <c r="F346" s="204" t="s">
        <v>1306</v>
      </c>
      <c r="G346" s="204" t="s">
        <v>70</v>
      </c>
      <c r="H346" s="204"/>
      <c r="I346" s="204" t="s">
        <v>1104</v>
      </c>
      <c r="J346" s="202" t="s">
        <v>79</v>
      </c>
      <c r="K346" s="169" t="str">
        <f t="array" ref="K346">IFERROR(VLOOKUP(B346,RT!A:K,11,FALSE),"")</f>
        <v/>
      </c>
      <c r="L346" s="170" t="str">
        <f t="array" ref="L346">IFERROR(VLOOKUP(B346,RT!A:AJ,36,FALSE),"")</f>
        <v/>
      </c>
      <c r="M346" s="53" t="str">
        <f t="array" ref="M346">IFERROR(VLOOKUP(B346,RT!A:AL,38,FALSE),"")</f>
        <v/>
      </c>
      <c r="N346" s="52" t="str">
        <f t="array" ref="N346">IFERROR(VLOOKUP(B346,RT!A:AK,37,FALSE),"")</f>
        <v/>
      </c>
      <c r="O346" s="54" t="str">
        <f t="array" ref="O346">IFERROR(VLOOKUP(B346,RT!A:I,9,FALSE),"")</f>
        <v/>
      </c>
      <c r="P346" s="52" t="str">
        <f t="array" ref="P346">IFERROR(VLOOKUP(B346,RT!A:H,8,FALSE),"")</f>
        <v/>
      </c>
      <c r="Q346" s="55" t="str">
        <f t="array" ref="Q346">IFERROR(VLOOKUP(B346,RT!A:AA,27,FALSE),"")</f>
        <v/>
      </c>
      <c r="R346" s="56" t="str">
        <f t="array" ref="R346">IF(AND(E346&lt;&gt;"",G346="INS",K346="OUI",M346&gt;0),M346*IF($O346&gt;41790,5.94,5.65),"")</f>
        <v/>
      </c>
      <c r="S346" s="50" t="str">
        <f t="array" ref="S346">IF(AND(E346&lt;&gt;"",G346="REV",K346="OUI",M346&gt;0),M346*IF($O346&gt;41790,6.2,5.9),"")</f>
        <v/>
      </c>
      <c r="T346" s="57" t="str">
        <f t="array" ref="T346">IF(AND(E346&lt;&gt;"",K346="NON",OR(L346="Branchement individuel",L346="Batiment détruit")),3,"")</f>
        <v/>
      </c>
      <c r="U346" s="58"/>
      <c r="V346" s="58" t="str">
        <f t="array" ref="V346">IF(AND(E346&lt;&gt;"",K346="OUI",Q346="OUI"),18,"")</f>
        <v/>
      </c>
      <c r="W346" s="49" t="str">
        <f t="array" ref="W346">IF(AND(E346&lt;&gt;"",K346="OUI",Q346="OUI"),60,"")</f>
        <v/>
      </c>
      <c r="X346" s="56"/>
      <c r="Y346" s="49"/>
      <c r="Z346" s="49"/>
      <c r="AA346" s="51"/>
      <c r="AB346" s="48"/>
    </row>
    <row r="347" spans="1:28" x14ac:dyDescent="0.25">
      <c r="A347" s="152" t="str">
        <f t="array" ref="A347">IF(D347="",RIGHT(E347,7),"")</f>
        <v>5242762</v>
      </c>
      <c r="B347" s="152">
        <f t="array" ref="B347">E347</f>
        <v>10005242762</v>
      </c>
      <c r="C347" s="61" t="str">
        <f t="array" ref="C347">IFERROR(VLOOKUP(B347,RT!A:B,2,FALSE),"")</f>
        <v/>
      </c>
      <c r="D347" s="7" t="str">
        <f t="array" ref="D347">IFERROR(VLOOKUP(B347,RT!A:J,10,FALSE),"")</f>
        <v/>
      </c>
      <c r="E347" s="203">
        <v>10005242762</v>
      </c>
      <c r="F347" s="204" t="s">
        <v>1325</v>
      </c>
      <c r="G347" s="204" t="s">
        <v>70</v>
      </c>
      <c r="H347" s="204"/>
      <c r="I347" s="204" t="s">
        <v>1104</v>
      </c>
      <c r="J347" s="202" t="s">
        <v>79</v>
      </c>
      <c r="K347" s="169" t="str">
        <f t="array" ref="K347">IFERROR(VLOOKUP(B347,RT!A:K,11,FALSE),"")</f>
        <v/>
      </c>
      <c r="L347" s="170" t="str">
        <f t="array" ref="L347">IFERROR(VLOOKUP(B347,RT!A:AJ,36,FALSE),"")</f>
        <v/>
      </c>
      <c r="M347" s="53" t="str">
        <f t="array" ref="M347">IFERROR(VLOOKUP(B347,RT!A:AL,38,FALSE),"")</f>
        <v/>
      </c>
      <c r="N347" s="52" t="str">
        <f t="array" ref="N347">IFERROR(VLOOKUP(B347,RT!A:AK,37,FALSE),"")</f>
        <v/>
      </c>
      <c r="O347" s="54" t="str">
        <f t="array" ref="O347">IFERROR(VLOOKUP(B347,RT!A:I,9,FALSE),"")</f>
        <v/>
      </c>
      <c r="P347" s="52" t="str">
        <f t="array" ref="P347">IFERROR(VLOOKUP(B347,RT!A:H,8,FALSE),"")</f>
        <v/>
      </c>
      <c r="Q347" s="55" t="str">
        <f t="array" ref="Q347">IFERROR(VLOOKUP(B347,RT!A:AA,27,FALSE),"")</f>
        <v/>
      </c>
      <c r="R347" s="56" t="str">
        <f t="array" ref="R347">IF(AND(E347&lt;&gt;"",G347="INS",K347="OUI",M347&gt;0),M347*IF($O347&gt;41790,5.94,5.65),"")</f>
        <v/>
      </c>
      <c r="S347" s="50" t="str">
        <f t="array" ref="S347">IF(AND(E347&lt;&gt;"",G347="REV",K347="OUI",M347&gt;0),M347*IF($O347&gt;41790,6.2,5.9),"")</f>
        <v/>
      </c>
      <c r="T347" s="57" t="str">
        <f t="array" ref="T347">IF(AND(E347&lt;&gt;"",K347="NON",OR(L347="Branchement individuel",L347="Batiment détruit")),3,"")</f>
        <v/>
      </c>
      <c r="U347" s="58"/>
      <c r="V347" s="58" t="str">
        <f t="array" ref="V347">IF(AND(E347&lt;&gt;"",K347="OUI",Q347="OUI"),18,"")</f>
        <v/>
      </c>
      <c r="W347" s="49" t="str">
        <f t="array" ref="W347">IF(AND(E347&lt;&gt;"",K347="OUI",Q347="OUI"),60,"")</f>
        <v/>
      </c>
      <c r="X347" s="56"/>
      <c r="Y347" s="49"/>
      <c r="Z347" s="49"/>
      <c r="AA347" s="51"/>
      <c r="AB347" s="48"/>
    </row>
    <row r="348" spans="1:28" x14ac:dyDescent="0.25">
      <c r="A348" s="152" t="str">
        <f t="array" ref="A348">IF(D348="",RIGHT(E348,7),"")</f>
        <v>5240370</v>
      </c>
      <c r="B348" s="152">
        <f t="array" ref="B348">E348</f>
        <v>10005240370</v>
      </c>
      <c r="C348" s="61" t="str">
        <f t="array" ref="C348">IFERROR(VLOOKUP(B348,RT!A:B,2,FALSE),"")</f>
        <v/>
      </c>
      <c r="D348" s="7" t="str">
        <f t="array" ref="D348">IFERROR(VLOOKUP(B348,RT!A:J,10,FALSE),"")</f>
        <v/>
      </c>
      <c r="E348" s="203">
        <v>10005240370</v>
      </c>
      <c r="F348" s="204" t="s">
        <v>1327</v>
      </c>
      <c r="G348" s="204" t="s">
        <v>70</v>
      </c>
      <c r="H348" s="204"/>
      <c r="I348" s="204" t="s">
        <v>1104</v>
      </c>
      <c r="J348" s="202" t="s">
        <v>79</v>
      </c>
      <c r="K348" s="169" t="str">
        <f t="array" ref="K348">IFERROR(VLOOKUP(B348,RT!A:K,11,FALSE),"")</f>
        <v/>
      </c>
      <c r="L348" s="170" t="str">
        <f t="array" ref="L348">IFERROR(VLOOKUP(B348,RT!A:AJ,36,FALSE),"")</f>
        <v/>
      </c>
      <c r="M348" s="53" t="str">
        <f t="array" ref="M348">IFERROR(VLOOKUP(B348,RT!A:AL,38,FALSE),"")</f>
        <v/>
      </c>
      <c r="N348" s="52" t="str">
        <f t="array" ref="N348">IFERROR(VLOOKUP(B348,RT!A:AK,37,FALSE),"")</f>
        <v/>
      </c>
      <c r="O348" s="54" t="str">
        <f t="array" ref="O348">IFERROR(VLOOKUP(B348,RT!A:I,9,FALSE),"")</f>
        <v/>
      </c>
      <c r="P348" s="52" t="str">
        <f t="array" ref="P348">IFERROR(VLOOKUP(B348,RT!A:H,8,FALSE),"")</f>
        <v/>
      </c>
      <c r="Q348" s="55" t="str">
        <f t="array" ref="Q348">IFERROR(VLOOKUP(B348,RT!A:AA,27,FALSE),"")</f>
        <v/>
      </c>
      <c r="R348" s="56" t="str">
        <f t="array" ref="R348">IF(AND(E348&lt;&gt;"",G348="INS",K348="OUI",M348&gt;0),M348*IF($O348&gt;41790,5.94,5.65),"")</f>
        <v/>
      </c>
      <c r="S348" s="50" t="str">
        <f t="array" ref="S348">IF(AND(E348&lt;&gt;"",G348="REV",K348="OUI",M348&gt;0),M348*IF($O348&gt;41790,6.2,5.9),"")</f>
        <v/>
      </c>
      <c r="T348" s="57" t="str">
        <f t="array" ref="T348">IF(AND(E348&lt;&gt;"",K348="NON",OR(L348="Branchement individuel",L348="Batiment détruit")),3,"")</f>
        <v/>
      </c>
      <c r="U348" s="58"/>
      <c r="V348" s="58" t="str">
        <f t="array" ref="V348">IF(AND(E348&lt;&gt;"",K348="OUI",Q348="OUI"),18,"")</f>
        <v/>
      </c>
      <c r="W348" s="49" t="str">
        <f t="array" ref="W348">IF(AND(E348&lt;&gt;"",K348="OUI",Q348="OUI"),60,"")</f>
        <v/>
      </c>
      <c r="X348" s="56"/>
      <c r="Y348" s="49"/>
      <c r="Z348" s="49"/>
      <c r="AA348" s="51"/>
      <c r="AB348" s="48"/>
    </row>
    <row r="349" spans="1:28" x14ac:dyDescent="0.25">
      <c r="A349" s="152" t="str">
        <f t="array" ref="A349">IF(D349="",RIGHT(E349,7),"")</f>
        <v>5524245</v>
      </c>
      <c r="B349" s="152">
        <f t="array" ref="B349">E349</f>
        <v>10005524245</v>
      </c>
      <c r="C349" s="61" t="str">
        <f t="array" ref="C349">IFERROR(VLOOKUP(B349,RT!A:B,2,FALSE),"")</f>
        <v/>
      </c>
      <c r="D349" s="7" t="str">
        <f t="array" ref="D349">IFERROR(VLOOKUP(B349,RT!A:J,10,FALSE),"")</f>
        <v/>
      </c>
      <c r="E349" s="203">
        <v>10005524245</v>
      </c>
      <c r="F349" s="204" t="s">
        <v>1129</v>
      </c>
      <c r="G349" s="204" t="s">
        <v>70</v>
      </c>
      <c r="H349" s="204"/>
      <c r="I349" s="204" t="s">
        <v>1104</v>
      </c>
      <c r="J349" s="202" t="s">
        <v>79</v>
      </c>
      <c r="K349" s="169" t="str">
        <f t="array" ref="K349">IFERROR(VLOOKUP(B349,RT!A:K,11,FALSE),"")</f>
        <v/>
      </c>
      <c r="L349" s="170" t="str">
        <f t="array" ref="L349">IFERROR(VLOOKUP(B349,RT!A:AJ,36,FALSE),"")</f>
        <v/>
      </c>
      <c r="M349" s="53" t="str">
        <f t="array" ref="M349">IFERROR(VLOOKUP(B349,RT!A:AL,38,FALSE),"")</f>
        <v/>
      </c>
      <c r="N349" s="52" t="str">
        <f t="array" ref="N349">IFERROR(VLOOKUP(B349,RT!A:AK,37,FALSE),"")</f>
        <v/>
      </c>
      <c r="O349" s="54" t="str">
        <f t="array" ref="O349">IFERROR(VLOOKUP(B349,RT!A:I,9,FALSE),"")</f>
        <v/>
      </c>
      <c r="P349" s="52" t="str">
        <f t="array" ref="P349">IFERROR(VLOOKUP(B349,RT!A:H,8,FALSE),"")</f>
        <v/>
      </c>
      <c r="Q349" s="55" t="str">
        <f t="array" ref="Q349">IFERROR(VLOOKUP(B349,RT!A:AA,27,FALSE),"")</f>
        <v/>
      </c>
      <c r="R349" s="56" t="str">
        <f t="array" ref="R349">IF(AND(E349&lt;&gt;"",G349="INS",K349="OUI",M349&gt;0),M349*IF($O349&gt;41790,5.94,5.65),"")</f>
        <v/>
      </c>
      <c r="S349" s="50" t="str">
        <f t="array" ref="S349">IF(AND(E349&lt;&gt;"",G349="REV",K349="OUI",M349&gt;0),M349*IF($O349&gt;41790,6.2,5.9),"")</f>
        <v/>
      </c>
      <c r="T349" s="57" t="str">
        <f t="array" ref="T349">IF(AND(E349&lt;&gt;"",K349="NON",OR(L349="Branchement individuel",L349="Batiment détruit")),3,"")</f>
        <v/>
      </c>
      <c r="U349" s="58"/>
      <c r="V349" s="58" t="str">
        <f t="array" ref="V349">IF(AND(E349&lt;&gt;"",K349="OUI",Q349="OUI"),18,"")</f>
        <v/>
      </c>
      <c r="W349" s="49" t="str">
        <f t="array" ref="W349">IF(AND(E349&lt;&gt;"",K349="OUI",Q349="OUI"),60,"")</f>
        <v/>
      </c>
      <c r="X349" s="56"/>
      <c r="Y349" s="49"/>
      <c r="Z349" s="49"/>
      <c r="AA349" s="51"/>
      <c r="AB349" s="48"/>
    </row>
    <row r="350" spans="1:28" x14ac:dyDescent="0.25">
      <c r="A350" s="152" t="str">
        <f t="array" ref="A350">IF(D350="",RIGHT(E350,7),"")</f>
        <v>5459186</v>
      </c>
      <c r="B350" s="152">
        <f t="array" ref="B350">E350</f>
        <v>10005459186</v>
      </c>
      <c r="C350" s="61" t="str">
        <f t="array" ref="C350">IFERROR(VLOOKUP(B350,RT!A:B,2,FALSE),"")</f>
        <v/>
      </c>
      <c r="D350" s="7" t="str">
        <f t="array" ref="D350">IFERROR(VLOOKUP(B350,RT!A:J,10,FALSE),"")</f>
        <v/>
      </c>
      <c r="E350" s="203">
        <v>10005459186</v>
      </c>
      <c r="F350" s="204" t="s">
        <v>1144</v>
      </c>
      <c r="G350" s="204" t="s">
        <v>70</v>
      </c>
      <c r="H350" s="204"/>
      <c r="I350" s="204" t="s">
        <v>1104</v>
      </c>
      <c r="J350" s="202" t="s">
        <v>79</v>
      </c>
      <c r="K350" s="169" t="str">
        <f t="array" ref="K350">IFERROR(VLOOKUP(B350,RT!A:K,11,FALSE),"")</f>
        <v/>
      </c>
      <c r="L350" s="170" t="str">
        <f t="array" ref="L350">IFERROR(VLOOKUP(B350,RT!A:AJ,36,FALSE),"")</f>
        <v/>
      </c>
      <c r="M350" s="53" t="str">
        <f t="array" ref="M350">IFERROR(VLOOKUP(B350,RT!A:AL,38,FALSE),"")</f>
        <v/>
      </c>
      <c r="N350" s="52" t="str">
        <f t="array" ref="N350">IFERROR(VLOOKUP(B350,RT!A:AK,37,FALSE),"")</f>
        <v/>
      </c>
      <c r="O350" s="54" t="str">
        <f t="array" ref="O350">IFERROR(VLOOKUP(B350,RT!A:I,9,FALSE),"")</f>
        <v/>
      </c>
      <c r="P350" s="52" t="str">
        <f t="array" ref="P350">IFERROR(VLOOKUP(B350,RT!A:H,8,FALSE),"")</f>
        <v/>
      </c>
      <c r="Q350" s="55" t="str">
        <f t="array" ref="Q350">IFERROR(VLOOKUP(B350,RT!A:AA,27,FALSE),"")</f>
        <v/>
      </c>
      <c r="R350" s="56" t="str">
        <f t="array" ref="R350">IF(AND(E350&lt;&gt;"",G350="INS",K350="OUI",M350&gt;0),M350*IF($O350&gt;41790,5.94,5.65),"")</f>
        <v/>
      </c>
      <c r="S350" s="50" t="str">
        <f t="array" ref="S350">IF(AND(E350&lt;&gt;"",G350="REV",K350="OUI",M350&gt;0),M350*IF($O350&gt;41790,6.2,5.9),"")</f>
        <v/>
      </c>
      <c r="T350" s="57" t="str">
        <f t="array" ref="T350">IF(AND(E350&lt;&gt;"",K350="NON",OR(L350="Branchement individuel",L350="Batiment détruit")),3,"")</f>
        <v/>
      </c>
      <c r="U350" s="58"/>
      <c r="V350" s="58" t="str">
        <f t="array" ref="V350">IF(AND(E350&lt;&gt;"",K350="OUI",Q350="OUI"),18,"")</f>
        <v/>
      </c>
      <c r="W350" s="49" t="str">
        <f t="array" ref="W350">IF(AND(E350&lt;&gt;"",K350="OUI",Q350="OUI"),60,"")</f>
        <v/>
      </c>
      <c r="X350" s="56"/>
      <c r="Y350" s="49"/>
      <c r="Z350" s="49"/>
      <c r="AA350" s="51"/>
      <c r="AB350" s="48"/>
    </row>
    <row r="351" spans="1:28" x14ac:dyDescent="0.25">
      <c r="A351" s="152" t="str">
        <f t="array" ref="A351">IF(D351="",RIGHT(E351,7),"")</f>
        <v>5524693</v>
      </c>
      <c r="B351" s="152">
        <f t="array" ref="B351">E351</f>
        <v>10005524693</v>
      </c>
      <c r="C351" s="61" t="str">
        <f t="array" ref="C351">IFERROR(VLOOKUP(B351,RT!A:B,2,FALSE),"")</f>
        <v/>
      </c>
      <c r="D351" s="7" t="str">
        <f t="array" ref="D351">IFERROR(VLOOKUP(B351,RT!A:J,10,FALSE),"")</f>
        <v/>
      </c>
      <c r="E351" s="203">
        <v>10005524693</v>
      </c>
      <c r="F351" s="204" t="s">
        <v>1210</v>
      </c>
      <c r="G351" s="204" t="s">
        <v>70</v>
      </c>
      <c r="H351" s="204"/>
      <c r="I351" s="204" t="s">
        <v>1104</v>
      </c>
      <c r="J351" s="202" t="s">
        <v>79</v>
      </c>
      <c r="K351" s="169" t="str">
        <f t="array" ref="K351">IFERROR(VLOOKUP(B351,RT!A:K,11,FALSE),"")</f>
        <v/>
      </c>
      <c r="L351" s="170" t="str">
        <f t="array" ref="L351">IFERROR(VLOOKUP(B351,RT!A:AJ,36,FALSE),"")</f>
        <v/>
      </c>
      <c r="M351" s="53" t="str">
        <f t="array" ref="M351">IFERROR(VLOOKUP(B351,RT!A:AL,38,FALSE),"")</f>
        <v/>
      </c>
      <c r="N351" s="52" t="str">
        <f t="array" ref="N351">IFERROR(VLOOKUP(B351,RT!A:AK,37,FALSE),"")</f>
        <v/>
      </c>
      <c r="O351" s="54" t="str">
        <f t="array" ref="O351">IFERROR(VLOOKUP(B351,RT!A:I,9,FALSE),"")</f>
        <v/>
      </c>
      <c r="P351" s="52" t="str">
        <f t="array" ref="P351">IFERROR(VLOOKUP(B351,RT!A:H,8,FALSE),"")</f>
        <v/>
      </c>
      <c r="Q351" s="55" t="str">
        <f t="array" ref="Q351">IFERROR(VLOOKUP(B351,RT!A:AA,27,FALSE),"")</f>
        <v/>
      </c>
      <c r="R351" s="56" t="str">
        <f t="array" ref="R351">IF(AND(E351&lt;&gt;"",G351="INS",K351="OUI",M351&gt;0),M351*IF($O351&gt;41790,5.94,5.65),"")</f>
        <v/>
      </c>
      <c r="S351" s="50" t="str">
        <f t="array" ref="S351">IF(AND(E351&lt;&gt;"",G351="REV",K351="OUI",M351&gt;0),M351*IF($O351&gt;41790,6.2,5.9),"")</f>
        <v/>
      </c>
      <c r="T351" s="57" t="str">
        <f t="array" ref="T351">IF(AND(E351&lt;&gt;"",K351="NON",OR(L351="Branchement individuel",L351="Batiment détruit")),3,"")</f>
        <v/>
      </c>
      <c r="U351" s="58"/>
      <c r="V351" s="58" t="str">
        <f t="array" ref="V351">IF(AND(E351&lt;&gt;"",K351="OUI",Q351="OUI"),18,"")</f>
        <v/>
      </c>
      <c r="W351" s="49" t="str">
        <f t="array" ref="W351">IF(AND(E351&lt;&gt;"",K351="OUI",Q351="OUI"),60,"")</f>
        <v/>
      </c>
      <c r="X351" s="56"/>
      <c r="Y351" s="49"/>
      <c r="Z351" s="49"/>
      <c r="AA351" s="51"/>
      <c r="AB351" s="48"/>
    </row>
    <row r="352" spans="1:28" x14ac:dyDescent="0.25">
      <c r="A352" s="152" t="str">
        <f t="array" ref="A352">IF(D352="",RIGHT(E352,7),"")</f>
        <v>5655275</v>
      </c>
      <c r="B352" s="152">
        <f t="array" ref="B352">E352</f>
        <v>10005655275</v>
      </c>
      <c r="C352" s="61" t="str">
        <f t="array" ref="C352">IFERROR(VLOOKUP(B352,RT!A:B,2,FALSE),"")</f>
        <v/>
      </c>
      <c r="D352" s="7" t="str">
        <f t="array" ref="D352">IFERROR(VLOOKUP(B352,RT!A:J,10,FALSE),"")</f>
        <v/>
      </c>
      <c r="E352" s="203">
        <v>10005655275</v>
      </c>
      <c r="F352" s="204" t="s">
        <v>1238</v>
      </c>
      <c r="G352" s="204" t="s">
        <v>70</v>
      </c>
      <c r="H352" s="204"/>
      <c r="I352" s="204" t="s">
        <v>1104</v>
      </c>
      <c r="J352" s="202" t="s">
        <v>79</v>
      </c>
      <c r="K352" s="169" t="str">
        <f t="array" ref="K352">IFERROR(VLOOKUP(B352,RT!A:K,11,FALSE),"")</f>
        <v/>
      </c>
      <c r="L352" s="170" t="str">
        <f t="array" ref="L352">IFERROR(VLOOKUP(B352,RT!A:AJ,36,FALSE),"")</f>
        <v/>
      </c>
      <c r="M352" s="53" t="str">
        <f t="array" ref="M352">IFERROR(VLOOKUP(B352,RT!A:AL,38,FALSE),"")</f>
        <v/>
      </c>
      <c r="N352" s="52" t="str">
        <f t="array" ref="N352">IFERROR(VLOOKUP(B352,RT!A:AK,37,FALSE),"")</f>
        <v/>
      </c>
      <c r="O352" s="54" t="str">
        <f t="array" ref="O352">IFERROR(VLOOKUP(B352,RT!A:I,9,FALSE),"")</f>
        <v/>
      </c>
      <c r="P352" s="52" t="str">
        <f t="array" ref="P352">IFERROR(VLOOKUP(B352,RT!A:H,8,FALSE),"")</f>
        <v/>
      </c>
      <c r="Q352" s="55" t="str">
        <f t="array" ref="Q352">IFERROR(VLOOKUP(B352,RT!A:AA,27,FALSE),"")</f>
        <v/>
      </c>
      <c r="R352" s="56" t="str">
        <f t="array" ref="R352">IF(AND(E352&lt;&gt;"",G352="INS",K352="OUI",M352&gt;0),M352*IF($O352&gt;41790,5.94,5.65),"")</f>
        <v/>
      </c>
      <c r="S352" s="50" t="str">
        <f t="array" ref="S352">IF(AND(E352&lt;&gt;"",G352="REV",K352="OUI",M352&gt;0),M352*IF($O352&gt;41790,6.2,5.9),"")</f>
        <v/>
      </c>
      <c r="T352" s="57" t="str">
        <f t="array" ref="T352">IF(AND(E352&lt;&gt;"",K352="NON",OR(L352="Branchement individuel",L352="Batiment détruit")),3,"")</f>
        <v/>
      </c>
      <c r="U352" s="58"/>
      <c r="V352" s="58" t="str">
        <f t="array" ref="V352">IF(AND(E352&lt;&gt;"",K352="OUI",Q352="OUI"),18,"")</f>
        <v/>
      </c>
      <c r="W352" s="49" t="str">
        <f t="array" ref="W352">IF(AND(E352&lt;&gt;"",K352="OUI",Q352="OUI"),60,"")</f>
        <v/>
      </c>
      <c r="X352" s="56"/>
      <c r="Y352" s="49"/>
      <c r="Z352" s="49"/>
      <c r="AA352" s="51"/>
      <c r="AB352" s="48"/>
    </row>
    <row r="353" spans="1:28" x14ac:dyDescent="0.25">
      <c r="A353" s="152" t="str">
        <f t="array" ref="A353">IF(D353="",RIGHT(E353,7),"")</f>
        <v>5383585</v>
      </c>
      <c r="B353" s="152">
        <f t="array" ref="B353">E353</f>
        <v>10005383585</v>
      </c>
      <c r="C353" s="61" t="str">
        <f t="array" ref="C353">IFERROR(VLOOKUP(B353,RT!A:B,2,FALSE),"")</f>
        <v/>
      </c>
      <c r="D353" s="7" t="str">
        <f t="array" ref="D353">IFERROR(VLOOKUP(B353,RT!A:J,10,FALSE),"")</f>
        <v/>
      </c>
      <c r="E353" s="203">
        <v>10005383585</v>
      </c>
      <c r="F353" s="204" t="s">
        <v>1209</v>
      </c>
      <c r="G353" s="204" t="s">
        <v>70</v>
      </c>
      <c r="H353" s="204"/>
      <c r="I353" s="204" t="s">
        <v>1104</v>
      </c>
      <c r="J353" s="202" t="s">
        <v>79</v>
      </c>
      <c r="K353" s="169" t="str">
        <f t="array" ref="K353">IFERROR(VLOOKUP(B353,RT!A:K,11,FALSE),"")</f>
        <v/>
      </c>
      <c r="L353" s="170" t="str">
        <f t="array" ref="L353">IFERROR(VLOOKUP(B353,RT!A:AJ,36,FALSE),"")</f>
        <v/>
      </c>
      <c r="M353" s="53" t="str">
        <f t="array" ref="M353">IFERROR(VLOOKUP(B353,RT!A:AL,38,FALSE),"")</f>
        <v/>
      </c>
      <c r="N353" s="52" t="str">
        <f t="array" ref="N353">IFERROR(VLOOKUP(B353,RT!A:AK,37,FALSE),"")</f>
        <v/>
      </c>
      <c r="O353" s="54" t="str">
        <f t="array" ref="O353">IFERROR(VLOOKUP(B353,RT!A:I,9,FALSE),"")</f>
        <v/>
      </c>
      <c r="P353" s="52" t="str">
        <f t="array" ref="P353">IFERROR(VLOOKUP(B353,RT!A:H,8,FALSE),"")</f>
        <v/>
      </c>
      <c r="Q353" s="55" t="str">
        <f t="array" ref="Q353">IFERROR(VLOOKUP(B353,RT!A:AA,27,FALSE),"")</f>
        <v/>
      </c>
      <c r="R353" s="56" t="str">
        <f t="array" ref="R353">IF(AND(E353&lt;&gt;"",G353="INS",K353="OUI",M353&gt;0),M353*IF($O353&gt;41790,5.94,5.65),"")</f>
        <v/>
      </c>
      <c r="S353" s="50" t="str">
        <f t="array" ref="S353">IF(AND(E353&lt;&gt;"",G353="REV",K353="OUI",M353&gt;0),M353*IF($O353&gt;41790,6.2,5.9),"")</f>
        <v/>
      </c>
      <c r="T353" s="57" t="str">
        <f t="array" ref="T353">IF(AND(E353&lt;&gt;"",K353="NON",OR(L353="Branchement individuel",L353="Batiment détruit")),3,"")</f>
        <v/>
      </c>
      <c r="U353" s="58"/>
      <c r="V353" s="58" t="str">
        <f t="array" ref="V353">IF(AND(E353&lt;&gt;"",K353="OUI",Q353="OUI"),18,"")</f>
        <v/>
      </c>
      <c r="W353" s="49" t="str">
        <f t="array" ref="W353">IF(AND(E353&lt;&gt;"",K353="OUI",Q353="OUI"),60,"")</f>
        <v/>
      </c>
      <c r="X353" s="56"/>
      <c r="Y353" s="49"/>
      <c r="Z353" s="49"/>
      <c r="AA353" s="51"/>
      <c r="AB353" s="48"/>
    </row>
    <row r="354" spans="1:28" x14ac:dyDescent="0.25">
      <c r="A354" s="152" t="str">
        <f t="array" ref="A354">IF(D354="",RIGHT(E354,7),"")</f>
        <v>5386923</v>
      </c>
      <c r="B354" s="152">
        <f t="array" ref="B354">E354</f>
        <v>10005386923</v>
      </c>
      <c r="C354" s="61" t="str">
        <f t="array" ref="C354">IFERROR(VLOOKUP(B354,RT!A:B,2,FALSE),"")</f>
        <v/>
      </c>
      <c r="D354" s="7" t="str">
        <f t="array" ref="D354">IFERROR(VLOOKUP(B354,RT!A:J,10,FALSE),"")</f>
        <v/>
      </c>
      <c r="E354" s="203">
        <v>10005386923</v>
      </c>
      <c r="F354" s="204" t="s">
        <v>1208</v>
      </c>
      <c r="G354" s="204" t="s">
        <v>70</v>
      </c>
      <c r="H354" s="204"/>
      <c r="I354" s="204" t="s">
        <v>1104</v>
      </c>
      <c r="J354" s="202" t="s">
        <v>79</v>
      </c>
      <c r="K354" s="169" t="str">
        <f t="array" ref="K354">IFERROR(VLOOKUP(B354,RT!A:K,11,FALSE),"")</f>
        <v/>
      </c>
      <c r="L354" s="170" t="str">
        <f t="array" ref="L354">IFERROR(VLOOKUP(B354,RT!A:AJ,36,FALSE),"")</f>
        <v/>
      </c>
      <c r="M354" s="53" t="str">
        <f t="array" ref="M354">IFERROR(VLOOKUP(B354,RT!A:AL,38,FALSE),"")</f>
        <v/>
      </c>
      <c r="N354" s="52" t="str">
        <f t="array" ref="N354">IFERROR(VLOOKUP(B354,RT!A:AK,37,FALSE),"")</f>
        <v/>
      </c>
      <c r="O354" s="54" t="str">
        <f t="array" ref="O354">IFERROR(VLOOKUP(B354,RT!A:I,9,FALSE),"")</f>
        <v/>
      </c>
      <c r="P354" s="52" t="str">
        <f t="array" ref="P354">IFERROR(VLOOKUP(B354,RT!A:H,8,FALSE),"")</f>
        <v/>
      </c>
      <c r="Q354" s="55" t="str">
        <f t="array" ref="Q354">IFERROR(VLOOKUP(B354,RT!A:AA,27,FALSE),"")</f>
        <v/>
      </c>
      <c r="R354" s="56" t="str">
        <f t="array" ref="R354">IF(AND(E354&lt;&gt;"",G354="INS",K354="OUI",M354&gt;0),M354*IF($O354&gt;41790,5.94,5.65),"")</f>
        <v/>
      </c>
      <c r="S354" s="50" t="str">
        <f t="array" ref="S354">IF(AND(E354&lt;&gt;"",G354="REV",K354="OUI",M354&gt;0),M354*IF($O354&gt;41790,6.2,5.9),"")</f>
        <v/>
      </c>
      <c r="T354" s="57" t="str">
        <f t="array" ref="T354">IF(AND(E354&lt;&gt;"",K354="NON",OR(L354="Branchement individuel",L354="Batiment détruit")),3,"")</f>
        <v/>
      </c>
      <c r="U354" s="58"/>
      <c r="V354" s="58" t="str">
        <f t="array" ref="V354">IF(AND(E354&lt;&gt;"",K354="OUI",Q354="OUI"),18,"")</f>
        <v/>
      </c>
      <c r="W354" s="49" t="str">
        <f t="array" ref="W354">IF(AND(E354&lt;&gt;"",K354="OUI",Q354="OUI"),60,"")</f>
        <v/>
      </c>
      <c r="X354" s="56"/>
      <c r="Y354" s="49"/>
      <c r="Z354" s="49"/>
      <c r="AA354" s="51"/>
      <c r="AB354" s="48"/>
    </row>
    <row r="355" spans="1:28" x14ac:dyDescent="0.25">
      <c r="A355" s="152" t="str">
        <f t="array" ref="A355">IF(D355="",RIGHT(E355,7),"")</f>
        <v>5385000</v>
      </c>
      <c r="B355" s="152">
        <f t="array" ref="B355">E355</f>
        <v>10005385000</v>
      </c>
      <c r="C355" s="61" t="str">
        <f t="array" ref="C355">IFERROR(VLOOKUP(B355,RT!A:B,2,FALSE),"")</f>
        <v/>
      </c>
      <c r="D355" s="7" t="str">
        <f t="array" ref="D355">IFERROR(VLOOKUP(B355,RT!A:J,10,FALSE),"")</f>
        <v/>
      </c>
      <c r="E355" s="203">
        <v>10005385000</v>
      </c>
      <c r="F355" s="204" t="s">
        <v>1218</v>
      </c>
      <c r="G355" s="204" t="s">
        <v>70</v>
      </c>
      <c r="H355" s="204"/>
      <c r="I355" s="204" t="s">
        <v>1104</v>
      </c>
      <c r="J355" s="202" t="s">
        <v>79</v>
      </c>
      <c r="K355" s="169" t="str">
        <f t="array" ref="K355">IFERROR(VLOOKUP(B355,RT!A:K,11,FALSE),"")</f>
        <v/>
      </c>
      <c r="L355" s="170" t="str">
        <f t="array" ref="L355">IFERROR(VLOOKUP(B355,RT!A:AJ,36,FALSE),"")</f>
        <v/>
      </c>
      <c r="M355" s="53" t="str">
        <f t="array" ref="M355">IFERROR(VLOOKUP(B355,RT!A:AL,38,FALSE),"")</f>
        <v/>
      </c>
      <c r="N355" s="52" t="str">
        <f t="array" ref="N355">IFERROR(VLOOKUP(B355,RT!A:AK,37,FALSE),"")</f>
        <v/>
      </c>
      <c r="O355" s="54" t="str">
        <f t="array" ref="O355">IFERROR(VLOOKUP(B355,RT!A:I,9,FALSE),"")</f>
        <v/>
      </c>
      <c r="P355" s="52" t="str">
        <f t="array" ref="P355">IFERROR(VLOOKUP(B355,RT!A:H,8,FALSE),"")</f>
        <v/>
      </c>
      <c r="Q355" s="55" t="str">
        <f t="array" ref="Q355">IFERROR(VLOOKUP(B355,RT!A:AA,27,FALSE),"")</f>
        <v/>
      </c>
      <c r="R355" s="56" t="str">
        <f t="array" ref="R355">IF(AND(E355&lt;&gt;"",G355="INS",K355="OUI",M355&gt;0),M355*IF($O355&gt;41790,5.94,5.65),"")</f>
        <v/>
      </c>
      <c r="S355" s="50" t="str">
        <f t="array" ref="S355">IF(AND(E355&lt;&gt;"",G355="REV",K355="OUI",M355&gt;0),M355*IF($O355&gt;41790,6.2,5.9),"")</f>
        <v/>
      </c>
      <c r="T355" s="57" t="str">
        <f t="array" ref="T355">IF(AND(E355&lt;&gt;"",K355="NON",OR(L355="Branchement individuel",L355="Batiment détruit")),3,"")</f>
        <v/>
      </c>
      <c r="U355" s="58"/>
      <c r="V355" s="58" t="str">
        <f t="array" ref="V355">IF(AND(E355&lt;&gt;"",K355="OUI",Q355="OUI"),18,"")</f>
        <v/>
      </c>
      <c r="W355" s="49" t="str">
        <f t="array" ref="W355">IF(AND(E355&lt;&gt;"",K355="OUI",Q355="OUI"),60,"")</f>
        <v/>
      </c>
      <c r="X355" s="56"/>
      <c r="Y355" s="49"/>
      <c r="Z355" s="49"/>
      <c r="AA355" s="51"/>
      <c r="AB355" s="48"/>
    </row>
    <row r="356" spans="1:28" x14ac:dyDescent="0.25">
      <c r="A356" s="152" t="str">
        <f t="array" ref="A356">IF(D356="",RIGHT(E356,7),"")</f>
        <v>5581574</v>
      </c>
      <c r="B356" s="152">
        <f t="array" ref="B356">E356</f>
        <v>10005581574</v>
      </c>
      <c r="C356" s="61" t="str">
        <f t="array" ref="C356">IFERROR(VLOOKUP(B356,RT!A:B,2,FALSE),"")</f>
        <v/>
      </c>
      <c r="D356" s="7" t="str">
        <f t="array" ref="D356">IFERROR(VLOOKUP(B356,RT!A:J,10,FALSE),"")</f>
        <v/>
      </c>
      <c r="E356" s="203">
        <v>10005581574</v>
      </c>
      <c r="F356" s="204" t="s">
        <v>1231</v>
      </c>
      <c r="G356" s="204" t="s">
        <v>70</v>
      </c>
      <c r="H356" s="204"/>
      <c r="I356" s="204" t="s">
        <v>1104</v>
      </c>
      <c r="J356" s="202" t="s">
        <v>79</v>
      </c>
      <c r="K356" s="169" t="str">
        <f t="array" ref="K356">IFERROR(VLOOKUP(B356,RT!A:K,11,FALSE),"")</f>
        <v/>
      </c>
      <c r="L356" s="170" t="str">
        <f t="array" ref="L356">IFERROR(VLOOKUP(B356,RT!A:AJ,36,FALSE),"")</f>
        <v/>
      </c>
      <c r="M356" s="53" t="str">
        <f t="array" ref="M356">IFERROR(VLOOKUP(B356,RT!A:AL,38,FALSE),"")</f>
        <v/>
      </c>
      <c r="N356" s="52" t="str">
        <f t="array" ref="N356">IFERROR(VLOOKUP(B356,RT!A:AK,37,FALSE),"")</f>
        <v/>
      </c>
      <c r="O356" s="54" t="str">
        <f t="array" ref="O356">IFERROR(VLOOKUP(B356,RT!A:I,9,FALSE),"")</f>
        <v/>
      </c>
      <c r="P356" s="52" t="str">
        <f t="array" ref="P356">IFERROR(VLOOKUP(B356,RT!A:H,8,FALSE),"")</f>
        <v/>
      </c>
      <c r="Q356" s="55" t="str">
        <f t="array" ref="Q356">IFERROR(VLOOKUP(B356,RT!A:AA,27,FALSE),"")</f>
        <v/>
      </c>
      <c r="R356" s="56" t="str">
        <f t="array" ref="R356">IF(AND(E356&lt;&gt;"",G356="INS",K356="OUI",M356&gt;0),M356*IF($O356&gt;41790,5.94,5.65),"")</f>
        <v/>
      </c>
      <c r="S356" s="50" t="str">
        <f t="array" ref="S356">IF(AND(E356&lt;&gt;"",G356="REV",K356="OUI",M356&gt;0),M356*IF($O356&gt;41790,6.2,5.9),"")</f>
        <v/>
      </c>
      <c r="T356" s="57" t="str">
        <f t="array" ref="T356">IF(AND(E356&lt;&gt;"",K356="NON",OR(L356="Branchement individuel",L356="Batiment détruit")),3,"")</f>
        <v/>
      </c>
      <c r="U356" s="58"/>
      <c r="V356" s="58" t="str">
        <f t="array" ref="V356">IF(AND(E356&lt;&gt;"",K356="OUI",Q356="OUI"),18,"")</f>
        <v/>
      </c>
      <c r="W356" s="49" t="str">
        <f t="array" ref="W356">IF(AND(E356&lt;&gt;"",K356="OUI",Q356="OUI"),60,"")</f>
        <v/>
      </c>
      <c r="X356" s="56"/>
      <c r="Y356" s="49"/>
      <c r="Z356" s="49"/>
      <c r="AA356" s="51"/>
      <c r="AB356" s="48"/>
    </row>
    <row r="357" spans="1:28" x14ac:dyDescent="0.25">
      <c r="A357" s="152" t="str">
        <f t="array" ref="A357">IF(D357="",RIGHT(E357,7),"")</f>
        <v>5284796</v>
      </c>
      <c r="B357" s="152">
        <f t="array" ref="B357">E357</f>
        <v>10005284796</v>
      </c>
      <c r="C357" s="61" t="str">
        <f t="array" ref="C357">IFERROR(VLOOKUP(B357,RT!A:B,2,FALSE),"")</f>
        <v/>
      </c>
      <c r="D357" s="7" t="str">
        <f t="array" ref="D357">IFERROR(VLOOKUP(B357,RT!A:J,10,FALSE),"")</f>
        <v/>
      </c>
      <c r="E357" s="203">
        <v>10005284796</v>
      </c>
      <c r="F357" s="204" t="s">
        <v>1217</v>
      </c>
      <c r="G357" s="204" t="s">
        <v>70</v>
      </c>
      <c r="H357" s="204"/>
      <c r="I357" s="204" t="s">
        <v>1104</v>
      </c>
      <c r="J357" s="202" t="s">
        <v>79</v>
      </c>
      <c r="K357" s="169" t="str">
        <f t="array" ref="K357">IFERROR(VLOOKUP(B357,RT!A:K,11,FALSE),"")</f>
        <v/>
      </c>
      <c r="L357" s="170" t="str">
        <f t="array" ref="L357">IFERROR(VLOOKUP(B357,RT!A:AJ,36,FALSE),"")</f>
        <v/>
      </c>
      <c r="M357" s="53" t="str">
        <f t="array" ref="M357">IFERROR(VLOOKUP(B357,RT!A:AL,38,FALSE),"")</f>
        <v/>
      </c>
      <c r="N357" s="52" t="str">
        <f t="array" ref="N357">IFERROR(VLOOKUP(B357,RT!A:AK,37,FALSE),"")</f>
        <v/>
      </c>
      <c r="O357" s="54" t="str">
        <f t="array" ref="O357">IFERROR(VLOOKUP(B357,RT!A:I,9,FALSE),"")</f>
        <v/>
      </c>
      <c r="P357" s="52" t="str">
        <f t="array" ref="P357">IFERROR(VLOOKUP(B357,RT!A:H,8,FALSE),"")</f>
        <v/>
      </c>
      <c r="Q357" s="55" t="str">
        <f t="array" ref="Q357">IFERROR(VLOOKUP(B357,RT!A:AA,27,FALSE),"")</f>
        <v/>
      </c>
      <c r="R357" s="56" t="str">
        <f t="array" ref="R357">IF(AND(E357&lt;&gt;"",G357="INS",K357="OUI",M357&gt;0),M357*IF($O357&gt;41790,5.94,5.65),"")</f>
        <v/>
      </c>
      <c r="S357" s="50" t="str">
        <f t="array" ref="S357">IF(AND(E357&lt;&gt;"",G357="REV",K357="OUI",M357&gt;0),M357*IF($O357&gt;41790,6.2,5.9),"")</f>
        <v/>
      </c>
      <c r="T357" s="57" t="str">
        <f t="array" ref="T357">IF(AND(E357&lt;&gt;"",K357="NON",OR(L357="Branchement individuel",L357="Batiment détruit")),3,"")</f>
        <v/>
      </c>
      <c r="U357" s="58"/>
      <c r="V357" s="58" t="str">
        <f t="array" ref="V357">IF(AND(E357&lt;&gt;"",K357="OUI",Q357="OUI"),18,"")</f>
        <v/>
      </c>
      <c r="W357" s="49" t="str">
        <f t="array" ref="W357">IF(AND(E357&lt;&gt;"",K357="OUI",Q357="OUI"),60,"")</f>
        <v/>
      </c>
      <c r="X357" s="56"/>
      <c r="Y357" s="49"/>
      <c r="Z357" s="49"/>
      <c r="AA357" s="51"/>
      <c r="AB357" s="48"/>
    </row>
    <row r="358" spans="1:28" x14ac:dyDescent="0.25">
      <c r="A358" s="152" t="str">
        <f t="array" ref="A358">IF(D358="",RIGHT(E358,7),"")</f>
        <v>5655289</v>
      </c>
      <c r="B358" s="152">
        <f t="array" ref="B358">E358</f>
        <v>10005655289</v>
      </c>
      <c r="C358" s="61" t="str">
        <f t="array" ref="C358">IFERROR(VLOOKUP(B358,RT!A:B,2,FALSE),"")</f>
        <v/>
      </c>
      <c r="D358" s="7" t="str">
        <f t="array" ref="D358">IFERROR(VLOOKUP(B358,RT!A:J,10,FALSE),"")</f>
        <v/>
      </c>
      <c r="E358" s="203">
        <v>10005655289</v>
      </c>
      <c r="F358" s="204" t="s">
        <v>1216</v>
      </c>
      <c r="G358" s="204" t="s">
        <v>70</v>
      </c>
      <c r="H358" s="204"/>
      <c r="I358" s="204" t="s">
        <v>1104</v>
      </c>
      <c r="J358" s="202" t="s">
        <v>79</v>
      </c>
      <c r="K358" s="169" t="str">
        <f t="array" ref="K358">IFERROR(VLOOKUP(B358,RT!A:K,11,FALSE),"")</f>
        <v/>
      </c>
      <c r="L358" s="170" t="str">
        <f t="array" ref="L358">IFERROR(VLOOKUP(B358,RT!A:AJ,36,FALSE),"")</f>
        <v/>
      </c>
      <c r="M358" s="53" t="str">
        <f t="array" ref="M358">IFERROR(VLOOKUP(B358,RT!A:AL,38,FALSE),"")</f>
        <v/>
      </c>
      <c r="N358" s="52" t="str">
        <f t="array" ref="N358">IFERROR(VLOOKUP(B358,RT!A:AK,37,FALSE),"")</f>
        <v/>
      </c>
      <c r="O358" s="54" t="str">
        <f t="array" ref="O358">IFERROR(VLOOKUP(B358,RT!A:I,9,FALSE),"")</f>
        <v/>
      </c>
      <c r="P358" s="52" t="str">
        <f t="array" ref="P358">IFERROR(VLOOKUP(B358,RT!A:H,8,FALSE),"")</f>
        <v/>
      </c>
      <c r="Q358" s="55" t="str">
        <f t="array" ref="Q358">IFERROR(VLOOKUP(B358,RT!A:AA,27,FALSE),"")</f>
        <v/>
      </c>
      <c r="R358" s="56" t="str">
        <f t="array" ref="R358">IF(AND(E358&lt;&gt;"",G358="INS",K358="OUI",M358&gt;0),M358*IF($O358&gt;41790,5.94,5.65),"")</f>
        <v/>
      </c>
      <c r="S358" s="50" t="str">
        <f t="array" ref="S358">IF(AND(E358&lt;&gt;"",G358="REV",K358="OUI",M358&gt;0),M358*IF($O358&gt;41790,6.2,5.9),"")</f>
        <v/>
      </c>
      <c r="T358" s="57" t="str">
        <f t="array" ref="T358">IF(AND(E358&lt;&gt;"",K358="NON",OR(L358="Branchement individuel",L358="Batiment détruit")),3,"")</f>
        <v/>
      </c>
      <c r="U358" s="58"/>
      <c r="V358" s="58" t="str">
        <f t="array" ref="V358">IF(AND(E358&lt;&gt;"",K358="OUI",Q358="OUI"),18,"")</f>
        <v/>
      </c>
      <c r="W358" s="49" t="str">
        <f t="array" ref="W358">IF(AND(E358&lt;&gt;"",K358="OUI",Q358="OUI"),60,"")</f>
        <v/>
      </c>
      <c r="X358" s="56"/>
      <c r="Y358" s="49"/>
      <c r="Z358" s="49"/>
      <c r="AA358" s="51"/>
      <c r="AB358" s="48"/>
    </row>
    <row r="359" spans="1:28" x14ac:dyDescent="0.25">
      <c r="A359" s="152" t="str">
        <f t="array" ref="A359">IF(D359="",RIGHT(E359,7),"")</f>
        <v>5337205</v>
      </c>
      <c r="B359" s="152">
        <f t="array" ref="B359">E359</f>
        <v>10005337205</v>
      </c>
      <c r="C359" s="61" t="str">
        <f t="array" ref="C359">IFERROR(VLOOKUP(B359,RT!A:B,2,FALSE),"")</f>
        <v/>
      </c>
      <c r="D359" s="7" t="str">
        <f t="array" ref="D359">IFERROR(VLOOKUP(B359,RT!A:J,10,FALSE),"")</f>
        <v/>
      </c>
      <c r="E359" s="203">
        <v>10005337205</v>
      </c>
      <c r="F359" s="204" t="s">
        <v>1215</v>
      </c>
      <c r="G359" s="204" t="s">
        <v>70</v>
      </c>
      <c r="H359" s="204"/>
      <c r="I359" s="204" t="s">
        <v>1104</v>
      </c>
      <c r="J359" s="202" t="s">
        <v>79</v>
      </c>
      <c r="K359" s="169" t="str">
        <f t="array" ref="K359">IFERROR(VLOOKUP(B359,RT!A:K,11,FALSE),"")</f>
        <v/>
      </c>
      <c r="L359" s="170" t="str">
        <f t="array" ref="L359">IFERROR(VLOOKUP(B359,RT!A:AJ,36,FALSE),"")</f>
        <v/>
      </c>
      <c r="M359" s="53" t="str">
        <f t="array" ref="M359">IFERROR(VLOOKUP(B359,RT!A:AL,38,FALSE),"")</f>
        <v/>
      </c>
      <c r="N359" s="52" t="str">
        <f t="array" ref="N359">IFERROR(VLOOKUP(B359,RT!A:AK,37,FALSE),"")</f>
        <v/>
      </c>
      <c r="O359" s="54" t="str">
        <f t="array" ref="O359">IFERROR(VLOOKUP(B359,RT!A:I,9,FALSE),"")</f>
        <v/>
      </c>
      <c r="P359" s="52" t="str">
        <f t="array" ref="P359">IFERROR(VLOOKUP(B359,RT!A:H,8,FALSE),"")</f>
        <v/>
      </c>
      <c r="Q359" s="55" t="str">
        <f t="array" ref="Q359">IFERROR(VLOOKUP(B359,RT!A:AA,27,FALSE),"")</f>
        <v/>
      </c>
      <c r="R359" s="56" t="str">
        <f t="array" ref="R359">IF(AND(E359&lt;&gt;"",G359="INS",K359="OUI",M359&gt;0),M359*IF($O359&gt;41790,5.94,5.65),"")</f>
        <v/>
      </c>
      <c r="S359" s="50" t="str">
        <f t="array" ref="S359">IF(AND(E359&lt;&gt;"",G359="REV",K359="OUI",M359&gt;0),M359*IF($O359&gt;41790,6.2,5.9),"")</f>
        <v/>
      </c>
      <c r="T359" s="57" t="str">
        <f t="array" ref="T359">IF(AND(E359&lt;&gt;"",K359="NON",OR(L359="Branchement individuel",L359="Batiment détruit")),3,"")</f>
        <v/>
      </c>
      <c r="U359" s="58"/>
      <c r="V359" s="58" t="str">
        <f t="array" ref="V359">IF(AND(E359&lt;&gt;"",K359="OUI",Q359="OUI"),18,"")</f>
        <v/>
      </c>
      <c r="W359" s="49" t="str">
        <f t="array" ref="W359">IF(AND(E359&lt;&gt;"",K359="OUI",Q359="OUI"),60,"")</f>
        <v/>
      </c>
      <c r="X359" s="56"/>
      <c r="Y359" s="49"/>
      <c r="Z359" s="49"/>
      <c r="AA359" s="51"/>
      <c r="AB359" s="48"/>
    </row>
    <row r="360" spans="1:28" x14ac:dyDescent="0.25">
      <c r="A360" s="152" t="str">
        <f t="array" ref="A360">IF(D360="",RIGHT(E360,7),"")</f>
        <v>5580936</v>
      </c>
      <c r="B360" s="152">
        <f t="array" ref="B360">E360</f>
        <v>10005580936</v>
      </c>
      <c r="C360" s="61" t="str">
        <f t="array" ref="C360">IFERROR(VLOOKUP(B360,RT!A:B,2,FALSE),"")</f>
        <v/>
      </c>
      <c r="D360" s="7" t="str">
        <f t="array" ref="D360">IFERROR(VLOOKUP(B360,RT!A:J,10,FALSE),"")</f>
        <v/>
      </c>
      <c r="E360" s="203">
        <v>10005580936</v>
      </c>
      <c r="F360" s="204" t="s">
        <v>1256</v>
      </c>
      <c r="G360" s="204" t="s">
        <v>70</v>
      </c>
      <c r="H360" s="204"/>
      <c r="I360" s="204" t="s">
        <v>1104</v>
      </c>
      <c r="J360" s="202" t="s">
        <v>79</v>
      </c>
      <c r="K360" s="169" t="str">
        <f t="array" ref="K360">IFERROR(VLOOKUP(B360,RT!A:K,11,FALSE),"")</f>
        <v/>
      </c>
      <c r="L360" s="170" t="str">
        <f t="array" ref="L360">IFERROR(VLOOKUP(B360,RT!A:AJ,36,FALSE),"")</f>
        <v/>
      </c>
      <c r="M360" s="53" t="str">
        <f t="array" ref="M360">IFERROR(VLOOKUP(B360,RT!A:AL,38,FALSE),"")</f>
        <v/>
      </c>
      <c r="N360" s="52" t="str">
        <f t="array" ref="N360">IFERROR(VLOOKUP(B360,RT!A:AK,37,FALSE),"")</f>
        <v/>
      </c>
      <c r="O360" s="54" t="str">
        <f t="array" ref="O360">IFERROR(VLOOKUP(B360,RT!A:I,9,FALSE),"")</f>
        <v/>
      </c>
      <c r="P360" s="52" t="str">
        <f t="array" ref="P360">IFERROR(VLOOKUP(B360,RT!A:H,8,FALSE),"")</f>
        <v/>
      </c>
      <c r="Q360" s="55" t="str">
        <f t="array" ref="Q360">IFERROR(VLOOKUP(B360,RT!A:AA,27,FALSE),"")</f>
        <v/>
      </c>
      <c r="R360" s="56" t="str">
        <f t="array" ref="R360">IF(AND(E360&lt;&gt;"",G360="INS",K360="OUI",M360&gt;0),M360*IF($O360&gt;41790,5.94,5.65),"")</f>
        <v/>
      </c>
      <c r="S360" s="50" t="str">
        <f t="array" ref="S360">IF(AND(E360&lt;&gt;"",G360="REV",K360="OUI",M360&gt;0),M360*IF($O360&gt;41790,6.2,5.9),"")</f>
        <v/>
      </c>
      <c r="T360" s="57" t="str">
        <f t="array" ref="T360">IF(AND(E360&lt;&gt;"",K360="NON",OR(L360="Branchement individuel",L360="Batiment détruit")),3,"")</f>
        <v/>
      </c>
      <c r="U360" s="58"/>
      <c r="V360" s="58" t="str">
        <f t="array" ref="V360">IF(AND(E360&lt;&gt;"",K360="OUI",Q360="OUI"),18,"")</f>
        <v/>
      </c>
      <c r="W360" s="49" t="str">
        <f t="array" ref="W360">IF(AND(E360&lt;&gt;"",K360="OUI",Q360="OUI"),60,"")</f>
        <v/>
      </c>
      <c r="X360" s="56"/>
      <c r="Y360" s="49"/>
      <c r="Z360" s="49"/>
      <c r="AA360" s="51"/>
      <c r="AB360" s="48"/>
    </row>
    <row r="361" spans="1:28" x14ac:dyDescent="0.25">
      <c r="A361" s="152" t="str">
        <f t="array" ref="A361">IF(D361="",RIGHT(E361,7),"")</f>
        <v>5638770</v>
      </c>
      <c r="B361" s="152">
        <f t="array" ref="B361">E361</f>
        <v>10005638770</v>
      </c>
      <c r="C361" s="61" t="str">
        <f t="array" ref="C361">IFERROR(VLOOKUP(B361,RT!A:B,2,FALSE),"")</f>
        <v/>
      </c>
      <c r="D361" s="7" t="str">
        <f t="array" ref="D361">IFERROR(VLOOKUP(B361,RT!A:J,10,FALSE),"")</f>
        <v/>
      </c>
      <c r="E361" s="203">
        <v>10005638770</v>
      </c>
      <c r="F361" s="204" t="s">
        <v>1257</v>
      </c>
      <c r="G361" s="204" t="s">
        <v>70</v>
      </c>
      <c r="H361" s="204"/>
      <c r="I361" s="204" t="s">
        <v>1104</v>
      </c>
      <c r="J361" s="202" t="s">
        <v>79</v>
      </c>
      <c r="K361" s="169" t="str">
        <f t="array" ref="K361">IFERROR(VLOOKUP(B361,RT!A:K,11,FALSE),"")</f>
        <v/>
      </c>
      <c r="L361" s="170" t="str">
        <f t="array" ref="L361">IFERROR(VLOOKUP(B361,RT!A:AJ,36,FALSE),"")</f>
        <v/>
      </c>
      <c r="M361" s="53" t="str">
        <f t="array" ref="M361">IFERROR(VLOOKUP(B361,RT!A:AL,38,FALSE),"")</f>
        <v/>
      </c>
      <c r="N361" s="52" t="str">
        <f t="array" ref="N361">IFERROR(VLOOKUP(B361,RT!A:AK,37,FALSE),"")</f>
        <v/>
      </c>
      <c r="O361" s="54" t="str">
        <f t="array" ref="O361">IFERROR(VLOOKUP(B361,RT!A:I,9,FALSE),"")</f>
        <v/>
      </c>
      <c r="P361" s="52" t="str">
        <f t="array" ref="P361">IFERROR(VLOOKUP(B361,RT!A:H,8,FALSE),"")</f>
        <v/>
      </c>
      <c r="Q361" s="55" t="str">
        <f t="array" ref="Q361">IFERROR(VLOOKUP(B361,RT!A:AA,27,FALSE),"")</f>
        <v/>
      </c>
      <c r="R361" s="56" t="str">
        <f t="array" ref="R361">IF(AND(E361&lt;&gt;"",G361="INS",K361="OUI",M361&gt;0),M361*IF($O361&gt;41790,5.94,5.65),"")</f>
        <v/>
      </c>
      <c r="S361" s="50" t="str">
        <f t="array" ref="S361">IF(AND(E361&lt;&gt;"",G361="REV",K361="OUI",M361&gt;0),M361*IF($O361&gt;41790,6.2,5.9),"")</f>
        <v/>
      </c>
      <c r="T361" s="57" t="str">
        <f t="array" ref="T361">IF(AND(E361&lt;&gt;"",K361="NON",OR(L361="Branchement individuel",L361="Batiment détruit")),3,"")</f>
        <v/>
      </c>
      <c r="U361" s="58"/>
      <c r="V361" s="58" t="str">
        <f t="array" ref="V361">IF(AND(E361&lt;&gt;"",K361="OUI",Q361="OUI"),18,"")</f>
        <v/>
      </c>
      <c r="W361" s="49" t="str">
        <f t="array" ref="W361">IF(AND(E361&lt;&gt;"",K361="OUI",Q361="OUI"),60,"")</f>
        <v/>
      </c>
      <c r="X361" s="56"/>
      <c r="Y361" s="49"/>
      <c r="Z361" s="49"/>
      <c r="AA361" s="51"/>
      <c r="AB361" s="48"/>
    </row>
    <row r="362" spans="1:28" x14ac:dyDescent="0.25">
      <c r="A362" s="152" t="str">
        <f t="array" ref="A362">IF(D362="",RIGHT(E362,7),"")</f>
        <v>5425314</v>
      </c>
      <c r="B362" s="152">
        <f t="array" ref="B362">E362</f>
        <v>10005425314</v>
      </c>
      <c r="C362" s="61" t="str">
        <f t="array" ref="C362">IFERROR(VLOOKUP(B362,RT!A:B,2,FALSE),"")</f>
        <v/>
      </c>
      <c r="D362" s="7" t="str">
        <f t="array" ref="D362">IFERROR(VLOOKUP(B362,RT!A:J,10,FALSE),"")</f>
        <v/>
      </c>
      <c r="E362" s="203">
        <v>10005425314</v>
      </c>
      <c r="F362" s="204" t="s">
        <v>1184</v>
      </c>
      <c r="G362" s="204" t="s">
        <v>70</v>
      </c>
      <c r="H362" s="204"/>
      <c r="I362" s="204" t="s">
        <v>1104</v>
      </c>
      <c r="J362" s="202" t="s">
        <v>79</v>
      </c>
      <c r="K362" s="169" t="str">
        <f t="array" ref="K362">IFERROR(VLOOKUP(B362,RT!A:K,11,FALSE),"")</f>
        <v/>
      </c>
      <c r="L362" s="170" t="str">
        <f t="array" ref="L362">IFERROR(VLOOKUP(B362,RT!A:AJ,36,FALSE),"")</f>
        <v/>
      </c>
      <c r="M362" s="53" t="str">
        <f t="array" ref="M362">IFERROR(VLOOKUP(B362,RT!A:AL,38,FALSE),"")</f>
        <v/>
      </c>
      <c r="N362" s="52" t="str">
        <f t="array" ref="N362">IFERROR(VLOOKUP(B362,RT!A:AK,37,FALSE),"")</f>
        <v/>
      </c>
      <c r="O362" s="54" t="str">
        <f t="array" ref="O362">IFERROR(VLOOKUP(B362,RT!A:I,9,FALSE),"")</f>
        <v/>
      </c>
      <c r="P362" s="52" t="str">
        <f t="array" ref="P362">IFERROR(VLOOKUP(B362,RT!A:H,8,FALSE),"")</f>
        <v/>
      </c>
      <c r="Q362" s="55" t="str">
        <f t="array" ref="Q362">IFERROR(VLOOKUP(B362,RT!A:AA,27,FALSE),"")</f>
        <v/>
      </c>
      <c r="R362" s="56" t="str">
        <f t="array" ref="R362">IF(AND(E362&lt;&gt;"",G362="INS",K362="OUI",M362&gt;0),M362*IF($O362&gt;41790,5.94,5.65),"")</f>
        <v/>
      </c>
      <c r="S362" s="50" t="str">
        <f t="array" ref="S362">IF(AND(E362&lt;&gt;"",G362="REV",K362="OUI",M362&gt;0),M362*IF($O362&gt;41790,6.2,5.9),"")</f>
        <v/>
      </c>
      <c r="T362" s="57" t="str">
        <f t="array" ref="T362">IF(AND(E362&lt;&gt;"",K362="NON",OR(L362="Branchement individuel",L362="Batiment détruit")),3,"")</f>
        <v/>
      </c>
      <c r="U362" s="58"/>
      <c r="V362" s="58" t="str">
        <f t="array" ref="V362">IF(AND(E362&lt;&gt;"",K362="OUI",Q362="OUI"),18,"")</f>
        <v/>
      </c>
      <c r="W362" s="49" t="str">
        <f t="array" ref="W362">IF(AND(E362&lt;&gt;"",K362="OUI",Q362="OUI"),60,"")</f>
        <v/>
      </c>
      <c r="X362" s="56"/>
      <c r="Y362" s="49"/>
      <c r="Z362" s="49"/>
      <c r="AA362" s="51"/>
      <c r="AB362" s="48"/>
    </row>
    <row r="363" spans="1:28" x14ac:dyDescent="0.25">
      <c r="A363" s="152" t="str">
        <f t="array" ref="A363">IF(D363="",RIGHT(E363,7),"")</f>
        <v>5606378</v>
      </c>
      <c r="B363" s="152">
        <f t="array" ref="B363">E363</f>
        <v>10005606378</v>
      </c>
      <c r="C363" s="61" t="str">
        <f t="array" ref="C363">IFERROR(VLOOKUP(B363,RT!A:B,2,FALSE),"")</f>
        <v/>
      </c>
      <c r="D363" s="7" t="str">
        <f t="array" ref="D363">IFERROR(VLOOKUP(B363,RT!A:J,10,FALSE),"")</f>
        <v/>
      </c>
      <c r="E363" s="203">
        <v>10005606378</v>
      </c>
      <c r="F363" s="204" t="s">
        <v>1232</v>
      </c>
      <c r="G363" s="204" t="s">
        <v>70</v>
      </c>
      <c r="H363" s="204"/>
      <c r="I363" s="204" t="s">
        <v>1104</v>
      </c>
      <c r="J363" s="202" t="s">
        <v>79</v>
      </c>
      <c r="K363" s="169" t="str">
        <f t="array" ref="K363">IFERROR(VLOOKUP(B363,RT!A:K,11,FALSE),"")</f>
        <v/>
      </c>
      <c r="L363" s="170" t="str">
        <f t="array" ref="L363">IFERROR(VLOOKUP(B363,RT!A:AJ,36,FALSE),"")</f>
        <v/>
      </c>
      <c r="M363" s="53" t="str">
        <f t="array" ref="M363">IFERROR(VLOOKUP(B363,RT!A:AL,38,FALSE),"")</f>
        <v/>
      </c>
      <c r="N363" s="52" t="str">
        <f t="array" ref="N363">IFERROR(VLOOKUP(B363,RT!A:AK,37,FALSE),"")</f>
        <v/>
      </c>
      <c r="O363" s="54" t="str">
        <f t="array" ref="O363">IFERROR(VLOOKUP(B363,RT!A:I,9,FALSE),"")</f>
        <v/>
      </c>
      <c r="P363" s="52" t="str">
        <f t="array" ref="P363">IFERROR(VLOOKUP(B363,RT!A:H,8,FALSE),"")</f>
        <v/>
      </c>
      <c r="Q363" s="55" t="str">
        <f t="array" ref="Q363">IFERROR(VLOOKUP(B363,RT!A:AA,27,FALSE),"")</f>
        <v/>
      </c>
      <c r="R363" s="56" t="str">
        <f t="array" ref="R363">IF(AND(E363&lt;&gt;"",G363="INS",K363="OUI",M363&gt;0),M363*IF($O363&gt;41790,5.94,5.65),"")</f>
        <v/>
      </c>
      <c r="S363" s="50" t="str">
        <f t="array" ref="S363">IF(AND(E363&lt;&gt;"",G363="REV",K363="OUI",M363&gt;0),M363*IF($O363&gt;41790,6.2,5.9),"")</f>
        <v/>
      </c>
      <c r="T363" s="57" t="str">
        <f t="array" ref="T363">IF(AND(E363&lt;&gt;"",K363="NON",OR(L363="Branchement individuel",L363="Batiment détruit")),3,"")</f>
        <v/>
      </c>
      <c r="U363" s="58"/>
      <c r="V363" s="58" t="str">
        <f t="array" ref="V363">IF(AND(E363&lt;&gt;"",K363="OUI",Q363="OUI"),18,"")</f>
        <v/>
      </c>
      <c r="W363" s="49" t="str">
        <f t="array" ref="W363">IF(AND(E363&lt;&gt;"",K363="OUI",Q363="OUI"),60,"")</f>
        <v/>
      </c>
      <c r="X363" s="56"/>
      <c r="Y363" s="49"/>
      <c r="Z363" s="49"/>
      <c r="AA363" s="51"/>
      <c r="AB363" s="48"/>
    </row>
    <row r="364" spans="1:28" x14ac:dyDescent="0.25">
      <c r="A364" s="152" t="str">
        <f t="array" ref="A364">IF(D364="",RIGHT(E364,7),"")</f>
        <v>5461303</v>
      </c>
      <c r="B364" s="152">
        <f t="array" ref="B364">E364</f>
        <v>10005461303</v>
      </c>
      <c r="C364" s="61" t="str">
        <f t="array" ref="C364">IFERROR(VLOOKUP(B364,RT!A:B,2,FALSE),"")</f>
        <v/>
      </c>
      <c r="D364" s="7" t="str">
        <f t="array" ref="D364">IFERROR(VLOOKUP(B364,RT!A:J,10,FALSE),"")</f>
        <v/>
      </c>
      <c r="E364" s="203">
        <v>10005461303</v>
      </c>
      <c r="F364" s="204" t="s">
        <v>1183</v>
      </c>
      <c r="G364" s="204" t="s">
        <v>70</v>
      </c>
      <c r="H364" s="204"/>
      <c r="I364" s="204" t="s">
        <v>1104</v>
      </c>
      <c r="J364" s="202" t="s">
        <v>79</v>
      </c>
      <c r="K364" s="169" t="str">
        <f t="array" ref="K364">IFERROR(VLOOKUP(B364,RT!A:K,11,FALSE),"")</f>
        <v/>
      </c>
      <c r="L364" s="170" t="str">
        <f t="array" ref="L364">IFERROR(VLOOKUP(B364,RT!A:AJ,36,FALSE),"")</f>
        <v/>
      </c>
      <c r="M364" s="53" t="str">
        <f t="array" ref="M364">IFERROR(VLOOKUP(B364,RT!A:AL,38,FALSE),"")</f>
        <v/>
      </c>
      <c r="N364" s="52" t="str">
        <f t="array" ref="N364">IFERROR(VLOOKUP(B364,RT!A:AK,37,FALSE),"")</f>
        <v/>
      </c>
      <c r="O364" s="54" t="str">
        <f t="array" ref="O364">IFERROR(VLOOKUP(B364,RT!A:I,9,FALSE),"")</f>
        <v/>
      </c>
      <c r="P364" s="52" t="str">
        <f t="array" ref="P364">IFERROR(VLOOKUP(B364,RT!A:H,8,FALSE),"")</f>
        <v/>
      </c>
      <c r="Q364" s="55" t="str">
        <f t="array" ref="Q364">IFERROR(VLOOKUP(B364,RT!A:AA,27,FALSE),"")</f>
        <v/>
      </c>
      <c r="R364" s="56" t="str">
        <f t="array" ref="R364">IF(AND(E364&lt;&gt;"",G364="INS",K364="OUI",M364&gt;0),M364*IF($O364&gt;41790,5.94,5.65),"")</f>
        <v/>
      </c>
      <c r="S364" s="50" t="str">
        <f t="array" ref="S364">IF(AND(E364&lt;&gt;"",G364="REV",K364="OUI",M364&gt;0),M364*IF($O364&gt;41790,6.2,5.9),"")</f>
        <v/>
      </c>
      <c r="T364" s="57" t="str">
        <f t="array" ref="T364">IF(AND(E364&lt;&gt;"",K364="NON",OR(L364="Branchement individuel",L364="Batiment détruit")),3,"")</f>
        <v/>
      </c>
      <c r="U364" s="58"/>
      <c r="V364" s="58" t="str">
        <f t="array" ref="V364">IF(AND(E364&lt;&gt;"",K364="OUI",Q364="OUI"),18,"")</f>
        <v/>
      </c>
      <c r="W364" s="49" t="str">
        <f t="array" ref="W364">IF(AND(E364&lt;&gt;"",K364="OUI",Q364="OUI"),60,"")</f>
        <v/>
      </c>
      <c r="X364" s="56"/>
      <c r="Y364" s="49"/>
      <c r="Z364" s="49"/>
      <c r="AA364" s="51"/>
      <c r="AB364" s="48"/>
    </row>
    <row r="365" spans="1:28" x14ac:dyDescent="0.25">
      <c r="A365" s="152" t="str">
        <f t="array" ref="A365">IF(D365="",RIGHT(E365,7),"")</f>
        <v>5556843</v>
      </c>
      <c r="B365" s="152">
        <f t="array" ref="B365">E365</f>
        <v>10005556843</v>
      </c>
      <c r="C365" s="61" t="str">
        <f t="array" ref="C365">IFERROR(VLOOKUP(B365,RT!A:B,2,FALSE),"")</f>
        <v/>
      </c>
      <c r="D365" s="7" t="str">
        <f t="array" ref="D365">IFERROR(VLOOKUP(B365,RT!A:J,10,FALSE),"")</f>
        <v/>
      </c>
      <c r="E365" s="203">
        <v>10005556843</v>
      </c>
      <c r="F365" s="204" t="s">
        <v>1258</v>
      </c>
      <c r="G365" s="204" t="s">
        <v>70</v>
      </c>
      <c r="H365" s="204"/>
      <c r="I365" s="204" t="s">
        <v>1104</v>
      </c>
      <c r="J365" s="202" t="s">
        <v>79</v>
      </c>
      <c r="K365" s="169" t="str">
        <f t="array" ref="K365">IFERROR(VLOOKUP(B365,RT!A:K,11,FALSE),"")</f>
        <v/>
      </c>
      <c r="L365" s="170" t="str">
        <f t="array" ref="L365">IFERROR(VLOOKUP(B365,RT!A:AJ,36,FALSE),"")</f>
        <v/>
      </c>
      <c r="M365" s="53" t="str">
        <f t="array" ref="M365">IFERROR(VLOOKUP(B365,RT!A:AL,38,FALSE),"")</f>
        <v/>
      </c>
      <c r="N365" s="52" t="str">
        <f t="array" ref="N365">IFERROR(VLOOKUP(B365,RT!A:AK,37,FALSE),"")</f>
        <v/>
      </c>
      <c r="O365" s="54" t="str">
        <f t="array" ref="O365">IFERROR(VLOOKUP(B365,RT!A:I,9,FALSE),"")</f>
        <v/>
      </c>
      <c r="P365" s="52" t="str">
        <f t="array" ref="P365">IFERROR(VLOOKUP(B365,RT!A:H,8,FALSE),"")</f>
        <v/>
      </c>
      <c r="Q365" s="55" t="str">
        <f t="array" ref="Q365">IFERROR(VLOOKUP(B365,RT!A:AA,27,FALSE),"")</f>
        <v/>
      </c>
      <c r="R365" s="56" t="str">
        <f t="array" ref="R365">IF(AND(E365&lt;&gt;"",G365="INS",K365="OUI",M365&gt;0),M365*IF($O365&gt;41790,5.94,5.65),"")</f>
        <v/>
      </c>
      <c r="S365" s="50" t="str">
        <f t="array" ref="S365">IF(AND(E365&lt;&gt;"",G365="REV",K365="OUI",M365&gt;0),M365*IF($O365&gt;41790,6.2,5.9),"")</f>
        <v/>
      </c>
      <c r="T365" s="57" t="str">
        <f t="array" ref="T365">IF(AND(E365&lt;&gt;"",K365="NON",OR(L365="Branchement individuel",L365="Batiment détruit")),3,"")</f>
        <v/>
      </c>
      <c r="U365" s="58"/>
      <c r="V365" s="58" t="str">
        <f t="array" ref="V365">IF(AND(E365&lt;&gt;"",K365="OUI",Q365="OUI"),18,"")</f>
        <v/>
      </c>
      <c r="W365" s="49" t="str">
        <f t="array" ref="W365">IF(AND(E365&lt;&gt;"",K365="OUI",Q365="OUI"),60,"")</f>
        <v/>
      </c>
      <c r="X365" s="56"/>
      <c r="Y365" s="49"/>
      <c r="Z365" s="49"/>
      <c r="AA365" s="51"/>
      <c r="AB365" s="48"/>
    </row>
    <row r="366" spans="1:28" x14ac:dyDescent="0.25">
      <c r="A366" s="152" t="str">
        <f t="array" ref="A366">IF(D366="",RIGHT(E366,7),"")</f>
        <v>5611435</v>
      </c>
      <c r="B366" s="152">
        <f t="array" ref="B366">E366</f>
        <v>10005611435</v>
      </c>
      <c r="C366" s="61" t="str">
        <f t="array" ref="C366">IFERROR(VLOOKUP(B366,RT!A:B,2,FALSE),"")</f>
        <v/>
      </c>
      <c r="D366" s="7" t="str">
        <f t="array" ref="D366">IFERROR(VLOOKUP(B366,RT!A:J,10,FALSE),"")</f>
        <v/>
      </c>
      <c r="E366" s="203">
        <v>10005611435</v>
      </c>
      <c r="F366" s="204" t="s">
        <v>1259</v>
      </c>
      <c r="G366" s="204" t="s">
        <v>70</v>
      </c>
      <c r="H366" s="204"/>
      <c r="I366" s="204" t="s">
        <v>1104</v>
      </c>
      <c r="J366" s="202" t="s">
        <v>79</v>
      </c>
      <c r="K366" s="169" t="str">
        <f t="array" ref="K366">IFERROR(VLOOKUP(B366,RT!A:K,11,FALSE),"")</f>
        <v/>
      </c>
      <c r="L366" s="170" t="str">
        <f t="array" ref="L366">IFERROR(VLOOKUP(B366,RT!A:AJ,36,FALSE),"")</f>
        <v/>
      </c>
      <c r="M366" s="53" t="str">
        <f t="array" ref="M366">IFERROR(VLOOKUP(B366,RT!A:AL,38,FALSE),"")</f>
        <v/>
      </c>
      <c r="N366" s="52" t="str">
        <f t="array" ref="N366">IFERROR(VLOOKUP(B366,RT!A:AK,37,FALSE),"")</f>
        <v/>
      </c>
      <c r="O366" s="54" t="str">
        <f t="array" ref="O366">IFERROR(VLOOKUP(B366,RT!A:I,9,FALSE),"")</f>
        <v/>
      </c>
      <c r="P366" s="52" t="str">
        <f t="array" ref="P366">IFERROR(VLOOKUP(B366,RT!A:H,8,FALSE),"")</f>
        <v/>
      </c>
      <c r="Q366" s="55" t="str">
        <f t="array" ref="Q366">IFERROR(VLOOKUP(B366,RT!A:AA,27,FALSE),"")</f>
        <v/>
      </c>
      <c r="R366" s="56" t="str">
        <f t="array" ref="R366">IF(AND(E366&lt;&gt;"",G366="INS",K366="OUI",M366&gt;0),M366*IF($O366&gt;41790,5.94,5.65),"")</f>
        <v/>
      </c>
      <c r="S366" s="50" t="str">
        <f t="array" ref="S366">IF(AND(E366&lt;&gt;"",G366="REV",K366="OUI",M366&gt;0),M366*IF($O366&gt;41790,6.2,5.9),"")</f>
        <v/>
      </c>
      <c r="T366" s="57" t="str">
        <f t="array" ref="T366">IF(AND(E366&lt;&gt;"",K366="NON",OR(L366="Branchement individuel",L366="Batiment détruit")),3,"")</f>
        <v/>
      </c>
      <c r="U366" s="58"/>
      <c r="V366" s="58" t="str">
        <f t="array" ref="V366">IF(AND(E366&lt;&gt;"",K366="OUI",Q366="OUI"),18,"")</f>
        <v/>
      </c>
      <c r="W366" s="49" t="str">
        <f t="array" ref="W366">IF(AND(E366&lt;&gt;"",K366="OUI",Q366="OUI"),60,"")</f>
        <v/>
      </c>
      <c r="X366" s="56"/>
      <c r="Y366" s="49"/>
      <c r="Z366" s="49"/>
      <c r="AA366" s="51"/>
      <c r="AB366" s="48"/>
    </row>
    <row r="367" spans="1:28" x14ac:dyDescent="0.25">
      <c r="A367" s="152" t="str">
        <f t="array" ref="A367">IF(D367="",RIGHT(E367,7),"")</f>
        <v>5426195</v>
      </c>
      <c r="B367" s="152">
        <f t="array" ref="B367">E367</f>
        <v>10005426195</v>
      </c>
      <c r="C367" s="61" t="str">
        <f t="array" ref="C367">IFERROR(VLOOKUP(B367,RT!A:B,2,FALSE),"")</f>
        <v/>
      </c>
      <c r="D367" s="7" t="str">
        <f t="array" ref="D367">IFERROR(VLOOKUP(B367,RT!A:J,10,FALSE),"")</f>
        <v/>
      </c>
      <c r="E367" s="203">
        <v>10005426195</v>
      </c>
      <c r="F367" s="204" t="s">
        <v>1182</v>
      </c>
      <c r="G367" s="204" t="s">
        <v>70</v>
      </c>
      <c r="H367" s="204"/>
      <c r="I367" s="204" t="s">
        <v>1104</v>
      </c>
      <c r="J367" s="202" t="s">
        <v>79</v>
      </c>
      <c r="K367" s="169" t="str">
        <f t="array" ref="K367">IFERROR(VLOOKUP(B367,RT!A:K,11,FALSE),"")</f>
        <v/>
      </c>
      <c r="L367" s="170" t="str">
        <f t="array" ref="L367">IFERROR(VLOOKUP(B367,RT!A:AJ,36,FALSE),"")</f>
        <v/>
      </c>
      <c r="M367" s="53" t="str">
        <f t="array" ref="M367">IFERROR(VLOOKUP(B367,RT!A:AL,38,FALSE),"")</f>
        <v/>
      </c>
      <c r="N367" s="52" t="str">
        <f t="array" ref="N367">IFERROR(VLOOKUP(B367,RT!A:AK,37,FALSE),"")</f>
        <v/>
      </c>
      <c r="O367" s="54" t="str">
        <f t="array" ref="O367">IFERROR(VLOOKUP(B367,RT!A:I,9,FALSE),"")</f>
        <v/>
      </c>
      <c r="P367" s="52" t="str">
        <f t="array" ref="P367">IFERROR(VLOOKUP(B367,RT!A:H,8,FALSE),"")</f>
        <v/>
      </c>
      <c r="Q367" s="55" t="str">
        <f t="array" ref="Q367">IFERROR(VLOOKUP(B367,RT!A:AA,27,FALSE),"")</f>
        <v/>
      </c>
      <c r="R367" s="56" t="str">
        <f t="array" ref="R367">IF(AND(E367&lt;&gt;"",G367="INS",K367="OUI",M367&gt;0),M367*IF($O367&gt;41790,5.94,5.65),"")</f>
        <v/>
      </c>
      <c r="S367" s="50" t="str">
        <f t="array" ref="S367">IF(AND(E367&lt;&gt;"",G367="REV",K367="OUI",M367&gt;0),M367*IF($O367&gt;41790,6.2,5.9),"")</f>
        <v/>
      </c>
      <c r="T367" s="57" t="str">
        <f t="array" ref="T367">IF(AND(E367&lt;&gt;"",K367="NON",OR(L367="Branchement individuel",L367="Batiment détruit")),3,"")</f>
        <v/>
      </c>
      <c r="U367" s="58"/>
      <c r="V367" s="58" t="str">
        <f t="array" ref="V367">IF(AND(E367&lt;&gt;"",K367="OUI",Q367="OUI"),18,"")</f>
        <v/>
      </c>
      <c r="W367" s="49" t="str">
        <f t="array" ref="W367">IF(AND(E367&lt;&gt;"",K367="OUI",Q367="OUI"),60,"")</f>
        <v/>
      </c>
      <c r="X367" s="56"/>
      <c r="Y367" s="49"/>
      <c r="Z367" s="49"/>
      <c r="AA367" s="51"/>
      <c r="AB367" s="48"/>
    </row>
    <row r="368" spans="1:28" x14ac:dyDescent="0.25">
      <c r="A368" s="152" t="str">
        <f t="array" ref="A368">IF(D368="",RIGHT(E368,7),"")</f>
        <v>5424809</v>
      </c>
      <c r="B368" s="152">
        <f t="array" ref="B368">E368</f>
        <v>10005424809</v>
      </c>
      <c r="C368" s="61" t="str">
        <f t="array" ref="C368">IFERROR(VLOOKUP(B368,RT!A:B,2,FALSE),"")</f>
        <v/>
      </c>
      <c r="D368" s="7" t="str">
        <f t="array" ref="D368">IFERROR(VLOOKUP(B368,RT!A:J,10,FALSE),"")</f>
        <v/>
      </c>
      <c r="E368" s="203">
        <v>10005424809</v>
      </c>
      <c r="F368" s="204" t="s">
        <v>1181</v>
      </c>
      <c r="G368" s="204" t="s">
        <v>70</v>
      </c>
      <c r="H368" s="204"/>
      <c r="I368" s="204" t="s">
        <v>1104</v>
      </c>
      <c r="J368" s="202" t="s">
        <v>79</v>
      </c>
      <c r="K368" s="169" t="str">
        <f t="array" ref="K368">IFERROR(VLOOKUP(B368,RT!A:K,11,FALSE),"")</f>
        <v/>
      </c>
      <c r="L368" s="170" t="str">
        <f t="array" ref="L368">IFERROR(VLOOKUP(B368,RT!A:AJ,36,FALSE),"")</f>
        <v/>
      </c>
      <c r="M368" s="53" t="str">
        <f t="array" ref="M368">IFERROR(VLOOKUP(B368,RT!A:AL,38,FALSE),"")</f>
        <v/>
      </c>
      <c r="N368" s="52" t="str">
        <f t="array" ref="N368">IFERROR(VLOOKUP(B368,RT!A:AK,37,FALSE),"")</f>
        <v/>
      </c>
      <c r="O368" s="54" t="str">
        <f t="array" ref="O368">IFERROR(VLOOKUP(B368,RT!A:I,9,FALSE),"")</f>
        <v/>
      </c>
      <c r="P368" s="52" t="str">
        <f t="array" ref="P368">IFERROR(VLOOKUP(B368,RT!A:H,8,FALSE),"")</f>
        <v/>
      </c>
      <c r="Q368" s="55" t="str">
        <f t="array" ref="Q368">IFERROR(VLOOKUP(B368,RT!A:AA,27,FALSE),"")</f>
        <v/>
      </c>
      <c r="R368" s="56" t="str">
        <f t="array" ref="R368">IF(AND(E368&lt;&gt;"",G368="INS",K368="OUI",M368&gt;0),M368*IF($O368&gt;41790,5.94,5.65),"")</f>
        <v/>
      </c>
      <c r="S368" s="50" t="str">
        <f t="array" ref="S368">IF(AND(E368&lt;&gt;"",G368="REV",K368="OUI",M368&gt;0),M368*IF($O368&gt;41790,6.2,5.9),"")</f>
        <v/>
      </c>
      <c r="T368" s="57" t="str">
        <f t="array" ref="T368">IF(AND(E368&lt;&gt;"",K368="NON",OR(L368="Branchement individuel",L368="Batiment détruit")),3,"")</f>
        <v/>
      </c>
      <c r="U368" s="58"/>
      <c r="V368" s="58" t="str">
        <f t="array" ref="V368">IF(AND(E368&lt;&gt;"",K368="OUI",Q368="OUI"),18,"")</f>
        <v/>
      </c>
      <c r="W368" s="49" t="str">
        <f t="array" ref="W368">IF(AND(E368&lt;&gt;"",K368="OUI",Q368="OUI"),60,"")</f>
        <v/>
      </c>
      <c r="X368" s="56"/>
      <c r="Y368" s="49"/>
      <c r="Z368" s="49"/>
      <c r="AA368" s="51"/>
      <c r="AB368" s="48"/>
    </row>
    <row r="369" spans="1:28" x14ac:dyDescent="0.25">
      <c r="A369" s="152" t="str">
        <f t="array" ref="A369">IF(D369="",RIGHT(E369,7),"")</f>
        <v>5625027</v>
      </c>
      <c r="B369" s="152">
        <f t="array" ref="B369">E369</f>
        <v>10005625027</v>
      </c>
      <c r="C369" s="61" t="str">
        <f t="array" ref="C369">IFERROR(VLOOKUP(B369,RT!A:B,2,FALSE),"")</f>
        <v/>
      </c>
      <c r="D369" s="7" t="str">
        <f t="array" ref="D369">IFERROR(VLOOKUP(B369,RT!A:J,10,FALSE),"")</f>
        <v/>
      </c>
      <c r="E369" s="203">
        <v>10005625027</v>
      </c>
      <c r="F369" s="204" t="s">
        <v>1260</v>
      </c>
      <c r="G369" s="204" t="s">
        <v>70</v>
      </c>
      <c r="H369" s="204"/>
      <c r="I369" s="204" t="s">
        <v>1104</v>
      </c>
      <c r="J369" s="202" t="s">
        <v>79</v>
      </c>
      <c r="K369" s="169" t="str">
        <f t="array" ref="K369">IFERROR(VLOOKUP(B369,RT!A:K,11,FALSE),"")</f>
        <v/>
      </c>
      <c r="L369" s="170" t="str">
        <f t="array" ref="L369">IFERROR(VLOOKUP(B369,RT!A:AJ,36,FALSE),"")</f>
        <v/>
      </c>
      <c r="M369" s="53" t="str">
        <f t="array" ref="M369">IFERROR(VLOOKUP(B369,RT!A:AL,38,FALSE),"")</f>
        <v/>
      </c>
      <c r="N369" s="52" t="str">
        <f t="array" ref="N369">IFERROR(VLOOKUP(B369,RT!A:AK,37,FALSE),"")</f>
        <v/>
      </c>
      <c r="O369" s="54" t="str">
        <f t="array" ref="O369">IFERROR(VLOOKUP(B369,RT!A:I,9,FALSE),"")</f>
        <v/>
      </c>
      <c r="P369" s="52" t="str">
        <f t="array" ref="P369">IFERROR(VLOOKUP(B369,RT!A:H,8,FALSE),"")</f>
        <v/>
      </c>
      <c r="Q369" s="55" t="str">
        <f t="array" ref="Q369">IFERROR(VLOOKUP(B369,RT!A:AA,27,FALSE),"")</f>
        <v/>
      </c>
      <c r="R369" s="56" t="str">
        <f t="array" ref="R369">IF(AND(E369&lt;&gt;"",G369="INS",K369="OUI",M369&gt;0),M369*IF($O369&gt;41790,5.94,5.65),"")</f>
        <v/>
      </c>
      <c r="S369" s="50" t="str">
        <f t="array" ref="S369">IF(AND(E369&lt;&gt;"",G369="REV",K369="OUI",M369&gt;0),M369*IF($O369&gt;41790,6.2,5.9),"")</f>
        <v/>
      </c>
      <c r="T369" s="57" t="str">
        <f t="array" ref="T369">IF(AND(E369&lt;&gt;"",K369="NON",OR(L369="Branchement individuel",L369="Batiment détruit")),3,"")</f>
        <v/>
      </c>
      <c r="U369" s="58"/>
      <c r="V369" s="58" t="str">
        <f t="array" ref="V369">IF(AND(E369&lt;&gt;"",K369="OUI",Q369="OUI"),18,"")</f>
        <v/>
      </c>
      <c r="W369" s="49" t="str">
        <f t="array" ref="W369">IF(AND(E369&lt;&gt;"",K369="OUI",Q369="OUI"),60,"")</f>
        <v/>
      </c>
      <c r="X369" s="56"/>
      <c r="Y369" s="49"/>
      <c r="Z369" s="49"/>
      <c r="AA369" s="51"/>
      <c r="AB369" s="48"/>
    </row>
    <row r="370" spans="1:28" x14ac:dyDescent="0.25">
      <c r="A370" s="152" t="str">
        <f t="array" ref="A370">IF(D370="",RIGHT(E370,7),"")</f>
        <v>5582826</v>
      </c>
      <c r="B370" s="152">
        <f t="array" ref="B370">E370</f>
        <v>10005582826</v>
      </c>
      <c r="C370" s="61" t="str">
        <f t="array" ref="C370">IFERROR(VLOOKUP(B370,RT!A:B,2,FALSE),"")</f>
        <v/>
      </c>
      <c r="D370" s="7" t="str">
        <f t="array" ref="D370">IFERROR(VLOOKUP(B370,RT!A:J,10,FALSE),"")</f>
        <v/>
      </c>
      <c r="E370" s="203">
        <v>10005582826</v>
      </c>
      <c r="F370" s="204" t="s">
        <v>1261</v>
      </c>
      <c r="G370" s="204" t="s">
        <v>70</v>
      </c>
      <c r="H370" s="204"/>
      <c r="I370" s="204" t="s">
        <v>1104</v>
      </c>
      <c r="J370" s="202" t="s">
        <v>79</v>
      </c>
      <c r="K370" s="169" t="str">
        <f t="array" ref="K370">IFERROR(VLOOKUP(B370,RT!A:K,11,FALSE),"")</f>
        <v/>
      </c>
      <c r="L370" s="170" t="str">
        <f t="array" ref="L370">IFERROR(VLOOKUP(B370,RT!A:AJ,36,FALSE),"")</f>
        <v/>
      </c>
      <c r="M370" s="53" t="str">
        <f t="array" ref="M370">IFERROR(VLOOKUP(B370,RT!A:AL,38,FALSE),"")</f>
        <v/>
      </c>
      <c r="N370" s="52" t="str">
        <f t="array" ref="N370">IFERROR(VLOOKUP(B370,RT!A:AK,37,FALSE),"")</f>
        <v/>
      </c>
      <c r="O370" s="54" t="str">
        <f t="array" ref="O370">IFERROR(VLOOKUP(B370,RT!A:I,9,FALSE),"")</f>
        <v/>
      </c>
      <c r="P370" s="52" t="str">
        <f t="array" ref="P370">IFERROR(VLOOKUP(B370,RT!A:H,8,FALSE),"")</f>
        <v/>
      </c>
      <c r="Q370" s="55" t="str">
        <f t="array" ref="Q370">IFERROR(VLOOKUP(B370,RT!A:AA,27,FALSE),"")</f>
        <v/>
      </c>
      <c r="R370" s="56" t="str">
        <f t="array" ref="R370">IF(AND(E370&lt;&gt;"",G370="INS",K370="OUI",M370&gt;0),M370*IF($O370&gt;41790,5.94,5.65),"")</f>
        <v/>
      </c>
      <c r="S370" s="50" t="str">
        <f t="array" ref="S370">IF(AND(E370&lt;&gt;"",G370="REV",K370="OUI",M370&gt;0),M370*IF($O370&gt;41790,6.2,5.9),"")</f>
        <v/>
      </c>
      <c r="T370" s="57" t="str">
        <f t="array" ref="T370">IF(AND(E370&lt;&gt;"",K370="NON",OR(L370="Branchement individuel",L370="Batiment détruit")),3,"")</f>
        <v/>
      </c>
      <c r="U370" s="58"/>
      <c r="V370" s="58" t="str">
        <f t="array" ref="V370">IF(AND(E370&lt;&gt;"",K370="OUI",Q370="OUI"),18,"")</f>
        <v/>
      </c>
      <c r="W370" s="49" t="str">
        <f t="array" ref="W370">IF(AND(E370&lt;&gt;"",K370="OUI",Q370="OUI"),60,"")</f>
        <v/>
      </c>
      <c r="X370" s="56"/>
      <c r="Y370" s="49"/>
      <c r="Z370" s="49"/>
      <c r="AA370" s="51"/>
      <c r="AB370" s="48"/>
    </row>
    <row r="371" spans="1:28" x14ac:dyDescent="0.25">
      <c r="A371" s="152" t="str">
        <f t="array" ref="A371">IF(D371="",RIGHT(E371,7),"")</f>
        <v>5142132</v>
      </c>
      <c r="B371" s="152">
        <f t="array" ref="B371">E371</f>
        <v>10005142132</v>
      </c>
      <c r="C371" s="61" t="str">
        <f t="array" ref="C371">IFERROR(VLOOKUP(B371,RT!A:B,2,FALSE),"")</f>
        <v/>
      </c>
      <c r="D371" s="7" t="str">
        <f t="array" ref="D371">IFERROR(VLOOKUP(B371,RT!A:J,10,FALSE),"")</f>
        <v/>
      </c>
      <c r="E371" s="203">
        <v>10005142132</v>
      </c>
      <c r="F371" s="204" t="s">
        <v>1149</v>
      </c>
      <c r="G371" s="204" t="s">
        <v>70</v>
      </c>
      <c r="H371" s="204"/>
      <c r="I371" s="204" t="s">
        <v>1104</v>
      </c>
      <c r="J371" s="202" t="s">
        <v>79</v>
      </c>
      <c r="K371" s="169" t="str">
        <f t="array" ref="K371">IFERROR(VLOOKUP(B371,RT!A:K,11,FALSE),"")</f>
        <v/>
      </c>
      <c r="L371" s="170" t="str">
        <f t="array" ref="L371">IFERROR(VLOOKUP(B371,RT!A:AJ,36,FALSE),"")</f>
        <v/>
      </c>
      <c r="M371" s="53" t="str">
        <f t="array" ref="M371">IFERROR(VLOOKUP(B371,RT!A:AL,38,FALSE),"")</f>
        <v/>
      </c>
      <c r="N371" s="52" t="str">
        <f t="array" ref="N371">IFERROR(VLOOKUP(B371,RT!A:AK,37,FALSE),"")</f>
        <v/>
      </c>
      <c r="O371" s="54" t="str">
        <f t="array" ref="O371">IFERROR(VLOOKUP(B371,RT!A:I,9,FALSE),"")</f>
        <v/>
      </c>
      <c r="P371" s="52" t="str">
        <f t="array" ref="P371">IFERROR(VLOOKUP(B371,RT!A:H,8,FALSE),"")</f>
        <v/>
      </c>
      <c r="Q371" s="55" t="str">
        <f t="array" ref="Q371">IFERROR(VLOOKUP(B371,RT!A:AA,27,FALSE),"")</f>
        <v/>
      </c>
      <c r="R371" s="56" t="str">
        <f t="array" ref="R371">IF(AND(E371&lt;&gt;"",G371="INS",K371="OUI",M371&gt;0),M371*IF($O371&gt;41790,5.94,5.65),"")</f>
        <v/>
      </c>
      <c r="S371" s="50" t="str">
        <f t="array" ref="S371">IF(AND(E371&lt;&gt;"",G371="REV",K371="OUI",M371&gt;0),M371*IF($O371&gt;41790,6.2,5.9),"")</f>
        <v/>
      </c>
      <c r="T371" s="57" t="str">
        <f t="array" ref="T371">IF(AND(E371&lt;&gt;"",K371="NON",OR(L371="Branchement individuel",L371="Batiment détruit")),3,"")</f>
        <v/>
      </c>
      <c r="U371" s="58"/>
      <c r="V371" s="58" t="str">
        <f t="array" ref="V371">IF(AND(E371&lt;&gt;"",K371="OUI",Q371="OUI"),18,"")</f>
        <v/>
      </c>
      <c r="W371" s="49" t="str">
        <f t="array" ref="W371">IF(AND(E371&lt;&gt;"",K371="OUI",Q371="OUI"),60,"")</f>
        <v/>
      </c>
      <c r="X371" s="56"/>
      <c r="Y371" s="49"/>
      <c r="Z371" s="49"/>
      <c r="AA371" s="51"/>
      <c r="AB371" s="48"/>
    </row>
    <row r="372" spans="1:28" x14ac:dyDescent="0.25">
      <c r="A372" s="152" t="str">
        <f t="array" ref="A372">IF(D372="",RIGHT(E372,7),"")</f>
        <v>5649289</v>
      </c>
      <c r="B372" s="152">
        <f t="array" ref="B372">E372</f>
        <v>10005649289</v>
      </c>
      <c r="C372" s="61" t="str">
        <f t="array" ref="C372">IFERROR(VLOOKUP(B372,RT!A:B,2,FALSE),"")</f>
        <v/>
      </c>
      <c r="D372" s="7" t="str">
        <f t="array" ref="D372">IFERROR(VLOOKUP(B372,RT!A:J,10,FALSE),"")</f>
        <v/>
      </c>
      <c r="E372" s="203">
        <v>10005649289</v>
      </c>
      <c r="F372" s="204" t="s">
        <v>1324</v>
      </c>
      <c r="G372" s="204" t="s">
        <v>70</v>
      </c>
      <c r="H372" s="204"/>
      <c r="I372" s="204" t="s">
        <v>1104</v>
      </c>
      <c r="J372" s="202" t="s">
        <v>79</v>
      </c>
      <c r="K372" s="169" t="str">
        <f t="array" ref="K372">IFERROR(VLOOKUP(B372,RT!A:K,11,FALSE),"")</f>
        <v/>
      </c>
      <c r="L372" s="170" t="str">
        <f t="array" ref="L372">IFERROR(VLOOKUP(B372,RT!A:AJ,36,FALSE),"")</f>
        <v/>
      </c>
      <c r="M372" s="53" t="str">
        <f t="array" ref="M372">IFERROR(VLOOKUP(B372,RT!A:AL,38,FALSE),"")</f>
        <v/>
      </c>
      <c r="N372" s="52" t="str">
        <f t="array" ref="N372">IFERROR(VLOOKUP(B372,RT!A:AK,37,FALSE),"")</f>
        <v/>
      </c>
      <c r="O372" s="54" t="str">
        <f t="array" ref="O372">IFERROR(VLOOKUP(B372,RT!A:I,9,FALSE),"")</f>
        <v/>
      </c>
      <c r="P372" s="52" t="str">
        <f t="array" ref="P372">IFERROR(VLOOKUP(B372,RT!A:H,8,FALSE),"")</f>
        <v/>
      </c>
      <c r="Q372" s="55" t="str">
        <f t="array" ref="Q372">IFERROR(VLOOKUP(B372,RT!A:AA,27,FALSE),"")</f>
        <v/>
      </c>
      <c r="R372" s="56" t="str">
        <f t="array" ref="R372">IF(AND(E372&lt;&gt;"",G372="INS",K372="OUI",M372&gt;0),M372*IF($O372&gt;41790,5.94,5.65),"")</f>
        <v/>
      </c>
      <c r="S372" s="50" t="str">
        <f t="array" ref="S372">IF(AND(E372&lt;&gt;"",G372="REV",K372="OUI",M372&gt;0),M372*IF($O372&gt;41790,6.2,5.9),"")</f>
        <v/>
      </c>
      <c r="T372" s="57" t="str">
        <f t="array" ref="T372">IF(AND(E372&lt;&gt;"",K372="NON",OR(L372="Branchement individuel",L372="Batiment détruit")),3,"")</f>
        <v/>
      </c>
      <c r="U372" s="58"/>
      <c r="V372" s="58" t="str">
        <f t="array" ref="V372">IF(AND(E372&lt;&gt;"",K372="OUI",Q372="OUI"),18,"")</f>
        <v/>
      </c>
      <c r="W372" s="49" t="str">
        <f t="array" ref="W372">IF(AND(E372&lt;&gt;"",K372="OUI",Q372="OUI"),60,"")</f>
        <v/>
      </c>
      <c r="X372" s="56"/>
      <c r="Y372" s="49"/>
      <c r="Z372" s="49"/>
      <c r="AA372" s="51"/>
      <c r="AB372" s="48"/>
    </row>
    <row r="373" spans="1:28" x14ac:dyDescent="0.25">
      <c r="A373" s="152" t="str">
        <f t="array" ref="A373">IF(D373="",RIGHT(E373,7),"")</f>
        <v>5652538</v>
      </c>
      <c r="B373" s="152">
        <f t="array" ref="B373">E373</f>
        <v>10005652538</v>
      </c>
      <c r="C373" s="61" t="str">
        <f t="array" ref="C373">IFERROR(VLOOKUP(B373,RT!A:B,2,FALSE),"")</f>
        <v/>
      </c>
      <c r="D373" s="7" t="str">
        <f t="array" ref="D373">IFERROR(VLOOKUP(B373,RT!A:J,10,FALSE),"")</f>
        <v/>
      </c>
      <c r="E373" s="203">
        <v>10005652538</v>
      </c>
      <c r="F373" s="204" t="s">
        <v>1276</v>
      </c>
      <c r="G373" s="204" t="s">
        <v>70</v>
      </c>
      <c r="H373" s="204"/>
      <c r="I373" s="204" t="s">
        <v>1104</v>
      </c>
      <c r="J373" s="202" t="s">
        <v>79</v>
      </c>
      <c r="K373" s="169" t="str">
        <f t="array" ref="K373">IFERROR(VLOOKUP(B373,RT!A:K,11,FALSE),"")</f>
        <v/>
      </c>
      <c r="L373" s="170" t="str">
        <f t="array" ref="L373">IFERROR(VLOOKUP(B373,RT!A:AJ,36,FALSE),"")</f>
        <v/>
      </c>
      <c r="M373" s="53" t="str">
        <f t="array" ref="M373">IFERROR(VLOOKUP(B373,RT!A:AL,38,FALSE),"")</f>
        <v/>
      </c>
      <c r="N373" s="52" t="str">
        <f t="array" ref="N373">IFERROR(VLOOKUP(B373,RT!A:AK,37,FALSE),"")</f>
        <v/>
      </c>
      <c r="O373" s="54" t="str">
        <f t="array" ref="O373">IFERROR(VLOOKUP(B373,RT!A:I,9,FALSE),"")</f>
        <v/>
      </c>
      <c r="P373" s="52" t="str">
        <f t="array" ref="P373">IFERROR(VLOOKUP(B373,RT!A:H,8,FALSE),"")</f>
        <v/>
      </c>
      <c r="Q373" s="55" t="str">
        <f t="array" ref="Q373">IFERROR(VLOOKUP(B373,RT!A:AA,27,FALSE),"")</f>
        <v/>
      </c>
      <c r="R373" s="56" t="str">
        <f t="array" ref="R373">IF(AND(E373&lt;&gt;"",G373="INS",K373="OUI",M373&gt;0),M373*IF($O373&gt;41790,5.94,5.65),"")</f>
        <v/>
      </c>
      <c r="S373" s="50" t="str">
        <f t="array" ref="S373">IF(AND(E373&lt;&gt;"",G373="REV",K373="OUI",M373&gt;0),M373*IF($O373&gt;41790,6.2,5.9),"")</f>
        <v/>
      </c>
      <c r="T373" s="57" t="str">
        <f t="array" ref="T373">IF(AND(E373&lt;&gt;"",K373="NON",OR(L373="Branchement individuel",L373="Batiment détruit")),3,"")</f>
        <v/>
      </c>
      <c r="U373" s="58"/>
      <c r="V373" s="58" t="str">
        <f t="array" ref="V373">IF(AND(E373&lt;&gt;"",K373="OUI",Q373="OUI"),18,"")</f>
        <v/>
      </c>
      <c r="W373" s="49" t="str">
        <f t="array" ref="W373">IF(AND(E373&lt;&gt;"",K373="OUI",Q373="OUI"),60,"")</f>
        <v/>
      </c>
      <c r="X373" s="56"/>
      <c r="Y373" s="49"/>
      <c r="Z373" s="49"/>
      <c r="AA373" s="51"/>
      <c r="AB373" s="48"/>
    </row>
    <row r="374" spans="1:28" x14ac:dyDescent="0.25">
      <c r="A374" s="152" t="str">
        <f t="array" ref="A374">IF(D374="",RIGHT(E374,7),"")</f>
        <v>5286573</v>
      </c>
      <c r="B374" s="152">
        <f t="array" ref="B374">E374</f>
        <v>10005286573</v>
      </c>
      <c r="C374" s="61" t="str">
        <f t="array" ref="C374">IFERROR(VLOOKUP(B374,RT!A:B,2,FALSE),"")</f>
        <v/>
      </c>
      <c r="D374" s="7" t="str">
        <f t="array" ref="D374">IFERROR(VLOOKUP(B374,RT!A:J,10,FALSE),"")</f>
        <v/>
      </c>
      <c r="E374" s="203">
        <v>10005286573</v>
      </c>
      <c r="F374" s="204" t="s">
        <v>1143</v>
      </c>
      <c r="G374" s="204" t="s">
        <v>70</v>
      </c>
      <c r="H374" s="204"/>
      <c r="I374" s="204" t="s">
        <v>1104</v>
      </c>
      <c r="J374" s="202" t="s">
        <v>79</v>
      </c>
      <c r="K374" s="169" t="str">
        <f t="array" ref="K374">IFERROR(VLOOKUP(B374,RT!A:K,11,FALSE),"")</f>
        <v/>
      </c>
      <c r="L374" s="170" t="str">
        <f t="array" ref="L374">IFERROR(VLOOKUP(B374,RT!A:AJ,36,FALSE),"")</f>
        <v/>
      </c>
      <c r="M374" s="53" t="str">
        <f t="array" ref="M374">IFERROR(VLOOKUP(B374,RT!A:AL,38,FALSE),"")</f>
        <v/>
      </c>
      <c r="N374" s="52" t="str">
        <f t="array" ref="N374">IFERROR(VLOOKUP(B374,RT!A:AK,37,FALSE),"")</f>
        <v/>
      </c>
      <c r="O374" s="54" t="str">
        <f t="array" ref="O374">IFERROR(VLOOKUP(B374,RT!A:I,9,FALSE),"")</f>
        <v/>
      </c>
      <c r="P374" s="52" t="str">
        <f t="array" ref="P374">IFERROR(VLOOKUP(B374,RT!A:H,8,FALSE),"")</f>
        <v/>
      </c>
      <c r="Q374" s="55" t="str">
        <f t="array" ref="Q374">IFERROR(VLOOKUP(B374,RT!A:AA,27,FALSE),"")</f>
        <v/>
      </c>
      <c r="R374" s="56" t="str">
        <f t="array" ref="R374">IF(AND(E374&lt;&gt;"",G374="INS",K374="OUI",M374&gt;0),M374*IF($O374&gt;41790,5.94,5.65),"")</f>
        <v/>
      </c>
      <c r="S374" s="50" t="str">
        <f t="array" ref="S374">IF(AND(E374&lt;&gt;"",G374="REV",K374="OUI",M374&gt;0),M374*IF($O374&gt;41790,6.2,5.9),"")</f>
        <v/>
      </c>
      <c r="T374" s="57" t="str">
        <f t="array" ref="T374">IF(AND(E374&lt;&gt;"",K374="NON",OR(L374="Branchement individuel",L374="Batiment détruit")),3,"")</f>
        <v/>
      </c>
      <c r="U374" s="58"/>
      <c r="V374" s="58" t="str">
        <f t="array" ref="V374">IF(AND(E374&lt;&gt;"",K374="OUI",Q374="OUI"),18,"")</f>
        <v/>
      </c>
      <c r="W374" s="49" t="str">
        <f t="array" ref="W374">IF(AND(E374&lt;&gt;"",K374="OUI",Q374="OUI"),60,"")</f>
        <v/>
      </c>
      <c r="X374" s="56"/>
      <c r="Y374" s="49"/>
      <c r="Z374" s="49"/>
      <c r="AA374" s="51"/>
      <c r="AB374" s="48"/>
    </row>
    <row r="375" spans="1:28" x14ac:dyDescent="0.25">
      <c r="A375" s="152" t="str">
        <f t="array" ref="A375">IF(D375="",RIGHT(E375,7),"")</f>
        <v>5522219</v>
      </c>
      <c r="B375" s="152">
        <f t="array" ref="B375">E375</f>
        <v>10005522219</v>
      </c>
      <c r="C375" s="61" t="str">
        <f t="array" ref="C375">IFERROR(VLOOKUP(B375,RT!A:B,2,FALSE),"")</f>
        <v/>
      </c>
      <c r="D375" s="7" t="str">
        <f t="array" ref="D375">IFERROR(VLOOKUP(B375,RT!A:J,10,FALSE),"")</f>
        <v/>
      </c>
      <c r="E375" s="203">
        <v>10005522219</v>
      </c>
      <c r="F375" s="204" t="s">
        <v>1142</v>
      </c>
      <c r="G375" s="204" t="s">
        <v>70</v>
      </c>
      <c r="H375" s="204"/>
      <c r="I375" s="204" t="s">
        <v>1104</v>
      </c>
      <c r="J375" s="202" t="s">
        <v>79</v>
      </c>
      <c r="K375" s="169" t="str">
        <f t="array" ref="K375">IFERROR(VLOOKUP(B375,RT!A:K,11,FALSE),"")</f>
        <v/>
      </c>
      <c r="L375" s="170" t="str">
        <f t="array" ref="L375">IFERROR(VLOOKUP(B375,RT!A:AJ,36,FALSE),"")</f>
        <v/>
      </c>
      <c r="M375" s="53" t="str">
        <f t="array" ref="M375">IFERROR(VLOOKUP(B375,RT!A:AL,38,FALSE),"")</f>
        <v/>
      </c>
      <c r="N375" s="52" t="str">
        <f t="array" ref="N375">IFERROR(VLOOKUP(B375,RT!A:AK,37,FALSE),"")</f>
        <v/>
      </c>
      <c r="O375" s="54" t="str">
        <f t="array" ref="O375">IFERROR(VLOOKUP(B375,RT!A:I,9,FALSE),"")</f>
        <v/>
      </c>
      <c r="P375" s="52" t="str">
        <f t="array" ref="P375">IFERROR(VLOOKUP(B375,RT!A:H,8,FALSE),"")</f>
        <v/>
      </c>
      <c r="Q375" s="55" t="str">
        <f t="array" ref="Q375">IFERROR(VLOOKUP(B375,RT!A:AA,27,FALSE),"")</f>
        <v/>
      </c>
      <c r="R375" s="56" t="str">
        <f t="array" ref="R375">IF(AND(E375&lt;&gt;"",G375="INS",K375="OUI",M375&gt;0),M375*IF($O375&gt;41790,5.94,5.65),"")</f>
        <v/>
      </c>
      <c r="S375" s="50" t="str">
        <f t="array" ref="S375">IF(AND(E375&lt;&gt;"",G375="REV",K375="OUI",M375&gt;0),M375*IF($O375&gt;41790,6.2,5.9),"")</f>
        <v/>
      </c>
      <c r="T375" s="57" t="str">
        <f t="array" ref="T375">IF(AND(E375&lt;&gt;"",K375="NON",OR(L375="Branchement individuel",L375="Batiment détruit")),3,"")</f>
        <v/>
      </c>
      <c r="U375" s="58"/>
      <c r="V375" s="58" t="str">
        <f t="array" ref="V375">IF(AND(E375&lt;&gt;"",K375="OUI",Q375="OUI"),18,"")</f>
        <v/>
      </c>
      <c r="W375" s="49" t="str">
        <f t="array" ref="W375">IF(AND(E375&lt;&gt;"",K375="OUI",Q375="OUI"),60,"")</f>
        <v/>
      </c>
      <c r="X375" s="56"/>
      <c r="Y375" s="49"/>
      <c r="Z375" s="49"/>
      <c r="AA375" s="51"/>
      <c r="AB375" s="48"/>
    </row>
    <row r="376" spans="1:28" x14ac:dyDescent="0.25">
      <c r="A376" s="152" t="str">
        <f t="array" ref="A376">IF(D376="",RIGHT(E376,7),"")</f>
        <v>5387379</v>
      </c>
      <c r="B376" s="152">
        <f t="array" ref="B376">E376</f>
        <v>10005387379</v>
      </c>
      <c r="C376" s="61" t="str">
        <f t="array" ref="C376">IFERROR(VLOOKUP(B376,RT!A:B,2,FALSE),"")</f>
        <v/>
      </c>
      <c r="D376" s="7" t="str">
        <f t="array" ref="D376">IFERROR(VLOOKUP(B376,RT!A:J,10,FALSE),"")</f>
        <v/>
      </c>
      <c r="E376" s="203">
        <v>10005387379</v>
      </c>
      <c r="F376" s="204" t="s">
        <v>1222</v>
      </c>
      <c r="G376" s="204" t="s">
        <v>70</v>
      </c>
      <c r="H376" s="204"/>
      <c r="I376" s="204" t="s">
        <v>1104</v>
      </c>
      <c r="J376" s="202" t="s">
        <v>79</v>
      </c>
      <c r="K376" s="169" t="str">
        <f t="array" ref="K376">IFERROR(VLOOKUP(B376,RT!A:K,11,FALSE),"")</f>
        <v/>
      </c>
      <c r="L376" s="170" t="str">
        <f t="array" ref="L376">IFERROR(VLOOKUP(B376,RT!A:AJ,36,FALSE),"")</f>
        <v/>
      </c>
      <c r="M376" s="53" t="str">
        <f t="array" ref="M376">IFERROR(VLOOKUP(B376,RT!A:AL,38,FALSE),"")</f>
        <v/>
      </c>
      <c r="N376" s="52" t="str">
        <f t="array" ref="N376">IFERROR(VLOOKUP(B376,RT!A:AK,37,FALSE),"")</f>
        <v/>
      </c>
      <c r="O376" s="54" t="str">
        <f t="array" ref="O376">IFERROR(VLOOKUP(B376,RT!A:I,9,FALSE),"")</f>
        <v/>
      </c>
      <c r="P376" s="52" t="str">
        <f t="array" ref="P376">IFERROR(VLOOKUP(B376,RT!A:H,8,FALSE),"")</f>
        <v/>
      </c>
      <c r="Q376" s="55" t="str">
        <f t="array" ref="Q376">IFERROR(VLOOKUP(B376,RT!A:AA,27,FALSE),"")</f>
        <v/>
      </c>
      <c r="R376" s="56" t="str">
        <f t="array" ref="R376">IF(AND(E376&lt;&gt;"",G376="INS",K376="OUI",M376&gt;0),M376*IF($O376&gt;41790,5.94,5.65),"")</f>
        <v/>
      </c>
      <c r="S376" s="50" t="str">
        <f t="array" ref="S376">IF(AND(E376&lt;&gt;"",G376="REV",K376="OUI",M376&gt;0),M376*IF($O376&gt;41790,6.2,5.9),"")</f>
        <v/>
      </c>
      <c r="T376" s="57" t="str">
        <f t="array" ref="T376">IF(AND(E376&lt;&gt;"",K376="NON",OR(L376="Branchement individuel",L376="Batiment détruit")),3,"")</f>
        <v/>
      </c>
      <c r="U376" s="58"/>
      <c r="V376" s="58" t="str">
        <f t="array" ref="V376">IF(AND(E376&lt;&gt;"",K376="OUI",Q376="OUI"),18,"")</f>
        <v/>
      </c>
      <c r="W376" s="49" t="str">
        <f t="array" ref="W376">IF(AND(E376&lt;&gt;"",K376="OUI",Q376="OUI"),60,"")</f>
        <v/>
      </c>
      <c r="X376" s="56"/>
      <c r="Y376" s="49"/>
      <c r="Z376" s="49"/>
      <c r="AA376" s="51"/>
      <c r="AB376" s="48"/>
    </row>
    <row r="377" spans="1:28" x14ac:dyDescent="0.25">
      <c r="A377" s="152" t="str">
        <f t="array" ref="A377">IF(D377="",RIGHT(E377,7),"")</f>
        <v>5386924</v>
      </c>
      <c r="B377" s="152">
        <f t="array" ref="B377">E377</f>
        <v>10005386924</v>
      </c>
      <c r="C377" s="61" t="str">
        <f t="array" ref="C377">IFERROR(VLOOKUP(B377,RT!A:B,2,FALSE),"")</f>
        <v/>
      </c>
      <c r="D377" s="7" t="str">
        <f t="array" ref="D377">IFERROR(VLOOKUP(B377,RT!A:J,10,FALSE),"")</f>
        <v/>
      </c>
      <c r="E377" s="203">
        <v>10005386924</v>
      </c>
      <c r="F377" s="204" t="s">
        <v>1221</v>
      </c>
      <c r="G377" s="204" t="s">
        <v>70</v>
      </c>
      <c r="H377" s="204"/>
      <c r="I377" s="204" t="s">
        <v>1104</v>
      </c>
      <c r="J377" s="202" t="s">
        <v>79</v>
      </c>
      <c r="K377" s="169" t="str">
        <f t="array" ref="K377">IFERROR(VLOOKUP(B377,RT!A:K,11,FALSE),"")</f>
        <v/>
      </c>
      <c r="L377" s="170" t="str">
        <f t="array" ref="L377">IFERROR(VLOOKUP(B377,RT!A:AJ,36,FALSE),"")</f>
        <v/>
      </c>
      <c r="M377" s="53" t="str">
        <f t="array" ref="M377">IFERROR(VLOOKUP(B377,RT!A:AL,38,FALSE),"")</f>
        <v/>
      </c>
      <c r="N377" s="52" t="str">
        <f t="array" ref="N377">IFERROR(VLOOKUP(B377,RT!A:AK,37,FALSE),"")</f>
        <v/>
      </c>
      <c r="O377" s="54" t="str">
        <f t="array" ref="O377">IFERROR(VLOOKUP(B377,RT!A:I,9,FALSE),"")</f>
        <v/>
      </c>
      <c r="P377" s="52" t="str">
        <f t="array" ref="P377">IFERROR(VLOOKUP(B377,RT!A:H,8,FALSE),"")</f>
        <v/>
      </c>
      <c r="Q377" s="55" t="str">
        <f t="array" ref="Q377">IFERROR(VLOOKUP(B377,RT!A:AA,27,FALSE),"")</f>
        <v/>
      </c>
      <c r="R377" s="56" t="str">
        <f t="array" ref="R377">IF(AND(E377&lt;&gt;"",G377="INS",K377="OUI",M377&gt;0),M377*IF($O377&gt;41790,5.94,5.65),"")</f>
        <v/>
      </c>
      <c r="S377" s="50" t="str">
        <f t="array" ref="S377">IF(AND(E377&lt;&gt;"",G377="REV",K377="OUI",M377&gt;0),M377*IF($O377&gt;41790,6.2,5.9),"")</f>
        <v/>
      </c>
      <c r="T377" s="57" t="str">
        <f t="array" ref="T377">IF(AND(E377&lt;&gt;"",K377="NON",OR(L377="Branchement individuel",L377="Batiment détruit")),3,"")</f>
        <v/>
      </c>
      <c r="U377" s="58"/>
      <c r="V377" s="58" t="str">
        <f t="array" ref="V377">IF(AND(E377&lt;&gt;"",K377="OUI",Q377="OUI"),18,"")</f>
        <v/>
      </c>
      <c r="W377" s="49" t="str">
        <f t="array" ref="W377">IF(AND(E377&lt;&gt;"",K377="OUI",Q377="OUI"),60,"")</f>
        <v/>
      </c>
      <c r="X377" s="56"/>
      <c r="Y377" s="49"/>
      <c r="Z377" s="49"/>
      <c r="AA377" s="51"/>
      <c r="AB377" s="48"/>
    </row>
    <row r="378" spans="1:28" x14ac:dyDescent="0.25">
      <c r="A378" s="152" t="str">
        <f t="array" ref="A378">IF(D378="",RIGHT(E378,7),"")</f>
        <v>5385449</v>
      </c>
      <c r="B378" s="152">
        <f t="array" ref="B378">E378</f>
        <v>10005385449</v>
      </c>
      <c r="C378" s="61" t="str">
        <f t="array" ref="C378">IFERROR(VLOOKUP(B378,RT!A:B,2,FALSE),"")</f>
        <v/>
      </c>
      <c r="D378" s="7" t="str">
        <f t="array" ref="D378">IFERROR(VLOOKUP(B378,RT!A:J,10,FALSE),"")</f>
        <v/>
      </c>
      <c r="E378" s="203">
        <v>10005385449</v>
      </c>
      <c r="F378" s="204" t="s">
        <v>1223</v>
      </c>
      <c r="G378" s="204" t="s">
        <v>70</v>
      </c>
      <c r="H378" s="204"/>
      <c r="I378" s="204" t="s">
        <v>1104</v>
      </c>
      <c r="J378" s="202" t="s">
        <v>79</v>
      </c>
      <c r="K378" s="169" t="str">
        <f t="array" ref="K378">IFERROR(VLOOKUP(B378,RT!A:K,11,FALSE),"")</f>
        <v/>
      </c>
      <c r="L378" s="170" t="str">
        <f t="array" ref="L378">IFERROR(VLOOKUP(B378,RT!A:AJ,36,FALSE),"")</f>
        <v/>
      </c>
      <c r="M378" s="53" t="str">
        <f t="array" ref="M378">IFERROR(VLOOKUP(B378,RT!A:AL,38,FALSE),"")</f>
        <v/>
      </c>
      <c r="N378" s="52" t="str">
        <f t="array" ref="N378">IFERROR(VLOOKUP(B378,RT!A:AK,37,FALSE),"")</f>
        <v/>
      </c>
      <c r="O378" s="54" t="str">
        <f t="array" ref="O378">IFERROR(VLOOKUP(B378,RT!A:I,9,FALSE),"")</f>
        <v/>
      </c>
      <c r="P378" s="52" t="str">
        <f t="array" ref="P378">IFERROR(VLOOKUP(B378,RT!A:H,8,FALSE),"")</f>
        <v/>
      </c>
      <c r="Q378" s="55" t="str">
        <f t="array" ref="Q378">IFERROR(VLOOKUP(B378,RT!A:AA,27,FALSE),"")</f>
        <v/>
      </c>
      <c r="R378" s="56" t="str">
        <f t="array" ref="R378">IF(AND(E378&lt;&gt;"",G378="INS",K378="OUI",M378&gt;0),M378*IF($O378&gt;41790,5.94,5.65),"")</f>
        <v/>
      </c>
      <c r="S378" s="50" t="str">
        <f t="array" ref="S378">IF(AND(E378&lt;&gt;"",G378="REV",K378="OUI",M378&gt;0),M378*IF($O378&gt;41790,6.2,5.9),"")</f>
        <v/>
      </c>
      <c r="T378" s="57" t="str">
        <f t="array" ref="T378">IF(AND(E378&lt;&gt;"",K378="NON",OR(L378="Branchement individuel",L378="Batiment détruit")),3,"")</f>
        <v/>
      </c>
      <c r="U378" s="58"/>
      <c r="V378" s="58" t="str">
        <f t="array" ref="V378">IF(AND(E378&lt;&gt;"",K378="OUI",Q378="OUI"),18,"")</f>
        <v/>
      </c>
      <c r="W378" s="49" t="str">
        <f t="array" ref="W378">IF(AND(E378&lt;&gt;"",K378="OUI",Q378="OUI"),60,"")</f>
        <v/>
      </c>
      <c r="X378" s="56"/>
      <c r="Y378" s="49"/>
      <c r="Z378" s="49"/>
      <c r="AA378" s="51"/>
      <c r="AB378" s="48"/>
    </row>
    <row r="379" spans="1:28" x14ac:dyDescent="0.25">
      <c r="A379" s="152" t="str">
        <f t="array" ref="A379">IF(D379="",RIGHT(E379,7),"")</f>
        <v>5384054</v>
      </c>
      <c r="B379" s="152">
        <f t="array" ref="B379">E379</f>
        <v>10005384054</v>
      </c>
      <c r="C379" s="61" t="str">
        <f t="array" ref="C379">IFERROR(VLOOKUP(B379,RT!A:B,2,FALSE),"")</f>
        <v/>
      </c>
      <c r="D379" s="7" t="str">
        <f t="array" ref="D379">IFERROR(VLOOKUP(B379,RT!A:J,10,FALSE),"")</f>
        <v/>
      </c>
      <c r="E379" s="203">
        <v>10005384054</v>
      </c>
      <c r="F379" s="204" t="s">
        <v>1220</v>
      </c>
      <c r="G379" s="204" t="s">
        <v>70</v>
      </c>
      <c r="H379" s="204"/>
      <c r="I379" s="204" t="s">
        <v>1104</v>
      </c>
      <c r="J379" s="202" t="s">
        <v>79</v>
      </c>
      <c r="K379" s="169" t="str">
        <f t="array" ref="K379">IFERROR(VLOOKUP(B379,RT!A:K,11,FALSE),"")</f>
        <v/>
      </c>
      <c r="L379" s="170" t="str">
        <f t="array" ref="L379">IFERROR(VLOOKUP(B379,RT!A:AJ,36,FALSE),"")</f>
        <v/>
      </c>
      <c r="M379" s="53" t="str">
        <f t="array" ref="M379">IFERROR(VLOOKUP(B379,RT!A:AL,38,FALSE),"")</f>
        <v/>
      </c>
      <c r="N379" s="52" t="str">
        <f t="array" ref="N379">IFERROR(VLOOKUP(B379,RT!A:AK,37,FALSE),"")</f>
        <v/>
      </c>
      <c r="O379" s="54" t="str">
        <f t="array" ref="O379">IFERROR(VLOOKUP(B379,RT!A:I,9,FALSE),"")</f>
        <v/>
      </c>
      <c r="P379" s="52" t="str">
        <f t="array" ref="P379">IFERROR(VLOOKUP(B379,RT!A:H,8,FALSE),"")</f>
        <v/>
      </c>
      <c r="Q379" s="55" t="str">
        <f t="array" ref="Q379">IFERROR(VLOOKUP(B379,RT!A:AA,27,FALSE),"")</f>
        <v/>
      </c>
      <c r="R379" s="56" t="str">
        <f t="array" ref="R379">IF(AND(E379&lt;&gt;"",G379="INS",K379="OUI",M379&gt;0),M379*IF($O379&gt;41790,5.94,5.65),"")</f>
        <v/>
      </c>
      <c r="S379" s="50" t="str">
        <f t="array" ref="S379">IF(AND(E379&lt;&gt;"",G379="REV",K379="OUI",M379&gt;0),M379*IF($O379&gt;41790,6.2,5.9),"")</f>
        <v/>
      </c>
      <c r="T379" s="57" t="str">
        <f t="array" ref="T379">IF(AND(E379&lt;&gt;"",K379="NON",OR(L379="Branchement individuel",L379="Batiment détruit")),3,"")</f>
        <v/>
      </c>
      <c r="U379" s="58"/>
      <c r="V379" s="58" t="str">
        <f t="array" ref="V379">IF(AND(E379&lt;&gt;"",K379="OUI",Q379="OUI"),18,"")</f>
        <v/>
      </c>
      <c r="W379" s="49" t="str">
        <f t="array" ref="W379">IF(AND(E379&lt;&gt;"",K379="OUI",Q379="OUI"),60,"")</f>
        <v/>
      </c>
      <c r="X379" s="56"/>
      <c r="Y379" s="49"/>
      <c r="Z379" s="49"/>
      <c r="AA379" s="51"/>
      <c r="AB379" s="48"/>
    </row>
    <row r="380" spans="1:28" x14ac:dyDescent="0.25">
      <c r="A380" s="152" t="str">
        <f t="array" ref="A380">IF(D380="",RIGHT(E380,7),"")</f>
        <v>5524250</v>
      </c>
      <c r="B380" s="152">
        <f t="array" ref="B380">E380</f>
        <v>10005524250</v>
      </c>
      <c r="C380" s="61" t="str">
        <f t="array" ref="C380">IFERROR(VLOOKUP(B380,RT!A:B,2,FALSE),"")</f>
        <v/>
      </c>
      <c r="D380" s="7" t="str">
        <f t="array" ref="D380">IFERROR(VLOOKUP(B380,RT!A:J,10,FALSE),"")</f>
        <v/>
      </c>
      <c r="E380" s="203">
        <v>10005524250</v>
      </c>
      <c r="F380" s="204" t="s">
        <v>1128</v>
      </c>
      <c r="G380" s="204" t="s">
        <v>70</v>
      </c>
      <c r="H380" s="204"/>
      <c r="I380" s="204" t="s">
        <v>1104</v>
      </c>
      <c r="J380" s="202" t="s">
        <v>79</v>
      </c>
      <c r="K380" s="169" t="str">
        <f t="array" ref="K380">IFERROR(VLOOKUP(B380,RT!A:K,11,FALSE),"")</f>
        <v/>
      </c>
      <c r="L380" s="170" t="str">
        <f t="array" ref="L380">IFERROR(VLOOKUP(B380,RT!A:AJ,36,FALSE),"")</f>
        <v/>
      </c>
      <c r="M380" s="53" t="str">
        <f t="array" ref="M380">IFERROR(VLOOKUP(B380,RT!A:AL,38,FALSE),"")</f>
        <v/>
      </c>
      <c r="N380" s="52" t="str">
        <f t="array" ref="N380">IFERROR(VLOOKUP(B380,RT!A:AK,37,FALSE),"")</f>
        <v/>
      </c>
      <c r="O380" s="54" t="str">
        <f t="array" ref="O380">IFERROR(VLOOKUP(B380,RT!A:I,9,FALSE),"")</f>
        <v/>
      </c>
      <c r="P380" s="52" t="str">
        <f t="array" ref="P380">IFERROR(VLOOKUP(B380,RT!A:H,8,FALSE),"")</f>
        <v/>
      </c>
      <c r="Q380" s="55" t="str">
        <f t="array" ref="Q380">IFERROR(VLOOKUP(B380,RT!A:AA,27,FALSE),"")</f>
        <v/>
      </c>
      <c r="R380" s="56" t="str">
        <f t="array" ref="R380">IF(AND(E380&lt;&gt;"",G380="INS",K380="OUI",M380&gt;0),M380*IF($O380&gt;41790,5.94,5.65),"")</f>
        <v/>
      </c>
      <c r="S380" s="50" t="str">
        <f t="array" ref="S380">IF(AND(E380&lt;&gt;"",G380="REV",K380="OUI",M380&gt;0),M380*IF($O380&gt;41790,6.2,5.9),"")</f>
        <v/>
      </c>
      <c r="T380" s="57" t="str">
        <f t="array" ref="T380">IF(AND(E380&lt;&gt;"",K380="NON",OR(L380="Branchement individuel",L380="Batiment détruit")),3,"")</f>
        <v/>
      </c>
      <c r="U380" s="58"/>
      <c r="V380" s="58" t="str">
        <f t="array" ref="V380">IF(AND(E380&lt;&gt;"",K380="OUI",Q380="OUI"),18,"")</f>
        <v/>
      </c>
      <c r="W380" s="49" t="str">
        <f t="array" ref="W380">IF(AND(E380&lt;&gt;"",K380="OUI",Q380="OUI"),60,"")</f>
        <v/>
      </c>
      <c r="X380" s="56"/>
      <c r="Y380" s="49"/>
      <c r="Z380" s="49"/>
      <c r="AA380" s="51"/>
      <c r="AB380" s="48"/>
    </row>
    <row r="381" spans="1:28" x14ac:dyDescent="0.25">
      <c r="A381" s="152" t="str">
        <f t="array" ref="A381">IF(D381="",RIGHT(E381,7),"")</f>
        <v>5194025</v>
      </c>
      <c r="B381" s="152">
        <f t="array" ref="B381">E381</f>
        <v>10005194025</v>
      </c>
      <c r="C381" s="61" t="str">
        <f t="array" ref="C381">IFERROR(VLOOKUP(B381,RT!A:B,2,FALSE),"")</f>
        <v/>
      </c>
      <c r="D381" s="7" t="str">
        <f t="array" ref="D381">IFERROR(VLOOKUP(B381,RT!A:J,10,FALSE),"")</f>
        <v/>
      </c>
      <c r="E381" s="203">
        <v>10005194025</v>
      </c>
      <c r="F381" s="204" t="s">
        <v>1127</v>
      </c>
      <c r="G381" s="204" t="s">
        <v>70</v>
      </c>
      <c r="H381" s="204"/>
      <c r="I381" s="204" t="s">
        <v>1104</v>
      </c>
      <c r="J381" s="202" t="s">
        <v>79</v>
      </c>
      <c r="K381" s="169" t="str">
        <f t="array" ref="K381">IFERROR(VLOOKUP(B381,RT!A:K,11,FALSE),"")</f>
        <v/>
      </c>
      <c r="L381" s="170" t="str">
        <f t="array" ref="L381">IFERROR(VLOOKUP(B381,RT!A:AJ,36,FALSE),"")</f>
        <v/>
      </c>
      <c r="M381" s="53" t="str">
        <f t="array" ref="M381">IFERROR(VLOOKUP(B381,RT!A:AL,38,FALSE),"")</f>
        <v/>
      </c>
      <c r="N381" s="52" t="str">
        <f t="array" ref="N381">IFERROR(VLOOKUP(B381,RT!A:AK,37,FALSE),"")</f>
        <v/>
      </c>
      <c r="O381" s="54" t="str">
        <f t="array" ref="O381">IFERROR(VLOOKUP(B381,RT!A:I,9,FALSE),"")</f>
        <v/>
      </c>
      <c r="P381" s="52" t="str">
        <f t="array" ref="P381">IFERROR(VLOOKUP(B381,RT!A:H,8,FALSE),"")</f>
        <v/>
      </c>
      <c r="Q381" s="55" t="str">
        <f t="array" ref="Q381">IFERROR(VLOOKUP(B381,RT!A:AA,27,FALSE),"")</f>
        <v/>
      </c>
      <c r="R381" s="56" t="str">
        <f t="array" ref="R381">IF(AND(E381&lt;&gt;"",G381="INS",K381="OUI",M381&gt;0),M381*IF($O381&gt;41790,5.94,5.65),"")</f>
        <v/>
      </c>
      <c r="S381" s="50" t="str">
        <f t="array" ref="S381">IF(AND(E381&lt;&gt;"",G381="REV",K381="OUI",M381&gt;0),M381*IF($O381&gt;41790,6.2,5.9),"")</f>
        <v/>
      </c>
      <c r="T381" s="57" t="str">
        <f t="array" ref="T381">IF(AND(E381&lt;&gt;"",K381="NON",OR(L381="Branchement individuel",L381="Batiment détruit")),3,"")</f>
        <v/>
      </c>
      <c r="U381" s="58"/>
      <c r="V381" s="58" t="str">
        <f t="array" ref="V381">IF(AND(E381&lt;&gt;"",K381="OUI",Q381="OUI"),18,"")</f>
        <v/>
      </c>
      <c r="W381" s="49" t="str">
        <f t="array" ref="W381">IF(AND(E381&lt;&gt;"",K381="OUI",Q381="OUI"),60,"")</f>
        <v/>
      </c>
      <c r="X381" s="56"/>
      <c r="Y381" s="49"/>
      <c r="Z381" s="49"/>
      <c r="AA381" s="51"/>
      <c r="AB381" s="48"/>
    </row>
    <row r="382" spans="1:28" x14ac:dyDescent="0.25">
      <c r="A382" s="152" t="str">
        <f t="array" ref="A382">IF(D382="",RIGHT(E382,7),"")</f>
        <v>5524246</v>
      </c>
      <c r="B382" s="152">
        <f t="array" ref="B382">E382</f>
        <v>10005524246</v>
      </c>
      <c r="C382" s="61" t="str">
        <f t="array" ref="C382">IFERROR(VLOOKUP(B382,RT!A:B,2,FALSE),"")</f>
        <v/>
      </c>
      <c r="D382" s="7" t="str">
        <f t="array" ref="D382">IFERROR(VLOOKUP(B382,RT!A:J,10,FALSE),"")</f>
        <v/>
      </c>
      <c r="E382" s="203">
        <v>10005524246</v>
      </c>
      <c r="F382" s="204" t="s">
        <v>1370</v>
      </c>
      <c r="G382" s="204" t="s">
        <v>70</v>
      </c>
      <c r="H382" s="204"/>
      <c r="I382" s="204" t="s">
        <v>1104</v>
      </c>
      <c r="J382" s="202" t="s">
        <v>79</v>
      </c>
      <c r="K382" s="169" t="str">
        <f t="array" ref="K382">IFERROR(VLOOKUP(B382,RT!A:K,11,FALSE),"")</f>
        <v/>
      </c>
      <c r="L382" s="170" t="str">
        <f t="array" ref="L382">IFERROR(VLOOKUP(B382,RT!A:AJ,36,FALSE),"")</f>
        <v/>
      </c>
      <c r="M382" s="53" t="str">
        <f t="array" ref="M382">IFERROR(VLOOKUP(B382,RT!A:AL,38,FALSE),"")</f>
        <v/>
      </c>
      <c r="N382" s="52" t="str">
        <f t="array" ref="N382">IFERROR(VLOOKUP(B382,RT!A:AK,37,FALSE),"")</f>
        <v/>
      </c>
      <c r="O382" s="54" t="str">
        <f t="array" ref="O382">IFERROR(VLOOKUP(B382,RT!A:I,9,FALSE),"")</f>
        <v/>
      </c>
      <c r="P382" s="52" t="str">
        <f t="array" ref="P382">IFERROR(VLOOKUP(B382,RT!A:H,8,FALSE),"")</f>
        <v/>
      </c>
      <c r="Q382" s="55" t="str">
        <f t="array" ref="Q382">IFERROR(VLOOKUP(B382,RT!A:AA,27,FALSE),"")</f>
        <v/>
      </c>
      <c r="R382" s="56" t="str">
        <f t="array" ref="R382">IF(AND(E382&lt;&gt;"",G382="INS",K382="OUI",M382&gt;0),M382*IF($O382&gt;41790,5.94,5.65),"")</f>
        <v/>
      </c>
      <c r="S382" s="50" t="str">
        <f t="array" ref="S382">IF(AND(E382&lt;&gt;"",G382="REV",K382="OUI",M382&gt;0),M382*IF($O382&gt;41790,6.2,5.9),"")</f>
        <v/>
      </c>
      <c r="T382" s="57" t="str">
        <f t="array" ref="T382">IF(AND(E382&lt;&gt;"",K382="NON",OR(L382="Branchement individuel",L382="Batiment détruit")),3,"")</f>
        <v/>
      </c>
      <c r="U382" s="58"/>
      <c r="V382" s="58" t="str">
        <f t="array" ref="V382">IF(AND(E382&lt;&gt;"",K382="OUI",Q382="OUI"),18,"")</f>
        <v/>
      </c>
      <c r="W382" s="49" t="str">
        <f t="array" ref="W382">IF(AND(E382&lt;&gt;"",K382="OUI",Q382="OUI"),60,"")</f>
        <v/>
      </c>
      <c r="X382" s="56"/>
      <c r="Y382" s="49"/>
      <c r="Z382" s="49"/>
      <c r="AA382" s="51"/>
      <c r="AB382" s="48"/>
    </row>
    <row r="383" spans="1:28" x14ac:dyDescent="0.25">
      <c r="A383" s="152" t="str">
        <f t="array" ref="A383">IF(D383="",RIGHT(E383,7),"")</f>
        <v>5384545</v>
      </c>
      <c r="B383" s="152">
        <f t="array" ref="B383">E383</f>
        <v>10005384545</v>
      </c>
      <c r="C383" s="61" t="str">
        <f t="array" ref="C383">IFERROR(VLOOKUP(B383,RT!A:B,2,FALSE),"")</f>
        <v/>
      </c>
      <c r="D383" s="7" t="str">
        <f t="array" ref="D383">IFERROR(VLOOKUP(B383,RT!A:J,10,FALSE),"")</f>
        <v/>
      </c>
      <c r="E383" s="203">
        <v>10005384545</v>
      </c>
      <c r="F383" s="204" t="s">
        <v>1376</v>
      </c>
      <c r="G383" s="204" t="s">
        <v>70</v>
      </c>
      <c r="H383" s="204"/>
      <c r="I383" s="204" t="s">
        <v>1104</v>
      </c>
      <c r="J383" s="202" t="s">
        <v>79</v>
      </c>
      <c r="K383" s="169" t="str">
        <f t="array" ref="K383">IFERROR(VLOOKUP(B383,RT!A:K,11,FALSE),"")</f>
        <v/>
      </c>
      <c r="L383" s="170" t="str">
        <f t="array" ref="L383">IFERROR(VLOOKUP(B383,RT!A:AJ,36,FALSE),"")</f>
        <v/>
      </c>
      <c r="M383" s="53" t="str">
        <f t="array" ref="M383">IFERROR(VLOOKUP(B383,RT!A:AL,38,FALSE),"")</f>
        <v/>
      </c>
      <c r="N383" s="52" t="str">
        <f t="array" ref="N383">IFERROR(VLOOKUP(B383,RT!A:AK,37,FALSE),"")</f>
        <v/>
      </c>
      <c r="O383" s="54" t="str">
        <f t="array" ref="O383">IFERROR(VLOOKUP(B383,RT!A:I,9,FALSE),"")</f>
        <v/>
      </c>
      <c r="P383" s="52" t="str">
        <f t="array" ref="P383">IFERROR(VLOOKUP(B383,RT!A:H,8,FALSE),"")</f>
        <v/>
      </c>
      <c r="Q383" s="55" t="str">
        <f t="array" ref="Q383">IFERROR(VLOOKUP(B383,RT!A:AA,27,FALSE),"")</f>
        <v/>
      </c>
      <c r="R383" s="56" t="str">
        <f t="array" ref="R383">IF(AND(E383&lt;&gt;"",G383="INS",K383="OUI",M383&gt;0),M383*IF($O383&gt;41790,5.94,5.65),"")</f>
        <v/>
      </c>
      <c r="S383" s="50" t="str">
        <f t="array" ref="S383">IF(AND(E383&lt;&gt;"",G383="REV",K383="OUI",M383&gt;0),M383*IF($O383&gt;41790,6.2,5.9),"")</f>
        <v/>
      </c>
      <c r="T383" s="57" t="str">
        <f t="array" ref="T383">IF(AND(E383&lt;&gt;"",K383="NON",OR(L383="Branchement individuel",L383="Batiment détruit")),3,"")</f>
        <v/>
      </c>
      <c r="U383" s="58"/>
      <c r="V383" s="58" t="str">
        <f t="array" ref="V383">IF(AND(E383&lt;&gt;"",K383="OUI",Q383="OUI"),18,"")</f>
        <v/>
      </c>
      <c r="W383" s="49" t="str">
        <f t="array" ref="W383">IF(AND(E383&lt;&gt;"",K383="OUI",Q383="OUI"),60,"")</f>
        <v/>
      </c>
      <c r="X383" s="56"/>
      <c r="Y383" s="49"/>
      <c r="Z383" s="49"/>
      <c r="AA383" s="51"/>
      <c r="AB383" s="48"/>
    </row>
    <row r="384" spans="1:28" x14ac:dyDescent="0.25">
      <c r="A384" s="152" t="str">
        <f t="array" ref="A384">IF(D384="",RIGHT(E384,7),"")</f>
        <v>5580944</v>
      </c>
      <c r="B384" s="152">
        <f t="array" ref="B384">E384</f>
        <v>10005580944</v>
      </c>
      <c r="C384" s="61" t="str">
        <f t="array" ref="C384">IFERROR(VLOOKUP(B384,RT!A:B,2,FALSE),"")</f>
        <v/>
      </c>
      <c r="D384" s="7" t="str">
        <f t="array" ref="D384">IFERROR(VLOOKUP(B384,RT!A:J,10,FALSE),"")</f>
        <v/>
      </c>
      <c r="E384" s="203">
        <v>10005580944</v>
      </c>
      <c r="F384" s="204" t="s">
        <v>1377</v>
      </c>
      <c r="G384" s="204" t="s">
        <v>70</v>
      </c>
      <c r="H384" s="204"/>
      <c r="I384" s="204" t="s">
        <v>1104</v>
      </c>
      <c r="J384" s="202" t="s">
        <v>79</v>
      </c>
      <c r="K384" s="169" t="str">
        <f t="array" ref="K384">IFERROR(VLOOKUP(B384,RT!A:K,11,FALSE),"")</f>
        <v/>
      </c>
      <c r="L384" s="170" t="str">
        <f t="array" ref="L384">IFERROR(VLOOKUP(B384,RT!A:AJ,36,FALSE),"")</f>
        <v/>
      </c>
      <c r="M384" s="53" t="str">
        <f t="array" ref="M384">IFERROR(VLOOKUP(B384,RT!A:AL,38,FALSE),"")</f>
        <v/>
      </c>
      <c r="N384" s="52" t="str">
        <f t="array" ref="N384">IFERROR(VLOOKUP(B384,RT!A:AK,37,FALSE),"")</f>
        <v/>
      </c>
      <c r="O384" s="54" t="str">
        <f t="array" ref="O384">IFERROR(VLOOKUP(B384,RT!A:I,9,FALSE),"")</f>
        <v/>
      </c>
      <c r="P384" s="52" t="str">
        <f t="array" ref="P384">IFERROR(VLOOKUP(B384,RT!A:H,8,FALSE),"")</f>
        <v/>
      </c>
      <c r="Q384" s="55" t="str">
        <f t="array" ref="Q384">IFERROR(VLOOKUP(B384,RT!A:AA,27,FALSE),"")</f>
        <v/>
      </c>
      <c r="R384" s="56" t="str">
        <f t="array" ref="R384">IF(AND(E384&lt;&gt;"",G384="INS",K384="OUI",M384&gt;0),M384*IF($O384&gt;41790,5.94,5.65),"")</f>
        <v/>
      </c>
      <c r="S384" s="50" t="str">
        <f t="array" ref="S384">IF(AND(E384&lt;&gt;"",G384="REV",K384="OUI",M384&gt;0),M384*IF($O384&gt;41790,6.2,5.9),"")</f>
        <v/>
      </c>
      <c r="T384" s="57" t="str">
        <f t="array" ref="T384">IF(AND(E384&lt;&gt;"",K384="NON",OR(L384="Branchement individuel",L384="Batiment détruit")),3,"")</f>
        <v/>
      </c>
      <c r="U384" s="58"/>
      <c r="V384" s="58" t="str">
        <f t="array" ref="V384">IF(AND(E384&lt;&gt;"",K384="OUI",Q384="OUI"),18,"")</f>
        <v/>
      </c>
      <c r="W384" s="49" t="str">
        <f t="array" ref="W384">IF(AND(E384&lt;&gt;"",K384="OUI",Q384="OUI"),60,"")</f>
        <v/>
      </c>
      <c r="X384" s="56"/>
      <c r="Y384" s="49"/>
      <c r="Z384" s="49"/>
      <c r="AA384" s="51"/>
      <c r="AB384" s="48"/>
    </row>
    <row r="385" spans="1:28" x14ac:dyDescent="0.25">
      <c r="A385" s="152" t="str">
        <f t="array" ref="A385">IF(D385="",RIGHT(E385,7),"")</f>
        <v>5581581</v>
      </c>
      <c r="B385" s="152">
        <f t="array" ref="B385">E385</f>
        <v>10005581581</v>
      </c>
      <c r="C385" s="61" t="str">
        <f t="array" ref="C385">IFERROR(VLOOKUP(B385,RT!A:B,2,FALSE),"")</f>
        <v/>
      </c>
      <c r="D385" s="7" t="str">
        <f t="array" ref="D385">IFERROR(VLOOKUP(B385,RT!A:J,10,FALSE),"")</f>
        <v/>
      </c>
      <c r="E385" s="203">
        <v>10005581581</v>
      </c>
      <c r="F385" s="204" t="s">
        <v>1378</v>
      </c>
      <c r="G385" s="204" t="s">
        <v>70</v>
      </c>
      <c r="H385" s="204"/>
      <c r="I385" s="204" t="s">
        <v>1104</v>
      </c>
      <c r="J385" s="202" t="s">
        <v>79</v>
      </c>
      <c r="K385" s="169" t="str">
        <f t="array" ref="K385">IFERROR(VLOOKUP(B385,RT!A:K,11,FALSE),"")</f>
        <v/>
      </c>
      <c r="L385" s="170" t="str">
        <f t="array" ref="L385">IFERROR(VLOOKUP(B385,RT!A:AJ,36,FALSE),"")</f>
        <v/>
      </c>
      <c r="M385" s="53" t="str">
        <f t="array" ref="M385">IFERROR(VLOOKUP(B385,RT!A:AL,38,FALSE),"")</f>
        <v/>
      </c>
      <c r="N385" s="52" t="str">
        <f t="array" ref="N385">IFERROR(VLOOKUP(B385,RT!A:AK,37,FALSE),"")</f>
        <v/>
      </c>
      <c r="O385" s="54" t="str">
        <f t="array" ref="O385">IFERROR(VLOOKUP(B385,RT!A:I,9,FALSE),"")</f>
        <v/>
      </c>
      <c r="P385" s="52" t="str">
        <f t="array" ref="P385">IFERROR(VLOOKUP(B385,RT!A:H,8,FALSE),"")</f>
        <v/>
      </c>
      <c r="Q385" s="55" t="str">
        <f t="array" ref="Q385">IFERROR(VLOOKUP(B385,RT!A:AA,27,FALSE),"")</f>
        <v/>
      </c>
      <c r="R385" s="56" t="str">
        <f t="array" ref="R385">IF(AND(E385&lt;&gt;"",G385="INS",K385="OUI",M385&gt;0),M385*IF($O385&gt;41790,5.94,5.65),"")</f>
        <v/>
      </c>
      <c r="S385" s="50" t="str">
        <f t="array" ref="S385">IF(AND(E385&lt;&gt;"",G385="REV",K385="OUI",M385&gt;0),M385*IF($O385&gt;41790,6.2,5.9),"")</f>
        <v/>
      </c>
      <c r="T385" s="57" t="str">
        <f t="array" ref="T385">IF(AND(E385&lt;&gt;"",K385="NON",OR(L385="Branchement individuel",L385="Batiment détruit")),3,"")</f>
        <v/>
      </c>
      <c r="U385" s="58"/>
      <c r="V385" s="58" t="str">
        <f t="array" ref="V385">IF(AND(E385&lt;&gt;"",K385="OUI",Q385="OUI"),18,"")</f>
        <v/>
      </c>
      <c r="W385" s="49" t="str">
        <f t="array" ref="W385">IF(AND(E385&lt;&gt;"",K385="OUI",Q385="OUI"),60,"")</f>
        <v/>
      </c>
      <c r="X385" s="56"/>
      <c r="Y385" s="49"/>
      <c r="Z385" s="49"/>
      <c r="AA385" s="51"/>
      <c r="AB385" s="48"/>
    </row>
    <row r="386" spans="1:28" x14ac:dyDescent="0.25">
      <c r="A386" s="152" t="str">
        <f t="array" ref="A386">IF(D386="",RIGHT(E386,7),"")</f>
        <v>5556849</v>
      </c>
      <c r="B386" s="152">
        <f t="array" ref="B386">E386</f>
        <v>10005556849</v>
      </c>
      <c r="C386" s="61" t="str">
        <f t="array" ref="C386">IFERROR(VLOOKUP(B386,RT!A:B,2,FALSE),"")</f>
        <v/>
      </c>
      <c r="D386" s="7" t="str">
        <f t="array" ref="D386">IFERROR(VLOOKUP(B386,RT!A:J,10,FALSE),"")</f>
        <v/>
      </c>
      <c r="E386" s="203">
        <v>10005556849</v>
      </c>
      <c r="F386" s="204" t="s">
        <v>1124</v>
      </c>
      <c r="G386" s="204" t="s">
        <v>70</v>
      </c>
      <c r="H386" s="204"/>
      <c r="I386" s="204" t="s">
        <v>1104</v>
      </c>
      <c r="J386" s="202" t="s">
        <v>79</v>
      </c>
      <c r="K386" s="169" t="str">
        <f t="array" ref="K386">IFERROR(VLOOKUP(B386,RT!A:K,11,FALSE),"")</f>
        <v/>
      </c>
      <c r="L386" s="170" t="str">
        <f t="array" ref="L386">IFERROR(VLOOKUP(B386,RT!A:AJ,36,FALSE),"")</f>
        <v/>
      </c>
      <c r="M386" s="53" t="str">
        <f t="array" ref="M386">IFERROR(VLOOKUP(B386,RT!A:AL,38,FALSE),"")</f>
        <v/>
      </c>
      <c r="N386" s="52" t="str">
        <f t="array" ref="N386">IFERROR(VLOOKUP(B386,RT!A:AK,37,FALSE),"")</f>
        <v/>
      </c>
      <c r="O386" s="54" t="str">
        <f t="array" ref="O386">IFERROR(VLOOKUP(B386,RT!A:I,9,FALSE),"")</f>
        <v/>
      </c>
      <c r="P386" s="52" t="str">
        <f t="array" ref="P386">IFERROR(VLOOKUP(B386,RT!A:H,8,FALSE),"")</f>
        <v/>
      </c>
      <c r="Q386" s="55" t="str">
        <f t="array" ref="Q386">IFERROR(VLOOKUP(B386,RT!A:AA,27,FALSE),"")</f>
        <v/>
      </c>
      <c r="R386" s="56" t="str">
        <f t="array" ref="R386">IF(AND(E386&lt;&gt;"",G386="INS",K386="OUI",M386&gt;0),M386*IF($O386&gt;41790,5.94,5.65),"")</f>
        <v/>
      </c>
      <c r="S386" s="50" t="str">
        <f t="array" ref="S386">IF(AND(E386&lt;&gt;"",G386="REV",K386="OUI",M386&gt;0),M386*IF($O386&gt;41790,6.2,5.9),"")</f>
        <v/>
      </c>
      <c r="T386" s="57" t="str">
        <f t="array" ref="T386">IF(AND(E386&lt;&gt;"",K386="NON",OR(L386="Branchement individuel",L386="Batiment détruit")),3,"")</f>
        <v/>
      </c>
      <c r="U386" s="58"/>
      <c r="V386" s="58" t="str">
        <f t="array" ref="V386">IF(AND(E386&lt;&gt;"",K386="OUI",Q386="OUI"),18,"")</f>
        <v/>
      </c>
      <c r="W386" s="49" t="str">
        <f t="array" ref="W386">IF(AND(E386&lt;&gt;"",K386="OUI",Q386="OUI"),60,"")</f>
        <v/>
      </c>
      <c r="X386" s="56"/>
      <c r="Y386" s="49"/>
      <c r="Z386" s="49"/>
      <c r="AA386" s="51"/>
      <c r="AB386" s="48"/>
    </row>
    <row r="387" spans="1:28" x14ac:dyDescent="0.25">
      <c r="A387" s="152" t="str">
        <f t="array" ref="A387">IF(D387="",RIGHT(E387,7),"")</f>
        <v>5243951</v>
      </c>
      <c r="B387" s="152">
        <f t="array" ref="B387">E387</f>
        <v>10005243951</v>
      </c>
      <c r="C387" s="61" t="str">
        <f t="array" ref="C387">IFERROR(VLOOKUP(B387,RT!A:B,2,FALSE),"")</f>
        <v/>
      </c>
      <c r="D387" s="7" t="str">
        <f t="array" ref="D387">IFERROR(VLOOKUP(B387,RT!A:J,10,FALSE),"")</f>
        <v/>
      </c>
      <c r="E387" s="203">
        <v>10005243951</v>
      </c>
      <c r="F387" s="204" t="s">
        <v>1123</v>
      </c>
      <c r="G387" s="204" t="s">
        <v>70</v>
      </c>
      <c r="H387" s="204"/>
      <c r="I387" s="204" t="s">
        <v>1104</v>
      </c>
      <c r="J387" s="202" t="s">
        <v>79</v>
      </c>
      <c r="K387" s="169" t="str">
        <f t="array" ref="K387">IFERROR(VLOOKUP(B387,RT!A:K,11,FALSE),"")</f>
        <v/>
      </c>
      <c r="L387" s="170" t="str">
        <f t="array" ref="L387">IFERROR(VLOOKUP(B387,RT!A:AJ,36,FALSE),"")</f>
        <v/>
      </c>
      <c r="M387" s="53" t="str">
        <f t="array" ref="M387">IFERROR(VLOOKUP(B387,RT!A:AL,38,FALSE),"")</f>
        <v/>
      </c>
      <c r="N387" s="52" t="str">
        <f t="array" ref="N387">IFERROR(VLOOKUP(B387,RT!A:AK,37,FALSE),"")</f>
        <v/>
      </c>
      <c r="O387" s="54" t="str">
        <f t="array" ref="O387">IFERROR(VLOOKUP(B387,RT!A:I,9,FALSE),"")</f>
        <v/>
      </c>
      <c r="P387" s="52" t="str">
        <f t="array" ref="P387">IFERROR(VLOOKUP(B387,RT!A:H,8,FALSE),"")</f>
        <v/>
      </c>
      <c r="Q387" s="55" t="str">
        <f t="array" ref="Q387">IFERROR(VLOOKUP(B387,RT!A:AA,27,FALSE),"")</f>
        <v/>
      </c>
      <c r="R387" s="56" t="str">
        <f t="array" ref="R387">IF(AND(E387&lt;&gt;"",G387="INS",K387="OUI",M387&gt;0),M387*IF($O387&gt;41790,5.94,5.65),"")</f>
        <v/>
      </c>
      <c r="S387" s="50" t="str">
        <f t="array" ref="S387">IF(AND(E387&lt;&gt;"",G387="REV",K387="OUI",M387&gt;0),M387*IF($O387&gt;41790,6.2,5.9),"")</f>
        <v/>
      </c>
      <c r="T387" s="57" t="str">
        <f t="array" ref="T387">IF(AND(E387&lt;&gt;"",K387="NON",OR(L387="Branchement individuel",L387="Batiment détruit")),3,"")</f>
        <v/>
      </c>
      <c r="U387" s="58"/>
      <c r="V387" s="58" t="str">
        <f t="array" ref="V387">IF(AND(E387&lt;&gt;"",K387="OUI",Q387="OUI"),18,"")</f>
        <v/>
      </c>
      <c r="W387" s="49" t="str">
        <f t="array" ref="W387">IF(AND(E387&lt;&gt;"",K387="OUI",Q387="OUI"),60,"")</f>
        <v/>
      </c>
      <c r="X387" s="56"/>
      <c r="Y387" s="49"/>
      <c r="Z387" s="49"/>
      <c r="AA387" s="51"/>
      <c r="AB387" s="48"/>
    </row>
    <row r="388" spans="1:28" x14ac:dyDescent="0.25">
      <c r="A388" s="152" t="str">
        <f t="array" ref="A388">IF(D388="",RIGHT(E388,7),"")</f>
        <v>5200232</v>
      </c>
      <c r="B388" s="152">
        <f t="array" ref="B388">E388</f>
        <v>10005200232</v>
      </c>
      <c r="C388" s="61" t="str">
        <f t="array" ref="C388">IFERROR(VLOOKUP(B388,RT!A:B,2,FALSE),"")</f>
        <v/>
      </c>
      <c r="D388" s="7" t="str">
        <f t="array" ref="D388">IFERROR(VLOOKUP(B388,RT!A:J,10,FALSE),"")</f>
        <v/>
      </c>
      <c r="E388" s="203">
        <v>10005200232</v>
      </c>
      <c r="F388" s="204" t="s">
        <v>1122</v>
      </c>
      <c r="G388" s="204" t="s">
        <v>70</v>
      </c>
      <c r="H388" s="204"/>
      <c r="I388" s="204" t="s">
        <v>1104</v>
      </c>
      <c r="J388" s="202" t="s">
        <v>79</v>
      </c>
      <c r="K388" s="169" t="str">
        <f t="array" ref="K388">IFERROR(VLOOKUP(B388,RT!A:K,11,FALSE),"")</f>
        <v/>
      </c>
      <c r="L388" s="170" t="str">
        <f t="array" ref="L388">IFERROR(VLOOKUP(B388,RT!A:AJ,36,FALSE),"")</f>
        <v/>
      </c>
      <c r="M388" s="53" t="str">
        <f t="array" ref="M388">IFERROR(VLOOKUP(B388,RT!A:AL,38,FALSE),"")</f>
        <v/>
      </c>
      <c r="N388" s="52" t="str">
        <f t="array" ref="N388">IFERROR(VLOOKUP(B388,RT!A:AK,37,FALSE),"")</f>
        <v/>
      </c>
      <c r="O388" s="54" t="str">
        <f t="array" ref="O388">IFERROR(VLOOKUP(B388,RT!A:I,9,FALSE),"")</f>
        <v/>
      </c>
      <c r="P388" s="52" t="str">
        <f t="array" ref="P388">IFERROR(VLOOKUP(B388,RT!A:H,8,FALSE),"")</f>
        <v/>
      </c>
      <c r="Q388" s="55" t="str">
        <f t="array" ref="Q388">IFERROR(VLOOKUP(B388,RT!A:AA,27,FALSE),"")</f>
        <v/>
      </c>
      <c r="R388" s="56" t="str">
        <f t="array" ref="R388">IF(AND(E388&lt;&gt;"",G388="INS",K388="OUI",M388&gt;0),M388*IF($O388&gt;41790,5.94,5.65),"")</f>
        <v/>
      </c>
      <c r="S388" s="50" t="str">
        <f t="array" ref="S388">IF(AND(E388&lt;&gt;"",G388="REV",K388="OUI",M388&gt;0),M388*IF($O388&gt;41790,6.2,5.9),"")</f>
        <v/>
      </c>
      <c r="T388" s="57" t="str">
        <f t="array" ref="T388">IF(AND(E388&lt;&gt;"",K388="NON",OR(L388="Branchement individuel",L388="Batiment détruit")),3,"")</f>
        <v/>
      </c>
      <c r="U388" s="58"/>
      <c r="V388" s="58" t="str">
        <f t="array" ref="V388">IF(AND(E388&lt;&gt;"",K388="OUI",Q388="OUI"),18,"")</f>
        <v/>
      </c>
      <c r="W388" s="49" t="str">
        <f t="array" ref="W388">IF(AND(E388&lt;&gt;"",K388="OUI",Q388="OUI"),60,"")</f>
        <v/>
      </c>
      <c r="X388" s="56"/>
      <c r="Y388" s="49"/>
      <c r="Z388" s="49"/>
      <c r="AA388" s="51"/>
      <c r="AB388" s="48"/>
    </row>
    <row r="389" spans="1:28" x14ac:dyDescent="0.25">
      <c r="A389" s="152" t="str">
        <f t="array" ref="A389">IF(D389="",RIGHT(E389,7),"")</f>
        <v>5584010</v>
      </c>
      <c r="B389" s="152">
        <f t="array" ref="B389">E389</f>
        <v>10005584010</v>
      </c>
      <c r="C389" s="61" t="str">
        <f t="array" ref="C389">IFERROR(VLOOKUP(B389,RT!A:B,2,FALSE),"")</f>
        <v/>
      </c>
      <c r="D389" s="7" t="str">
        <f t="array" ref="D389">IFERROR(VLOOKUP(B389,RT!A:J,10,FALSE),"")</f>
        <v/>
      </c>
      <c r="E389" s="203">
        <v>10005584010</v>
      </c>
      <c r="F389" s="204" t="s">
        <v>1380</v>
      </c>
      <c r="G389" s="204" t="s">
        <v>70</v>
      </c>
      <c r="H389" s="204"/>
      <c r="I389" s="204" t="s">
        <v>1104</v>
      </c>
      <c r="J389" s="202" t="s">
        <v>79</v>
      </c>
      <c r="K389" s="169" t="str">
        <f t="array" ref="K389">IFERROR(VLOOKUP(B389,RT!A:K,11,FALSE),"")</f>
        <v/>
      </c>
      <c r="L389" s="170" t="str">
        <f t="array" ref="L389">IFERROR(VLOOKUP(B389,RT!A:AJ,36,FALSE),"")</f>
        <v/>
      </c>
      <c r="M389" s="53" t="str">
        <f t="array" ref="M389">IFERROR(VLOOKUP(B389,RT!A:AL,38,FALSE),"")</f>
        <v/>
      </c>
      <c r="N389" s="52" t="str">
        <f t="array" ref="N389">IFERROR(VLOOKUP(B389,RT!A:AK,37,FALSE),"")</f>
        <v/>
      </c>
      <c r="O389" s="54" t="str">
        <f t="array" ref="O389">IFERROR(VLOOKUP(B389,RT!A:I,9,FALSE),"")</f>
        <v/>
      </c>
      <c r="P389" s="52" t="str">
        <f t="array" ref="P389">IFERROR(VLOOKUP(B389,RT!A:H,8,FALSE),"")</f>
        <v/>
      </c>
      <c r="Q389" s="55" t="str">
        <f t="array" ref="Q389">IFERROR(VLOOKUP(B389,RT!A:AA,27,FALSE),"")</f>
        <v/>
      </c>
      <c r="R389" s="56" t="str">
        <f t="array" ref="R389">IF(AND(E389&lt;&gt;"",G389="INS",K389="OUI",M389&gt;0),M389*IF($O389&gt;41790,5.94,5.65),"")</f>
        <v/>
      </c>
      <c r="S389" s="50" t="str">
        <f t="array" ref="S389">IF(AND(E389&lt;&gt;"",G389="REV",K389="OUI",M389&gt;0),M389*IF($O389&gt;41790,6.2,5.9),"")</f>
        <v/>
      </c>
      <c r="T389" s="57" t="str">
        <f t="array" ref="T389">IF(AND(E389&lt;&gt;"",K389="NON",OR(L389="Branchement individuel",L389="Batiment détruit")),3,"")</f>
        <v/>
      </c>
      <c r="U389" s="58"/>
      <c r="V389" s="58" t="str">
        <f t="array" ref="V389">IF(AND(E389&lt;&gt;"",K389="OUI",Q389="OUI"),18,"")</f>
        <v/>
      </c>
      <c r="W389" s="49" t="str">
        <f t="array" ref="W389">IF(AND(E389&lt;&gt;"",K389="OUI",Q389="OUI"),60,"")</f>
        <v/>
      </c>
      <c r="X389" s="56"/>
      <c r="Y389" s="49"/>
      <c r="Z389" s="49"/>
      <c r="AA389" s="51"/>
      <c r="AB389" s="48"/>
    </row>
    <row r="390" spans="1:28" x14ac:dyDescent="0.25">
      <c r="A390" s="152" t="str">
        <f t="array" ref="A390">IF(D390="",RIGHT(E390,7),"")</f>
        <v>5652528</v>
      </c>
      <c r="B390" s="152">
        <f t="array" ref="B390">E390</f>
        <v>10005652528</v>
      </c>
      <c r="C390" s="61" t="str">
        <f t="array" ref="C390">IFERROR(VLOOKUP(B390,RT!A:B,2,FALSE),"")</f>
        <v/>
      </c>
      <c r="D390" s="7" t="str">
        <f t="array" ref="D390">IFERROR(VLOOKUP(B390,RT!A:J,10,FALSE),"")</f>
        <v/>
      </c>
      <c r="E390" s="203">
        <v>10005652528</v>
      </c>
      <c r="F390" s="204" t="s">
        <v>1381</v>
      </c>
      <c r="G390" s="204" t="s">
        <v>70</v>
      </c>
      <c r="H390" s="204"/>
      <c r="I390" s="204" t="s">
        <v>1104</v>
      </c>
      <c r="J390" s="202" t="s">
        <v>79</v>
      </c>
      <c r="K390" s="169" t="str">
        <f t="array" ref="K390">IFERROR(VLOOKUP(B390,RT!A:K,11,FALSE),"")</f>
        <v/>
      </c>
      <c r="L390" s="170" t="str">
        <f t="array" ref="L390">IFERROR(VLOOKUP(B390,RT!A:AJ,36,FALSE),"")</f>
        <v/>
      </c>
      <c r="M390" s="53" t="str">
        <f t="array" ref="M390">IFERROR(VLOOKUP(B390,RT!A:AL,38,FALSE),"")</f>
        <v/>
      </c>
      <c r="N390" s="52" t="str">
        <f t="array" ref="N390">IFERROR(VLOOKUP(B390,RT!A:AK,37,FALSE),"")</f>
        <v/>
      </c>
      <c r="O390" s="54" t="str">
        <f t="array" ref="O390">IFERROR(VLOOKUP(B390,RT!A:I,9,FALSE),"")</f>
        <v/>
      </c>
      <c r="P390" s="52" t="str">
        <f t="array" ref="P390">IFERROR(VLOOKUP(B390,RT!A:H,8,FALSE),"")</f>
        <v/>
      </c>
      <c r="Q390" s="55" t="str">
        <f t="array" ref="Q390">IFERROR(VLOOKUP(B390,RT!A:AA,27,FALSE),"")</f>
        <v/>
      </c>
      <c r="R390" s="56" t="str">
        <f t="array" ref="R390">IF(AND(E390&lt;&gt;"",G390="INS",K390="OUI",M390&gt;0),M390*IF($O390&gt;41790,5.94,5.65),"")</f>
        <v/>
      </c>
      <c r="S390" s="50" t="str">
        <f t="array" ref="S390">IF(AND(E390&lt;&gt;"",G390="REV",K390="OUI",M390&gt;0),M390*IF($O390&gt;41790,6.2,5.9),"")</f>
        <v/>
      </c>
      <c r="T390" s="57" t="str">
        <f t="array" ref="T390">IF(AND(E390&lt;&gt;"",K390="NON",OR(L390="Branchement individuel",L390="Batiment détruit")),3,"")</f>
        <v/>
      </c>
      <c r="U390" s="58"/>
      <c r="V390" s="58" t="str">
        <f t="array" ref="V390">IF(AND(E390&lt;&gt;"",K390="OUI",Q390="OUI"),18,"")</f>
        <v/>
      </c>
      <c r="W390" s="49" t="str">
        <f t="array" ref="W390">IF(AND(E390&lt;&gt;"",K390="OUI",Q390="OUI"),60,"")</f>
        <v/>
      </c>
      <c r="X390" s="56"/>
      <c r="Y390" s="49"/>
      <c r="Z390" s="49"/>
      <c r="AA390" s="51"/>
      <c r="AB390" s="48"/>
    </row>
    <row r="391" spans="1:28" x14ac:dyDescent="0.25">
      <c r="A391" s="152" t="str">
        <f t="array" ref="A391">IF(D391="",RIGHT(E391,7),"")</f>
        <v>5523847</v>
      </c>
      <c r="B391" s="152">
        <f t="array" ref="B391">E391</f>
        <v>10005523847</v>
      </c>
      <c r="C391" s="61" t="str">
        <f t="array" ref="C391">IFERROR(VLOOKUP(B391,RT!A:B,2,FALSE),"")</f>
        <v/>
      </c>
      <c r="D391" s="7" t="str">
        <f t="array" ref="D391">IFERROR(VLOOKUP(B391,RT!A:J,10,FALSE),"")</f>
        <v/>
      </c>
      <c r="E391" s="203">
        <v>10005523847</v>
      </c>
      <c r="F391" s="204" t="s">
        <v>1121</v>
      </c>
      <c r="G391" s="204" t="s">
        <v>70</v>
      </c>
      <c r="H391" s="204"/>
      <c r="I391" s="204" t="s">
        <v>1104</v>
      </c>
      <c r="J391" s="202" t="s">
        <v>79</v>
      </c>
      <c r="K391" s="169" t="str">
        <f t="array" ref="K391">IFERROR(VLOOKUP(B391,RT!A:K,11,FALSE),"")</f>
        <v/>
      </c>
      <c r="L391" s="170" t="str">
        <f t="array" ref="L391">IFERROR(VLOOKUP(B391,RT!A:AJ,36,FALSE),"")</f>
        <v/>
      </c>
      <c r="M391" s="53" t="str">
        <f t="array" ref="M391">IFERROR(VLOOKUP(B391,RT!A:AL,38,FALSE),"")</f>
        <v/>
      </c>
      <c r="N391" s="52" t="str">
        <f t="array" ref="N391">IFERROR(VLOOKUP(B391,RT!A:AK,37,FALSE),"")</f>
        <v/>
      </c>
      <c r="O391" s="54" t="str">
        <f t="array" ref="O391">IFERROR(VLOOKUP(B391,RT!A:I,9,FALSE),"")</f>
        <v/>
      </c>
      <c r="P391" s="52" t="str">
        <f t="array" ref="P391">IFERROR(VLOOKUP(B391,RT!A:H,8,FALSE),"")</f>
        <v/>
      </c>
      <c r="Q391" s="55" t="str">
        <f t="array" ref="Q391">IFERROR(VLOOKUP(B391,RT!A:AA,27,FALSE),"")</f>
        <v/>
      </c>
      <c r="R391" s="56" t="str">
        <f t="array" ref="R391">IF(AND(E391&lt;&gt;"",G391="INS",K391="OUI",M391&gt;0),M391*IF($O391&gt;41790,5.94,5.65),"")</f>
        <v/>
      </c>
      <c r="S391" s="50" t="str">
        <f t="array" ref="S391">IF(AND(E391&lt;&gt;"",G391="REV",K391="OUI",M391&gt;0),M391*IF($O391&gt;41790,6.2,5.9),"")</f>
        <v/>
      </c>
      <c r="T391" s="57" t="str">
        <f t="array" ref="T391">IF(AND(E391&lt;&gt;"",K391="NON",OR(L391="Branchement individuel",L391="Batiment détruit")),3,"")</f>
        <v/>
      </c>
      <c r="U391" s="58"/>
      <c r="V391" s="58" t="str">
        <f t="array" ref="V391">IF(AND(E391&lt;&gt;"",K391="OUI",Q391="OUI"),18,"")</f>
        <v/>
      </c>
      <c r="W391" s="49" t="str">
        <f t="array" ref="W391">IF(AND(E391&lt;&gt;"",K391="OUI",Q391="OUI"),60,"")</f>
        <v/>
      </c>
      <c r="X391" s="56"/>
      <c r="Y391" s="49"/>
      <c r="Z391" s="49"/>
      <c r="AA391" s="51"/>
      <c r="AB391" s="48"/>
    </row>
    <row r="392" spans="1:28" x14ac:dyDescent="0.25">
      <c r="A392" s="152" t="str">
        <f t="array" ref="A392">IF(D392="",RIGHT(E392,7),"")</f>
        <v>5423780</v>
      </c>
      <c r="B392" s="152">
        <f t="array" ref="B392">E392</f>
        <v>10005423780</v>
      </c>
      <c r="C392" s="61" t="str">
        <f t="array" ref="C392">IFERROR(VLOOKUP(B392,RT!A:B,2,FALSE),"")</f>
        <v/>
      </c>
      <c r="D392" s="7" t="str">
        <f t="array" ref="D392">IFERROR(VLOOKUP(B392,RT!A:J,10,FALSE),"")</f>
        <v/>
      </c>
      <c r="E392" s="203">
        <v>10005423780</v>
      </c>
      <c r="F392" s="204" t="s">
        <v>1120</v>
      </c>
      <c r="G392" s="204" t="s">
        <v>70</v>
      </c>
      <c r="H392" s="204"/>
      <c r="I392" s="204" t="s">
        <v>1104</v>
      </c>
      <c r="J392" s="202" t="s">
        <v>79</v>
      </c>
      <c r="K392" s="169" t="str">
        <f t="array" ref="K392">IFERROR(VLOOKUP(B392,RT!A:K,11,FALSE),"")</f>
        <v/>
      </c>
      <c r="L392" s="170" t="str">
        <f t="array" ref="L392">IFERROR(VLOOKUP(B392,RT!A:AJ,36,FALSE),"")</f>
        <v/>
      </c>
      <c r="M392" s="53" t="str">
        <f t="array" ref="M392">IFERROR(VLOOKUP(B392,RT!A:AL,38,FALSE),"")</f>
        <v/>
      </c>
      <c r="N392" s="52" t="str">
        <f t="array" ref="N392">IFERROR(VLOOKUP(B392,RT!A:AK,37,FALSE),"")</f>
        <v/>
      </c>
      <c r="O392" s="54" t="str">
        <f t="array" ref="O392">IFERROR(VLOOKUP(B392,RT!A:I,9,FALSE),"")</f>
        <v/>
      </c>
      <c r="P392" s="52" t="str">
        <f t="array" ref="P392">IFERROR(VLOOKUP(B392,RT!A:H,8,FALSE),"")</f>
        <v/>
      </c>
      <c r="Q392" s="55" t="str">
        <f t="array" ref="Q392">IFERROR(VLOOKUP(B392,RT!A:AA,27,FALSE),"")</f>
        <v/>
      </c>
      <c r="R392" s="56" t="str">
        <f t="array" ref="R392">IF(AND(E392&lt;&gt;"",G392="INS",K392="OUI",M392&gt;0),M392*IF($O392&gt;41790,5.94,5.65),"")</f>
        <v/>
      </c>
      <c r="S392" s="50" t="str">
        <f t="array" ref="S392">IF(AND(E392&lt;&gt;"",G392="REV",K392="OUI",M392&gt;0),M392*IF($O392&gt;41790,6.2,5.9),"")</f>
        <v/>
      </c>
      <c r="T392" s="57" t="str">
        <f t="array" ref="T392">IF(AND(E392&lt;&gt;"",K392="NON",OR(L392="Branchement individuel",L392="Batiment détruit")),3,"")</f>
        <v/>
      </c>
      <c r="U392" s="58"/>
      <c r="V392" s="58" t="str">
        <f t="array" ref="V392">IF(AND(E392&lt;&gt;"",K392="OUI",Q392="OUI"),18,"")</f>
        <v/>
      </c>
      <c r="W392" s="49" t="str">
        <f t="array" ref="W392">IF(AND(E392&lt;&gt;"",K392="OUI",Q392="OUI"),60,"")</f>
        <v/>
      </c>
      <c r="X392" s="56"/>
      <c r="Y392" s="49"/>
      <c r="Z392" s="49"/>
      <c r="AA392" s="51"/>
      <c r="AB392" s="48"/>
    </row>
    <row r="393" spans="1:28" x14ac:dyDescent="0.25">
      <c r="A393" s="152" t="str">
        <f t="array" ref="A393">IF(D393="",RIGHT(E393,7),"")</f>
        <v>5560406</v>
      </c>
      <c r="B393" s="152">
        <f t="array" ref="B393">E393</f>
        <v>10005560406</v>
      </c>
      <c r="C393" s="61" t="str">
        <f t="array" ref="C393">IFERROR(VLOOKUP(B393,RT!A:B,2,FALSE),"")</f>
        <v/>
      </c>
      <c r="D393" s="7" t="str">
        <f t="array" ref="D393">IFERROR(VLOOKUP(B393,RT!A:J,10,FALSE),"")</f>
        <v/>
      </c>
      <c r="E393" s="203">
        <v>10005560406</v>
      </c>
      <c r="F393" s="204" t="s">
        <v>1382</v>
      </c>
      <c r="G393" s="204" t="s">
        <v>70</v>
      </c>
      <c r="H393" s="204"/>
      <c r="I393" s="204" t="s">
        <v>1104</v>
      </c>
      <c r="J393" s="202" t="s">
        <v>79</v>
      </c>
      <c r="K393" s="169" t="str">
        <f t="array" ref="K393">IFERROR(VLOOKUP(B393,RT!A:K,11,FALSE),"")</f>
        <v/>
      </c>
      <c r="L393" s="170" t="str">
        <f t="array" ref="L393">IFERROR(VLOOKUP(B393,RT!A:AJ,36,FALSE),"")</f>
        <v/>
      </c>
      <c r="M393" s="53" t="str">
        <f t="array" ref="M393">IFERROR(VLOOKUP(B393,RT!A:AL,38,FALSE),"")</f>
        <v/>
      </c>
      <c r="N393" s="52" t="str">
        <f t="array" ref="N393">IFERROR(VLOOKUP(B393,RT!A:AK,37,FALSE),"")</f>
        <v/>
      </c>
      <c r="O393" s="54" t="str">
        <f t="array" ref="O393">IFERROR(VLOOKUP(B393,RT!A:I,9,FALSE),"")</f>
        <v/>
      </c>
      <c r="P393" s="52" t="str">
        <f t="array" ref="P393">IFERROR(VLOOKUP(B393,RT!A:H,8,FALSE),"")</f>
        <v/>
      </c>
      <c r="Q393" s="55" t="str">
        <f t="array" ref="Q393">IFERROR(VLOOKUP(B393,RT!A:AA,27,FALSE),"")</f>
        <v/>
      </c>
      <c r="R393" s="56" t="str">
        <f t="array" ref="R393">IF(AND(E393&lt;&gt;"",G393="INS",K393="OUI",M393&gt;0),M393*IF($O393&gt;41790,5.94,5.65),"")</f>
        <v/>
      </c>
      <c r="S393" s="50" t="str">
        <f t="array" ref="S393">IF(AND(E393&lt;&gt;"",G393="REV",K393="OUI",M393&gt;0),M393*IF($O393&gt;41790,6.2,5.9),"")</f>
        <v/>
      </c>
      <c r="T393" s="57" t="str">
        <f t="array" ref="T393">IF(AND(E393&lt;&gt;"",K393="NON",OR(L393="Branchement individuel",L393="Batiment détruit")),3,"")</f>
        <v/>
      </c>
      <c r="U393" s="58"/>
      <c r="V393" s="58" t="str">
        <f t="array" ref="V393">IF(AND(E393&lt;&gt;"",K393="OUI",Q393="OUI"),18,"")</f>
        <v/>
      </c>
      <c r="W393" s="49" t="str">
        <f t="array" ref="W393">IF(AND(E393&lt;&gt;"",K393="OUI",Q393="OUI"),60,"")</f>
        <v/>
      </c>
      <c r="X393" s="56"/>
      <c r="Y393" s="49"/>
      <c r="Z393" s="49"/>
      <c r="AA393" s="51"/>
      <c r="AB393" s="48"/>
    </row>
    <row r="394" spans="1:28" x14ac:dyDescent="0.25">
      <c r="A394" s="152" t="str">
        <f t="array" ref="A394">IF(D394="",RIGHT(E394,7),"")</f>
        <v>5582813</v>
      </c>
      <c r="B394" s="152">
        <f t="array" ref="B394">E394</f>
        <v>10005582813</v>
      </c>
      <c r="C394" s="61" t="str">
        <f t="array" ref="C394">IFERROR(VLOOKUP(B394,RT!A:B,2,FALSE),"")</f>
        <v/>
      </c>
      <c r="D394" s="7" t="str">
        <f t="array" ref="D394">IFERROR(VLOOKUP(B394,RT!A:J,10,FALSE),"")</f>
        <v/>
      </c>
      <c r="E394" s="203">
        <v>10005582813</v>
      </c>
      <c r="F394" s="204" t="s">
        <v>1383</v>
      </c>
      <c r="G394" s="204" t="s">
        <v>70</v>
      </c>
      <c r="H394" s="204"/>
      <c r="I394" s="204" t="s">
        <v>1104</v>
      </c>
      <c r="J394" s="202" t="s">
        <v>79</v>
      </c>
      <c r="K394" s="169" t="str">
        <f t="array" ref="K394">IFERROR(VLOOKUP(B394,RT!A:K,11,FALSE),"")</f>
        <v/>
      </c>
      <c r="L394" s="170" t="str">
        <f t="array" ref="L394">IFERROR(VLOOKUP(B394,RT!A:AJ,36,FALSE),"")</f>
        <v/>
      </c>
      <c r="M394" s="53" t="str">
        <f t="array" ref="M394">IFERROR(VLOOKUP(B394,RT!A:AL,38,FALSE),"")</f>
        <v/>
      </c>
      <c r="N394" s="52" t="str">
        <f t="array" ref="N394">IFERROR(VLOOKUP(B394,RT!A:AK,37,FALSE),"")</f>
        <v/>
      </c>
      <c r="O394" s="54" t="str">
        <f t="array" ref="O394">IFERROR(VLOOKUP(B394,RT!A:I,9,FALSE),"")</f>
        <v/>
      </c>
      <c r="P394" s="52" t="str">
        <f t="array" ref="P394">IFERROR(VLOOKUP(B394,RT!A:H,8,FALSE),"")</f>
        <v/>
      </c>
      <c r="Q394" s="55" t="str">
        <f t="array" ref="Q394">IFERROR(VLOOKUP(B394,RT!A:AA,27,FALSE),"")</f>
        <v/>
      </c>
      <c r="R394" s="56" t="str">
        <f t="array" ref="R394">IF(AND(E394&lt;&gt;"",G394="INS",K394="OUI",M394&gt;0),M394*IF($O394&gt;41790,5.94,5.65),"")</f>
        <v/>
      </c>
      <c r="S394" s="50" t="str">
        <f t="array" ref="S394">IF(AND(E394&lt;&gt;"",G394="REV",K394="OUI",M394&gt;0),M394*IF($O394&gt;41790,6.2,5.9),"")</f>
        <v/>
      </c>
      <c r="T394" s="57" t="str">
        <f t="array" ref="T394">IF(AND(E394&lt;&gt;"",K394="NON",OR(L394="Branchement individuel",L394="Batiment détruit")),3,"")</f>
        <v/>
      </c>
      <c r="U394" s="58"/>
      <c r="V394" s="58" t="str">
        <f t="array" ref="V394">IF(AND(E394&lt;&gt;"",K394="OUI",Q394="OUI"),18,"")</f>
        <v/>
      </c>
      <c r="W394" s="49" t="str">
        <f t="array" ref="W394">IF(AND(E394&lt;&gt;"",K394="OUI",Q394="OUI"),60,"")</f>
        <v/>
      </c>
      <c r="X394" s="56"/>
      <c r="Y394" s="49"/>
      <c r="Z394" s="49"/>
      <c r="AA394" s="51"/>
      <c r="AB394" s="48"/>
    </row>
    <row r="395" spans="1:28" x14ac:dyDescent="0.25">
      <c r="A395" s="152" t="str">
        <f t="array" ref="A395">IF(D395="",RIGHT(E395,7),"")</f>
        <v>5383589</v>
      </c>
      <c r="B395" s="152">
        <f t="array" ref="B395">E395</f>
        <v>10005383589</v>
      </c>
      <c r="C395" s="61" t="str">
        <f t="array" ref="C395">IFERROR(VLOOKUP(B395,RT!A:B,2,FALSE),"")</f>
        <v/>
      </c>
      <c r="D395" s="7" t="str">
        <f t="array" ref="D395">IFERROR(VLOOKUP(B395,RT!A:J,10,FALSE),"")</f>
        <v/>
      </c>
      <c r="E395" s="203">
        <v>10005383589</v>
      </c>
      <c r="F395" s="204" t="s">
        <v>1384</v>
      </c>
      <c r="G395" s="204" t="s">
        <v>70</v>
      </c>
      <c r="H395" s="204"/>
      <c r="I395" s="204" t="s">
        <v>1104</v>
      </c>
      <c r="J395" s="202" t="s">
        <v>79</v>
      </c>
      <c r="K395" s="169" t="str">
        <f t="array" ref="K395">IFERROR(VLOOKUP(B395,RT!A:K,11,FALSE),"")</f>
        <v/>
      </c>
      <c r="L395" s="170" t="str">
        <f t="array" ref="L395">IFERROR(VLOOKUP(B395,RT!A:AJ,36,FALSE),"")</f>
        <v/>
      </c>
      <c r="M395" s="53" t="str">
        <f t="array" ref="M395">IFERROR(VLOOKUP(B395,RT!A:AL,38,FALSE),"")</f>
        <v/>
      </c>
      <c r="N395" s="52" t="str">
        <f t="array" ref="N395">IFERROR(VLOOKUP(B395,RT!A:AK,37,FALSE),"")</f>
        <v/>
      </c>
      <c r="O395" s="54" t="str">
        <f t="array" ref="O395">IFERROR(VLOOKUP(B395,RT!A:I,9,FALSE),"")</f>
        <v/>
      </c>
      <c r="P395" s="52" t="str">
        <f t="array" ref="P395">IFERROR(VLOOKUP(B395,RT!A:H,8,FALSE),"")</f>
        <v/>
      </c>
      <c r="Q395" s="55" t="str">
        <f t="array" ref="Q395">IFERROR(VLOOKUP(B395,RT!A:AA,27,FALSE),"")</f>
        <v/>
      </c>
      <c r="R395" s="56" t="str">
        <f t="array" ref="R395">IF(AND(E395&lt;&gt;"",G395="INS",K395="OUI",M395&gt;0),M395*IF($O395&gt;41790,5.94,5.65),"")</f>
        <v/>
      </c>
      <c r="S395" s="50" t="str">
        <f t="array" ref="S395">IF(AND(E395&lt;&gt;"",G395="REV",K395="OUI",M395&gt;0),M395*IF($O395&gt;41790,6.2,5.9),"")</f>
        <v/>
      </c>
      <c r="T395" s="57" t="str">
        <f t="array" ref="T395">IF(AND(E395&lt;&gt;"",K395="NON",OR(L395="Branchement individuel",L395="Batiment détruit")),3,"")</f>
        <v/>
      </c>
      <c r="U395" s="58"/>
      <c r="V395" s="58" t="str">
        <f t="array" ref="V395">IF(AND(E395&lt;&gt;"",K395="OUI",Q395="OUI"),18,"")</f>
        <v/>
      </c>
      <c r="W395" s="49" t="str">
        <f t="array" ref="W395">IF(AND(E395&lt;&gt;"",K395="OUI",Q395="OUI"),60,"")</f>
        <v/>
      </c>
      <c r="X395" s="56"/>
      <c r="Y395" s="49"/>
      <c r="Z395" s="49"/>
      <c r="AA395" s="51"/>
      <c r="AB395" s="48"/>
    </row>
    <row r="396" spans="1:28" x14ac:dyDescent="0.25">
      <c r="A396" s="152" t="str">
        <f t="array" ref="A396">IF(D396="",RIGHT(E396,7),"")</f>
        <v>5384544</v>
      </c>
      <c r="B396" s="152">
        <f t="array" ref="B396">E396</f>
        <v>10005384544</v>
      </c>
      <c r="C396" s="61" t="str">
        <f t="array" ref="C396">IFERROR(VLOOKUP(B396,RT!A:B,2,FALSE),"")</f>
        <v/>
      </c>
      <c r="D396" s="7" t="str">
        <f t="array" ref="D396">IFERROR(VLOOKUP(B396,RT!A:J,10,FALSE),"")</f>
        <v/>
      </c>
      <c r="E396" s="203">
        <v>10005384544</v>
      </c>
      <c r="F396" s="204" t="s">
        <v>1385</v>
      </c>
      <c r="G396" s="204" t="s">
        <v>70</v>
      </c>
      <c r="H396" s="204"/>
      <c r="I396" s="204" t="s">
        <v>1104</v>
      </c>
      <c r="J396" s="202" t="s">
        <v>79</v>
      </c>
      <c r="K396" s="169" t="str">
        <f t="array" ref="K396">IFERROR(VLOOKUP(B396,RT!A:K,11,FALSE),"")</f>
        <v/>
      </c>
      <c r="L396" s="170" t="str">
        <f t="array" ref="L396">IFERROR(VLOOKUP(B396,RT!A:AJ,36,FALSE),"")</f>
        <v/>
      </c>
      <c r="M396" s="53" t="str">
        <f t="array" ref="M396">IFERROR(VLOOKUP(B396,RT!A:AL,38,FALSE),"")</f>
        <v/>
      </c>
      <c r="N396" s="52" t="str">
        <f t="array" ref="N396">IFERROR(VLOOKUP(B396,RT!A:AK,37,FALSE),"")</f>
        <v/>
      </c>
      <c r="O396" s="54" t="str">
        <f t="array" ref="O396">IFERROR(VLOOKUP(B396,RT!A:I,9,FALSE),"")</f>
        <v/>
      </c>
      <c r="P396" s="52" t="str">
        <f t="array" ref="P396">IFERROR(VLOOKUP(B396,RT!A:H,8,FALSE),"")</f>
        <v/>
      </c>
      <c r="Q396" s="55" t="str">
        <f t="array" ref="Q396">IFERROR(VLOOKUP(B396,RT!A:AA,27,FALSE),"")</f>
        <v/>
      </c>
      <c r="R396" s="56" t="str">
        <f t="array" ref="R396">IF(AND(E396&lt;&gt;"",G396="INS",K396="OUI",M396&gt;0),M396*IF($O396&gt;41790,5.94,5.65),"")</f>
        <v/>
      </c>
      <c r="S396" s="50" t="str">
        <f t="array" ref="S396">IF(AND(E396&lt;&gt;"",G396="REV",K396="OUI",M396&gt;0),M396*IF($O396&gt;41790,6.2,5.9),"")</f>
        <v/>
      </c>
      <c r="T396" s="57" t="str">
        <f t="array" ref="T396">IF(AND(E396&lt;&gt;"",K396="NON",OR(L396="Branchement individuel",L396="Batiment détruit")),3,"")</f>
        <v/>
      </c>
      <c r="U396" s="58"/>
      <c r="V396" s="58" t="str">
        <f t="array" ref="V396">IF(AND(E396&lt;&gt;"",K396="OUI",Q396="OUI"),18,"")</f>
        <v/>
      </c>
      <c r="W396" s="49" t="str">
        <f t="array" ref="W396">IF(AND(E396&lt;&gt;"",K396="OUI",Q396="OUI"),60,"")</f>
        <v/>
      </c>
      <c r="X396" s="56"/>
      <c r="Y396" s="49"/>
      <c r="Z396" s="49"/>
      <c r="AA396" s="51"/>
      <c r="AB396" s="48"/>
    </row>
    <row r="397" spans="1:28" x14ac:dyDescent="0.25">
      <c r="A397" s="152" t="str">
        <f t="array" ref="A397">IF(D397="",RIGHT(E397,7),"")</f>
        <v>5645903</v>
      </c>
      <c r="B397" s="152">
        <f t="array" ref="B397">E397</f>
        <v>10005645903</v>
      </c>
      <c r="C397" s="61" t="str">
        <f t="array" ref="C397">IFERROR(VLOOKUP(B397,RT!A:B,2,FALSE),"")</f>
        <v/>
      </c>
      <c r="D397" s="7" t="str">
        <f t="array" ref="D397">IFERROR(VLOOKUP(B397,RT!A:J,10,FALSE),"")</f>
        <v/>
      </c>
      <c r="E397" s="203">
        <v>10005645903</v>
      </c>
      <c r="F397" s="204" t="s">
        <v>1386</v>
      </c>
      <c r="G397" s="204" t="s">
        <v>70</v>
      </c>
      <c r="H397" s="204"/>
      <c r="I397" s="204" t="s">
        <v>1104</v>
      </c>
      <c r="J397" s="202" t="s">
        <v>79</v>
      </c>
      <c r="K397" s="169" t="str">
        <f t="array" ref="K397">IFERROR(VLOOKUP(B397,RT!A:K,11,FALSE),"")</f>
        <v/>
      </c>
      <c r="L397" s="170" t="str">
        <f t="array" ref="L397">IFERROR(VLOOKUP(B397,RT!A:AJ,36,FALSE),"")</f>
        <v/>
      </c>
      <c r="M397" s="53" t="str">
        <f t="array" ref="M397">IFERROR(VLOOKUP(B397,RT!A:AL,38,FALSE),"")</f>
        <v/>
      </c>
      <c r="N397" s="52" t="str">
        <f t="array" ref="N397">IFERROR(VLOOKUP(B397,RT!A:AK,37,FALSE),"")</f>
        <v/>
      </c>
      <c r="O397" s="54" t="str">
        <f t="array" ref="O397">IFERROR(VLOOKUP(B397,RT!A:I,9,FALSE),"")</f>
        <v/>
      </c>
      <c r="P397" s="52" t="str">
        <f t="array" ref="P397">IFERROR(VLOOKUP(B397,RT!A:H,8,FALSE),"")</f>
        <v/>
      </c>
      <c r="Q397" s="55" t="str">
        <f t="array" ref="Q397">IFERROR(VLOOKUP(B397,RT!A:AA,27,FALSE),"")</f>
        <v/>
      </c>
      <c r="R397" s="56" t="str">
        <f t="array" ref="R397">IF(AND(E397&lt;&gt;"",G397="INS",K397="OUI",M397&gt;0),M397*IF($O397&gt;41790,5.94,5.65),"")</f>
        <v/>
      </c>
      <c r="S397" s="50" t="str">
        <f t="array" ref="S397">IF(AND(E397&lt;&gt;"",G397="REV",K397="OUI",M397&gt;0),M397*IF($O397&gt;41790,6.2,5.9),"")</f>
        <v/>
      </c>
      <c r="T397" s="57" t="str">
        <f t="array" ref="T397">IF(AND(E397&lt;&gt;"",K397="NON",OR(L397="Branchement individuel",L397="Batiment détruit")),3,"")</f>
        <v/>
      </c>
      <c r="U397" s="58"/>
      <c r="V397" s="58" t="str">
        <f t="array" ref="V397">IF(AND(E397&lt;&gt;"",K397="OUI",Q397="OUI"),18,"")</f>
        <v/>
      </c>
      <c r="W397" s="49" t="str">
        <f t="array" ref="W397">IF(AND(E397&lt;&gt;"",K397="OUI",Q397="OUI"),60,"")</f>
        <v/>
      </c>
      <c r="X397" s="56"/>
      <c r="Y397" s="49"/>
      <c r="Z397" s="49"/>
      <c r="AA397" s="51"/>
      <c r="AB397" s="48"/>
    </row>
    <row r="398" spans="1:28" x14ac:dyDescent="0.25">
      <c r="A398" s="152" t="str">
        <f t="array" ref="A398">IF(D398="",RIGHT(E398,7),"")</f>
        <v>5388772</v>
      </c>
      <c r="B398" s="152">
        <f t="array" ref="B398">E398</f>
        <v>10005388772</v>
      </c>
      <c r="C398" s="61" t="str">
        <f t="array" ref="C398">IFERROR(VLOOKUP(B398,RT!A:B,2,FALSE),"")</f>
        <v/>
      </c>
      <c r="D398" s="7" t="str">
        <f t="array" ref="D398">IFERROR(VLOOKUP(B398,RT!A:J,10,FALSE),"")</f>
        <v/>
      </c>
      <c r="E398" s="203">
        <v>10005388772</v>
      </c>
      <c r="F398" s="204" t="s">
        <v>1389</v>
      </c>
      <c r="G398" s="204" t="s">
        <v>70</v>
      </c>
      <c r="H398" s="204"/>
      <c r="I398" s="204" t="s">
        <v>1104</v>
      </c>
      <c r="J398" s="202" t="s">
        <v>79</v>
      </c>
      <c r="K398" s="169" t="str">
        <f t="array" ref="K398">IFERROR(VLOOKUP(B398,RT!A:K,11,FALSE),"")</f>
        <v/>
      </c>
      <c r="L398" s="170" t="str">
        <f t="array" ref="L398">IFERROR(VLOOKUP(B398,RT!A:AJ,36,FALSE),"")</f>
        <v/>
      </c>
      <c r="M398" s="53" t="str">
        <f t="array" ref="M398">IFERROR(VLOOKUP(B398,RT!A:AL,38,FALSE),"")</f>
        <v/>
      </c>
      <c r="N398" s="52" t="str">
        <f t="array" ref="N398">IFERROR(VLOOKUP(B398,RT!A:AK,37,FALSE),"")</f>
        <v/>
      </c>
      <c r="O398" s="54" t="str">
        <f t="array" ref="O398">IFERROR(VLOOKUP(B398,RT!A:I,9,FALSE),"")</f>
        <v/>
      </c>
      <c r="P398" s="52" t="str">
        <f t="array" ref="P398">IFERROR(VLOOKUP(B398,RT!A:H,8,FALSE),"")</f>
        <v/>
      </c>
      <c r="Q398" s="55" t="str">
        <f t="array" ref="Q398">IFERROR(VLOOKUP(B398,RT!A:AA,27,FALSE),"")</f>
        <v/>
      </c>
      <c r="R398" s="56" t="str">
        <f t="array" ref="R398">IF(AND(E398&lt;&gt;"",G398="INS",K398="OUI",M398&gt;0),M398*IF($O398&gt;41790,5.94,5.65),"")</f>
        <v/>
      </c>
      <c r="S398" s="50" t="str">
        <f t="array" ref="S398">IF(AND(E398&lt;&gt;"",G398="REV",K398="OUI",M398&gt;0),M398*IF($O398&gt;41790,6.2,5.9),"")</f>
        <v/>
      </c>
      <c r="T398" s="57" t="str">
        <f t="array" ref="T398">IF(AND(E398&lt;&gt;"",K398="NON",OR(L398="Branchement individuel",L398="Batiment détruit")),3,"")</f>
        <v/>
      </c>
      <c r="U398" s="58"/>
      <c r="V398" s="58" t="str">
        <f t="array" ref="V398">IF(AND(E398&lt;&gt;"",K398="OUI",Q398="OUI"),18,"")</f>
        <v/>
      </c>
      <c r="W398" s="49" t="str">
        <f t="array" ref="W398">IF(AND(E398&lt;&gt;"",K398="OUI",Q398="OUI"),60,"")</f>
        <v/>
      </c>
      <c r="X398" s="56"/>
      <c r="Y398" s="49"/>
      <c r="Z398" s="49"/>
      <c r="AA398" s="51"/>
      <c r="AB398" s="48"/>
    </row>
    <row r="399" spans="1:28" x14ac:dyDescent="0.25">
      <c r="A399" s="152" t="str">
        <f t="array" ref="A399">IF(D399="",RIGHT(E399,7),"")</f>
        <v>5383587</v>
      </c>
      <c r="B399" s="152">
        <f t="array" ref="B399">E399</f>
        <v>10005383587</v>
      </c>
      <c r="C399" s="61" t="str">
        <f t="array" ref="C399">IFERROR(VLOOKUP(B399,RT!A:B,2,FALSE),"")</f>
        <v/>
      </c>
      <c r="D399" s="7" t="str">
        <f t="array" ref="D399">IFERROR(VLOOKUP(B399,RT!A:J,10,FALSE),"")</f>
        <v/>
      </c>
      <c r="E399" s="203">
        <v>10005383587</v>
      </c>
      <c r="F399" s="204" t="s">
        <v>1390</v>
      </c>
      <c r="G399" s="204" t="s">
        <v>70</v>
      </c>
      <c r="H399" s="204"/>
      <c r="I399" s="204" t="s">
        <v>1104</v>
      </c>
      <c r="J399" s="202" t="s">
        <v>79</v>
      </c>
      <c r="K399" s="169" t="str">
        <f t="array" ref="K399">IFERROR(VLOOKUP(B399,RT!A:K,11,FALSE),"")</f>
        <v/>
      </c>
      <c r="L399" s="170" t="str">
        <f t="array" ref="L399">IFERROR(VLOOKUP(B399,RT!A:AJ,36,FALSE),"")</f>
        <v/>
      </c>
      <c r="M399" s="53" t="str">
        <f t="array" ref="M399">IFERROR(VLOOKUP(B399,RT!A:AL,38,FALSE),"")</f>
        <v/>
      </c>
      <c r="N399" s="52" t="str">
        <f t="array" ref="N399">IFERROR(VLOOKUP(B399,RT!A:AK,37,FALSE),"")</f>
        <v/>
      </c>
      <c r="O399" s="54" t="str">
        <f t="array" ref="O399">IFERROR(VLOOKUP(B399,RT!A:I,9,FALSE),"")</f>
        <v/>
      </c>
      <c r="P399" s="52" t="str">
        <f t="array" ref="P399">IFERROR(VLOOKUP(B399,RT!A:H,8,FALSE),"")</f>
        <v/>
      </c>
      <c r="Q399" s="55" t="str">
        <f t="array" ref="Q399">IFERROR(VLOOKUP(B399,RT!A:AA,27,FALSE),"")</f>
        <v/>
      </c>
      <c r="R399" s="56" t="str">
        <f t="array" ref="R399">IF(AND(E399&lt;&gt;"",G399="INS",K399="OUI",M399&gt;0),M399*IF($O399&gt;41790,5.94,5.65),"")</f>
        <v/>
      </c>
      <c r="S399" s="50" t="str">
        <f t="array" ref="S399">IF(AND(E399&lt;&gt;"",G399="REV",K399="OUI",M399&gt;0),M399*IF($O399&gt;41790,6.2,5.9),"")</f>
        <v/>
      </c>
      <c r="T399" s="57" t="str">
        <f t="array" ref="T399">IF(AND(E399&lt;&gt;"",K399="NON",OR(L399="Branchement individuel",L399="Batiment détruit")),3,"")</f>
        <v/>
      </c>
      <c r="U399" s="58"/>
      <c r="V399" s="58" t="str">
        <f t="array" ref="V399">IF(AND(E399&lt;&gt;"",K399="OUI",Q399="OUI"),18,"")</f>
        <v/>
      </c>
      <c r="W399" s="49" t="str">
        <f t="array" ref="W399">IF(AND(E399&lt;&gt;"",K399="OUI",Q399="OUI"),60,"")</f>
        <v/>
      </c>
      <c r="X399" s="56"/>
      <c r="Y399" s="49"/>
      <c r="Z399" s="49"/>
      <c r="AA399" s="51"/>
      <c r="AB399" s="48"/>
    </row>
    <row r="400" spans="1:28" x14ac:dyDescent="0.25">
      <c r="A400" s="152" t="str">
        <f t="array" ref="A400">IF(D400="",RIGHT(E400,7),"")</f>
        <v>5385945</v>
      </c>
      <c r="B400" s="152">
        <f t="array" ref="B400">E400</f>
        <v>10005385945</v>
      </c>
      <c r="C400" s="61" t="str">
        <f t="array" ref="C400">IFERROR(VLOOKUP(B400,RT!A:B,2,FALSE),"")</f>
        <v/>
      </c>
      <c r="D400" s="7" t="str">
        <f t="array" ref="D400">IFERROR(VLOOKUP(B400,RT!A:J,10,FALSE),"")</f>
        <v/>
      </c>
      <c r="E400" s="203">
        <v>10005385945</v>
      </c>
      <c r="F400" s="204" t="s">
        <v>1391</v>
      </c>
      <c r="G400" s="204" t="s">
        <v>70</v>
      </c>
      <c r="H400" s="204"/>
      <c r="I400" s="204" t="s">
        <v>1104</v>
      </c>
      <c r="J400" s="202" t="s">
        <v>79</v>
      </c>
      <c r="K400" s="169" t="str">
        <f t="array" ref="K400">IFERROR(VLOOKUP(B400,RT!A:K,11,FALSE),"")</f>
        <v/>
      </c>
      <c r="L400" s="170" t="str">
        <f t="array" ref="L400">IFERROR(VLOOKUP(B400,RT!A:AJ,36,FALSE),"")</f>
        <v/>
      </c>
      <c r="M400" s="53" t="str">
        <f t="array" ref="M400">IFERROR(VLOOKUP(B400,RT!A:AL,38,FALSE),"")</f>
        <v/>
      </c>
      <c r="N400" s="52" t="str">
        <f t="array" ref="N400">IFERROR(VLOOKUP(B400,RT!A:AK,37,FALSE),"")</f>
        <v/>
      </c>
      <c r="O400" s="54" t="str">
        <f t="array" ref="O400">IFERROR(VLOOKUP(B400,RT!A:I,9,FALSE),"")</f>
        <v/>
      </c>
      <c r="P400" s="52" t="str">
        <f t="array" ref="P400">IFERROR(VLOOKUP(B400,RT!A:H,8,FALSE),"")</f>
        <v/>
      </c>
      <c r="Q400" s="55" t="str">
        <f t="array" ref="Q400">IFERROR(VLOOKUP(B400,RT!A:AA,27,FALSE),"")</f>
        <v/>
      </c>
      <c r="R400" s="56" t="str">
        <f t="array" ref="R400">IF(AND(E400&lt;&gt;"",G400="INS",K400="OUI",M400&gt;0),M400*IF($O400&gt;41790,5.94,5.65),"")</f>
        <v/>
      </c>
      <c r="S400" s="50" t="str">
        <f t="array" ref="S400">IF(AND(E400&lt;&gt;"",G400="REV",K400="OUI",M400&gt;0),M400*IF($O400&gt;41790,6.2,5.9),"")</f>
        <v/>
      </c>
      <c r="T400" s="57" t="str">
        <f t="array" ref="T400">IF(AND(E400&lt;&gt;"",K400="NON",OR(L400="Branchement individuel",L400="Batiment détruit")),3,"")</f>
        <v/>
      </c>
      <c r="U400" s="58"/>
      <c r="V400" s="58" t="str">
        <f t="array" ref="V400">IF(AND(E400&lt;&gt;"",K400="OUI",Q400="OUI"),18,"")</f>
        <v/>
      </c>
      <c r="W400" s="49" t="str">
        <f t="array" ref="W400">IF(AND(E400&lt;&gt;"",K400="OUI",Q400="OUI"),60,"")</f>
        <v/>
      </c>
      <c r="X400" s="56"/>
      <c r="Y400" s="49"/>
      <c r="Z400" s="49"/>
      <c r="AA400" s="51"/>
      <c r="AB400" s="48"/>
    </row>
    <row r="401" spans="1:28" x14ac:dyDescent="0.25">
      <c r="A401" s="152" t="str">
        <f t="array" ref="A401">IF(D401="",RIGHT(E401,7),"")</f>
        <v>5384057</v>
      </c>
      <c r="B401" s="152">
        <f t="array" ref="B401">E401</f>
        <v>10005384057</v>
      </c>
      <c r="C401" s="61" t="str">
        <f t="array" ref="C401">IFERROR(VLOOKUP(B401,RT!A:B,2,FALSE),"")</f>
        <v/>
      </c>
      <c r="D401" s="7" t="str">
        <f t="array" ref="D401">IFERROR(VLOOKUP(B401,RT!A:J,10,FALSE),"")</f>
        <v/>
      </c>
      <c r="E401" s="203">
        <v>10005384057</v>
      </c>
      <c r="F401" s="204" t="s">
        <v>1435</v>
      </c>
      <c r="G401" s="204" t="s">
        <v>70</v>
      </c>
      <c r="H401" s="204"/>
      <c r="I401" s="204" t="s">
        <v>1104</v>
      </c>
      <c r="J401" s="202" t="s">
        <v>79</v>
      </c>
      <c r="K401" s="169" t="str">
        <f t="array" ref="K401">IFERROR(VLOOKUP(B401,RT!A:K,11,FALSE),"")</f>
        <v/>
      </c>
      <c r="L401" s="170" t="str">
        <f t="array" ref="L401">IFERROR(VLOOKUP(B401,RT!A:AJ,36,FALSE),"")</f>
        <v/>
      </c>
      <c r="M401" s="53" t="str">
        <f t="array" ref="M401">IFERROR(VLOOKUP(B401,RT!A:AL,38,FALSE),"")</f>
        <v/>
      </c>
      <c r="N401" s="52" t="str">
        <f t="array" ref="N401">IFERROR(VLOOKUP(B401,RT!A:AK,37,FALSE),"")</f>
        <v/>
      </c>
      <c r="O401" s="54" t="str">
        <f t="array" ref="O401">IFERROR(VLOOKUP(B401,RT!A:I,9,FALSE),"")</f>
        <v/>
      </c>
      <c r="P401" s="52" t="str">
        <f t="array" ref="P401">IFERROR(VLOOKUP(B401,RT!A:H,8,FALSE),"")</f>
        <v/>
      </c>
      <c r="Q401" s="55" t="str">
        <f t="array" ref="Q401">IFERROR(VLOOKUP(B401,RT!A:AA,27,FALSE),"")</f>
        <v/>
      </c>
      <c r="R401" s="56" t="str">
        <f t="array" ref="R401">IF(AND(E401&lt;&gt;"",G401="INS",K401="OUI",M401&gt;0),M401*IF($O401&gt;41790,5.94,5.65),"")</f>
        <v/>
      </c>
      <c r="S401" s="50" t="str">
        <f t="array" ref="S401">IF(AND(E401&lt;&gt;"",G401="REV",K401="OUI",M401&gt;0),M401*IF($O401&gt;41790,6.2,5.9),"")</f>
        <v/>
      </c>
      <c r="T401" s="57" t="str">
        <f t="array" ref="T401">IF(AND(E401&lt;&gt;"",K401="NON",OR(L401="Branchement individuel",L401="Batiment détruit")),3,"")</f>
        <v/>
      </c>
      <c r="U401" s="58"/>
      <c r="V401" s="58" t="str">
        <f t="array" ref="V401">IF(AND(E401&lt;&gt;"",K401="OUI",Q401="OUI"),18,"")</f>
        <v/>
      </c>
      <c r="W401" s="49" t="str">
        <f t="array" ref="W401">IF(AND(E401&lt;&gt;"",K401="OUI",Q401="OUI"),60,"")</f>
        <v/>
      </c>
      <c r="X401" s="56"/>
      <c r="Y401" s="49"/>
      <c r="Z401" s="49"/>
      <c r="AA401" s="51"/>
      <c r="AB401" s="48"/>
    </row>
    <row r="402" spans="1:28" x14ac:dyDescent="0.25">
      <c r="A402" s="152" t="str">
        <f t="array" ref="A402">IF(D402="",RIGHT(E402,7),"")</f>
        <v>5385451</v>
      </c>
      <c r="B402" s="152">
        <f t="array" ref="B402">E402</f>
        <v>10005385451</v>
      </c>
      <c r="C402" s="61" t="str">
        <f t="array" ref="C402">IFERROR(VLOOKUP(B402,RT!A:B,2,FALSE),"")</f>
        <v/>
      </c>
      <c r="D402" s="7" t="str">
        <f t="array" ref="D402">IFERROR(VLOOKUP(B402,RT!A:J,10,FALSE),"")</f>
        <v/>
      </c>
      <c r="E402" s="203">
        <v>10005385451</v>
      </c>
      <c r="F402" s="204" t="s">
        <v>1387</v>
      </c>
      <c r="G402" s="204" t="s">
        <v>70</v>
      </c>
      <c r="H402" s="204"/>
      <c r="I402" s="204" t="s">
        <v>1104</v>
      </c>
      <c r="J402" s="202" t="s">
        <v>79</v>
      </c>
      <c r="K402" s="169" t="str">
        <f t="array" ref="K402">IFERROR(VLOOKUP(B402,RT!A:K,11,FALSE),"")</f>
        <v/>
      </c>
      <c r="L402" s="170" t="str">
        <f t="array" ref="L402">IFERROR(VLOOKUP(B402,RT!A:AJ,36,FALSE),"")</f>
        <v/>
      </c>
      <c r="M402" s="53" t="str">
        <f t="array" ref="M402">IFERROR(VLOOKUP(B402,RT!A:AL,38,FALSE),"")</f>
        <v/>
      </c>
      <c r="N402" s="52" t="str">
        <f t="array" ref="N402">IFERROR(VLOOKUP(B402,RT!A:AK,37,FALSE),"")</f>
        <v/>
      </c>
      <c r="O402" s="54" t="str">
        <f t="array" ref="O402">IFERROR(VLOOKUP(B402,RT!A:I,9,FALSE),"")</f>
        <v/>
      </c>
      <c r="P402" s="52" t="str">
        <f t="array" ref="P402">IFERROR(VLOOKUP(B402,RT!A:H,8,FALSE),"")</f>
        <v/>
      </c>
      <c r="Q402" s="55" t="str">
        <f t="array" ref="Q402">IFERROR(VLOOKUP(B402,RT!A:AA,27,FALSE),"")</f>
        <v/>
      </c>
      <c r="R402" s="56" t="str">
        <f t="array" ref="R402">IF(AND(E402&lt;&gt;"",G402="INS",K402="OUI",M402&gt;0),M402*IF($O402&gt;41790,5.94,5.65),"")</f>
        <v/>
      </c>
      <c r="S402" s="50" t="str">
        <f t="array" ref="S402">IF(AND(E402&lt;&gt;"",G402="REV",K402="OUI",M402&gt;0),M402*IF($O402&gt;41790,6.2,5.9),"")</f>
        <v/>
      </c>
      <c r="T402" s="57" t="str">
        <f t="array" ref="T402">IF(AND(E402&lt;&gt;"",K402="NON",OR(L402="Branchement individuel",L402="Batiment détruit")),3,"")</f>
        <v/>
      </c>
      <c r="U402" s="58"/>
      <c r="V402" s="58" t="str">
        <f t="array" ref="V402">IF(AND(E402&lt;&gt;"",K402="OUI",Q402="OUI"),18,"")</f>
        <v/>
      </c>
      <c r="W402" s="49" t="str">
        <f t="array" ref="W402">IF(AND(E402&lt;&gt;"",K402="OUI",Q402="OUI"),60,"")</f>
        <v/>
      </c>
      <c r="X402" s="56"/>
      <c r="Y402" s="49"/>
      <c r="Z402" s="49"/>
      <c r="AA402" s="51"/>
      <c r="AB402" s="48"/>
    </row>
    <row r="403" spans="1:28" x14ac:dyDescent="0.25">
      <c r="A403" s="152" t="str">
        <f t="array" ref="A403">IF(D403="",RIGHT(E403,7),"")</f>
        <v>5581576</v>
      </c>
      <c r="B403" s="152">
        <f t="array" ref="B403">E403</f>
        <v>10005581576</v>
      </c>
      <c r="C403" s="61" t="str">
        <f t="array" ref="C403">IFERROR(VLOOKUP(B403,RT!A:B,2,FALSE),"")</f>
        <v/>
      </c>
      <c r="D403" s="7" t="str">
        <f t="array" ref="D403">IFERROR(VLOOKUP(B403,RT!A:J,10,FALSE),"")</f>
        <v/>
      </c>
      <c r="E403" s="203">
        <v>10005581576</v>
      </c>
      <c r="F403" s="204" t="s">
        <v>1388</v>
      </c>
      <c r="G403" s="204" t="s">
        <v>70</v>
      </c>
      <c r="H403" s="204"/>
      <c r="I403" s="204" t="s">
        <v>1104</v>
      </c>
      <c r="J403" s="202" t="s">
        <v>79</v>
      </c>
      <c r="K403" s="169" t="str">
        <f t="array" ref="K403">IFERROR(VLOOKUP(B403,RT!A:K,11,FALSE),"")</f>
        <v/>
      </c>
      <c r="L403" s="170" t="str">
        <f t="array" ref="L403">IFERROR(VLOOKUP(B403,RT!A:AJ,36,FALSE),"")</f>
        <v/>
      </c>
      <c r="M403" s="53" t="str">
        <f t="array" ref="M403">IFERROR(VLOOKUP(B403,RT!A:AL,38,FALSE),"")</f>
        <v/>
      </c>
      <c r="N403" s="52" t="str">
        <f t="array" ref="N403">IFERROR(VLOOKUP(B403,RT!A:AK,37,FALSE),"")</f>
        <v/>
      </c>
      <c r="O403" s="54" t="str">
        <f t="array" ref="O403">IFERROR(VLOOKUP(B403,RT!A:I,9,FALSE),"")</f>
        <v/>
      </c>
      <c r="P403" s="52" t="str">
        <f t="array" ref="P403">IFERROR(VLOOKUP(B403,RT!A:H,8,FALSE),"")</f>
        <v/>
      </c>
      <c r="Q403" s="55" t="str">
        <f t="array" ref="Q403">IFERROR(VLOOKUP(B403,RT!A:AA,27,FALSE),"")</f>
        <v/>
      </c>
      <c r="R403" s="56" t="str">
        <f t="array" ref="R403">IF(AND(E403&lt;&gt;"",G403="INS",K403="OUI",M403&gt;0),M403*IF($O403&gt;41790,5.94,5.65),"")</f>
        <v/>
      </c>
      <c r="S403" s="50" t="str">
        <f t="array" ref="S403">IF(AND(E403&lt;&gt;"",G403="REV",K403="OUI",M403&gt;0),M403*IF($O403&gt;41790,6.2,5.9),"")</f>
        <v/>
      </c>
      <c r="T403" s="57" t="str">
        <f t="array" ref="T403">IF(AND(E403&lt;&gt;"",K403="NON",OR(L403="Branchement individuel",L403="Batiment détruit")),3,"")</f>
        <v/>
      </c>
      <c r="U403" s="58"/>
      <c r="V403" s="58" t="str">
        <f t="array" ref="V403">IF(AND(E403&lt;&gt;"",K403="OUI",Q403="OUI"),18,"")</f>
        <v/>
      </c>
      <c r="W403" s="49" t="str">
        <f t="array" ref="W403">IF(AND(E403&lt;&gt;"",K403="OUI",Q403="OUI"),60,"")</f>
        <v/>
      </c>
      <c r="X403" s="56"/>
      <c r="Y403" s="49"/>
      <c r="Z403" s="49"/>
      <c r="AA403" s="51"/>
      <c r="AB403" s="48"/>
    </row>
    <row r="404" spans="1:28" x14ac:dyDescent="0.25">
      <c r="A404" s="152" t="str">
        <f t="array" ref="A404">IF(D404="",RIGHT(E404,7),"")</f>
        <v>5339246</v>
      </c>
      <c r="B404" s="152">
        <f t="array" ref="B404">E404</f>
        <v>10005339246</v>
      </c>
      <c r="C404" s="61" t="str">
        <f t="array" ref="C404">IFERROR(VLOOKUP(B404,RT!A:B,2,FALSE),"")</f>
        <v/>
      </c>
      <c r="D404" s="7" t="str">
        <f t="array" ref="D404">IFERROR(VLOOKUP(B404,RT!A:J,10,FALSE),"")</f>
        <v/>
      </c>
      <c r="E404" s="203">
        <v>10005339246</v>
      </c>
      <c r="F404" s="204" t="s">
        <v>1392</v>
      </c>
      <c r="G404" s="204" t="s">
        <v>70</v>
      </c>
      <c r="H404" s="204"/>
      <c r="I404" s="204" t="s">
        <v>1104</v>
      </c>
      <c r="J404" s="202" t="s">
        <v>79</v>
      </c>
      <c r="K404" s="169" t="str">
        <f t="array" ref="K404">IFERROR(VLOOKUP(B404,RT!A:K,11,FALSE),"")</f>
        <v/>
      </c>
      <c r="L404" s="170" t="str">
        <f t="array" ref="L404">IFERROR(VLOOKUP(B404,RT!A:AJ,36,FALSE),"")</f>
        <v/>
      </c>
      <c r="M404" s="53" t="str">
        <f t="array" ref="M404">IFERROR(VLOOKUP(B404,RT!A:AL,38,FALSE),"")</f>
        <v/>
      </c>
      <c r="N404" s="52" t="str">
        <f t="array" ref="N404">IFERROR(VLOOKUP(B404,RT!A:AK,37,FALSE),"")</f>
        <v/>
      </c>
      <c r="O404" s="54" t="str">
        <f t="array" ref="O404">IFERROR(VLOOKUP(B404,RT!A:I,9,FALSE),"")</f>
        <v/>
      </c>
      <c r="P404" s="52" t="str">
        <f t="array" ref="P404">IFERROR(VLOOKUP(B404,RT!A:H,8,FALSE),"")</f>
        <v/>
      </c>
      <c r="Q404" s="55" t="str">
        <f t="array" ref="Q404">IFERROR(VLOOKUP(B404,RT!A:AA,27,FALSE),"")</f>
        <v/>
      </c>
      <c r="R404" s="56" t="str">
        <f t="array" ref="R404">IF(AND(E404&lt;&gt;"",G404="INS",K404="OUI",M404&gt;0),M404*IF($O404&gt;41790,5.94,5.65),"")</f>
        <v/>
      </c>
      <c r="S404" s="50" t="str">
        <f t="array" ref="S404">IF(AND(E404&lt;&gt;"",G404="REV",K404="OUI",M404&gt;0),M404*IF($O404&gt;41790,6.2,5.9),"")</f>
        <v/>
      </c>
      <c r="T404" s="57" t="str">
        <f t="array" ref="T404">IF(AND(E404&lt;&gt;"",K404="NON",OR(L404="Branchement individuel",L404="Batiment détruit")),3,"")</f>
        <v/>
      </c>
      <c r="U404" s="58"/>
      <c r="V404" s="58" t="str">
        <f t="array" ref="V404">IF(AND(E404&lt;&gt;"",K404="OUI",Q404="OUI"),18,"")</f>
        <v/>
      </c>
      <c r="W404" s="49" t="str">
        <f t="array" ref="W404">IF(AND(E404&lt;&gt;"",K404="OUI",Q404="OUI"),60,"")</f>
        <v/>
      </c>
      <c r="X404" s="56"/>
      <c r="Y404" s="49"/>
      <c r="Z404" s="49"/>
      <c r="AA404" s="51"/>
      <c r="AB404" s="48"/>
    </row>
    <row r="405" spans="1:28" x14ac:dyDescent="0.25">
      <c r="A405" s="152" t="str">
        <f t="array" ref="A405">IF(D405="",RIGHT(E405,7),"")</f>
        <v>5339729</v>
      </c>
      <c r="B405" s="152">
        <f t="array" ref="B405">E405</f>
        <v>10005339729</v>
      </c>
      <c r="C405" s="61" t="str">
        <f t="array" ref="C405">IFERROR(VLOOKUP(B405,RT!A:B,2,FALSE),"")</f>
        <v/>
      </c>
      <c r="D405" s="7" t="str">
        <f t="array" ref="D405">IFERROR(VLOOKUP(B405,RT!A:J,10,FALSE),"")</f>
        <v/>
      </c>
      <c r="E405" s="203">
        <v>10005339729</v>
      </c>
      <c r="F405" s="204" t="s">
        <v>1393</v>
      </c>
      <c r="G405" s="204" t="s">
        <v>70</v>
      </c>
      <c r="H405" s="204"/>
      <c r="I405" s="204" t="s">
        <v>1104</v>
      </c>
      <c r="J405" s="202" t="s">
        <v>79</v>
      </c>
      <c r="K405" s="169" t="str">
        <f t="array" ref="K405">IFERROR(VLOOKUP(B405,RT!A:K,11,FALSE),"")</f>
        <v/>
      </c>
      <c r="L405" s="170" t="str">
        <f t="array" ref="L405">IFERROR(VLOOKUP(B405,RT!A:AJ,36,FALSE),"")</f>
        <v/>
      </c>
      <c r="M405" s="53" t="str">
        <f t="array" ref="M405">IFERROR(VLOOKUP(B405,RT!A:AL,38,FALSE),"")</f>
        <v/>
      </c>
      <c r="N405" s="52" t="str">
        <f t="array" ref="N405">IFERROR(VLOOKUP(B405,RT!A:AK,37,FALSE),"")</f>
        <v/>
      </c>
      <c r="O405" s="54" t="str">
        <f t="array" ref="O405">IFERROR(VLOOKUP(B405,RT!A:I,9,FALSE),"")</f>
        <v/>
      </c>
      <c r="P405" s="52" t="str">
        <f t="array" ref="P405">IFERROR(VLOOKUP(B405,RT!A:H,8,FALSE),"")</f>
        <v/>
      </c>
      <c r="Q405" s="55" t="str">
        <f t="array" ref="Q405">IFERROR(VLOOKUP(B405,RT!A:AA,27,FALSE),"")</f>
        <v/>
      </c>
      <c r="R405" s="56" t="str">
        <f t="array" ref="R405">IF(AND(E405&lt;&gt;"",G405="INS",K405="OUI",M405&gt;0),M405*IF($O405&gt;41790,5.94,5.65),"")</f>
        <v/>
      </c>
      <c r="S405" s="50" t="str">
        <f t="array" ref="S405">IF(AND(E405&lt;&gt;"",G405="REV",K405="OUI",M405&gt;0),M405*IF($O405&gt;41790,6.2,5.9),"")</f>
        <v/>
      </c>
      <c r="T405" s="57" t="str">
        <f t="array" ref="T405">IF(AND(E405&lt;&gt;"",K405="NON",OR(L405="Branchement individuel",L405="Batiment détruit")),3,"")</f>
        <v/>
      </c>
      <c r="U405" s="58"/>
      <c r="V405" s="58" t="str">
        <f t="array" ref="V405">IF(AND(E405&lt;&gt;"",K405="OUI",Q405="OUI"),18,"")</f>
        <v/>
      </c>
      <c r="W405" s="49" t="str">
        <f t="array" ref="W405">IF(AND(E405&lt;&gt;"",K405="OUI",Q405="OUI"),60,"")</f>
        <v/>
      </c>
      <c r="X405" s="56"/>
      <c r="Y405" s="49"/>
      <c r="Z405" s="49"/>
      <c r="AA405" s="51"/>
      <c r="AB405" s="48"/>
    </row>
    <row r="406" spans="1:28" x14ac:dyDescent="0.25">
      <c r="A406" s="152" t="str">
        <f t="array" ref="A406">IF(D406="",RIGHT(E406,7),"")</f>
        <v>5340194</v>
      </c>
      <c r="B406" s="152">
        <f t="array" ref="B406">E406</f>
        <v>10005340194</v>
      </c>
      <c r="C406" s="61" t="str">
        <f t="array" ref="C406">IFERROR(VLOOKUP(B406,RT!A:B,2,FALSE),"")</f>
        <v/>
      </c>
      <c r="D406" s="7" t="str">
        <f t="array" ref="D406">IFERROR(VLOOKUP(B406,RT!A:J,10,FALSE),"")</f>
        <v/>
      </c>
      <c r="E406" s="203">
        <v>10005340194</v>
      </c>
      <c r="F406" s="204" t="s">
        <v>1394</v>
      </c>
      <c r="G406" s="204" t="s">
        <v>70</v>
      </c>
      <c r="H406" s="204"/>
      <c r="I406" s="204" t="s">
        <v>1104</v>
      </c>
      <c r="J406" s="202" t="s">
        <v>79</v>
      </c>
      <c r="K406" s="169" t="str">
        <f t="array" ref="K406">IFERROR(VLOOKUP(B406,RT!A:K,11,FALSE),"")</f>
        <v/>
      </c>
      <c r="L406" s="170" t="str">
        <f t="array" ref="L406">IFERROR(VLOOKUP(B406,RT!A:AJ,36,FALSE),"")</f>
        <v/>
      </c>
      <c r="M406" s="53" t="str">
        <f t="array" ref="M406">IFERROR(VLOOKUP(B406,RT!A:AL,38,FALSE),"")</f>
        <v/>
      </c>
      <c r="N406" s="52" t="str">
        <f t="array" ref="N406">IFERROR(VLOOKUP(B406,RT!A:AK,37,FALSE),"")</f>
        <v/>
      </c>
      <c r="O406" s="54" t="str">
        <f t="array" ref="O406">IFERROR(VLOOKUP(B406,RT!A:I,9,FALSE),"")</f>
        <v/>
      </c>
      <c r="P406" s="52" t="str">
        <f t="array" ref="P406">IFERROR(VLOOKUP(B406,RT!A:H,8,FALSE),"")</f>
        <v/>
      </c>
      <c r="Q406" s="55" t="str">
        <f t="array" ref="Q406">IFERROR(VLOOKUP(B406,RT!A:AA,27,FALSE),"")</f>
        <v/>
      </c>
      <c r="R406" s="56" t="str">
        <f t="array" ref="R406">IF(AND(E406&lt;&gt;"",G406="INS",K406="OUI",M406&gt;0),M406*IF($O406&gt;41790,5.94,5.65),"")</f>
        <v/>
      </c>
      <c r="S406" s="50" t="str">
        <f t="array" ref="S406">IF(AND(E406&lt;&gt;"",G406="REV",K406="OUI",M406&gt;0),M406*IF($O406&gt;41790,6.2,5.9),"")</f>
        <v/>
      </c>
      <c r="T406" s="57" t="str">
        <f t="array" ref="T406">IF(AND(E406&lt;&gt;"",K406="NON",OR(L406="Branchement individuel",L406="Batiment détruit")),3,"")</f>
        <v/>
      </c>
      <c r="U406" s="58"/>
      <c r="V406" s="58" t="str">
        <f t="array" ref="V406">IF(AND(E406&lt;&gt;"",K406="OUI",Q406="OUI"),18,"")</f>
        <v/>
      </c>
      <c r="W406" s="49" t="str">
        <f t="array" ref="W406">IF(AND(E406&lt;&gt;"",K406="OUI",Q406="OUI"),60,"")</f>
        <v/>
      </c>
      <c r="X406" s="56"/>
      <c r="Y406" s="49"/>
      <c r="Z406" s="49"/>
      <c r="AA406" s="51"/>
      <c r="AB406" s="48"/>
    </row>
    <row r="407" spans="1:28" x14ac:dyDescent="0.25">
      <c r="A407" s="152" t="str">
        <f t="array" ref="A407">IF(D407="",RIGHT(E407,7),"")</f>
        <v>5502552</v>
      </c>
      <c r="B407" s="152">
        <f t="array" ref="B407">E407</f>
        <v>10005502552</v>
      </c>
      <c r="C407" s="61" t="str">
        <f t="array" ref="C407">IFERROR(VLOOKUP(B407,RT!A:B,2,FALSE),"")</f>
        <v/>
      </c>
      <c r="D407" s="7" t="str">
        <f t="array" ref="D407">IFERROR(VLOOKUP(B407,RT!A:J,10,FALSE),"")</f>
        <v/>
      </c>
      <c r="E407" s="203">
        <v>10005502552</v>
      </c>
      <c r="F407" s="204" t="s">
        <v>1119</v>
      </c>
      <c r="G407" s="204" t="s">
        <v>70</v>
      </c>
      <c r="H407" s="204"/>
      <c r="I407" s="204" t="s">
        <v>1104</v>
      </c>
      <c r="J407" s="202" t="s">
        <v>79</v>
      </c>
      <c r="K407" s="169" t="str">
        <f t="array" ref="K407">IFERROR(VLOOKUP(B407,RT!A:K,11,FALSE),"")</f>
        <v/>
      </c>
      <c r="L407" s="170" t="str">
        <f t="array" ref="L407">IFERROR(VLOOKUP(B407,RT!A:AJ,36,FALSE),"")</f>
        <v/>
      </c>
      <c r="M407" s="53" t="str">
        <f t="array" ref="M407">IFERROR(VLOOKUP(B407,RT!A:AL,38,FALSE),"")</f>
        <v/>
      </c>
      <c r="N407" s="52" t="str">
        <f t="array" ref="N407">IFERROR(VLOOKUP(B407,RT!A:AK,37,FALSE),"")</f>
        <v/>
      </c>
      <c r="O407" s="54" t="str">
        <f t="array" ref="O407">IFERROR(VLOOKUP(B407,RT!A:I,9,FALSE),"")</f>
        <v/>
      </c>
      <c r="P407" s="52" t="str">
        <f t="array" ref="P407">IFERROR(VLOOKUP(B407,RT!A:H,8,FALSE),"")</f>
        <v/>
      </c>
      <c r="Q407" s="55" t="str">
        <f t="array" ref="Q407">IFERROR(VLOOKUP(B407,RT!A:AA,27,FALSE),"")</f>
        <v/>
      </c>
      <c r="R407" s="56" t="str">
        <f t="array" ref="R407">IF(AND(E407&lt;&gt;"",G407="INS",K407="OUI",M407&gt;0),M407*IF($O407&gt;41790,5.94,5.65),"")</f>
        <v/>
      </c>
      <c r="S407" s="50" t="str">
        <f t="array" ref="S407">IF(AND(E407&lt;&gt;"",G407="REV",K407="OUI",M407&gt;0),M407*IF($O407&gt;41790,6.2,5.9),"")</f>
        <v/>
      </c>
      <c r="T407" s="57" t="str">
        <f t="array" ref="T407">IF(AND(E407&lt;&gt;"",K407="NON",OR(L407="Branchement individuel",L407="Batiment détruit")),3,"")</f>
        <v/>
      </c>
      <c r="U407" s="58"/>
      <c r="V407" s="58" t="str">
        <f t="array" ref="V407">IF(AND(E407&lt;&gt;"",K407="OUI",Q407="OUI"),18,"")</f>
        <v/>
      </c>
      <c r="W407" s="49" t="str">
        <f t="array" ref="W407">IF(AND(E407&lt;&gt;"",K407="OUI",Q407="OUI"),60,"")</f>
        <v/>
      </c>
      <c r="X407" s="56"/>
      <c r="Y407" s="49"/>
      <c r="Z407" s="49"/>
      <c r="AA407" s="51"/>
      <c r="AB407" s="48"/>
    </row>
    <row r="408" spans="1:28" x14ac:dyDescent="0.25">
      <c r="A408" s="152" t="str">
        <f t="array" ref="A408">IF(D408="",RIGHT(E408,7),"")</f>
        <v>5340195</v>
      </c>
      <c r="B408" s="152">
        <f t="array" ref="B408">E408</f>
        <v>10005340195</v>
      </c>
      <c r="C408" s="61" t="str">
        <f t="array" ref="C408">IFERROR(VLOOKUP(B408,RT!A:B,2,FALSE),"")</f>
        <v/>
      </c>
      <c r="D408" s="7" t="str">
        <f t="array" ref="D408">IFERROR(VLOOKUP(B408,RT!A:J,10,FALSE),"")</f>
        <v/>
      </c>
      <c r="E408" s="203">
        <v>10005340195</v>
      </c>
      <c r="F408" s="204" t="s">
        <v>1395</v>
      </c>
      <c r="G408" s="204" t="s">
        <v>70</v>
      </c>
      <c r="H408" s="204"/>
      <c r="I408" s="204" t="s">
        <v>1104</v>
      </c>
      <c r="J408" s="202" t="s">
        <v>79</v>
      </c>
      <c r="K408" s="169" t="str">
        <f t="array" ref="K408">IFERROR(VLOOKUP(B408,RT!A:K,11,FALSE),"")</f>
        <v/>
      </c>
      <c r="L408" s="170" t="str">
        <f t="array" ref="L408">IFERROR(VLOOKUP(B408,RT!A:AJ,36,FALSE),"")</f>
        <v/>
      </c>
      <c r="M408" s="53" t="str">
        <f t="array" ref="M408">IFERROR(VLOOKUP(B408,RT!A:AL,38,FALSE),"")</f>
        <v/>
      </c>
      <c r="N408" s="52" t="str">
        <f t="array" ref="N408">IFERROR(VLOOKUP(B408,RT!A:AK,37,FALSE),"")</f>
        <v/>
      </c>
      <c r="O408" s="54" t="str">
        <f t="array" ref="O408">IFERROR(VLOOKUP(B408,RT!A:I,9,FALSE),"")</f>
        <v/>
      </c>
      <c r="P408" s="52" t="str">
        <f t="array" ref="P408">IFERROR(VLOOKUP(B408,RT!A:H,8,FALSE),"")</f>
        <v/>
      </c>
      <c r="Q408" s="55" t="str">
        <f t="array" ref="Q408">IFERROR(VLOOKUP(B408,RT!A:AA,27,FALSE),"")</f>
        <v/>
      </c>
      <c r="R408" s="56" t="str">
        <f t="array" ref="R408">IF(AND(E408&lt;&gt;"",G408="INS",K408="OUI",M408&gt;0),M408*IF($O408&gt;41790,5.94,5.65),"")</f>
        <v/>
      </c>
      <c r="S408" s="50" t="str">
        <f t="array" ref="S408">IF(AND(E408&lt;&gt;"",G408="REV",K408="OUI",M408&gt;0),M408*IF($O408&gt;41790,6.2,5.9),"")</f>
        <v/>
      </c>
      <c r="T408" s="57" t="str">
        <f t="array" ref="T408">IF(AND(E408&lt;&gt;"",K408="NON",OR(L408="Branchement individuel",L408="Batiment détruit")),3,"")</f>
        <v/>
      </c>
      <c r="U408" s="58"/>
      <c r="V408" s="58" t="str">
        <f t="array" ref="V408">IF(AND(E408&lt;&gt;"",K408="OUI",Q408="OUI"),18,"")</f>
        <v/>
      </c>
      <c r="W408" s="49" t="str">
        <f t="array" ref="W408">IF(AND(E408&lt;&gt;"",K408="OUI",Q408="OUI"),60,"")</f>
        <v/>
      </c>
      <c r="X408" s="56"/>
      <c r="Y408" s="49"/>
      <c r="Z408" s="49"/>
      <c r="AA408" s="51"/>
      <c r="AB408" s="48"/>
    </row>
    <row r="409" spans="1:28" x14ac:dyDescent="0.25">
      <c r="A409" s="152" t="str">
        <f t="array" ref="A409">IF(D409="",RIGHT(E409,7),"")</f>
        <v>5560408</v>
      </c>
      <c r="B409" s="152">
        <f t="array" ref="B409">E409</f>
        <v>10005560408</v>
      </c>
      <c r="C409" s="61" t="str">
        <f t="array" ref="C409">IFERROR(VLOOKUP(B409,RT!A:B,2,FALSE),"")</f>
        <v/>
      </c>
      <c r="D409" s="7" t="str">
        <f t="array" ref="D409">IFERROR(VLOOKUP(B409,RT!A:J,10,FALSE),"")</f>
        <v/>
      </c>
      <c r="E409" s="203">
        <v>10005560408</v>
      </c>
      <c r="F409" s="204" t="s">
        <v>1396</v>
      </c>
      <c r="G409" s="204" t="s">
        <v>70</v>
      </c>
      <c r="H409" s="204"/>
      <c r="I409" s="204" t="s">
        <v>1104</v>
      </c>
      <c r="J409" s="202" t="s">
        <v>79</v>
      </c>
      <c r="K409" s="169" t="str">
        <f t="array" ref="K409">IFERROR(VLOOKUP(B409,RT!A:K,11,FALSE),"")</f>
        <v/>
      </c>
      <c r="L409" s="170" t="str">
        <f t="array" ref="L409">IFERROR(VLOOKUP(B409,RT!A:AJ,36,FALSE),"")</f>
        <v/>
      </c>
      <c r="M409" s="53" t="str">
        <f t="array" ref="M409">IFERROR(VLOOKUP(B409,RT!A:AL,38,FALSE),"")</f>
        <v/>
      </c>
      <c r="N409" s="52" t="str">
        <f t="array" ref="N409">IFERROR(VLOOKUP(B409,RT!A:AK,37,FALSE),"")</f>
        <v/>
      </c>
      <c r="O409" s="54" t="str">
        <f t="array" ref="O409">IFERROR(VLOOKUP(B409,RT!A:I,9,FALSE),"")</f>
        <v/>
      </c>
      <c r="P409" s="52" t="str">
        <f t="array" ref="P409">IFERROR(VLOOKUP(B409,RT!A:H,8,FALSE),"")</f>
        <v/>
      </c>
      <c r="Q409" s="55" t="str">
        <f t="array" ref="Q409">IFERROR(VLOOKUP(B409,RT!A:AA,27,FALSE),"")</f>
        <v/>
      </c>
      <c r="R409" s="56" t="str">
        <f t="array" ref="R409">IF(AND(E409&lt;&gt;"",G409="INS",K409="OUI",M409&gt;0),M409*IF($O409&gt;41790,5.94,5.65),"")</f>
        <v/>
      </c>
      <c r="S409" s="50" t="str">
        <f t="array" ref="S409">IF(AND(E409&lt;&gt;"",G409="REV",K409="OUI",M409&gt;0),M409*IF($O409&gt;41790,6.2,5.9),"")</f>
        <v/>
      </c>
      <c r="T409" s="57" t="str">
        <f t="array" ref="T409">IF(AND(E409&lt;&gt;"",K409="NON",OR(L409="Branchement individuel",L409="Batiment détruit")),3,"")</f>
        <v/>
      </c>
      <c r="U409" s="58"/>
      <c r="V409" s="58" t="str">
        <f t="array" ref="V409">IF(AND(E409&lt;&gt;"",K409="OUI",Q409="OUI"),18,"")</f>
        <v/>
      </c>
      <c r="W409" s="49" t="str">
        <f t="array" ref="W409">IF(AND(E409&lt;&gt;"",K409="OUI",Q409="OUI"),60,"")</f>
        <v/>
      </c>
      <c r="X409" s="56"/>
      <c r="Y409" s="49"/>
      <c r="Z409" s="49"/>
      <c r="AA409" s="51"/>
      <c r="AB409" s="48"/>
    </row>
    <row r="410" spans="1:28" x14ac:dyDescent="0.25">
      <c r="A410" s="152" t="str">
        <f t="array" ref="A410">IF(D410="",RIGHT(E410,7),"")</f>
        <v>5338756</v>
      </c>
      <c r="B410" s="152">
        <f t="array" ref="B410">E410</f>
        <v>10005338756</v>
      </c>
      <c r="C410" s="61" t="str">
        <f t="array" ref="C410">IFERROR(VLOOKUP(B410,RT!A:B,2,FALSE),"")</f>
        <v/>
      </c>
      <c r="D410" s="7" t="str">
        <f t="array" ref="D410">IFERROR(VLOOKUP(B410,RT!A:J,10,FALSE),"")</f>
        <v/>
      </c>
      <c r="E410" s="203">
        <v>10005338756</v>
      </c>
      <c r="F410" s="204" t="s">
        <v>1397</v>
      </c>
      <c r="G410" s="204" t="s">
        <v>70</v>
      </c>
      <c r="H410" s="204"/>
      <c r="I410" s="204" t="s">
        <v>1104</v>
      </c>
      <c r="J410" s="202" t="s">
        <v>79</v>
      </c>
      <c r="K410" s="169" t="str">
        <f t="array" ref="K410">IFERROR(VLOOKUP(B410,RT!A:K,11,FALSE),"")</f>
        <v/>
      </c>
      <c r="L410" s="170" t="str">
        <f t="array" ref="L410">IFERROR(VLOOKUP(B410,RT!A:AJ,36,FALSE),"")</f>
        <v/>
      </c>
      <c r="M410" s="53" t="str">
        <f t="array" ref="M410">IFERROR(VLOOKUP(B410,RT!A:AL,38,FALSE),"")</f>
        <v/>
      </c>
      <c r="N410" s="52" t="str">
        <f t="array" ref="N410">IFERROR(VLOOKUP(B410,RT!A:AK,37,FALSE),"")</f>
        <v/>
      </c>
      <c r="O410" s="54" t="str">
        <f t="array" ref="O410">IFERROR(VLOOKUP(B410,RT!A:I,9,FALSE),"")</f>
        <v/>
      </c>
      <c r="P410" s="52" t="str">
        <f t="array" ref="P410">IFERROR(VLOOKUP(B410,RT!A:H,8,FALSE),"")</f>
        <v/>
      </c>
      <c r="Q410" s="55" t="str">
        <f t="array" ref="Q410">IFERROR(VLOOKUP(B410,RT!A:AA,27,FALSE),"")</f>
        <v/>
      </c>
      <c r="R410" s="56" t="str">
        <f t="array" ref="R410">IF(AND(E410&lt;&gt;"",G410="INS",K410="OUI",M410&gt;0),M410*IF($O410&gt;41790,5.94,5.65),"")</f>
        <v/>
      </c>
      <c r="S410" s="50" t="str">
        <f t="array" ref="S410">IF(AND(E410&lt;&gt;"",G410="REV",K410="OUI",M410&gt;0),M410*IF($O410&gt;41790,6.2,5.9),"")</f>
        <v/>
      </c>
      <c r="T410" s="57" t="str">
        <f t="array" ref="T410">IF(AND(E410&lt;&gt;"",K410="NON",OR(L410="Branchement individuel",L410="Batiment détruit")),3,"")</f>
        <v/>
      </c>
      <c r="U410" s="58"/>
      <c r="V410" s="58" t="str">
        <f t="array" ref="V410">IF(AND(E410&lt;&gt;"",K410="OUI",Q410="OUI"),18,"")</f>
        <v/>
      </c>
      <c r="W410" s="49" t="str">
        <f t="array" ref="W410">IF(AND(E410&lt;&gt;"",K410="OUI",Q410="OUI"),60,"")</f>
        <v/>
      </c>
      <c r="X410" s="56"/>
      <c r="Y410" s="49"/>
      <c r="Z410" s="49"/>
      <c r="AA410" s="51"/>
      <c r="AB410" s="48"/>
    </row>
    <row r="411" spans="1:28" x14ac:dyDescent="0.25">
      <c r="A411" s="152" t="str">
        <f t="array" ref="A411">IF(D411="",RIGHT(E411,7),"")</f>
        <v>5558275</v>
      </c>
      <c r="B411" s="152">
        <f t="array" ref="B411">E411</f>
        <v>10005558275</v>
      </c>
      <c r="C411" s="61" t="str">
        <f t="array" ref="C411">IFERROR(VLOOKUP(B411,RT!A:B,2,FALSE),"")</f>
        <v/>
      </c>
      <c r="D411" s="7" t="str">
        <f t="array" ref="D411">IFERROR(VLOOKUP(B411,RT!A:J,10,FALSE),"")</f>
        <v/>
      </c>
      <c r="E411" s="203">
        <v>10005558275</v>
      </c>
      <c r="F411" s="204" t="s">
        <v>1118</v>
      </c>
      <c r="G411" s="204" t="s">
        <v>70</v>
      </c>
      <c r="H411" s="204"/>
      <c r="I411" s="204" t="s">
        <v>1104</v>
      </c>
      <c r="J411" s="202" t="s">
        <v>79</v>
      </c>
      <c r="K411" s="169" t="str">
        <f t="array" ref="K411">IFERROR(VLOOKUP(B411,RT!A:K,11,FALSE),"")</f>
        <v/>
      </c>
      <c r="L411" s="170" t="str">
        <f t="array" ref="L411">IFERROR(VLOOKUP(B411,RT!A:AJ,36,FALSE),"")</f>
        <v/>
      </c>
      <c r="M411" s="53" t="str">
        <f t="array" ref="M411">IFERROR(VLOOKUP(B411,RT!A:AL,38,FALSE),"")</f>
        <v/>
      </c>
      <c r="N411" s="52" t="str">
        <f t="array" ref="N411">IFERROR(VLOOKUP(B411,RT!A:AK,37,FALSE),"")</f>
        <v/>
      </c>
      <c r="O411" s="54" t="str">
        <f t="array" ref="O411">IFERROR(VLOOKUP(B411,RT!A:I,9,FALSE),"")</f>
        <v/>
      </c>
      <c r="P411" s="52" t="str">
        <f t="array" ref="P411">IFERROR(VLOOKUP(B411,RT!A:H,8,FALSE),"")</f>
        <v/>
      </c>
      <c r="Q411" s="55" t="str">
        <f t="array" ref="Q411">IFERROR(VLOOKUP(B411,RT!A:AA,27,FALSE),"")</f>
        <v/>
      </c>
      <c r="R411" s="56" t="str">
        <f t="array" ref="R411">IF(AND(E411&lt;&gt;"",G411="INS",K411="OUI",M411&gt;0),M411*IF($O411&gt;41790,5.94,5.65),"")</f>
        <v/>
      </c>
      <c r="S411" s="50" t="str">
        <f t="array" ref="S411">IF(AND(E411&lt;&gt;"",G411="REV",K411="OUI",M411&gt;0),M411*IF($O411&gt;41790,6.2,5.9),"")</f>
        <v/>
      </c>
      <c r="T411" s="57" t="str">
        <f t="array" ref="T411">IF(AND(E411&lt;&gt;"",K411="NON",OR(L411="Branchement individuel",L411="Batiment détruit")),3,"")</f>
        <v/>
      </c>
      <c r="U411" s="58"/>
      <c r="V411" s="58" t="str">
        <f t="array" ref="V411">IF(AND(E411&lt;&gt;"",K411="OUI",Q411="OUI"),18,"")</f>
        <v/>
      </c>
      <c r="W411" s="49" t="str">
        <f t="array" ref="W411">IF(AND(E411&lt;&gt;"",K411="OUI",Q411="OUI"),60,"")</f>
        <v/>
      </c>
      <c r="X411" s="56"/>
      <c r="Y411" s="49"/>
      <c r="Z411" s="49"/>
      <c r="AA411" s="51"/>
      <c r="AB411" s="48"/>
    </row>
    <row r="412" spans="1:28" x14ac:dyDescent="0.25">
      <c r="A412" s="152" t="str">
        <f t="array" ref="A412">IF(D412="",RIGHT(E412,7),"")</f>
        <v>5337725</v>
      </c>
      <c r="B412" s="152">
        <f t="array" ref="B412">E412</f>
        <v>10005337725</v>
      </c>
      <c r="C412" s="61" t="str">
        <f t="array" ref="C412">IFERROR(VLOOKUP(B412,RT!A:B,2,FALSE),"")</f>
        <v/>
      </c>
      <c r="D412" s="7" t="str">
        <f t="array" ref="D412">IFERROR(VLOOKUP(B412,RT!A:J,10,FALSE),"")</f>
        <v/>
      </c>
      <c r="E412" s="203">
        <v>10005337725</v>
      </c>
      <c r="F412" s="204" t="s">
        <v>1398</v>
      </c>
      <c r="G412" s="204" t="s">
        <v>70</v>
      </c>
      <c r="H412" s="204"/>
      <c r="I412" s="204" t="s">
        <v>1104</v>
      </c>
      <c r="J412" s="202" t="s">
        <v>79</v>
      </c>
      <c r="K412" s="169" t="str">
        <f t="array" ref="K412">IFERROR(VLOOKUP(B412,RT!A:K,11,FALSE),"")</f>
        <v/>
      </c>
      <c r="L412" s="170" t="str">
        <f t="array" ref="L412">IFERROR(VLOOKUP(B412,RT!A:AJ,36,FALSE),"")</f>
        <v/>
      </c>
      <c r="M412" s="53" t="str">
        <f t="array" ref="M412">IFERROR(VLOOKUP(B412,RT!A:AL,38,FALSE),"")</f>
        <v/>
      </c>
      <c r="N412" s="52" t="str">
        <f t="array" ref="N412">IFERROR(VLOOKUP(B412,RT!A:AK,37,FALSE),"")</f>
        <v/>
      </c>
      <c r="O412" s="54" t="str">
        <f t="array" ref="O412">IFERROR(VLOOKUP(B412,RT!A:I,9,FALSE),"")</f>
        <v/>
      </c>
      <c r="P412" s="52" t="str">
        <f t="array" ref="P412">IFERROR(VLOOKUP(B412,RT!A:H,8,FALSE),"")</f>
        <v/>
      </c>
      <c r="Q412" s="55" t="str">
        <f t="array" ref="Q412">IFERROR(VLOOKUP(B412,RT!A:AA,27,FALSE),"")</f>
        <v/>
      </c>
      <c r="R412" s="56" t="str">
        <f t="array" ref="R412">IF(AND(E412&lt;&gt;"",G412="INS",K412="OUI",M412&gt;0),M412*IF($O412&gt;41790,5.94,5.65),"")</f>
        <v/>
      </c>
      <c r="S412" s="50" t="str">
        <f t="array" ref="S412">IF(AND(E412&lt;&gt;"",G412="REV",K412="OUI",M412&gt;0),M412*IF($O412&gt;41790,6.2,5.9),"")</f>
        <v/>
      </c>
      <c r="T412" s="57" t="str">
        <f t="array" ref="T412">IF(AND(E412&lt;&gt;"",K412="NON",OR(L412="Branchement individuel",L412="Batiment détruit")),3,"")</f>
        <v/>
      </c>
      <c r="U412" s="58"/>
      <c r="V412" s="58" t="str">
        <f t="array" ref="V412">IF(AND(E412&lt;&gt;"",K412="OUI",Q412="OUI"),18,"")</f>
        <v/>
      </c>
      <c r="W412" s="49" t="str">
        <f t="array" ref="W412">IF(AND(E412&lt;&gt;"",K412="OUI",Q412="OUI"),60,"")</f>
        <v/>
      </c>
      <c r="X412" s="56"/>
      <c r="Y412" s="49"/>
      <c r="Z412" s="49"/>
      <c r="AA412" s="51"/>
      <c r="AB412" s="48"/>
    </row>
    <row r="413" spans="1:28" x14ac:dyDescent="0.25">
      <c r="A413" s="152" t="str">
        <f t="array" ref="A413">IF(D413="",RIGHT(E413,7),"")</f>
        <v>5338227</v>
      </c>
      <c r="B413" s="152">
        <f t="array" ref="B413">E413</f>
        <v>10005338227</v>
      </c>
      <c r="C413" s="61" t="str">
        <f t="array" ref="C413">IFERROR(VLOOKUP(B413,RT!A:B,2,FALSE),"")</f>
        <v/>
      </c>
      <c r="D413" s="7" t="str">
        <f t="array" ref="D413">IFERROR(VLOOKUP(B413,RT!A:J,10,FALSE),"")</f>
        <v/>
      </c>
      <c r="E413" s="203">
        <v>10005338227</v>
      </c>
      <c r="F413" s="204" t="s">
        <v>1399</v>
      </c>
      <c r="G413" s="204" t="s">
        <v>70</v>
      </c>
      <c r="H413" s="204"/>
      <c r="I413" s="204" t="s">
        <v>1104</v>
      </c>
      <c r="J413" s="202" t="s">
        <v>79</v>
      </c>
      <c r="K413" s="169" t="str">
        <f t="array" ref="K413">IFERROR(VLOOKUP(B413,RT!A:K,11,FALSE),"")</f>
        <v/>
      </c>
      <c r="L413" s="170" t="str">
        <f t="array" ref="L413">IFERROR(VLOOKUP(B413,RT!A:AJ,36,FALSE),"")</f>
        <v/>
      </c>
      <c r="M413" s="53" t="str">
        <f t="array" ref="M413">IFERROR(VLOOKUP(B413,RT!A:AL,38,FALSE),"")</f>
        <v/>
      </c>
      <c r="N413" s="52" t="str">
        <f t="array" ref="N413">IFERROR(VLOOKUP(B413,RT!A:AK,37,FALSE),"")</f>
        <v/>
      </c>
      <c r="O413" s="54" t="str">
        <f t="array" ref="O413">IFERROR(VLOOKUP(B413,RT!A:I,9,FALSE),"")</f>
        <v/>
      </c>
      <c r="P413" s="52" t="str">
        <f t="array" ref="P413">IFERROR(VLOOKUP(B413,RT!A:H,8,FALSE),"")</f>
        <v/>
      </c>
      <c r="Q413" s="55" t="str">
        <f t="array" ref="Q413">IFERROR(VLOOKUP(B413,RT!A:AA,27,FALSE),"")</f>
        <v/>
      </c>
      <c r="R413" s="56" t="str">
        <f t="array" ref="R413">IF(AND(E413&lt;&gt;"",G413="INS",K413="OUI",M413&gt;0),M413*IF($O413&gt;41790,5.94,5.65),"")</f>
        <v/>
      </c>
      <c r="S413" s="50" t="str">
        <f t="array" ref="S413">IF(AND(E413&lt;&gt;"",G413="REV",K413="OUI",M413&gt;0),M413*IF($O413&gt;41790,6.2,5.9),"")</f>
        <v/>
      </c>
      <c r="T413" s="57" t="str">
        <f t="array" ref="T413">IF(AND(E413&lt;&gt;"",K413="NON",OR(L413="Branchement individuel",L413="Batiment détruit")),3,"")</f>
        <v/>
      </c>
      <c r="U413" s="58"/>
      <c r="V413" s="58" t="str">
        <f t="array" ref="V413">IF(AND(E413&lt;&gt;"",K413="OUI",Q413="OUI"),18,"")</f>
        <v/>
      </c>
      <c r="W413" s="49" t="str">
        <f t="array" ref="W413">IF(AND(E413&lt;&gt;"",K413="OUI",Q413="OUI"),60,"")</f>
        <v/>
      </c>
      <c r="X413" s="56"/>
      <c r="Y413" s="49"/>
      <c r="Z413" s="49"/>
      <c r="AA413" s="51"/>
      <c r="AB413" s="48"/>
    </row>
    <row r="414" spans="1:28" x14ac:dyDescent="0.25">
      <c r="A414" s="152" t="str">
        <f t="array" ref="A414">IF(D414="",RIGHT(E414,7),"")</f>
        <v>5284791</v>
      </c>
      <c r="B414" s="152">
        <f t="array" ref="B414">E414</f>
        <v>10005284791</v>
      </c>
      <c r="C414" s="61" t="str">
        <f t="array" ref="C414">IFERROR(VLOOKUP(B414,RT!A:B,2,FALSE),"")</f>
        <v/>
      </c>
      <c r="D414" s="7" t="str">
        <f t="array" ref="D414">IFERROR(VLOOKUP(B414,RT!A:J,10,FALSE),"")</f>
        <v/>
      </c>
      <c r="E414" s="203">
        <v>10005284791</v>
      </c>
      <c r="F414" s="204" t="s">
        <v>1315</v>
      </c>
      <c r="G414" s="204" t="s">
        <v>70</v>
      </c>
      <c r="H414" s="204"/>
      <c r="I414" s="204" t="s">
        <v>1104</v>
      </c>
      <c r="J414" s="202" t="s">
        <v>79</v>
      </c>
      <c r="K414" s="169" t="str">
        <f t="array" ref="K414">IFERROR(VLOOKUP(B414,RT!A:K,11,FALSE),"")</f>
        <v/>
      </c>
      <c r="L414" s="170" t="str">
        <f t="array" ref="L414">IFERROR(VLOOKUP(B414,RT!A:AJ,36,FALSE),"")</f>
        <v/>
      </c>
      <c r="M414" s="53" t="str">
        <f t="array" ref="M414">IFERROR(VLOOKUP(B414,RT!A:AL,38,FALSE),"")</f>
        <v/>
      </c>
      <c r="N414" s="52" t="str">
        <f t="array" ref="N414">IFERROR(VLOOKUP(B414,RT!A:AK,37,FALSE),"")</f>
        <v/>
      </c>
      <c r="O414" s="54" t="str">
        <f t="array" ref="O414">IFERROR(VLOOKUP(B414,RT!A:I,9,FALSE),"")</f>
        <v/>
      </c>
      <c r="P414" s="52" t="str">
        <f t="array" ref="P414">IFERROR(VLOOKUP(B414,RT!A:H,8,FALSE),"")</f>
        <v/>
      </c>
      <c r="Q414" s="55" t="str">
        <f t="array" ref="Q414">IFERROR(VLOOKUP(B414,RT!A:AA,27,FALSE),"")</f>
        <v/>
      </c>
      <c r="R414" s="56" t="str">
        <f t="array" ref="R414">IF(AND(E414&lt;&gt;"",G414="INS",K414="OUI",M414&gt;0),M414*IF($O414&gt;41790,5.94,5.65),"")</f>
        <v/>
      </c>
      <c r="S414" s="50" t="str">
        <f t="array" ref="S414">IF(AND(E414&lt;&gt;"",G414="REV",K414="OUI",M414&gt;0),M414*IF($O414&gt;41790,6.2,5.9),"")</f>
        <v/>
      </c>
      <c r="T414" s="57" t="str">
        <f t="array" ref="T414">IF(AND(E414&lt;&gt;"",K414="NON",OR(L414="Branchement individuel",L414="Batiment détruit")),3,"")</f>
        <v/>
      </c>
      <c r="U414" s="58"/>
      <c r="V414" s="58" t="str">
        <f t="array" ref="V414">IF(AND(E414&lt;&gt;"",K414="OUI",Q414="OUI"),18,"")</f>
        <v/>
      </c>
      <c r="W414" s="49" t="str">
        <f t="array" ref="W414">IF(AND(E414&lt;&gt;"",K414="OUI",Q414="OUI"),60,"")</f>
        <v/>
      </c>
      <c r="X414" s="56"/>
      <c r="Y414" s="49"/>
      <c r="Z414" s="49"/>
      <c r="AA414" s="51"/>
      <c r="AB414" s="48"/>
    </row>
    <row r="415" spans="1:28" x14ac:dyDescent="0.25">
      <c r="A415" s="152" t="str">
        <f t="array" ref="A415">IF(D415="",RIGHT(E415,7),"")</f>
        <v>5240941</v>
      </c>
      <c r="B415" s="152">
        <f t="array" ref="B415">E415</f>
        <v>10005240941</v>
      </c>
      <c r="C415" s="61" t="str">
        <f t="array" ref="C415">IFERROR(VLOOKUP(B415,RT!A:B,2,FALSE),"")</f>
        <v/>
      </c>
      <c r="D415" s="7" t="str">
        <f t="array" ref="D415">IFERROR(VLOOKUP(B415,RT!A:J,10,FALSE),"")</f>
        <v/>
      </c>
      <c r="E415" s="203">
        <v>10005240941</v>
      </c>
      <c r="F415" s="204" t="s">
        <v>1326</v>
      </c>
      <c r="G415" s="204" t="s">
        <v>70</v>
      </c>
      <c r="H415" s="204"/>
      <c r="I415" s="204" t="s">
        <v>1104</v>
      </c>
      <c r="J415" s="202" t="s">
        <v>79</v>
      </c>
      <c r="K415" s="169" t="str">
        <f t="array" ref="K415">IFERROR(VLOOKUP(B415,RT!A:K,11,FALSE),"")</f>
        <v/>
      </c>
      <c r="L415" s="170" t="str">
        <f t="array" ref="L415">IFERROR(VLOOKUP(B415,RT!A:AJ,36,FALSE),"")</f>
        <v/>
      </c>
      <c r="M415" s="53" t="str">
        <f t="array" ref="M415">IFERROR(VLOOKUP(B415,RT!A:AL,38,FALSE),"")</f>
        <v/>
      </c>
      <c r="N415" s="52" t="str">
        <f t="array" ref="N415">IFERROR(VLOOKUP(B415,RT!A:AK,37,FALSE),"")</f>
        <v/>
      </c>
      <c r="O415" s="54" t="str">
        <f t="array" ref="O415">IFERROR(VLOOKUP(B415,RT!A:I,9,FALSE),"")</f>
        <v/>
      </c>
      <c r="P415" s="52" t="str">
        <f t="array" ref="P415">IFERROR(VLOOKUP(B415,RT!A:H,8,FALSE),"")</f>
        <v/>
      </c>
      <c r="Q415" s="55" t="str">
        <f t="array" ref="Q415">IFERROR(VLOOKUP(B415,RT!A:AA,27,FALSE),"")</f>
        <v/>
      </c>
      <c r="R415" s="56" t="str">
        <f t="array" ref="R415">IF(AND(E415&lt;&gt;"",G415="INS",K415="OUI",M415&gt;0),M415*IF($O415&gt;41790,5.94,5.65),"")</f>
        <v/>
      </c>
      <c r="S415" s="50" t="str">
        <f t="array" ref="S415">IF(AND(E415&lt;&gt;"",G415="REV",K415="OUI",M415&gt;0),M415*IF($O415&gt;41790,6.2,5.9),"")</f>
        <v/>
      </c>
      <c r="T415" s="57" t="str">
        <f t="array" ref="T415">IF(AND(E415&lt;&gt;"",K415="NON",OR(L415="Branchement individuel",L415="Batiment détruit")),3,"")</f>
        <v/>
      </c>
      <c r="U415" s="58"/>
      <c r="V415" s="58" t="str">
        <f t="array" ref="V415">IF(AND(E415&lt;&gt;"",K415="OUI",Q415="OUI"),18,"")</f>
        <v/>
      </c>
      <c r="W415" s="49" t="str">
        <f t="array" ref="W415">IF(AND(E415&lt;&gt;"",K415="OUI",Q415="OUI"),60,"")</f>
        <v/>
      </c>
      <c r="X415" s="56"/>
      <c r="Y415" s="49"/>
      <c r="Z415" s="49"/>
      <c r="AA415" s="51"/>
      <c r="AB415" s="48"/>
    </row>
    <row r="416" spans="1:28" x14ac:dyDescent="0.25">
      <c r="A416" s="152" t="str">
        <f t="array" ref="A416">IF(D416="",RIGHT(E416,7),"")</f>
        <v>5241567</v>
      </c>
      <c r="B416" s="152">
        <f t="array" ref="B416">E416</f>
        <v>10005241567</v>
      </c>
      <c r="C416" s="61" t="str">
        <f t="array" ref="C416">IFERROR(VLOOKUP(B416,RT!A:B,2,FALSE),"")</f>
        <v/>
      </c>
      <c r="D416" s="7" t="str">
        <f t="array" ref="D416">IFERROR(VLOOKUP(B416,RT!A:J,10,FALSE),"")</f>
        <v/>
      </c>
      <c r="E416" s="203">
        <v>10005241567</v>
      </c>
      <c r="F416" s="204" t="s">
        <v>1328</v>
      </c>
      <c r="G416" s="204" t="s">
        <v>70</v>
      </c>
      <c r="H416" s="204"/>
      <c r="I416" s="204" t="s">
        <v>1104</v>
      </c>
      <c r="J416" s="202" t="s">
        <v>79</v>
      </c>
      <c r="K416" s="169" t="str">
        <f t="array" ref="K416">IFERROR(VLOOKUP(B416,RT!A:K,11,FALSE),"")</f>
        <v/>
      </c>
      <c r="L416" s="170" t="str">
        <f t="array" ref="L416">IFERROR(VLOOKUP(B416,RT!A:AJ,36,FALSE),"")</f>
        <v/>
      </c>
      <c r="M416" s="53" t="str">
        <f t="array" ref="M416">IFERROR(VLOOKUP(B416,RT!A:AL,38,FALSE),"")</f>
        <v/>
      </c>
      <c r="N416" s="52" t="str">
        <f t="array" ref="N416">IFERROR(VLOOKUP(B416,RT!A:AK,37,FALSE),"")</f>
        <v/>
      </c>
      <c r="O416" s="54" t="str">
        <f t="array" ref="O416">IFERROR(VLOOKUP(B416,RT!A:I,9,FALSE),"")</f>
        <v/>
      </c>
      <c r="P416" s="52" t="str">
        <f t="array" ref="P416">IFERROR(VLOOKUP(B416,RT!A:H,8,FALSE),"")</f>
        <v/>
      </c>
      <c r="Q416" s="55" t="str">
        <f t="array" ref="Q416">IFERROR(VLOOKUP(B416,RT!A:AA,27,FALSE),"")</f>
        <v/>
      </c>
      <c r="R416" s="56" t="str">
        <f t="array" ref="R416">IF(AND(E416&lt;&gt;"",G416="INS",K416="OUI",M416&gt;0),M416*IF($O416&gt;41790,5.94,5.65),"")</f>
        <v/>
      </c>
      <c r="S416" s="50" t="str">
        <f t="array" ref="S416">IF(AND(E416&lt;&gt;"",G416="REV",K416="OUI",M416&gt;0),M416*IF($O416&gt;41790,6.2,5.9),"")</f>
        <v/>
      </c>
      <c r="T416" s="57" t="str">
        <f t="array" ref="T416">IF(AND(E416&lt;&gt;"",K416="NON",OR(L416="Branchement individuel",L416="Batiment détruit")),3,"")</f>
        <v/>
      </c>
      <c r="U416" s="58"/>
      <c r="V416" s="58" t="str">
        <f t="array" ref="V416">IF(AND(E416&lt;&gt;"",K416="OUI",Q416="OUI"),18,"")</f>
        <v/>
      </c>
      <c r="W416" s="49" t="str">
        <f t="array" ref="W416">IF(AND(E416&lt;&gt;"",K416="OUI",Q416="OUI"),60,"")</f>
        <v/>
      </c>
      <c r="X416" s="56"/>
      <c r="Y416" s="49"/>
      <c r="Z416" s="49"/>
      <c r="AA416" s="51"/>
      <c r="AB416" s="48"/>
    </row>
    <row r="417" spans="1:28" x14ac:dyDescent="0.25">
      <c r="A417" s="152" t="str">
        <f t="array" ref="A417">IF(D417="",RIGHT(E417,7),"")</f>
        <v>5242170</v>
      </c>
      <c r="B417" s="152">
        <f t="array" ref="B417">E417</f>
        <v>10005242170</v>
      </c>
      <c r="C417" s="61" t="str">
        <f t="array" ref="C417">IFERROR(VLOOKUP(B417,RT!A:B,2,FALSE),"")</f>
        <v/>
      </c>
      <c r="D417" s="7" t="str">
        <f t="array" ref="D417">IFERROR(VLOOKUP(B417,RT!A:J,10,FALSE),"")</f>
        <v/>
      </c>
      <c r="E417" s="203">
        <v>10005242170</v>
      </c>
      <c r="F417" s="204" t="s">
        <v>1362</v>
      </c>
      <c r="G417" s="204" t="s">
        <v>70</v>
      </c>
      <c r="H417" s="204"/>
      <c r="I417" s="204" t="s">
        <v>1104</v>
      </c>
      <c r="J417" s="202" t="s">
        <v>79</v>
      </c>
      <c r="K417" s="169" t="str">
        <f t="array" ref="K417">IFERROR(VLOOKUP(B417,RT!A:K,11,FALSE),"")</f>
        <v/>
      </c>
      <c r="L417" s="170" t="str">
        <f t="array" ref="L417">IFERROR(VLOOKUP(B417,RT!A:AJ,36,FALSE),"")</f>
        <v/>
      </c>
      <c r="M417" s="53" t="str">
        <f t="array" ref="M417">IFERROR(VLOOKUP(B417,RT!A:AL,38,FALSE),"")</f>
        <v/>
      </c>
      <c r="N417" s="52" t="str">
        <f t="array" ref="N417">IFERROR(VLOOKUP(B417,RT!A:AK,37,FALSE),"")</f>
        <v/>
      </c>
      <c r="O417" s="54" t="str">
        <f t="array" ref="O417">IFERROR(VLOOKUP(B417,RT!A:I,9,FALSE),"")</f>
        <v/>
      </c>
      <c r="P417" s="52" t="str">
        <f t="array" ref="P417">IFERROR(VLOOKUP(B417,RT!A:H,8,FALSE),"")</f>
        <v/>
      </c>
      <c r="Q417" s="55" t="str">
        <f t="array" ref="Q417">IFERROR(VLOOKUP(B417,RT!A:AA,27,FALSE),"")</f>
        <v/>
      </c>
      <c r="R417" s="56" t="str">
        <f t="array" ref="R417">IF(AND(E417&lt;&gt;"",G417="INS",K417="OUI",M417&gt;0),M417*IF($O417&gt;41790,5.94,5.65),"")</f>
        <v/>
      </c>
      <c r="S417" s="50" t="str">
        <f t="array" ref="S417">IF(AND(E417&lt;&gt;"",G417="REV",K417="OUI",M417&gt;0),M417*IF($O417&gt;41790,6.2,5.9),"")</f>
        <v/>
      </c>
      <c r="T417" s="57" t="str">
        <f t="array" ref="T417">IF(AND(E417&lt;&gt;"",K417="NON",OR(L417="Branchement individuel",L417="Batiment détruit")),3,"")</f>
        <v/>
      </c>
      <c r="U417" s="58"/>
      <c r="V417" s="58" t="str">
        <f t="array" ref="V417">IF(AND(E417&lt;&gt;"",K417="OUI",Q417="OUI"),18,"")</f>
        <v/>
      </c>
      <c r="W417" s="49" t="str">
        <f t="array" ref="W417">IF(AND(E417&lt;&gt;"",K417="OUI",Q417="OUI"),60,"")</f>
        <v/>
      </c>
      <c r="X417" s="56"/>
      <c r="Y417" s="49"/>
      <c r="Z417" s="49"/>
      <c r="AA417" s="51"/>
      <c r="AB417" s="48"/>
    </row>
    <row r="418" spans="1:28" x14ac:dyDescent="0.25">
      <c r="A418" s="152" t="str">
        <f t="array" ref="A418">IF(D418="",RIGHT(E418,7),"")</f>
        <v>5523850</v>
      </c>
      <c r="B418" s="152">
        <f t="array" ref="B418">E418</f>
        <v>10005523850</v>
      </c>
      <c r="C418" s="61" t="str">
        <f t="array" ref="C418">IFERROR(VLOOKUP(B418,RT!A:B,2,FALSE),"")</f>
        <v/>
      </c>
      <c r="D418" s="7" t="str">
        <f t="array" ref="D418">IFERROR(VLOOKUP(B418,RT!A:J,10,FALSE),"")</f>
        <v/>
      </c>
      <c r="E418" s="203">
        <v>10005523850</v>
      </c>
      <c r="F418" s="204" t="s">
        <v>1126</v>
      </c>
      <c r="G418" s="204" t="s">
        <v>70</v>
      </c>
      <c r="H418" s="204"/>
      <c r="I418" s="204" t="s">
        <v>1104</v>
      </c>
      <c r="J418" s="202" t="s">
        <v>79</v>
      </c>
      <c r="K418" s="169" t="str">
        <f t="array" ref="K418">IFERROR(VLOOKUP(B418,RT!A:K,11,FALSE),"")</f>
        <v/>
      </c>
      <c r="L418" s="170" t="str">
        <f t="array" ref="L418">IFERROR(VLOOKUP(B418,RT!A:AJ,36,FALSE),"")</f>
        <v/>
      </c>
      <c r="M418" s="53" t="str">
        <f t="array" ref="M418">IFERROR(VLOOKUP(B418,RT!A:AL,38,FALSE),"")</f>
        <v/>
      </c>
      <c r="N418" s="52" t="str">
        <f t="array" ref="N418">IFERROR(VLOOKUP(B418,RT!A:AK,37,FALSE),"")</f>
        <v/>
      </c>
      <c r="O418" s="54" t="str">
        <f t="array" ref="O418">IFERROR(VLOOKUP(B418,RT!A:I,9,FALSE),"")</f>
        <v/>
      </c>
      <c r="P418" s="52" t="str">
        <f t="array" ref="P418">IFERROR(VLOOKUP(B418,RT!A:H,8,FALSE),"")</f>
        <v/>
      </c>
      <c r="Q418" s="55" t="str">
        <f t="array" ref="Q418">IFERROR(VLOOKUP(B418,RT!A:AA,27,FALSE),"")</f>
        <v/>
      </c>
      <c r="R418" s="56" t="str">
        <f t="array" ref="R418">IF(AND(E418&lt;&gt;"",G418="INS",K418="OUI",M418&gt;0),M418*IF($O418&gt;41790,5.94,5.65),"")</f>
        <v/>
      </c>
      <c r="S418" s="50" t="str">
        <f t="array" ref="S418">IF(AND(E418&lt;&gt;"",G418="REV",K418="OUI",M418&gt;0),M418*IF($O418&gt;41790,6.2,5.9),"")</f>
        <v/>
      </c>
      <c r="T418" s="57" t="str">
        <f t="array" ref="T418">IF(AND(E418&lt;&gt;"",K418="NON",OR(L418="Branchement individuel",L418="Batiment détruit")),3,"")</f>
        <v/>
      </c>
      <c r="U418" s="58"/>
      <c r="V418" s="58" t="str">
        <f t="array" ref="V418">IF(AND(E418&lt;&gt;"",K418="OUI",Q418="OUI"),18,"")</f>
        <v/>
      </c>
      <c r="W418" s="49" t="str">
        <f t="array" ref="W418">IF(AND(E418&lt;&gt;"",K418="OUI",Q418="OUI"),60,"")</f>
        <v/>
      </c>
      <c r="X418" s="56"/>
      <c r="Y418" s="49"/>
      <c r="Z418" s="49"/>
      <c r="AA418" s="51"/>
      <c r="AB418" s="48"/>
    </row>
    <row r="419" spans="1:28" x14ac:dyDescent="0.25">
      <c r="A419" s="152" t="str">
        <f t="array" ref="A419">IF(D419="",RIGHT(E419,7),"")</f>
        <v>5649301</v>
      </c>
      <c r="B419" s="152">
        <f t="array" ref="B419">E419</f>
        <v>10005649301</v>
      </c>
      <c r="C419" s="61" t="str">
        <f t="array" ref="C419">IFERROR(VLOOKUP(B419,RT!A:B,2,FALSE),"")</f>
        <v/>
      </c>
      <c r="D419" s="7" t="str">
        <f t="array" ref="D419">IFERROR(VLOOKUP(B419,RT!A:J,10,FALSE),"")</f>
        <v/>
      </c>
      <c r="E419" s="203">
        <v>10005649301</v>
      </c>
      <c r="F419" s="204" t="s">
        <v>1229</v>
      </c>
      <c r="G419" s="204" t="s">
        <v>70</v>
      </c>
      <c r="H419" s="204"/>
      <c r="I419" s="204" t="s">
        <v>1104</v>
      </c>
      <c r="J419" s="202" t="s">
        <v>79</v>
      </c>
      <c r="K419" s="169" t="str">
        <f t="array" ref="K419">IFERROR(VLOOKUP(B419,RT!A:K,11,FALSE),"")</f>
        <v/>
      </c>
      <c r="L419" s="170" t="str">
        <f t="array" ref="L419">IFERROR(VLOOKUP(B419,RT!A:AJ,36,FALSE),"")</f>
        <v/>
      </c>
      <c r="M419" s="53" t="str">
        <f t="array" ref="M419">IFERROR(VLOOKUP(B419,RT!A:AL,38,FALSE),"")</f>
        <v/>
      </c>
      <c r="N419" s="52" t="str">
        <f t="array" ref="N419">IFERROR(VLOOKUP(B419,RT!A:AK,37,FALSE),"")</f>
        <v/>
      </c>
      <c r="O419" s="54" t="str">
        <f t="array" ref="O419">IFERROR(VLOOKUP(B419,RT!A:I,9,FALSE),"")</f>
        <v/>
      </c>
      <c r="P419" s="52" t="str">
        <f t="array" ref="P419">IFERROR(VLOOKUP(B419,RT!A:H,8,FALSE),"")</f>
        <v/>
      </c>
      <c r="Q419" s="55" t="str">
        <f t="array" ref="Q419">IFERROR(VLOOKUP(B419,RT!A:AA,27,FALSE),"")</f>
        <v/>
      </c>
      <c r="R419" s="56" t="str">
        <f t="array" ref="R419">IF(AND(E419&lt;&gt;"",G419="INS",K419="OUI",M419&gt;0),M419*IF($O419&gt;41790,5.94,5.65),"")</f>
        <v/>
      </c>
      <c r="S419" s="50" t="str">
        <f t="array" ref="S419">IF(AND(E419&lt;&gt;"",G419="REV",K419="OUI",M419&gt;0),M419*IF($O419&gt;41790,6.2,5.9),"")</f>
        <v/>
      </c>
      <c r="T419" s="57" t="str">
        <f t="array" ref="T419">IF(AND(E419&lt;&gt;"",K419="NON",OR(L419="Branchement individuel",L419="Batiment détruit")),3,"")</f>
        <v/>
      </c>
      <c r="U419" s="58"/>
      <c r="V419" s="58" t="str">
        <f t="array" ref="V419">IF(AND(E419&lt;&gt;"",K419="OUI",Q419="OUI"),18,"")</f>
        <v/>
      </c>
      <c r="W419" s="49" t="str">
        <f t="array" ref="W419">IF(AND(E419&lt;&gt;"",K419="OUI",Q419="OUI"),60,"")</f>
        <v/>
      </c>
      <c r="X419" s="56"/>
      <c r="Y419" s="49"/>
      <c r="Z419" s="49"/>
      <c r="AA419" s="51"/>
      <c r="AB419" s="48"/>
    </row>
    <row r="420" spans="1:28" x14ac:dyDescent="0.25">
      <c r="A420" s="152" t="str">
        <f t="array" ref="A420">IF(D420="",RIGHT(E420,7),"")</f>
        <v>5524686</v>
      </c>
      <c r="B420" s="152">
        <f t="array" ref="B420">E420</f>
        <v>10005524686</v>
      </c>
      <c r="C420" s="61" t="str">
        <f t="array" ref="C420">IFERROR(VLOOKUP(B420,RT!A:B,2,FALSE),"")</f>
        <v/>
      </c>
      <c r="D420" s="7" t="str">
        <f t="array" ref="D420">IFERROR(VLOOKUP(B420,RT!A:J,10,FALSE),"")</f>
        <v/>
      </c>
      <c r="E420" s="203">
        <v>10005524686</v>
      </c>
      <c r="F420" s="204" t="s">
        <v>1177</v>
      </c>
      <c r="G420" s="204" t="s">
        <v>70</v>
      </c>
      <c r="H420" s="204"/>
      <c r="I420" s="204" t="s">
        <v>1104</v>
      </c>
      <c r="J420" s="202" t="s">
        <v>79</v>
      </c>
      <c r="K420" s="169" t="str">
        <f t="array" ref="K420">IFERROR(VLOOKUP(B420,RT!A:K,11,FALSE),"")</f>
        <v/>
      </c>
      <c r="L420" s="170" t="str">
        <f t="array" ref="L420">IFERROR(VLOOKUP(B420,RT!A:AJ,36,FALSE),"")</f>
        <v/>
      </c>
      <c r="M420" s="53" t="str">
        <f t="array" ref="M420">IFERROR(VLOOKUP(B420,RT!A:AL,38,FALSE),"")</f>
        <v/>
      </c>
      <c r="N420" s="52" t="str">
        <f t="array" ref="N420">IFERROR(VLOOKUP(B420,RT!A:AK,37,FALSE),"")</f>
        <v/>
      </c>
      <c r="O420" s="54" t="str">
        <f t="array" ref="O420">IFERROR(VLOOKUP(B420,RT!A:I,9,FALSE),"")</f>
        <v/>
      </c>
      <c r="P420" s="52" t="str">
        <f t="array" ref="P420">IFERROR(VLOOKUP(B420,RT!A:H,8,FALSE),"")</f>
        <v/>
      </c>
      <c r="Q420" s="55" t="str">
        <f t="array" ref="Q420">IFERROR(VLOOKUP(B420,RT!A:AA,27,FALSE),"")</f>
        <v/>
      </c>
      <c r="R420" s="56" t="str">
        <f t="array" ref="R420">IF(AND(E420&lt;&gt;"",G420="INS",K420="OUI",M420&gt;0),M420*IF($O420&gt;41790,5.94,5.65),"")</f>
        <v/>
      </c>
      <c r="S420" s="50" t="str">
        <f t="array" ref="S420">IF(AND(E420&lt;&gt;"",G420="REV",K420="OUI",M420&gt;0),M420*IF($O420&gt;41790,6.2,5.9),"")</f>
        <v/>
      </c>
      <c r="T420" s="57" t="str">
        <f t="array" ref="T420">IF(AND(E420&lt;&gt;"",K420="NON",OR(L420="Branchement individuel",L420="Batiment détruit")),3,"")</f>
        <v/>
      </c>
      <c r="U420" s="58"/>
      <c r="V420" s="58" t="str">
        <f t="array" ref="V420">IF(AND(E420&lt;&gt;"",K420="OUI",Q420="OUI"),18,"")</f>
        <v/>
      </c>
      <c r="W420" s="49" t="str">
        <f t="array" ref="W420">IF(AND(E420&lt;&gt;"",K420="OUI",Q420="OUI"),60,"")</f>
        <v/>
      </c>
      <c r="X420" s="56"/>
      <c r="Y420" s="49"/>
      <c r="Z420" s="49"/>
      <c r="AA420" s="51"/>
      <c r="AB420" s="48"/>
    </row>
    <row r="421" spans="1:28" x14ac:dyDescent="0.25">
      <c r="A421" s="152" t="str">
        <f t="array" ref="A421">IF(D421="",RIGHT(E421,7),"")</f>
        <v>5557539</v>
      </c>
      <c r="B421" s="152">
        <f t="array" ref="B421">E421</f>
        <v>10005557539</v>
      </c>
      <c r="C421" s="61" t="str">
        <f t="array" ref="C421">IFERROR(VLOOKUP(B421,RT!A:B,2,FALSE),"")</f>
        <v/>
      </c>
      <c r="D421" s="7" t="str">
        <f t="array" ref="D421">IFERROR(VLOOKUP(B421,RT!A:J,10,FALSE),"")</f>
        <v/>
      </c>
      <c r="E421" s="203">
        <v>10005557539</v>
      </c>
      <c r="F421" s="204" t="s">
        <v>1176</v>
      </c>
      <c r="G421" s="204" t="s">
        <v>70</v>
      </c>
      <c r="H421" s="204"/>
      <c r="I421" s="204" t="s">
        <v>1104</v>
      </c>
      <c r="J421" s="202" t="s">
        <v>79</v>
      </c>
      <c r="K421" s="169" t="str">
        <f t="array" ref="K421">IFERROR(VLOOKUP(B421,RT!A:K,11,FALSE),"")</f>
        <v/>
      </c>
      <c r="L421" s="170" t="str">
        <f t="array" ref="L421">IFERROR(VLOOKUP(B421,RT!A:AJ,36,FALSE),"")</f>
        <v/>
      </c>
      <c r="M421" s="53" t="str">
        <f t="array" ref="M421">IFERROR(VLOOKUP(B421,RT!A:AL,38,FALSE),"")</f>
        <v/>
      </c>
      <c r="N421" s="52" t="str">
        <f t="array" ref="N421">IFERROR(VLOOKUP(B421,RT!A:AK,37,FALSE),"")</f>
        <v/>
      </c>
      <c r="O421" s="54" t="str">
        <f t="array" ref="O421">IFERROR(VLOOKUP(B421,RT!A:I,9,FALSE),"")</f>
        <v/>
      </c>
      <c r="P421" s="52" t="str">
        <f t="array" ref="P421">IFERROR(VLOOKUP(B421,RT!A:H,8,FALSE),"")</f>
        <v/>
      </c>
      <c r="Q421" s="55" t="str">
        <f t="array" ref="Q421">IFERROR(VLOOKUP(B421,RT!A:AA,27,FALSE),"")</f>
        <v/>
      </c>
      <c r="R421" s="56" t="str">
        <f t="array" ref="R421">IF(AND(E421&lt;&gt;"",G421="INS",K421="OUI",M421&gt;0),M421*IF($O421&gt;41790,5.94,5.65),"")</f>
        <v/>
      </c>
      <c r="S421" s="50" t="str">
        <f t="array" ref="S421">IF(AND(E421&lt;&gt;"",G421="REV",K421="OUI",M421&gt;0),M421*IF($O421&gt;41790,6.2,5.9),"")</f>
        <v/>
      </c>
      <c r="T421" s="57" t="str">
        <f t="array" ref="T421">IF(AND(E421&lt;&gt;"",K421="NON",OR(L421="Branchement individuel",L421="Batiment détruit")),3,"")</f>
        <v/>
      </c>
      <c r="U421" s="58"/>
      <c r="V421" s="58" t="str">
        <f t="array" ref="V421">IF(AND(E421&lt;&gt;"",K421="OUI",Q421="OUI"),18,"")</f>
        <v/>
      </c>
      <c r="W421" s="49" t="str">
        <f t="array" ref="W421">IF(AND(E421&lt;&gt;"",K421="OUI",Q421="OUI"),60,"")</f>
        <v/>
      </c>
      <c r="X421" s="56"/>
      <c r="Y421" s="49"/>
      <c r="Z421" s="49"/>
      <c r="AA421" s="51"/>
      <c r="AB421" s="48"/>
    </row>
    <row r="422" spans="1:28" x14ac:dyDescent="0.25">
      <c r="A422" s="152" t="str">
        <f t="array" ref="A422">IF(D422="",RIGHT(E422,7),"")</f>
        <v>5557547</v>
      </c>
      <c r="B422" s="152">
        <f t="array" ref="B422">E422</f>
        <v>10005557547</v>
      </c>
      <c r="C422" s="61" t="str">
        <f t="array" ref="C422">IFERROR(VLOOKUP(B422,RT!A:B,2,FALSE),"")</f>
        <v/>
      </c>
      <c r="D422" s="7" t="str">
        <f t="array" ref="D422">IFERROR(VLOOKUP(B422,RT!A:J,10,FALSE),"")</f>
        <v/>
      </c>
      <c r="E422" s="203">
        <v>10005557547</v>
      </c>
      <c r="F422" s="204" t="s">
        <v>1175</v>
      </c>
      <c r="G422" s="204" t="s">
        <v>70</v>
      </c>
      <c r="H422" s="204"/>
      <c r="I422" s="204" t="s">
        <v>1104</v>
      </c>
      <c r="J422" s="202" t="s">
        <v>79</v>
      </c>
      <c r="K422" s="169" t="str">
        <f t="array" ref="K422">IFERROR(VLOOKUP(B422,RT!A:K,11,FALSE),"")</f>
        <v/>
      </c>
      <c r="L422" s="170" t="str">
        <f t="array" ref="L422">IFERROR(VLOOKUP(B422,RT!A:AJ,36,FALSE),"")</f>
        <v/>
      </c>
      <c r="M422" s="53" t="str">
        <f t="array" ref="M422">IFERROR(VLOOKUP(B422,RT!A:AL,38,FALSE),"")</f>
        <v/>
      </c>
      <c r="N422" s="52" t="str">
        <f t="array" ref="N422">IFERROR(VLOOKUP(B422,RT!A:AK,37,FALSE),"")</f>
        <v/>
      </c>
      <c r="O422" s="54" t="str">
        <f t="array" ref="O422">IFERROR(VLOOKUP(B422,RT!A:I,9,FALSE),"")</f>
        <v/>
      </c>
      <c r="P422" s="52" t="str">
        <f t="array" ref="P422">IFERROR(VLOOKUP(B422,RT!A:H,8,FALSE),"")</f>
        <v/>
      </c>
      <c r="Q422" s="55" t="str">
        <f t="array" ref="Q422">IFERROR(VLOOKUP(B422,RT!A:AA,27,FALSE),"")</f>
        <v/>
      </c>
      <c r="R422" s="56" t="str">
        <f t="array" ref="R422">IF(AND(E422&lt;&gt;"",G422="INS",K422="OUI",M422&gt;0),M422*IF($O422&gt;41790,5.94,5.65),"")</f>
        <v/>
      </c>
      <c r="S422" s="50" t="str">
        <f t="array" ref="S422">IF(AND(E422&lt;&gt;"",G422="REV",K422="OUI",M422&gt;0),M422*IF($O422&gt;41790,6.2,5.9),"")</f>
        <v/>
      </c>
      <c r="T422" s="57" t="str">
        <f t="array" ref="T422">IF(AND(E422&lt;&gt;"",K422="NON",OR(L422="Branchement individuel",L422="Batiment détruit")),3,"")</f>
        <v/>
      </c>
      <c r="U422" s="58"/>
      <c r="V422" s="58" t="str">
        <f t="array" ref="V422">IF(AND(E422&lt;&gt;"",K422="OUI",Q422="OUI"),18,"")</f>
        <v/>
      </c>
      <c r="W422" s="49" t="str">
        <f t="array" ref="W422">IF(AND(E422&lt;&gt;"",K422="OUI",Q422="OUI"),60,"")</f>
        <v/>
      </c>
      <c r="X422" s="56"/>
      <c r="Y422" s="49"/>
      <c r="Z422" s="49"/>
      <c r="AA422" s="51"/>
      <c r="AB422" s="48"/>
    </row>
    <row r="423" spans="1:28" x14ac:dyDescent="0.25">
      <c r="A423" s="152" t="str">
        <f t="array" ref="A423">IF(D423="",RIGHT(E423,7),"")</f>
        <v>5645871</v>
      </c>
      <c r="B423" s="152">
        <f t="array" ref="B423">E423</f>
        <v>10005645871</v>
      </c>
      <c r="C423" s="61" t="str">
        <f t="array" ref="C423">IFERROR(VLOOKUP(B423,RT!A:B,2,FALSE),"")</f>
        <v/>
      </c>
      <c r="D423" s="7" t="str">
        <f t="array" ref="D423">IFERROR(VLOOKUP(B423,RT!A:J,10,FALSE),"")</f>
        <v/>
      </c>
      <c r="E423" s="203">
        <v>10005645871</v>
      </c>
      <c r="F423" s="204" t="s">
        <v>1280</v>
      </c>
      <c r="G423" s="204" t="s">
        <v>70</v>
      </c>
      <c r="H423" s="204"/>
      <c r="I423" s="204" t="s">
        <v>1104</v>
      </c>
      <c r="J423" s="202" t="s">
        <v>79</v>
      </c>
      <c r="K423" s="169" t="str">
        <f t="array" ref="K423">IFERROR(VLOOKUP(B423,RT!A:K,11,FALSE),"")</f>
        <v/>
      </c>
      <c r="L423" s="170" t="str">
        <f t="array" ref="L423">IFERROR(VLOOKUP(B423,RT!A:AJ,36,FALSE),"")</f>
        <v/>
      </c>
      <c r="M423" s="53" t="str">
        <f t="array" ref="M423">IFERROR(VLOOKUP(B423,RT!A:AL,38,FALSE),"")</f>
        <v/>
      </c>
      <c r="N423" s="52" t="str">
        <f t="array" ref="N423">IFERROR(VLOOKUP(B423,RT!A:AK,37,FALSE),"")</f>
        <v/>
      </c>
      <c r="O423" s="54" t="str">
        <f t="array" ref="O423">IFERROR(VLOOKUP(B423,RT!A:I,9,FALSE),"")</f>
        <v/>
      </c>
      <c r="P423" s="52" t="str">
        <f t="array" ref="P423">IFERROR(VLOOKUP(B423,RT!A:H,8,FALSE),"")</f>
        <v/>
      </c>
      <c r="Q423" s="55" t="str">
        <f t="array" ref="Q423">IFERROR(VLOOKUP(B423,RT!A:AA,27,FALSE),"")</f>
        <v/>
      </c>
      <c r="R423" s="56" t="str">
        <f t="array" ref="R423">IF(AND(E423&lt;&gt;"",G423="INS",K423="OUI",M423&gt;0),M423*IF($O423&gt;41790,5.94,5.65),"")</f>
        <v/>
      </c>
      <c r="S423" s="50" t="str">
        <f t="array" ref="S423">IF(AND(E423&lt;&gt;"",G423="REV",K423="OUI",M423&gt;0),M423*IF($O423&gt;41790,6.2,5.9),"")</f>
        <v/>
      </c>
      <c r="T423" s="57" t="str">
        <f t="array" ref="T423">IF(AND(E423&lt;&gt;"",K423="NON",OR(L423="Branchement individuel",L423="Batiment détruit")),3,"")</f>
        <v/>
      </c>
      <c r="U423" s="58"/>
      <c r="V423" s="58" t="str">
        <f t="array" ref="V423">IF(AND(E423&lt;&gt;"",K423="OUI",Q423="OUI"),18,"")</f>
        <v/>
      </c>
      <c r="W423" s="49" t="str">
        <f t="array" ref="W423">IF(AND(E423&lt;&gt;"",K423="OUI",Q423="OUI"),60,"")</f>
        <v/>
      </c>
      <c r="X423" s="56"/>
      <c r="Y423" s="49"/>
      <c r="Z423" s="49"/>
      <c r="AA423" s="51"/>
      <c r="AB423" s="48"/>
    </row>
    <row r="424" spans="1:28" x14ac:dyDescent="0.25">
      <c r="A424" s="152" t="str">
        <f t="array" ref="A424">IF(D424="",RIGHT(E424,7),"")</f>
        <v>5558961</v>
      </c>
      <c r="B424" s="152">
        <f t="array" ref="B424">E424</f>
        <v>10005558961</v>
      </c>
      <c r="C424" s="61" t="str">
        <f t="array" ref="C424">IFERROR(VLOOKUP(B424,RT!A:B,2,FALSE),"")</f>
        <v/>
      </c>
      <c r="D424" s="7" t="str">
        <f t="array" ref="D424">IFERROR(VLOOKUP(B424,RT!A:J,10,FALSE),"")</f>
        <v/>
      </c>
      <c r="E424" s="203">
        <v>10005558961</v>
      </c>
      <c r="F424" s="204" t="s">
        <v>1174</v>
      </c>
      <c r="G424" s="204" t="s">
        <v>70</v>
      </c>
      <c r="H424" s="204"/>
      <c r="I424" s="204" t="s">
        <v>1104</v>
      </c>
      <c r="J424" s="202" t="s">
        <v>79</v>
      </c>
      <c r="K424" s="169" t="str">
        <f t="array" ref="K424">IFERROR(VLOOKUP(B424,RT!A:K,11,FALSE),"")</f>
        <v/>
      </c>
      <c r="L424" s="170" t="str">
        <f t="array" ref="L424">IFERROR(VLOOKUP(B424,RT!A:AJ,36,FALSE),"")</f>
        <v/>
      </c>
      <c r="M424" s="53" t="str">
        <f t="array" ref="M424">IFERROR(VLOOKUP(B424,RT!A:AL,38,FALSE),"")</f>
        <v/>
      </c>
      <c r="N424" s="52" t="str">
        <f t="array" ref="N424">IFERROR(VLOOKUP(B424,RT!A:AK,37,FALSE),"")</f>
        <v/>
      </c>
      <c r="O424" s="54" t="str">
        <f t="array" ref="O424">IFERROR(VLOOKUP(B424,RT!A:I,9,FALSE),"")</f>
        <v/>
      </c>
      <c r="P424" s="52" t="str">
        <f t="array" ref="P424">IFERROR(VLOOKUP(B424,RT!A:H,8,FALSE),"")</f>
        <v/>
      </c>
      <c r="Q424" s="55" t="str">
        <f t="array" ref="Q424">IFERROR(VLOOKUP(B424,RT!A:AA,27,FALSE),"")</f>
        <v/>
      </c>
      <c r="R424" s="56" t="str">
        <f t="array" ref="R424">IF(AND(E424&lt;&gt;"",G424="INS",K424="OUI",M424&gt;0),M424*IF($O424&gt;41790,5.94,5.65),"")</f>
        <v/>
      </c>
      <c r="S424" s="50" t="str">
        <f t="array" ref="S424">IF(AND(E424&lt;&gt;"",G424="REV",K424="OUI",M424&gt;0),M424*IF($O424&gt;41790,6.2,5.9),"")</f>
        <v/>
      </c>
      <c r="T424" s="57" t="str">
        <f t="array" ref="T424">IF(AND(E424&lt;&gt;"",K424="NON",OR(L424="Branchement individuel",L424="Batiment détruit")),3,"")</f>
        <v/>
      </c>
      <c r="U424" s="58"/>
      <c r="V424" s="58" t="str">
        <f t="array" ref="V424">IF(AND(E424&lt;&gt;"",K424="OUI",Q424="OUI"),18,"")</f>
        <v/>
      </c>
      <c r="W424" s="49" t="str">
        <f t="array" ref="W424">IF(AND(E424&lt;&gt;"",K424="OUI",Q424="OUI"),60,"")</f>
        <v/>
      </c>
      <c r="X424" s="56"/>
      <c r="Y424" s="49"/>
      <c r="Z424" s="49"/>
      <c r="AA424" s="51"/>
      <c r="AB424" s="48"/>
    </row>
    <row r="425" spans="1:28" x14ac:dyDescent="0.25">
      <c r="A425" s="152" t="str">
        <f t="array" ref="A425">IF(D425="",RIGHT(E425,7),"")</f>
        <v>5625005</v>
      </c>
      <c r="B425" s="152">
        <f t="array" ref="B425">E425</f>
        <v>10005625005</v>
      </c>
      <c r="C425" s="61" t="str">
        <f t="array" ref="C425">IFERROR(VLOOKUP(B425,RT!A:B,2,FALSE),"")</f>
        <v/>
      </c>
      <c r="D425" s="7" t="str">
        <f t="array" ref="D425">IFERROR(VLOOKUP(B425,RT!A:J,10,FALSE),"")</f>
        <v/>
      </c>
      <c r="E425" s="203">
        <v>10005625005</v>
      </c>
      <c r="F425" s="204" t="s">
        <v>1281</v>
      </c>
      <c r="G425" s="204" t="s">
        <v>70</v>
      </c>
      <c r="H425" s="204"/>
      <c r="I425" s="204" t="s">
        <v>1104</v>
      </c>
      <c r="J425" s="202" t="s">
        <v>79</v>
      </c>
      <c r="K425" s="169" t="str">
        <f t="array" ref="K425">IFERROR(VLOOKUP(B425,RT!A:K,11,FALSE),"")</f>
        <v/>
      </c>
      <c r="L425" s="170" t="str">
        <f t="array" ref="L425">IFERROR(VLOOKUP(B425,RT!A:AJ,36,FALSE),"")</f>
        <v/>
      </c>
      <c r="M425" s="53" t="str">
        <f t="array" ref="M425">IFERROR(VLOOKUP(B425,RT!A:AL,38,FALSE),"")</f>
        <v/>
      </c>
      <c r="N425" s="52" t="str">
        <f t="array" ref="N425">IFERROR(VLOOKUP(B425,RT!A:AK,37,FALSE),"")</f>
        <v/>
      </c>
      <c r="O425" s="54" t="str">
        <f t="array" ref="O425">IFERROR(VLOOKUP(B425,RT!A:I,9,FALSE),"")</f>
        <v/>
      </c>
      <c r="P425" s="52" t="str">
        <f t="array" ref="P425">IFERROR(VLOOKUP(B425,RT!A:H,8,FALSE),"")</f>
        <v/>
      </c>
      <c r="Q425" s="55" t="str">
        <f t="array" ref="Q425">IFERROR(VLOOKUP(B425,RT!A:AA,27,FALSE),"")</f>
        <v/>
      </c>
      <c r="R425" s="56" t="str">
        <f t="array" ref="R425">IF(AND(E425&lt;&gt;"",G425="INS",K425="OUI",M425&gt;0),M425*IF($O425&gt;41790,5.94,5.65),"")</f>
        <v/>
      </c>
      <c r="S425" s="50" t="str">
        <f t="array" ref="S425">IF(AND(E425&lt;&gt;"",G425="REV",K425="OUI",M425&gt;0),M425*IF($O425&gt;41790,6.2,5.9),"")</f>
        <v/>
      </c>
      <c r="T425" s="57" t="str">
        <f t="array" ref="T425">IF(AND(E425&lt;&gt;"",K425="NON",OR(L425="Branchement individuel",L425="Batiment détruit")),3,"")</f>
        <v/>
      </c>
      <c r="U425" s="58"/>
      <c r="V425" s="58" t="str">
        <f t="array" ref="V425">IF(AND(E425&lt;&gt;"",K425="OUI",Q425="OUI"),18,"")</f>
        <v/>
      </c>
      <c r="W425" s="49" t="str">
        <f t="array" ref="W425">IF(AND(E425&lt;&gt;"",K425="OUI",Q425="OUI"),60,"")</f>
        <v/>
      </c>
      <c r="X425" s="56"/>
      <c r="Y425" s="49"/>
      <c r="Z425" s="49"/>
      <c r="AA425" s="51"/>
      <c r="AB425" s="48"/>
    </row>
    <row r="426" spans="1:28" x14ac:dyDescent="0.25">
      <c r="A426" s="152" t="str">
        <f t="array" ref="A426">IF(D426="",RIGHT(E426,7),"")</f>
        <v>5652542</v>
      </c>
      <c r="B426" s="152">
        <f t="array" ref="B426">E426</f>
        <v>10005652542</v>
      </c>
      <c r="C426" s="61" t="str">
        <f t="array" ref="C426">IFERROR(VLOOKUP(B426,RT!A:B,2,FALSE),"")</f>
        <v/>
      </c>
      <c r="D426" s="7" t="str">
        <f t="array" ref="D426">IFERROR(VLOOKUP(B426,RT!A:J,10,FALSE),"")</f>
        <v/>
      </c>
      <c r="E426" s="203">
        <v>10005652542</v>
      </c>
      <c r="F426" s="204" t="s">
        <v>1330</v>
      </c>
      <c r="G426" s="204" t="s">
        <v>70</v>
      </c>
      <c r="H426" s="204"/>
      <c r="I426" s="204" t="s">
        <v>1104</v>
      </c>
      <c r="J426" s="202" t="s">
        <v>79</v>
      </c>
      <c r="K426" s="169" t="str">
        <f t="array" ref="K426">IFERROR(VLOOKUP(B426,RT!A:K,11,FALSE),"")</f>
        <v/>
      </c>
      <c r="L426" s="170" t="str">
        <f t="array" ref="L426">IFERROR(VLOOKUP(B426,RT!A:AJ,36,FALSE),"")</f>
        <v/>
      </c>
      <c r="M426" s="53" t="str">
        <f t="array" ref="M426">IFERROR(VLOOKUP(B426,RT!A:AL,38,FALSE),"")</f>
        <v/>
      </c>
      <c r="N426" s="52" t="str">
        <f t="array" ref="N426">IFERROR(VLOOKUP(B426,RT!A:AK,37,FALSE),"")</f>
        <v/>
      </c>
      <c r="O426" s="54" t="str">
        <f t="array" ref="O426">IFERROR(VLOOKUP(B426,RT!A:I,9,FALSE),"")</f>
        <v/>
      </c>
      <c r="P426" s="52" t="str">
        <f t="array" ref="P426">IFERROR(VLOOKUP(B426,RT!A:H,8,FALSE),"")</f>
        <v/>
      </c>
      <c r="Q426" s="55" t="str">
        <f t="array" ref="Q426">IFERROR(VLOOKUP(B426,RT!A:AA,27,FALSE),"")</f>
        <v/>
      </c>
      <c r="R426" s="56" t="str">
        <f t="array" ref="R426">IF(AND(E426&lt;&gt;"",G426="INS",K426="OUI",M426&gt;0),M426*IF($O426&gt;41790,5.94,5.65),"")</f>
        <v/>
      </c>
      <c r="S426" s="50" t="str">
        <f t="array" ref="S426">IF(AND(E426&lt;&gt;"",G426="REV",K426="OUI",M426&gt;0),M426*IF($O426&gt;41790,6.2,5.9),"")</f>
        <v/>
      </c>
      <c r="T426" s="57" t="str">
        <f t="array" ref="T426">IF(AND(E426&lt;&gt;"",K426="NON",OR(L426="Branchement individuel",L426="Batiment détruit")),3,"")</f>
        <v/>
      </c>
      <c r="U426" s="58"/>
      <c r="V426" s="58" t="str">
        <f t="array" ref="V426">IF(AND(E426&lt;&gt;"",K426="OUI",Q426="OUI"),18,"")</f>
        <v/>
      </c>
      <c r="W426" s="49" t="str">
        <f t="array" ref="W426">IF(AND(E426&lt;&gt;"",K426="OUI",Q426="OUI"),60,"")</f>
        <v/>
      </c>
      <c r="X426" s="56"/>
      <c r="Y426" s="49"/>
      <c r="Z426" s="49"/>
      <c r="AA426" s="51"/>
      <c r="AB426" s="48"/>
    </row>
    <row r="427" spans="1:28" x14ac:dyDescent="0.25">
      <c r="A427" s="152" t="str">
        <f t="array" ref="A427">IF(D427="",RIGHT(E427,7),"")</f>
        <v>5584657</v>
      </c>
      <c r="B427" s="152">
        <f t="array" ref="B427">E427</f>
        <v>10005584657</v>
      </c>
      <c r="C427" s="61" t="str">
        <f t="array" ref="C427">IFERROR(VLOOKUP(B427,RT!A:B,2,FALSE),"")</f>
        <v/>
      </c>
      <c r="D427" s="7" t="str">
        <f t="array" ref="D427">IFERROR(VLOOKUP(B427,RT!A:J,10,FALSE),"")</f>
        <v/>
      </c>
      <c r="E427" s="203">
        <v>10005584657</v>
      </c>
      <c r="F427" s="204" t="s">
        <v>1230</v>
      </c>
      <c r="G427" s="204" t="s">
        <v>70</v>
      </c>
      <c r="H427" s="204"/>
      <c r="I427" s="204" t="s">
        <v>1104</v>
      </c>
      <c r="J427" s="202" t="s">
        <v>79</v>
      </c>
      <c r="K427" s="169" t="str">
        <f t="array" ref="K427">IFERROR(VLOOKUP(B427,RT!A:K,11,FALSE),"")</f>
        <v/>
      </c>
      <c r="L427" s="170" t="str">
        <f t="array" ref="L427">IFERROR(VLOOKUP(B427,RT!A:AJ,36,FALSE),"")</f>
        <v/>
      </c>
      <c r="M427" s="53" t="str">
        <f t="array" ref="M427">IFERROR(VLOOKUP(B427,RT!A:AL,38,FALSE),"")</f>
        <v/>
      </c>
      <c r="N427" s="52" t="str">
        <f t="array" ref="N427">IFERROR(VLOOKUP(B427,RT!A:AK,37,FALSE),"")</f>
        <v/>
      </c>
      <c r="O427" s="54" t="str">
        <f t="array" ref="O427">IFERROR(VLOOKUP(B427,RT!A:I,9,FALSE),"")</f>
        <v/>
      </c>
      <c r="P427" s="52" t="str">
        <f t="array" ref="P427">IFERROR(VLOOKUP(B427,RT!A:H,8,FALSE),"")</f>
        <v/>
      </c>
      <c r="Q427" s="55" t="str">
        <f t="array" ref="Q427">IFERROR(VLOOKUP(B427,RT!A:AA,27,FALSE),"")</f>
        <v/>
      </c>
      <c r="R427" s="56" t="str">
        <f t="array" ref="R427">IF(AND(E427&lt;&gt;"",G427="INS",K427="OUI",M427&gt;0),M427*IF($O427&gt;41790,5.94,5.65),"")</f>
        <v/>
      </c>
      <c r="S427" s="50" t="str">
        <f t="array" ref="S427">IF(AND(E427&lt;&gt;"",G427="REV",K427="OUI",M427&gt;0),M427*IF($O427&gt;41790,6.2,5.9),"")</f>
        <v/>
      </c>
      <c r="T427" s="57" t="str">
        <f t="array" ref="T427">IF(AND(E427&lt;&gt;"",K427="NON",OR(L427="Branchement individuel",L427="Batiment détruit")),3,"")</f>
        <v/>
      </c>
      <c r="U427" s="58"/>
      <c r="V427" s="58" t="str">
        <f t="array" ref="V427">IF(AND(E427&lt;&gt;"",K427="OUI",Q427="OUI"),18,"")</f>
        <v/>
      </c>
      <c r="W427" s="49" t="str">
        <f t="array" ref="W427">IF(AND(E427&lt;&gt;"",K427="OUI",Q427="OUI"),60,"")</f>
        <v/>
      </c>
      <c r="X427" s="56"/>
      <c r="Y427" s="49"/>
      <c r="Z427" s="49"/>
      <c r="AA427" s="51"/>
      <c r="AB427" s="48"/>
    </row>
    <row r="428" spans="1:28" x14ac:dyDescent="0.25">
      <c r="A428" s="152" t="str">
        <f t="array" ref="A428">IF(D428="",RIGHT(E428,7),"")</f>
        <v>5460586</v>
      </c>
      <c r="B428" s="152">
        <f t="array" ref="B428">E428</f>
        <v>10005460586</v>
      </c>
      <c r="C428" s="61" t="str">
        <f t="array" ref="C428">IFERROR(VLOOKUP(B428,RT!A:B,2,FALSE),"")</f>
        <v/>
      </c>
      <c r="D428" s="7" t="str">
        <f t="array" ref="D428">IFERROR(VLOOKUP(B428,RT!A:J,10,FALSE),"")</f>
        <v/>
      </c>
      <c r="E428" s="203">
        <v>10005460586</v>
      </c>
      <c r="F428" s="204" t="s">
        <v>1136</v>
      </c>
      <c r="G428" s="204" t="s">
        <v>70</v>
      </c>
      <c r="H428" s="204"/>
      <c r="I428" s="204" t="s">
        <v>1104</v>
      </c>
      <c r="J428" s="202" t="s">
        <v>79</v>
      </c>
      <c r="K428" s="169" t="str">
        <f t="array" ref="K428">IFERROR(VLOOKUP(B428,RT!A:K,11,FALSE),"")</f>
        <v/>
      </c>
      <c r="L428" s="170" t="str">
        <f t="array" ref="L428">IFERROR(VLOOKUP(B428,RT!A:AJ,36,FALSE),"")</f>
        <v/>
      </c>
      <c r="M428" s="53" t="str">
        <f t="array" ref="M428">IFERROR(VLOOKUP(B428,RT!A:AL,38,FALSE),"")</f>
        <v/>
      </c>
      <c r="N428" s="52" t="str">
        <f t="array" ref="N428">IFERROR(VLOOKUP(B428,RT!A:AK,37,FALSE),"")</f>
        <v/>
      </c>
      <c r="O428" s="54" t="str">
        <f t="array" ref="O428">IFERROR(VLOOKUP(B428,RT!A:I,9,FALSE),"")</f>
        <v/>
      </c>
      <c r="P428" s="52" t="str">
        <f t="array" ref="P428">IFERROR(VLOOKUP(B428,RT!A:H,8,FALSE),"")</f>
        <v/>
      </c>
      <c r="Q428" s="55" t="str">
        <f t="array" ref="Q428">IFERROR(VLOOKUP(B428,RT!A:AA,27,FALSE),"")</f>
        <v/>
      </c>
      <c r="R428" s="56" t="str">
        <f t="array" ref="R428">IF(AND(E428&lt;&gt;"",G428="INS",K428="OUI",M428&gt;0),M428*IF($O428&gt;41790,5.94,5.65),"")</f>
        <v/>
      </c>
      <c r="S428" s="50" t="str">
        <f t="array" ref="S428">IF(AND(E428&lt;&gt;"",G428="REV",K428="OUI",M428&gt;0),M428*IF($O428&gt;41790,6.2,5.9),"")</f>
        <v/>
      </c>
      <c r="T428" s="57" t="str">
        <f t="array" ref="T428">IF(AND(E428&lt;&gt;"",K428="NON",OR(L428="Branchement individuel",L428="Batiment détruit")),3,"")</f>
        <v/>
      </c>
      <c r="U428" s="58"/>
      <c r="V428" s="58" t="str">
        <f t="array" ref="V428">IF(AND(E428&lt;&gt;"",K428="OUI",Q428="OUI"),18,"")</f>
        <v/>
      </c>
      <c r="W428" s="49" t="str">
        <f t="array" ref="W428">IF(AND(E428&lt;&gt;"",K428="OUI",Q428="OUI"),60,"")</f>
        <v/>
      </c>
      <c r="X428" s="56"/>
      <c r="Y428" s="49"/>
      <c r="Z428" s="49"/>
      <c r="AA428" s="51"/>
      <c r="AB428" s="48"/>
    </row>
    <row r="429" spans="1:28" x14ac:dyDescent="0.25">
      <c r="A429" s="152" t="str">
        <f t="array" ref="A429">IF(D429="",RIGHT(E429,7),"")</f>
        <v>5424294</v>
      </c>
      <c r="B429" s="152">
        <f t="array" ref="B429">E429</f>
        <v>10005424294</v>
      </c>
      <c r="C429" s="61" t="str">
        <f t="array" ref="C429">IFERROR(VLOOKUP(B429,RT!A:B,2,FALSE),"")</f>
        <v/>
      </c>
      <c r="D429" s="7" t="str">
        <f t="array" ref="D429">IFERROR(VLOOKUP(B429,RT!A:J,10,FALSE),"")</f>
        <v/>
      </c>
      <c r="E429" s="203">
        <v>10005424294</v>
      </c>
      <c r="F429" s="204" t="s">
        <v>1154</v>
      </c>
      <c r="G429" s="204" t="s">
        <v>70</v>
      </c>
      <c r="H429" s="204"/>
      <c r="I429" s="204" t="s">
        <v>1104</v>
      </c>
      <c r="J429" s="202" t="s">
        <v>79</v>
      </c>
      <c r="K429" s="169" t="str">
        <f t="array" ref="K429">IFERROR(VLOOKUP(B429,RT!A:K,11,FALSE),"")</f>
        <v/>
      </c>
      <c r="L429" s="170" t="str">
        <f t="array" ref="L429">IFERROR(VLOOKUP(B429,RT!A:AJ,36,FALSE),"")</f>
        <v/>
      </c>
      <c r="M429" s="53" t="str">
        <f t="array" ref="M429">IFERROR(VLOOKUP(B429,RT!A:AL,38,FALSE),"")</f>
        <v/>
      </c>
      <c r="N429" s="52" t="str">
        <f t="array" ref="N429">IFERROR(VLOOKUP(B429,RT!A:AK,37,FALSE),"")</f>
        <v/>
      </c>
      <c r="O429" s="54" t="str">
        <f t="array" ref="O429">IFERROR(VLOOKUP(B429,RT!A:I,9,FALSE),"")</f>
        <v/>
      </c>
      <c r="P429" s="52" t="str">
        <f t="array" ref="P429">IFERROR(VLOOKUP(B429,RT!A:H,8,FALSE),"")</f>
        <v/>
      </c>
      <c r="Q429" s="55" t="str">
        <f t="array" ref="Q429">IFERROR(VLOOKUP(B429,RT!A:AA,27,FALSE),"")</f>
        <v/>
      </c>
      <c r="R429" s="56" t="str">
        <f t="array" ref="R429">IF(AND(E429&lt;&gt;"",G429="INS",K429="OUI",M429&gt;0),M429*IF($O429&gt;41790,5.94,5.65),"")</f>
        <v/>
      </c>
      <c r="S429" s="50" t="str">
        <f t="array" ref="S429">IF(AND(E429&lt;&gt;"",G429="REV",K429="OUI",M429&gt;0),M429*IF($O429&gt;41790,6.2,5.9),"")</f>
        <v/>
      </c>
      <c r="T429" s="57" t="str">
        <f t="array" ref="T429">IF(AND(E429&lt;&gt;"",K429="NON",OR(L429="Branchement individuel",L429="Batiment détruit")),3,"")</f>
        <v/>
      </c>
      <c r="U429" s="58"/>
      <c r="V429" s="58" t="str">
        <f t="array" ref="V429">IF(AND(E429&lt;&gt;"",K429="OUI",Q429="OUI"),18,"")</f>
        <v/>
      </c>
      <c r="W429" s="49" t="str">
        <f t="array" ref="W429">IF(AND(E429&lt;&gt;"",K429="OUI",Q429="OUI"),60,"")</f>
        <v/>
      </c>
      <c r="X429" s="56"/>
      <c r="Y429" s="49"/>
      <c r="Z429" s="49"/>
      <c r="AA429" s="51"/>
      <c r="AB429" s="48"/>
    </row>
    <row r="430" spans="1:28" x14ac:dyDescent="0.25">
      <c r="A430" s="152" t="str">
        <f t="array" ref="A430">IF(D430="",RIGHT(E430,7),"")</f>
        <v>5556089</v>
      </c>
      <c r="B430" s="152">
        <f t="array" ref="B430">E430</f>
        <v>10005556089</v>
      </c>
      <c r="C430" s="61" t="str">
        <f t="array" ref="C430">IFERROR(VLOOKUP(B430,RT!A:B,2,FALSE),"")</f>
        <v/>
      </c>
      <c r="D430" s="7" t="str">
        <f t="array" ref="D430">IFERROR(VLOOKUP(B430,RT!A:J,10,FALSE),"")</f>
        <v/>
      </c>
      <c r="E430" s="203">
        <v>10005556089</v>
      </c>
      <c r="F430" s="204" t="s">
        <v>1316</v>
      </c>
      <c r="G430" s="204" t="s">
        <v>70</v>
      </c>
      <c r="H430" s="204"/>
      <c r="I430" s="204" t="s">
        <v>1104</v>
      </c>
      <c r="J430" s="202" t="s">
        <v>79</v>
      </c>
      <c r="K430" s="169" t="str">
        <f t="array" ref="K430">IFERROR(VLOOKUP(B430,RT!A:K,11,FALSE),"")</f>
        <v/>
      </c>
      <c r="L430" s="170" t="str">
        <f t="array" ref="L430">IFERROR(VLOOKUP(B430,RT!A:AJ,36,FALSE),"")</f>
        <v/>
      </c>
      <c r="M430" s="53" t="str">
        <f t="array" ref="M430">IFERROR(VLOOKUP(B430,RT!A:AL,38,FALSE),"")</f>
        <v/>
      </c>
      <c r="N430" s="52" t="str">
        <f t="array" ref="N430">IFERROR(VLOOKUP(B430,RT!A:AK,37,FALSE),"")</f>
        <v/>
      </c>
      <c r="O430" s="54" t="str">
        <f t="array" ref="O430">IFERROR(VLOOKUP(B430,RT!A:I,9,FALSE),"")</f>
        <v/>
      </c>
      <c r="P430" s="52" t="str">
        <f t="array" ref="P430">IFERROR(VLOOKUP(B430,RT!A:H,8,FALSE),"")</f>
        <v/>
      </c>
      <c r="Q430" s="55" t="str">
        <f t="array" ref="Q430">IFERROR(VLOOKUP(B430,RT!A:AA,27,FALSE),"")</f>
        <v/>
      </c>
      <c r="R430" s="56" t="str">
        <f t="array" ref="R430">IF(AND(E430&lt;&gt;"",G430="INS",K430="OUI",M430&gt;0),M430*IF($O430&gt;41790,5.94,5.65),"")</f>
        <v/>
      </c>
      <c r="S430" s="50" t="str">
        <f t="array" ref="S430">IF(AND(E430&lt;&gt;"",G430="REV",K430="OUI",M430&gt;0),M430*IF($O430&gt;41790,6.2,5.9),"")</f>
        <v/>
      </c>
      <c r="T430" s="57" t="str">
        <f t="array" ref="T430">IF(AND(E430&lt;&gt;"",K430="NON",OR(L430="Branchement individuel",L430="Batiment détruit")),3,"")</f>
        <v/>
      </c>
      <c r="U430" s="58"/>
      <c r="V430" s="58" t="str">
        <f t="array" ref="V430">IF(AND(E430&lt;&gt;"",K430="OUI",Q430="OUI"),18,"")</f>
        <v/>
      </c>
      <c r="W430" s="49" t="str">
        <f t="array" ref="W430">IF(AND(E430&lt;&gt;"",K430="OUI",Q430="OUI"),60,"")</f>
        <v/>
      </c>
      <c r="X430" s="56"/>
      <c r="Y430" s="49"/>
      <c r="Z430" s="49"/>
      <c r="AA430" s="51"/>
      <c r="AB430" s="48"/>
    </row>
    <row r="431" spans="1:28" x14ac:dyDescent="0.25">
      <c r="A431" s="152" t="str">
        <f t="array" ref="A431">IF(D431="",RIGHT(E431,7),"")</f>
        <v>5421089</v>
      </c>
      <c r="B431" s="152">
        <f t="array" ref="B431">E431</f>
        <v>10005421089</v>
      </c>
      <c r="C431" s="61" t="str">
        <f t="array" ref="C431">IFERROR(VLOOKUP(B431,RT!A:B,2,FALSE),"")</f>
        <v/>
      </c>
      <c r="D431" s="7" t="str">
        <f t="array" ref="D431">IFERROR(VLOOKUP(B431,RT!A:J,10,FALSE),"")</f>
        <v/>
      </c>
      <c r="E431" s="203">
        <v>10005421089</v>
      </c>
      <c r="F431" s="204" t="s">
        <v>1153</v>
      </c>
      <c r="G431" s="204" t="s">
        <v>70</v>
      </c>
      <c r="H431" s="204"/>
      <c r="I431" s="204" t="s">
        <v>1104</v>
      </c>
      <c r="J431" s="202" t="s">
        <v>79</v>
      </c>
      <c r="K431" s="169" t="str">
        <f t="array" ref="K431">IFERROR(VLOOKUP(B431,RT!A:K,11,FALSE),"")</f>
        <v/>
      </c>
      <c r="L431" s="170" t="str">
        <f t="array" ref="L431">IFERROR(VLOOKUP(B431,RT!A:AJ,36,FALSE),"")</f>
        <v/>
      </c>
      <c r="M431" s="53" t="str">
        <f t="array" ref="M431">IFERROR(VLOOKUP(B431,RT!A:AL,38,FALSE),"")</f>
        <v/>
      </c>
      <c r="N431" s="52" t="str">
        <f t="array" ref="N431">IFERROR(VLOOKUP(B431,RT!A:AK,37,FALSE),"")</f>
        <v/>
      </c>
      <c r="O431" s="54" t="str">
        <f t="array" ref="O431">IFERROR(VLOOKUP(B431,RT!A:I,9,FALSE),"")</f>
        <v/>
      </c>
      <c r="P431" s="52" t="str">
        <f t="array" ref="P431">IFERROR(VLOOKUP(B431,RT!A:H,8,FALSE),"")</f>
        <v/>
      </c>
      <c r="Q431" s="55" t="str">
        <f t="array" ref="Q431">IFERROR(VLOOKUP(B431,RT!A:AA,27,FALSE),"")</f>
        <v/>
      </c>
      <c r="R431" s="56" t="str">
        <f t="array" ref="R431">IF(AND(E431&lt;&gt;"",G431="INS",K431="OUI",M431&gt;0),M431*IF($O431&gt;41790,5.94,5.65),"")</f>
        <v/>
      </c>
      <c r="S431" s="50" t="str">
        <f t="array" ref="S431">IF(AND(E431&lt;&gt;"",G431="REV",K431="OUI",M431&gt;0),M431*IF($O431&gt;41790,6.2,5.9),"")</f>
        <v/>
      </c>
      <c r="T431" s="57" t="str">
        <f t="array" ref="T431">IF(AND(E431&lt;&gt;"",K431="NON",OR(L431="Branchement individuel",L431="Batiment détruit")),3,"")</f>
        <v/>
      </c>
      <c r="U431" s="58"/>
      <c r="V431" s="58" t="str">
        <f t="array" ref="V431">IF(AND(E431&lt;&gt;"",K431="OUI",Q431="OUI"),18,"")</f>
        <v/>
      </c>
      <c r="W431" s="49" t="str">
        <f t="array" ref="W431">IF(AND(E431&lt;&gt;"",K431="OUI",Q431="OUI"),60,"")</f>
        <v/>
      </c>
      <c r="X431" s="56"/>
      <c r="Y431" s="49"/>
      <c r="Z431" s="49"/>
      <c r="AA431" s="51"/>
      <c r="AB431" s="48"/>
    </row>
    <row r="432" spans="1:28" x14ac:dyDescent="0.25">
      <c r="A432" s="152" t="str">
        <f t="array" ref="A432">IF(D432="",RIGHT(E432,7),"")</f>
        <v>5558962</v>
      </c>
      <c r="B432" s="152">
        <f t="array" ref="B432">E432</f>
        <v>10005558962</v>
      </c>
      <c r="C432" s="61" t="str">
        <f t="array" ref="C432">IFERROR(VLOOKUP(B432,RT!A:B,2,FALSE),"")</f>
        <v/>
      </c>
      <c r="D432" s="7" t="str">
        <f t="array" ref="D432">IFERROR(VLOOKUP(B432,RT!A:J,10,FALSE),"")</f>
        <v/>
      </c>
      <c r="E432" s="203">
        <v>10005558962</v>
      </c>
      <c r="F432" s="204" t="s">
        <v>1211</v>
      </c>
      <c r="G432" s="204" t="s">
        <v>70</v>
      </c>
      <c r="H432" s="204"/>
      <c r="I432" s="204" t="s">
        <v>1104</v>
      </c>
      <c r="J432" s="202" t="s">
        <v>79</v>
      </c>
      <c r="K432" s="169" t="str">
        <f t="array" ref="K432">IFERROR(VLOOKUP(B432,RT!A:K,11,FALSE),"")</f>
        <v/>
      </c>
      <c r="L432" s="170" t="str">
        <f t="array" ref="L432">IFERROR(VLOOKUP(B432,RT!A:AJ,36,FALSE),"")</f>
        <v/>
      </c>
      <c r="M432" s="53" t="str">
        <f t="array" ref="M432">IFERROR(VLOOKUP(B432,RT!A:AL,38,FALSE),"")</f>
        <v/>
      </c>
      <c r="N432" s="52" t="str">
        <f t="array" ref="N432">IFERROR(VLOOKUP(B432,RT!A:AK,37,FALSE),"")</f>
        <v/>
      </c>
      <c r="O432" s="54" t="str">
        <f t="array" ref="O432">IFERROR(VLOOKUP(B432,RT!A:I,9,FALSE),"")</f>
        <v/>
      </c>
      <c r="P432" s="52" t="str">
        <f t="array" ref="P432">IFERROR(VLOOKUP(B432,RT!A:H,8,FALSE),"")</f>
        <v/>
      </c>
      <c r="Q432" s="55" t="str">
        <f t="array" ref="Q432">IFERROR(VLOOKUP(B432,RT!A:AA,27,FALSE),"")</f>
        <v/>
      </c>
      <c r="R432" s="56" t="str">
        <f t="array" ref="R432">IF(AND(E432&lt;&gt;"",G432="INS",K432="OUI",M432&gt;0),M432*IF($O432&gt;41790,5.94,5.65),"")</f>
        <v/>
      </c>
      <c r="S432" s="50" t="str">
        <f t="array" ref="S432">IF(AND(E432&lt;&gt;"",G432="REV",K432="OUI",M432&gt;0),M432*IF($O432&gt;41790,6.2,5.9),"")</f>
        <v/>
      </c>
      <c r="T432" s="57" t="str">
        <f t="array" ref="T432">IF(AND(E432&lt;&gt;"",K432="NON",OR(L432="Branchement individuel",L432="Batiment détruit")),3,"")</f>
        <v/>
      </c>
      <c r="U432" s="58"/>
      <c r="V432" s="58" t="str">
        <f t="array" ref="V432">IF(AND(E432&lt;&gt;"",K432="OUI",Q432="OUI"),18,"")</f>
        <v/>
      </c>
      <c r="W432" s="49" t="str">
        <f t="array" ref="W432">IF(AND(E432&lt;&gt;"",K432="OUI",Q432="OUI"),60,"")</f>
        <v/>
      </c>
      <c r="X432" s="56"/>
      <c r="Y432" s="49"/>
      <c r="Z432" s="49"/>
      <c r="AA432" s="51"/>
      <c r="AB432" s="48"/>
    </row>
    <row r="433" spans="1:28" x14ac:dyDescent="0.25">
      <c r="A433" s="152" t="str">
        <f t="array" ref="A433">IF(D433="",RIGHT(E433,7),"")</f>
        <v>5559735</v>
      </c>
      <c r="B433" s="152">
        <f t="array" ref="B433">E433</f>
        <v>10005559735</v>
      </c>
      <c r="C433" s="61" t="str">
        <f t="array" ref="C433">IFERROR(VLOOKUP(B433,RT!A:B,2,FALSE),"")</f>
        <v/>
      </c>
      <c r="D433" s="7" t="str">
        <f t="array" ref="D433">IFERROR(VLOOKUP(B433,RT!A:J,10,FALSE),"")</f>
        <v/>
      </c>
      <c r="E433" s="203">
        <v>10005559735</v>
      </c>
      <c r="F433" s="204" t="s">
        <v>1361</v>
      </c>
      <c r="G433" s="204" t="s">
        <v>70</v>
      </c>
      <c r="H433" s="204"/>
      <c r="I433" s="204" t="s">
        <v>1104</v>
      </c>
      <c r="J433" s="202" t="s">
        <v>79</v>
      </c>
      <c r="K433" s="169" t="str">
        <f t="array" ref="K433">IFERROR(VLOOKUP(B433,RT!A:K,11,FALSE),"")</f>
        <v/>
      </c>
      <c r="L433" s="170" t="str">
        <f t="array" ref="L433">IFERROR(VLOOKUP(B433,RT!A:AJ,36,FALSE),"")</f>
        <v/>
      </c>
      <c r="M433" s="53" t="str">
        <f t="array" ref="M433">IFERROR(VLOOKUP(B433,RT!A:AL,38,FALSE),"")</f>
        <v/>
      </c>
      <c r="N433" s="52" t="str">
        <f t="array" ref="N433">IFERROR(VLOOKUP(B433,RT!A:AK,37,FALSE),"")</f>
        <v/>
      </c>
      <c r="O433" s="54" t="str">
        <f t="array" ref="O433">IFERROR(VLOOKUP(B433,RT!A:I,9,FALSE),"")</f>
        <v/>
      </c>
      <c r="P433" s="52" t="str">
        <f t="array" ref="P433">IFERROR(VLOOKUP(B433,RT!A:H,8,FALSE),"")</f>
        <v/>
      </c>
      <c r="Q433" s="55" t="str">
        <f t="array" ref="Q433">IFERROR(VLOOKUP(B433,RT!A:AA,27,FALSE),"")</f>
        <v/>
      </c>
      <c r="R433" s="56" t="str">
        <f t="array" ref="R433">IF(AND(E433&lt;&gt;"",G433="INS",K433="OUI",M433&gt;0),M433*IF($O433&gt;41790,5.94,5.65),"")</f>
        <v/>
      </c>
      <c r="S433" s="50" t="str">
        <f t="array" ref="S433">IF(AND(E433&lt;&gt;"",G433="REV",K433="OUI",M433&gt;0),M433*IF($O433&gt;41790,6.2,5.9),"")</f>
        <v/>
      </c>
      <c r="T433" s="57" t="str">
        <f t="array" ref="T433">IF(AND(E433&lt;&gt;"",K433="NON",OR(L433="Branchement individuel",L433="Batiment détruit")),3,"")</f>
        <v/>
      </c>
      <c r="U433" s="58"/>
      <c r="V433" s="58" t="str">
        <f t="array" ref="V433">IF(AND(E433&lt;&gt;"",K433="OUI",Q433="OUI"),18,"")</f>
        <v/>
      </c>
      <c r="W433" s="49" t="str">
        <f t="array" ref="W433">IF(AND(E433&lt;&gt;"",K433="OUI",Q433="OUI"),60,"")</f>
        <v/>
      </c>
      <c r="X433" s="56"/>
      <c r="Y433" s="49"/>
      <c r="Z433" s="49"/>
      <c r="AA433" s="51"/>
      <c r="AB433" s="48"/>
    </row>
    <row r="434" spans="1:28" x14ac:dyDescent="0.25">
      <c r="A434" s="152" t="str">
        <f t="array" ref="A434">IF(D434="",RIGHT(E434,7),"")</f>
        <v>5196165</v>
      </c>
      <c r="B434" s="152">
        <f t="array" ref="B434">E434</f>
        <v>10005196165</v>
      </c>
      <c r="C434" s="61" t="str">
        <f t="array" ref="C434">IFERROR(VLOOKUP(B434,RT!A:B,2,FALSE),"")</f>
        <v/>
      </c>
      <c r="D434" s="7" t="str">
        <f t="array" ref="D434">IFERROR(VLOOKUP(B434,RT!A:J,10,FALSE),"")</f>
        <v/>
      </c>
      <c r="E434" s="203">
        <v>10005196165</v>
      </c>
      <c r="F434" s="204" t="s">
        <v>1235</v>
      </c>
      <c r="G434" s="204" t="s">
        <v>70</v>
      </c>
      <c r="H434" s="204"/>
      <c r="I434" s="204" t="s">
        <v>1104</v>
      </c>
      <c r="J434" s="202" t="s">
        <v>79</v>
      </c>
      <c r="K434" s="169" t="str">
        <f t="array" ref="K434">IFERROR(VLOOKUP(B434,RT!A:K,11,FALSE),"")</f>
        <v/>
      </c>
      <c r="L434" s="170" t="str">
        <f t="array" ref="L434">IFERROR(VLOOKUP(B434,RT!A:AJ,36,FALSE),"")</f>
        <v/>
      </c>
      <c r="M434" s="53" t="str">
        <f t="array" ref="M434">IFERROR(VLOOKUP(B434,RT!A:AL,38,FALSE),"")</f>
        <v/>
      </c>
      <c r="N434" s="52" t="str">
        <f t="array" ref="N434">IFERROR(VLOOKUP(B434,RT!A:AK,37,FALSE),"")</f>
        <v/>
      </c>
      <c r="O434" s="54" t="str">
        <f t="array" ref="O434">IFERROR(VLOOKUP(B434,RT!A:I,9,FALSE),"")</f>
        <v/>
      </c>
      <c r="P434" s="52" t="str">
        <f t="array" ref="P434">IFERROR(VLOOKUP(B434,RT!A:H,8,FALSE),"")</f>
        <v/>
      </c>
      <c r="Q434" s="55" t="str">
        <f t="array" ref="Q434">IFERROR(VLOOKUP(B434,RT!A:AA,27,FALSE),"")</f>
        <v/>
      </c>
      <c r="R434" s="56" t="str">
        <f t="array" ref="R434">IF(AND(E434&lt;&gt;"",G434="INS",K434="OUI",M434&gt;0),M434*IF($O434&gt;41790,5.94,5.65),"")</f>
        <v/>
      </c>
      <c r="S434" s="50" t="str">
        <f t="array" ref="S434">IF(AND(E434&lt;&gt;"",G434="REV",K434="OUI",M434&gt;0),M434*IF($O434&gt;41790,6.2,5.9),"")</f>
        <v/>
      </c>
      <c r="T434" s="57" t="str">
        <f t="array" ref="T434">IF(AND(E434&lt;&gt;"",K434="NON",OR(L434="Branchement individuel",L434="Batiment détruit")),3,"")</f>
        <v/>
      </c>
      <c r="U434" s="58"/>
      <c r="V434" s="58" t="str">
        <f t="array" ref="V434">IF(AND(E434&lt;&gt;"",K434="OUI",Q434="OUI"),18,"")</f>
        <v/>
      </c>
      <c r="W434" s="49" t="str">
        <f t="array" ref="W434">IF(AND(E434&lt;&gt;"",K434="OUI",Q434="OUI"),60,"")</f>
        <v/>
      </c>
      <c r="X434" s="56"/>
      <c r="Y434" s="49"/>
      <c r="Z434" s="49"/>
      <c r="AA434" s="51"/>
      <c r="AB434" s="48"/>
    </row>
    <row r="435" spans="1:28" x14ac:dyDescent="0.25">
      <c r="A435" s="152" t="str">
        <f t="array" ref="A435">IF(D435="",RIGHT(E435,7),"")</f>
        <v>5196164</v>
      </c>
      <c r="B435" s="152">
        <f t="array" ref="B435">E435</f>
        <v>10005196164</v>
      </c>
      <c r="C435" s="61" t="str">
        <f t="array" ref="C435">IFERROR(VLOOKUP(B435,RT!A:B,2,FALSE),"")</f>
        <v/>
      </c>
      <c r="D435" s="7" t="str">
        <f t="array" ref="D435">IFERROR(VLOOKUP(B435,RT!A:J,10,FALSE),"")</f>
        <v/>
      </c>
      <c r="E435" s="203">
        <v>10005196164</v>
      </c>
      <c r="F435" s="204" t="s">
        <v>1236</v>
      </c>
      <c r="G435" s="204" t="s">
        <v>70</v>
      </c>
      <c r="H435" s="204"/>
      <c r="I435" s="204" t="s">
        <v>1104</v>
      </c>
      <c r="J435" s="202" t="s">
        <v>79</v>
      </c>
      <c r="K435" s="169" t="str">
        <f t="array" ref="K435">IFERROR(VLOOKUP(B435,RT!A:K,11,FALSE),"")</f>
        <v/>
      </c>
      <c r="L435" s="170" t="str">
        <f t="array" ref="L435">IFERROR(VLOOKUP(B435,RT!A:AJ,36,FALSE),"")</f>
        <v/>
      </c>
      <c r="M435" s="53" t="str">
        <f t="array" ref="M435">IFERROR(VLOOKUP(B435,RT!A:AL,38,FALSE),"")</f>
        <v/>
      </c>
      <c r="N435" s="52" t="str">
        <f t="array" ref="N435">IFERROR(VLOOKUP(B435,RT!A:AK,37,FALSE),"")</f>
        <v/>
      </c>
      <c r="O435" s="54" t="str">
        <f t="array" ref="O435">IFERROR(VLOOKUP(B435,RT!A:I,9,FALSE),"")</f>
        <v/>
      </c>
      <c r="P435" s="52" t="str">
        <f t="array" ref="P435">IFERROR(VLOOKUP(B435,RT!A:H,8,FALSE),"")</f>
        <v/>
      </c>
      <c r="Q435" s="55" t="str">
        <f t="array" ref="Q435">IFERROR(VLOOKUP(B435,RT!A:AA,27,FALSE),"")</f>
        <v/>
      </c>
      <c r="R435" s="56" t="str">
        <f t="array" ref="R435">IF(AND(E435&lt;&gt;"",G435="INS",K435="OUI",M435&gt;0),M435*IF($O435&gt;41790,5.94,5.65),"")</f>
        <v/>
      </c>
      <c r="S435" s="50" t="str">
        <f t="array" ref="S435">IF(AND(E435&lt;&gt;"",G435="REV",K435="OUI",M435&gt;0),M435*IF($O435&gt;41790,6.2,5.9),"")</f>
        <v/>
      </c>
      <c r="T435" s="57" t="str">
        <f t="array" ref="T435">IF(AND(E435&lt;&gt;"",K435="NON",OR(L435="Branchement individuel",L435="Batiment détruit")),3,"")</f>
        <v/>
      </c>
      <c r="U435" s="58"/>
      <c r="V435" s="58" t="str">
        <f t="array" ref="V435">IF(AND(E435&lt;&gt;"",K435="OUI",Q435="OUI"),18,"")</f>
        <v/>
      </c>
      <c r="W435" s="49" t="str">
        <f t="array" ref="W435">IF(AND(E435&lt;&gt;"",K435="OUI",Q435="OUI"),60,"")</f>
        <v/>
      </c>
      <c r="X435" s="56"/>
      <c r="Y435" s="49"/>
      <c r="Z435" s="49"/>
      <c r="AA435" s="51"/>
      <c r="AB435" s="48"/>
    </row>
    <row r="436" spans="1:28" x14ac:dyDescent="0.25">
      <c r="A436" s="152" t="str">
        <f t="array" ref="A436">IF(D436="",RIGHT(E436,7),"")</f>
        <v>5386928</v>
      </c>
      <c r="B436" s="152">
        <f t="array" ref="B436">E436</f>
        <v>10005386928</v>
      </c>
      <c r="C436" s="61" t="str">
        <f t="array" ref="C436">IFERROR(VLOOKUP(B436,RT!A:B,2,FALSE),"")</f>
        <v/>
      </c>
      <c r="D436" s="7" t="str">
        <f t="array" ref="D436">IFERROR(VLOOKUP(B436,RT!A:J,10,FALSE),"")</f>
        <v/>
      </c>
      <c r="E436" s="203">
        <v>10005386928</v>
      </c>
      <c r="F436" s="204" t="s">
        <v>1192</v>
      </c>
      <c r="G436" s="204" t="s">
        <v>70</v>
      </c>
      <c r="H436" s="204"/>
      <c r="I436" s="204" t="s">
        <v>1104</v>
      </c>
      <c r="J436" s="202" t="s">
        <v>79</v>
      </c>
      <c r="K436" s="169" t="str">
        <f t="array" ref="K436">IFERROR(VLOOKUP(B436,RT!A:K,11,FALSE),"")</f>
        <v/>
      </c>
      <c r="L436" s="170" t="str">
        <f t="array" ref="L436">IFERROR(VLOOKUP(B436,RT!A:AJ,36,FALSE),"")</f>
        <v/>
      </c>
      <c r="M436" s="53" t="str">
        <f t="array" ref="M436">IFERROR(VLOOKUP(B436,RT!A:AL,38,FALSE),"")</f>
        <v/>
      </c>
      <c r="N436" s="52" t="str">
        <f t="array" ref="N436">IFERROR(VLOOKUP(B436,RT!A:AK,37,FALSE),"")</f>
        <v/>
      </c>
      <c r="O436" s="54" t="str">
        <f t="array" ref="O436">IFERROR(VLOOKUP(B436,RT!A:I,9,FALSE),"")</f>
        <v/>
      </c>
      <c r="P436" s="52" t="str">
        <f t="array" ref="P436">IFERROR(VLOOKUP(B436,RT!A:H,8,FALSE),"")</f>
        <v/>
      </c>
      <c r="Q436" s="55" t="str">
        <f t="array" ref="Q436">IFERROR(VLOOKUP(B436,RT!A:AA,27,FALSE),"")</f>
        <v/>
      </c>
      <c r="R436" s="56" t="str">
        <f t="array" ref="R436">IF(AND(E436&lt;&gt;"",G436="INS",K436="OUI",M436&gt;0),M436*IF($O436&gt;41790,5.94,5.65),"")</f>
        <v/>
      </c>
      <c r="S436" s="50" t="str">
        <f t="array" ref="S436">IF(AND(E436&lt;&gt;"",G436="REV",K436="OUI",M436&gt;0),M436*IF($O436&gt;41790,6.2,5.9),"")</f>
        <v/>
      </c>
      <c r="T436" s="57" t="str">
        <f t="array" ref="T436">IF(AND(E436&lt;&gt;"",K436="NON",OR(L436="Branchement individuel",L436="Batiment détruit")),3,"")</f>
        <v/>
      </c>
      <c r="U436" s="58"/>
      <c r="V436" s="58" t="str">
        <f t="array" ref="V436">IF(AND(E436&lt;&gt;"",K436="OUI",Q436="OUI"),18,"")</f>
        <v/>
      </c>
      <c r="W436" s="49" t="str">
        <f t="array" ref="W436">IF(AND(E436&lt;&gt;"",K436="OUI",Q436="OUI"),60,"")</f>
        <v/>
      </c>
      <c r="X436" s="56"/>
      <c r="Y436" s="49"/>
      <c r="Z436" s="49"/>
      <c r="AA436" s="51"/>
      <c r="AB436" s="48"/>
    </row>
    <row r="437" spans="1:28" x14ac:dyDescent="0.25">
      <c r="A437" s="152" t="str">
        <f t="array" ref="A437">IF(D437="",RIGHT(E437,7),"")</f>
        <v>5458554</v>
      </c>
      <c r="B437" s="152">
        <f t="array" ref="B437">E437</f>
        <v>10005458554</v>
      </c>
      <c r="C437" s="61" t="str">
        <f t="array" ref="C437">IFERROR(VLOOKUP(B437,RT!A:B,2,FALSE),"")</f>
        <v/>
      </c>
      <c r="D437" s="7" t="str">
        <f t="array" ref="D437">IFERROR(VLOOKUP(B437,RT!A:J,10,FALSE),"")</f>
        <v/>
      </c>
      <c r="E437" s="203">
        <v>10005458554</v>
      </c>
      <c r="F437" s="204" t="s">
        <v>1132</v>
      </c>
      <c r="G437" s="204" t="s">
        <v>70</v>
      </c>
      <c r="H437" s="204"/>
      <c r="I437" s="204" t="s">
        <v>1104</v>
      </c>
      <c r="J437" s="202" t="s">
        <v>79</v>
      </c>
      <c r="K437" s="169" t="str">
        <f t="array" ref="K437">IFERROR(VLOOKUP(B437,RT!A:K,11,FALSE),"")</f>
        <v/>
      </c>
      <c r="L437" s="170" t="str">
        <f t="array" ref="L437">IFERROR(VLOOKUP(B437,RT!A:AJ,36,FALSE),"")</f>
        <v/>
      </c>
      <c r="M437" s="53" t="str">
        <f t="array" ref="M437">IFERROR(VLOOKUP(B437,RT!A:AL,38,FALSE),"")</f>
        <v/>
      </c>
      <c r="N437" s="52" t="str">
        <f t="array" ref="N437">IFERROR(VLOOKUP(B437,RT!A:AK,37,FALSE),"")</f>
        <v/>
      </c>
      <c r="O437" s="54" t="str">
        <f t="array" ref="O437">IFERROR(VLOOKUP(B437,RT!A:I,9,FALSE),"")</f>
        <v/>
      </c>
      <c r="P437" s="52" t="str">
        <f t="array" ref="P437">IFERROR(VLOOKUP(B437,RT!A:H,8,FALSE),"")</f>
        <v/>
      </c>
      <c r="Q437" s="55" t="str">
        <f t="array" ref="Q437">IFERROR(VLOOKUP(B437,RT!A:AA,27,FALSE),"")</f>
        <v/>
      </c>
      <c r="R437" s="56" t="str">
        <f t="array" ref="R437">IF(AND(E437&lt;&gt;"",G437="INS",K437="OUI",M437&gt;0),M437*IF($O437&gt;41790,5.94,5.65),"")</f>
        <v/>
      </c>
      <c r="S437" s="50" t="str">
        <f t="array" ref="S437">IF(AND(E437&lt;&gt;"",G437="REV",K437="OUI",M437&gt;0),M437*IF($O437&gt;41790,6.2,5.9),"")</f>
        <v/>
      </c>
      <c r="T437" s="57" t="str">
        <f t="array" ref="T437">IF(AND(E437&lt;&gt;"",K437="NON",OR(L437="Branchement individuel",L437="Batiment détruit")),3,"")</f>
        <v/>
      </c>
      <c r="U437" s="58"/>
      <c r="V437" s="58" t="str">
        <f t="array" ref="V437">IF(AND(E437&lt;&gt;"",K437="OUI",Q437="OUI"),18,"")</f>
        <v/>
      </c>
      <c r="W437" s="49" t="str">
        <f t="array" ref="W437">IF(AND(E437&lt;&gt;"",K437="OUI",Q437="OUI"),60,"")</f>
        <v/>
      </c>
      <c r="X437" s="56"/>
      <c r="Y437" s="49"/>
      <c r="Z437" s="49"/>
      <c r="AA437" s="51"/>
      <c r="AB437" s="48"/>
    </row>
    <row r="438" spans="1:28" x14ac:dyDescent="0.25">
      <c r="A438" s="152" t="str">
        <f t="array" ref="A438">IF(D438="",RIGHT(E438,7),"")</f>
        <v>5458553</v>
      </c>
      <c r="B438" s="152">
        <f t="array" ref="B438">E438</f>
        <v>10005458553</v>
      </c>
      <c r="C438" s="61" t="str">
        <f t="array" ref="C438">IFERROR(VLOOKUP(B438,RT!A:B,2,FALSE),"")</f>
        <v/>
      </c>
      <c r="D438" s="7" t="str">
        <f t="array" ref="D438">IFERROR(VLOOKUP(B438,RT!A:J,10,FALSE),"")</f>
        <v/>
      </c>
      <c r="E438" s="203">
        <v>10005458553</v>
      </c>
      <c r="F438" s="204" t="s">
        <v>1131</v>
      </c>
      <c r="G438" s="204" t="s">
        <v>70</v>
      </c>
      <c r="H438" s="204"/>
      <c r="I438" s="204" t="s">
        <v>1104</v>
      </c>
      <c r="J438" s="202" t="s">
        <v>79</v>
      </c>
      <c r="K438" s="169" t="str">
        <f t="array" ref="K438">IFERROR(VLOOKUP(B438,RT!A:K,11,FALSE),"")</f>
        <v/>
      </c>
      <c r="L438" s="170" t="str">
        <f t="array" ref="L438">IFERROR(VLOOKUP(B438,RT!A:AJ,36,FALSE),"")</f>
        <v/>
      </c>
      <c r="M438" s="53" t="str">
        <f t="array" ref="M438">IFERROR(VLOOKUP(B438,RT!A:AL,38,FALSE),"")</f>
        <v/>
      </c>
      <c r="N438" s="52" t="str">
        <f t="array" ref="N438">IFERROR(VLOOKUP(B438,RT!A:AK,37,FALSE),"")</f>
        <v/>
      </c>
      <c r="O438" s="54" t="str">
        <f t="array" ref="O438">IFERROR(VLOOKUP(B438,RT!A:I,9,FALSE),"")</f>
        <v/>
      </c>
      <c r="P438" s="52" t="str">
        <f t="array" ref="P438">IFERROR(VLOOKUP(B438,RT!A:H,8,FALSE),"")</f>
        <v/>
      </c>
      <c r="Q438" s="55" t="str">
        <f t="array" ref="Q438">IFERROR(VLOOKUP(B438,RT!A:AA,27,FALSE),"")</f>
        <v/>
      </c>
      <c r="R438" s="56" t="str">
        <f t="array" ref="R438">IF(AND(E438&lt;&gt;"",G438="INS",K438="OUI",M438&gt;0),M438*IF($O438&gt;41790,5.94,5.65),"")</f>
        <v/>
      </c>
      <c r="S438" s="50" t="str">
        <f t="array" ref="S438">IF(AND(E438&lt;&gt;"",G438="REV",K438="OUI",M438&gt;0),M438*IF($O438&gt;41790,6.2,5.9),"")</f>
        <v/>
      </c>
      <c r="T438" s="57" t="str">
        <f t="array" ref="T438">IF(AND(E438&lt;&gt;"",K438="NON",OR(L438="Branchement individuel",L438="Batiment détruit")),3,"")</f>
        <v/>
      </c>
      <c r="U438" s="58"/>
      <c r="V438" s="58" t="str">
        <f t="array" ref="V438">IF(AND(E438&lt;&gt;"",K438="OUI",Q438="OUI"),18,"")</f>
        <v/>
      </c>
      <c r="W438" s="49" t="str">
        <f t="array" ref="W438">IF(AND(E438&lt;&gt;"",K438="OUI",Q438="OUI"),60,"")</f>
        <v/>
      </c>
      <c r="X438" s="56"/>
      <c r="Y438" s="49"/>
      <c r="Z438" s="49"/>
      <c r="AA438" s="51"/>
      <c r="AB438" s="48"/>
    </row>
    <row r="439" spans="1:28" x14ac:dyDescent="0.25">
      <c r="A439" s="152" t="str">
        <f t="array" ref="A439">IF(D439="",RIGHT(E439,7),"")</f>
        <v>5583444</v>
      </c>
      <c r="B439" s="152">
        <f t="array" ref="B439">E439</f>
        <v>10005583444</v>
      </c>
      <c r="C439" s="61" t="str">
        <f t="array" ref="C439">IFERROR(VLOOKUP(B439,RT!A:B,2,FALSE),"")</f>
        <v/>
      </c>
      <c r="D439" s="7" t="str">
        <f t="array" ref="D439">IFERROR(VLOOKUP(B439,RT!A:J,10,FALSE),"")</f>
        <v/>
      </c>
      <c r="E439" s="203">
        <v>10005583444</v>
      </c>
      <c r="F439" s="204" t="s">
        <v>1288</v>
      </c>
      <c r="G439" s="204" t="s">
        <v>70</v>
      </c>
      <c r="H439" s="204"/>
      <c r="I439" s="204" t="s">
        <v>1104</v>
      </c>
      <c r="J439" s="202" t="s">
        <v>79</v>
      </c>
      <c r="K439" s="169" t="str">
        <f t="array" ref="K439">IFERROR(VLOOKUP(B439,RT!A:K,11,FALSE),"")</f>
        <v/>
      </c>
      <c r="L439" s="170" t="str">
        <f t="array" ref="L439">IFERROR(VLOOKUP(B439,RT!A:AJ,36,FALSE),"")</f>
        <v/>
      </c>
      <c r="M439" s="53" t="str">
        <f t="array" ref="M439">IFERROR(VLOOKUP(B439,RT!A:AL,38,FALSE),"")</f>
        <v/>
      </c>
      <c r="N439" s="52" t="str">
        <f t="array" ref="N439">IFERROR(VLOOKUP(B439,RT!A:AK,37,FALSE),"")</f>
        <v/>
      </c>
      <c r="O439" s="54" t="str">
        <f t="array" ref="O439">IFERROR(VLOOKUP(B439,RT!A:I,9,FALSE),"")</f>
        <v/>
      </c>
      <c r="P439" s="52" t="str">
        <f t="array" ref="P439">IFERROR(VLOOKUP(B439,RT!A:H,8,FALSE),"")</f>
        <v/>
      </c>
      <c r="Q439" s="55" t="str">
        <f t="array" ref="Q439">IFERROR(VLOOKUP(B439,RT!A:AA,27,FALSE),"")</f>
        <v/>
      </c>
      <c r="R439" s="56" t="str">
        <f t="array" ref="R439">IF(AND(E439&lt;&gt;"",G439="INS",K439="OUI",M439&gt;0),M439*IF($O439&gt;41790,5.94,5.65),"")</f>
        <v/>
      </c>
      <c r="S439" s="50" t="str">
        <f t="array" ref="S439">IF(AND(E439&lt;&gt;"",G439="REV",K439="OUI",M439&gt;0),M439*IF($O439&gt;41790,6.2,5.9),"")</f>
        <v/>
      </c>
      <c r="T439" s="57" t="str">
        <f t="array" ref="T439">IF(AND(E439&lt;&gt;"",K439="NON",OR(L439="Branchement individuel",L439="Batiment détruit")),3,"")</f>
        <v/>
      </c>
      <c r="U439" s="58"/>
      <c r="V439" s="58" t="str">
        <f t="array" ref="V439">IF(AND(E439&lt;&gt;"",K439="OUI",Q439="OUI"),18,"")</f>
        <v/>
      </c>
      <c r="W439" s="49" t="str">
        <f t="array" ref="W439">IF(AND(E439&lt;&gt;"",K439="OUI",Q439="OUI"),60,"")</f>
        <v/>
      </c>
      <c r="X439" s="56"/>
      <c r="Y439" s="49"/>
      <c r="Z439" s="49"/>
      <c r="AA439" s="51"/>
      <c r="AB439" s="48"/>
    </row>
    <row r="440" spans="1:28" x14ac:dyDescent="0.25">
      <c r="A440" s="152" t="str">
        <f t="array" ref="A440">IF(D440="",RIGHT(E440,7),"")</f>
        <v>5559736</v>
      </c>
      <c r="B440" s="152">
        <f t="array" ref="B440">E440</f>
        <v>10005559736</v>
      </c>
      <c r="C440" s="61" t="str">
        <f t="array" ref="C440">IFERROR(VLOOKUP(B440,RT!A:B,2,FALSE),"")</f>
        <v/>
      </c>
      <c r="D440" s="7" t="str">
        <f t="array" ref="D440">IFERROR(VLOOKUP(B440,RT!A:J,10,FALSE),"")</f>
        <v/>
      </c>
      <c r="E440" s="203">
        <v>10005559736</v>
      </c>
      <c r="F440" s="204" t="s">
        <v>1289</v>
      </c>
      <c r="G440" s="204" t="s">
        <v>70</v>
      </c>
      <c r="H440" s="204"/>
      <c r="I440" s="204" t="s">
        <v>1104</v>
      </c>
      <c r="J440" s="202" t="s">
        <v>79</v>
      </c>
      <c r="K440" s="169" t="str">
        <f t="array" ref="K440">IFERROR(VLOOKUP(B440,RT!A:K,11,FALSE),"")</f>
        <v/>
      </c>
      <c r="L440" s="170" t="str">
        <f t="array" ref="L440">IFERROR(VLOOKUP(B440,RT!A:AJ,36,FALSE),"")</f>
        <v/>
      </c>
      <c r="M440" s="53" t="str">
        <f t="array" ref="M440">IFERROR(VLOOKUP(B440,RT!A:AL,38,FALSE),"")</f>
        <v/>
      </c>
      <c r="N440" s="52" t="str">
        <f t="array" ref="N440">IFERROR(VLOOKUP(B440,RT!A:AK,37,FALSE),"")</f>
        <v/>
      </c>
      <c r="O440" s="54" t="str">
        <f t="array" ref="O440">IFERROR(VLOOKUP(B440,RT!A:I,9,FALSE),"")</f>
        <v/>
      </c>
      <c r="P440" s="52" t="str">
        <f t="array" ref="P440">IFERROR(VLOOKUP(B440,RT!A:H,8,FALSE),"")</f>
        <v/>
      </c>
      <c r="Q440" s="55" t="str">
        <f t="array" ref="Q440">IFERROR(VLOOKUP(B440,RT!A:AA,27,FALSE),"")</f>
        <v/>
      </c>
      <c r="R440" s="56" t="str">
        <f t="array" ref="R440">IF(AND(E440&lt;&gt;"",G440="INS",K440="OUI",M440&gt;0),M440*IF($O440&gt;41790,5.94,5.65),"")</f>
        <v/>
      </c>
      <c r="S440" s="50" t="str">
        <f t="array" ref="S440">IF(AND(E440&lt;&gt;"",G440="REV",K440="OUI",M440&gt;0),M440*IF($O440&gt;41790,6.2,5.9),"")</f>
        <v/>
      </c>
      <c r="T440" s="57" t="str">
        <f t="array" ref="T440">IF(AND(E440&lt;&gt;"",K440="NON",OR(L440="Branchement individuel",L440="Batiment détruit")),3,"")</f>
        <v/>
      </c>
      <c r="U440" s="58"/>
      <c r="V440" s="58" t="str">
        <f t="array" ref="V440">IF(AND(E440&lt;&gt;"",K440="OUI",Q440="OUI"),18,"")</f>
        <v/>
      </c>
      <c r="W440" s="49" t="str">
        <f t="array" ref="W440">IF(AND(E440&lt;&gt;"",K440="OUI",Q440="OUI"),60,"")</f>
        <v/>
      </c>
      <c r="X440" s="56"/>
      <c r="Y440" s="49"/>
      <c r="Z440" s="49"/>
      <c r="AA440" s="51"/>
      <c r="AB440" s="48"/>
    </row>
    <row r="441" spans="1:28" x14ac:dyDescent="0.25">
      <c r="A441" s="152" t="str">
        <f t="array" ref="A441">IF(D441="",RIGHT(E441,7),"")</f>
        <v>5556090</v>
      </c>
      <c r="B441" s="152">
        <f t="array" ref="B441">E441</f>
        <v>10005556090</v>
      </c>
      <c r="C441" s="61" t="str">
        <f t="array" ref="C441">IFERROR(VLOOKUP(B441,RT!A:B,2,FALSE),"")</f>
        <v/>
      </c>
      <c r="D441" s="7" t="str">
        <f t="array" ref="D441">IFERROR(VLOOKUP(B441,RT!A:J,10,FALSE),"")</f>
        <v/>
      </c>
      <c r="E441" s="203">
        <v>10005556090</v>
      </c>
      <c r="F441" s="204" t="s">
        <v>1290</v>
      </c>
      <c r="G441" s="204" t="s">
        <v>70</v>
      </c>
      <c r="H441" s="204"/>
      <c r="I441" s="204" t="s">
        <v>1104</v>
      </c>
      <c r="J441" s="202" t="s">
        <v>79</v>
      </c>
      <c r="K441" s="169" t="str">
        <f t="array" ref="K441">IFERROR(VLOOKUP(B441,RT!A:K,11,FALSE),"")</f>
        <v/>
      </c>
      <c r="L441" s="170" t="str">
        <f t="array" ref="L441">IFERROR(VLOOKUP(B441,RT!A:AJ,36,FALSE),"")</f>
        <v/>
      </c>
      <c r="M441" s="53" t="str">
        <f t="array" ref="M441">IFERROR(VLOOKUP(B441,RT!A:AL,38,FALSE),"")</f>
        <v/>
      </c>
      <c r="N441" s="52" t="str">
        <f t="array" ref="N441">IFERROR(VLOOKUP(B441,RT!A:AK,37,FALSE),"")</f>
        <v/>
      </c>
      <c r="O441" s="54" t="str">
        <f t="array" ref="O441">IFERROR(VLOOKUP(B441,RT!A:I,9,FALSE),"")</f>
        <v/>
      </c>
      <c r="P441" s="52" t="str">
        <f t="array" ref="P441">IFERROR(VLOOKUP(B441,RT!A:H,8,FALSE),"")</f>
        <v/>
      </c>
      <c r="Q441" s="55" t="str">
        <f t="array" ref="Q441">IFERROR(VLOOKUP(B441,RT!A:AA,27,FALSE),"")</f>
        <v/>
      </c>
      <c r="R441" s="56" t="str">
        <f t="array" ref="R441">IF(AND(E441&lt;&gt;"",G441="INS",K441="OUI",M441&gt;0),M441*IF($O441&gt;41790,5.94,5.65),"")</f>
        <v/>
      </c>
      <c r="S441" s="50" t="str">
        <f t="array" ref="S441">IF(AND(E441&lt;&gt;"",G441="REV",K441="OUI",M441&gt;0),M441*IF($O441&gt;41790,6.2,5.9),"")</f>
        <v/>
      </c>
      <c r="T441" s="57" t="str">
        <f t="array" ref="T441">IF(AND(E441&lt;&gt;"",K441="NON",OR(L441="Branchement individuel",L441="Batiment détruit")),3,"")</f>
        <v/>
      </c>
      <c r="U441" s="58"/>
      <c r="V441" s="58" t="str">
        <f t="array" ref="V441">IF(AND(E441&lt;&gt;"",K441="OUI",Q441="OUI"),18,"")</f>
        <v/>
      </c>
      <c r="W441" s="49" t="str">
        <f t="array" ref="W441">IF(AND(E441&lt;&gt;"",K441="OUI",Q441="OUI"),60,"")</f>
        <v/>
      </c>
      <c r="X441" s="56"/>
      <c r="Y441" s="49"/>
      <c r="Z441" s="49"/>
      <c r="AA441" s="51"/>
      <c r="AB441" s="48"/>
    </row>
    <row r="442" spans="1:28" x14ac:dyDescent="0.25">
      <c r="A442" s="152" t="str">
        <f t="array" ref="A442">IF(D442="",RIGHT(E442,7),"")</f>
        <v>5649286</v>
      </c>
      <c r="B442" s="152">
        <f t="array" ref="B442">E442</f>
        <v>10005649286</v>
      </c>
      <c r="C442" s="61" t="str">
        <f t="array" ref="C442">IFERROR(VLOOKUP(B442,RT!A:B,2,FALSE),"")</f>
        <v/>
      </c>
      <c r="D442" s="7" t="str">
        <f t="array" ref="D442">IFERROR(VLOOKUP(B442,RT!A:J,10,FALSE),"")</f>
        <v/>
      </c>
      <c r="E442" s="203">
        <v>10005649286</v>
      </c>
      <c r="F442" s="204" t="s">
        <v>1267</v>
      </c>
      <c r="G442" s="204" t="s">
        <v>70</v>
      </c>
      <c r="H442" s="204"/>
      <c r="I442" s="204" t="s">
        <v>1104</v>
      </c>
      <c r="J442" s="202" t="s">
        <v>79</v>
      </c>
      <c r="K442" s="169" t="str">
        <f t="array" ref="K442">IFERROR(VLOOKUP(B442,RT!A:K,11,FALSE),"")</f>
        <v/>
      </c>
      <c r="L442" s="170" t="str">
        <f t="array" ref="L442">IFERROR(VLOOKUP(B442,RT!A:AJ,36,FALSE),"")</f>
        <v/>
      </c>
      <c r="M442" s="53" t="str">
        <f t="array" ref="M442">IFERROR(VLOOKUP(B442,RT!A:AL,38,FALSE),"")</f>
        <v/>
      </c>
      <c r="N442" s="52" t="str">
        <f t="array" ref="N442">IFERROR(VLOOKUP(B442,RT!A:AK,37,FALSE),"")</f>
        <v/>
      </c>
      <c r="O442" s="54" t="str">
        <f t="array" ref="O442">IFERROR(VLOOKUP(B442,RT!A:I,9,FALSE),"")</f>
        <v/>
      </c>
      <c r="P442" s="52" t="str">
        <f t="array" ref="P442">IFERROR(VLOOKUP(B442,RT!A:H,8,FALSE),"")</f>
        <v/>
      </c>
      <c r="Q442" s="55" t="str">
        <f t="array" ref="Q442">IFERROR(VLOOKUP(B442,RT!A:AA,27,FALSE),"")</f>
        <v/>
      </c>
      <c r="R442" s="56" t="str">
        <f t="array" ref="R442">IF(AND(E442&lt;&gt;"",G442="INS",K442="OUI",M442&gt;0),M442*IF($O442&gt;41790,5.94,5.65),"")</f>
        <v/>
      </c>
      <c r="S442" s="50" t="str">
        <f t="array" ref="S442">IF(AND(E442&lt;&gt;"",G442="REV",K442="OUI",M442&gt;0),M442*IF($O442&gt;41790,6.2,5.9),"")</f>
        <v/>
      </c>
      <c r="T442" s="57" t="str">
        <f t="array" ref="T442">IF(AND(E442&lt;&gt;"",K442="NON",OR(L442="Branchement individuel",L442="Batiment détruit")),3,"")</f>
        <v/>
      </c>
      <c r="U442" s="58"/>
      <c r="V442" s="58" t="str">
        <f t="array" ref="V442">IF(AND(E442&lt;&gt;"",K442="OUI",Q442="OUI"),18,"")</f>
        <v/>
      </c>
      <c r="W442" s="49" t="str">
        <f t="array" ref="W442">IF(AND(E442&lt;&gt;"",K442="OUI",Q442="OUI"),60,"")</f>
        <v/>
      </c>
      <c r="X442" s="56"/>
      <c r="Y442" s="49"/>
      <c r="Z442" s="49"/>
      <c r="AA442" s="51"/>
      <c r="AB442" s="48"/>
    </row>
    <row r="443" spans="1:28" x14ac:dyDescent="0.25">
      <c r="A443" s="152" t="str">
        <f t="array" ref="A443">IF(D443="",RIGHT(E443,7),"")</f>
        <v>5385943</v>
      </c>
      <c r="B443" s="152">
        <f t="array" ref="B443">E443</f>
        <v>10005385943</v>
      </c>
      <c r="C443" s="61" t="str">
        <f t="array" ref="C443">IFERROR(VLOOKUP(B443,RT!A:B,2,FALSE),"")</f>
        <v/>
      </c>
      <c r="D443" s="7" t="str">
        <f t="array" ref="D443">IFERROR(VLOOKUP(B443,RT!A:J,10,FALSE),"")</f>
        <v/>
      </c>
      <c r="E443" s="203">
        <v>10005385943</v>
      </c>
      <c r="F443" s="204" t="s">
        <v>1225</v>
      </c>
      <c r="G443" s="204" t="s">
        <v>70</v>
      </c>
      <c r="H443" s="204"/>
      <c r="I443" s="204" t="s">
        <v>1104</v>
      </c>
      <c r="J443" s="202" t="s">
        <v>79</v>
      </c>
      <c r="K443" s="169" t="str">
        <f t="array" ref="K443">IFERROR(VLOOKUP(B443,RT!A:K,11,FALSE),"")</f>
        <v/>
      </c>
      <c r="L443" s="170" t="str">
        <f t="array" ref="L443">IFERROR(VLOOKUP(B443,RT!A:AJ,36,FALSE),"")</f>
        <v/>
      </c>
      <c r="M443" s="53" t="str">
        <f t="array" ref="M443">IFERROR(VLOOKUP(B443,RT!A:AL,38,FALSE),"")</f>
        <v/>
      </c>
      <c r="N443" s="52" t="str">
        <f t="array" ref="N443">IFERROR(VLOOKUP(B443,RT!A:AK,37,FALSE),"")</f>
        <v/>
      </c>
      <c r="O443" s="54" t="str">
        <f t="array" ref="O443">IFERROR(VLOOKUP(B443,RT!A:I,9,FALSE),"")</f>
        <v/>
      </c>
      <c r="P443" s="52" t="str">
        <f t="array" ref="P443">IFERROR(VLOOKUP(B443,RT!A:H,8,FALSE),"")</f>
        <v/>
      </c>
      <c r="Q443" s="55" t="str">
        <f t="array" ref="Q443">IFERROR(VLOOKUP(B443,RT!A:AA,27,FALSE),"")</f>
        <v/>
      </c>
      <c r="R443" s="56" t="str">
        <f t="array" ref="R443">IF(AND(E443&lt;&gt;"",G443="INS",K443="OUI",M443&gt;0),M443*IF($O443&gt;41790,5.94,5.65),"")</f>
        <v/>
      </c>
      <c r="S443" s="50" t="str">
        <f t="array" ref="S443">IF(AND(E443&lt;&gt;"",G443="REV",K443="OUI",M443&gt;0),M443*IF($O443&gt;41790,6.2,5.9),"")</f>
        <v/>
      </c>
      <c r="T443" s="57" t="str">
        <f t="array" ref="T443">IF(AND(E443&lt;&gt;"",K443="NON",OR(L443="Branchement individuel",L443="Batiment détruit")),3,"")</f>
        <v/>
      </c>
      <c r="U443" s="58"/>
      <c r="V443" s="58" t="str">
        <f t="array" ref="V443">IF(AND(E443&lt;&gt;"",K443="OUI",Q443="OUI"),18,"")</f>
        <v/>
      </c>
      <c r="W443" s="49" t="str">
        <f t="array" ref="W443">IF(AND(E443&lt;&gt;"",K443="OUI",Q443="OUI"),60,"")</f>
        <v/>
      </c>
      <c r="X443" s="56"/>
      <c r="Y443" s="49"/>
      <c r="Z443" s="49"/>
      <c r="AA443" s="51"/>
      <c r="AB443" s="48"/>
    </row>
    <row r="444" spans="1:28" x14ac:dyDescent="0.25">
      <c r="A444" s="152" t="str">
        <f t="array" ref="A444">IF(D444="",RIGHT(E444,7),"")</f>
        <v>5580934</v>
      </c>
      <c r="B444" s="152">
        <f t="array" ref="B444">E444</f>
        <v>10005580934</v>
      </c>
      <c r="C444" s="61" t="str">
        <f t="array" ref="C444">IFERROR(VLOOKUP(B444,RT!A:B,2,FALSE),"")</f>
        <v/>
      </c>
      <c r="D444" s="7" t="str">
        <f t="array" ref="D444">IFERROR(VLOOKUP(B444,RT!A:J,10,FALSE),"")</f>
        <v/>
      </c>
      <c r="E444" s="203">
        <v>10005580934</v>
      </c>
      <c r="F444" s="204" t="s">
        <v>1268</v>
      </c>
      <c r="G444" s="204" t="s">
        <v>70</v>
      </c>
      <c r="H444" s="204"/>
      <c r="I444" s="204" t="s">
        <v>1104</v>
      </c>
      <c r="J444" s="202" t="s">
        <v>79</v>
      </c>
      <c r="K444" s="169" t="str">
        <f t="array" ref="K444">IFERROR(VLOOKUP(B444,RT!A:K,11,FALSE),"")</f>
        <v/>
      </c>
      <c r="L444" s="170" t="str">
        <f t="array" ref="L444">IFERROR(VLOOKUP(B444,RT!A:AJ,36,FALSE),"")</f>
        <v/>
      </c>
      <c r="M444" s="53" t="str">
        <f t="array" ref="M444">IFERROR(VLOOKUP(B444,RT!A:AL,38,FALSE),"")</f>
        <v/>
      </c>
      <c r="N444" s="52" t="str">
        <f t="array" ref="N444">IFERROR(VLOOKUP(B444,RT!A:AK,37,FALSE),"")</f>
        <v/>
      </c>
      <c r="O444" s="54" t="str">
        <f t="array" ref="O444">IFERROR(VLOOKUP(B444,RT!A:I,9,FALSE),"")</f>
        <v/>
      </c>
      <c r="P444" s="52" t="str">
        <f t="array" ref="P444">IFERROR(VLOOKUP(B444,RT!A:H,8,FALSE),"")</f>
        <v/>
      </c>
      <c r="Q444" s="55" t="str">
        <f t="array" ref="Q444">IFERROR(VLOOKUP(B444,RT!A:AA,27,FALSE),"")</f>
        <v/>
      </c>
      <c r="R444" s="56" t="str">
        <f t="array" ref="R444">IF(AND(E444&lt;&gt;"",G444="INS",K444="OUI",M444&gt;0),M444*IF($O444&gt;41790,5.94,5.65),"")</f>
        <v/>
      </c>
      <c r="S444" s="50" t="str">
        <f t="array" ref="S444">IF(AND(E444&lt;&gt;"",G444="REV",K444="OUI",M444&gt;0),M444*IF($O444&gt;41790,6.2,5.9),"")</f>
        <v/>
      </c>
      <c r="T444" s="57" t="str">
        <f t="array" ref="T444">IF(AND(E444&lt;&gt;"",K444="NON",OR(L444="Branchement individuel",L444="Batiment détruit")),3,"")</f>
        <v/>
      </c>
      <c r="U444" s="58"/>
      <c r="V444" s="58" t="str">
        <f t="array" ref="V444">IF(AND(E444&lt;&gt;"",K444="OUI",Q444="OUI"),18,"")</f>
        <v/>
      </c>
      <c r="W444" s="49" t="str">
        <f t="array" ref="W444">IF(AND(E444&lt;&gt;"",K444="OUI",Q444="OUI"),60,"")</f>
        <v/>
      </c>
      <c r="X444" s="56"/>
      <c r="Y444" s="49"/>
      <c r="Z444" s="49"/>
      <c r="AA444" s="51"/>
      <c r="AB444" s="48"/>
    </row>
    <row r="445" spans="1:28" x14ac:dyDescent="0.25">
      <c r="A445" s="152" t="str">
        <f t="array" ref="A445">IF(D445="",RIGHT(E445,7),"")</f>
        <v>5582819</v>
      </c>
      <c r="B445" s="152">
        <f t="array" ref="B445">E445</f>
        <v>10005582819</v>
      </c>
      <c r="C445" s="61" t="str">
        <f t="array" ref="C445">IFERROR(VLOOKUP(B445,RT!A:B,2,FALSE),"")</f>
        <v/>
      </c>
      <c r="D445" s="7" t="str">
        <f t="array" ref="D445">IFERROR(VLOOKUP(B445,RT!A:J,10,FALSE),"")</f>
        <v/>
      </c>
      <c r="E445" s="203">
        <v>10005582819</v>
      </c>
      <c r="F445" s="204" t="s">
        <v>1253</v>
      </c>
      <c r="G445" s="204" t="s">
        <v>70</v>
      </c>
      <c r="H445" s="204"/>
      <c r="I445" s="204" t="s">
        <v>1104</v>
      </c>
      <c r="J445" s="202" t="s">
        <v>79</v>
      </c>
      <c r="K445" s="169" t="str">
        <f t="array" ref="K445">IFERROR(VLOOKUP(B445,RT!A:K,11,FALSE),"")</f>
        <v/>
      </c>
      <c r="L445" s="170" t="str">
        <f t="array" ref="L445">IFERROR(VLOOKUP(B445,RT!A:AJ,36,FALSE),"")</f>
        <v/>
      </c>
      <c r="M445" s="53" t="str">
        <f t="array" ref="M445">IFERROR(VLOOKUP(B445,RT!A:AL,38,FALSE),"")</f>
        <v/>
      </c>
      <c r="N445" s="52" t="str">
        <f t="array" ref="N445">IFERROR(VLOOKUP(B445,RT!A:AK,37,FALSE),"")</f>
        <v/>
      </c>
      <c r="O445" s="54" t="str">
        <f t="array" ref="O445">IFERROR(VLOOKUP(B445,RT!A:I,9,FALSE),"")</f>
        <v/>
      </c>
      <c r="P445" s="52" t="str">
        <f t="array" ref="P445">IFERROR(VLOOKUP(B445,RT!A:H,8,FALSE),"")</f>
        <v/>
      </c>
      <c r="Q445" s="55" t="str">
        <f t="array" ref="Q445">IFERROR(VLOOKUP(B445,RT!A:AA,27,FALSE),"")</f>
        <v/>
      </c>
      <c r="R445" s="56" t="str">
        <f t="array" ref="R445">IF(AND(E445&lt;&gt;"",G445="INS",K445="OUI",M445&gt;0),M445*IF($O445&gt;41790,5.94,5.65),"")</f>
        <v/>
      </c>
      <c r="S445" s="50" t="str">
        <f t="array" ref="S445">IF(AND(E445&lt;&gt;"",G445="REV",K445="OUI",M445&gt;0),M445*IF($O445&gt;41790,6.2,5.9),"")</f>
        <v/>
      </c>
      <c r="T445" s="57" t="str">
        <f t="array" ref="T445">IF(AND(E445&lt;&gt;"",K445="NON",OR(L445="Branchement individuel",L445="Batiment détruit")),3,"")</f>
        <v/>
      </c>
      <c r="U445" s="58"/>
      <c r="V445" s="58" t="str">
        <f t="array" ref="V445">IF(AND(E445&lt;&gt;"",K445="OUI",Q445="OUI"),18,"")</f>
        <v/>
      </c>
      <c r="W445" s="49" t="str">
        <f t="array" ref="W445">IF(AND(E445&lt;&gt;"",K445="OUI",Q445="OUI"),60,"")</f>
        <v/>
      </c>
      <c r="X445" s="56"/>
      <c r="Y445" s="49"/>
      <c r="Z445" s="49"/>
      <c r="AA445" s="51"/>
      <c r="AB445" s="48"/>
    </row>
    <row r="446" spans="1:28" x14ac:dyDescent="0.25">
      <c r="A446" s="152" t="str">
        <f t="array" ref="A446">IF(D446="",RIGHT(E446,7),"")</f>
        <v>5139656</v>
      </c>
      <c r="B446" s="152">
        <f t="array" ref="B446">E446</f>
        <v>10005139656</v>
      </c>
      <c r="C446" s="61" t="str">
        <f t="array" ref="C446">IFERROR(VLOOKUP(B446,RT!A:B,2,FALSE),"")</f>
        <v/>
      </c>
      <c r="D446" s="7" t="str">
        <f t="array" ref="D446">IFERROR(VLOOKUP(B446,RT!A:J,10,FALSE),"")</f>
        <v/>
      </c>
      <c r="E446" s="203">
        <v>10005139656</v>
      </c>
      <c r="F446" s="204" t="s">
        <v>1296</v>
      </c>
      <c r="G446" s="204" t="s">
        <v>70</v>
      </c>
      <c r="H446" s="204"/>
      <c r="I446" s="204" t="s">
        <v>1104</v>
      </c>
      <c r="J446" s="202" t="s">
        <v>79</v>
      </c>
      <c r="K446" s="169" t="str">
        <f t="array" ref="K446">IFERROR(VLOOKUP(B446,RT!A:K,11,FALSE),"")</f>
        <v/>
      </c>
      <c r="L446" s="170" t="str">
        <f t="array" ref="L446">IFERROR(VLOOKUP(B446,RT!A:AJ,36,FALSE),"")</f>
        <v/>
      </c>
      <c r="M446" s="53" t="str">
        <f t="array" ref="M446">IFERROR(VLOOKUP(B446,RT!A:AL,38,FALSE),"")</f>
        <v/>
      </c>
      <c r="N446" s="52" t="str">
        <f t="array" ref="N446">IFERROR(VLOOKUP(B446,RT!A:AK,37,FALSE),"")</f>
        <v/>
      </c>
      <c r="O446" s="54" t="str">
        <f t="array" ref="O446">IFERROR(VLOOKUP(B446,RT!A:I,9,FALSE),"")</f>
        <v/>
      </c>
      <c r="P446" s="52" t="str">
        <f t="array" ref="P446">IFERROR(VLOOKUP(B446,RT!A:H,8,FALSE),"")</f>
        <v/>
      </c>
      <c r="Q446" s="55" t="str">
        <f t="array" ref="Q446">IFERROR(VLOOKUP(B446,RT!A:AA,27,FALSE),"")</f>
        <v/>
      </c>
      <c r="R446" s="56" t="str">
        <f t="array" ref="R446">IF(AND(E446&lt;&gt;"",G446="INS",K446="OUI",M446&gt;0),M446*IF($O446&gt;41790,5.94,5.65),"")</f>
        <v/>
      </c>
      <c r="S446" s="50" t="str">
        <f t="array" ref="S446">IF(AND(E446&lt;&gt;"",G446="REV",K446="OUI",M446&gt;0),M446*IF($O446&gt;41790,6.2,5.9),"")</f>
        <v/>
      </c>
      <c r="T446" s="57" t="str">
        <f t="array" ref="T446">IF(AND(E446&lt;&gt;"",K446="NON",OR(L446="Branchement individuel",L446="Batiment détruit")),3,"")</f>
        <v/>
      </c>
      <c r="U446" s="58"/>
      <c r="V446" s="58" t="str">
        <f t="array" ref="V446">IF(AND(E446&lt;&gt;"",K446="OUI",Q446="OUI"),18,"")</f>
        <v/>
      </c>
      <c r="W446" s="49" t="str">
        <f t="array" ref="W446">IF(AND(E446&lt;&gt;"",K446="OUI",Q446="OUI"),60,"")</f>
        <v/>
      </c>
      <c r="X446" s="56"/>
      <c r="Y446" s="49"/>
      <c r="Z446" s="49"/>
      <c r="AA446" s="51"/>
      <c r="AB446" s="48"/>
    </row>
    <row r="447" spans="1:28" x14ac:dyDescent="0.25">
      <c r="A447" s="152" t="str">
        <f t="array" ref="A447">IF(D447="",RIGHT(E447,7),"")</f>
        <v>5490355</v>
      </c>
      <c r="B447" s="152">
        <f t="array" ref="B447">E447</f>
        <v>10005490355</v>
      </c>
      <c r="C447" s="61" t="str">
        <f t="array" ref="C447">IFERROR(VLOOKUP(B447,RT!A:B,2,FALSE),"")</f>
        <v/>
      </c>
      <c r="D447" s="7" t="str">
        <f t="array" ref="D447">IFERROR(VLOOKUP(B447,RT!A:J,10,FALSE),"")</f>
        <v/>
      </c>
      <c r="E447" s="203">
        <v>10005490355</v>
      </c>
      <c r="F447" s="204" t="s">
        <v>1117</v>
      </c>
      <c r="G447" s="204" t="s">
        <v>70</v>
      </c>
      <c r="H447" s="204"/>
      <c r="I447" s="204" t="s">
        <v>1104</v>
      </c>
      <c r="J447" s="202" t="s">
        <v>79</v>
      </c>
      <c r="K447" s="169" t="str">
        <f t="array" ref="K447">IFERROR(VLOOKUP(B447,RT!A:K,11,FALSE),"")</f>
        <v/>
      </c>
      <c r="L447" s="170" t="str">
        <f t="array" ref="L447">IFERROR(VLOOKUP(B447,RT!A:AJ,36,FALSE),"")</f>
        <v/>
      </c>
      <c r="M447" s="53" t="str">
        <f t="array" ref="M447">IFERROR(VLOOKUP(B447,RT!A:AL,38,FALSE),"")</f>
        <v/>
      </c>
      <c r="N447" s="52" t="str">
        <f t="array" ref="N447">IFERROR(VLOOKUP(B447,RT!A:AK,37,FALSE),"")</f>
        <v/>
      </c>
      <c r="O447" s="54" t="str">
        <f t="array" ref="O447">IFERROR(VLOOKUP(B447,RT!A:I,9,FALSE),"")</f>
        <v/>
      </c>
      <c r="P447" s="52" t="str">
        <f t="array" ref="P447">IFERROR(VLOOKUP(B447,RT!A:H,8,FALSE),"")</f>
        <v/>
      </c>
      <c r="Q447" s="55" t="str">
        <f t="array" ref="Q447">IFERROR(VLOOKUP(B447,RT!A:AA,27,FALSE),"")</f>
        <v/>
      </c>
      <c r="R447" s="56" t="str">
        <f t="array" ref="R447">IF(AND(E447&lt;&gt;"",G447="INS",K447="OUI",M447&gt;0),M447*IF($O447&gt;41790,5.94,5.65),"")</f>
        <v/>
      </c>
      <c r="S447" s="50" t="str">
        <f t="array" ref="S447">IF(AND(E447&lt;&gt;"",G447="REV",K447="OUI",M447&gt;0),M447*IF($O447&gt;41790,6.2,5.9),"")</f>
        <v/>
      </c>
      <c r="T447" s="57" t="str">
        <f t="array" ref="T447">IF(AND(E447&lt;&gt;"",K447="NON",OR(L447="Branchement individuel",L447="Batiment détruit")),3,"")</f>
        <v/>
      </c>
      <c r="U447" s="58"/>
      <c r="V447" s="58" t="str">
        <f t="array" ref="V447">IF(AND(E447&lt;&gt;"",K447="OUI",Q447="OUI"),18,"")</f>
        <v/>
      </c>
      <c r="W447" s="49" t="str">
        <f t="array" ref="W447">IF(AND(E447&lt;&gt;"",K447="OUI",Q447="OUI"),60,"")</f>
        <v/>
      </c>
      <c r="X447" s="56"/>
      <c r="Y447" s="49"/>
      <c r="Z447" s="49"/>
      <c r="AA447" s="51"/>
      <c r="AB447" s="48"/>
    </row>
    <row r="448" spans="1:28" x14ac:dyDescent="0.25">
      <c r="A448" s="152" t="str">
        <f t="array" ref="A448">IF(D448="",RIGHT(E448,7),"")</f>
        <v>5384542</v>
      </c>
      <c r="B448" s="152">
        <f t="array" ref="B448">E448</f>
        <v>10005384542</v>
      </c>
      <c r="C448" s="61" t="str">
        <f t="array" ref="C448">IFERROR(VLOOKUP(B448,RT!A:B,2,FALSE),"")</f>
        <v/>
      </c>
      <c r="D448" s="7" t="str">
        <f t="array" ref="D448">IFERROR(VLOOKUP(B448,RT!A:J,10,FALSE),"")</f>
        <v/>
      </c>
      <c r="E448" s="203">
        <v>10005384542</v>
      </c>
      <c r="F448" s="204" t="s">
        <v>1329</v>
      </c>
      <c r="G448" s="204" t="s">
        <v>70</v>
      </c>
      <c r="H448" s="204"/>
      <c r="I448" s="204" t="s">
        <v>1104</v>
      </c>
      <c r="J448" s="202" t="s">
        <v>79</v>
      </c>
      <c r="K448" s="169" t="str">
        <f t="array" ref="K448">IFERROR(VLOOKUP(B448,RT!A:K,11,FALSE),"")</f>
        <v/>
      </c>
      <c r="L448" s="170" t="str">
        <f t="array" ref="L448">IFERROR(VLOOKUP(B448,RT!A:AJ,36,FALSE),"")</f>
        <v/>
      </c>
      <c r="M448" s="53" t="str">
        <f t="array" ref="M448">IFERROR(VLOOKUP(B448,RT!A:AL,38,FALSE),"")</f>
        <v/>
      </c>
      <c r="N448" s="52" t="str">
        <f t="array" ref="N448">IFERROR(VLOOKUP(B448,RT!A:AK,37,FALSE),"")</f>
        <v/>
      </c>
      <c r="O448" s="54" t="str">
        <f t="array" ref="O448">IFERROR(VLOOKUP(B448,RT!A:I,9,FALSE),"")</f>
        <v/>
      </c>
      <c r="P448" s="52" t="str">
        <f t="array" ref="P448">IFERROR(VLOOKUP(B448,RT!A:H,8,FALSE),"")</f>
        <v/>
      </c>
      <c r="Q448" s="55" t="str">
        <f t="array" ref="Q448">IFERROR(VLOOKUP(B448,RT!A:AA,27,FALSE),"")</f>
        <v/>
      </c>
      <c r="R448" s="56" t="str">
        <f t="array" ref="R448">IF(AND(E448&lt;&gt;"",G448="INS",K448="OUI",M448&gt;0),M448*IF($O448&gt;41790,5.94,5.65),"")</f>
        <v/>
      </c>
      <c r="S448" s="50" t="str">
        <f t="array" ref="S448">IF(AND(E448&lt;&gt;"",G448="REV",K448="OUI",M448&gt;0),M448*IF($O448&gt;41790,6.2,5.9),"")</f>
        <v/>
      </c>
      <c r="T448" s="57" t="str">
        <f t="array" ref="T448">IF(AND(E448&lt;&gt;"",K448="NON",OR(L448="Branchement individuel",L448="Batiment détruit")),3,"")</f>
        <v/>
      </c>
      <c r="U448" s="58"/>
      <c r="V448" s="58" t="str">
        <f t="array" ref="V448">IF(AND(E448&lt;&gt;"",K448="OUI",Q448="OUI"),18,"")</f>
        <v/>
      </c>
      <c r="W448" s="49" t="str">
        <f t="array" ref="W448">IF(AND(E448&lt;&gt;"",K448="OUI",Q448="OUI"),60,"")</f>
        <v/>
      </c>
      <c r="X448" s="56"/>
      <c r="Y448" s="49"/>
      <c r="Z448" s="49"/>
      <c r="AA448" s="51"/>
      <c r="AB448" s="48"/>
    </row>
    <row r="449" spans="1:28" x14ac:dyDescent="0.25">
      <c r="A449" s="152" t="str">
        <f t="array" ref="A449">IF(D449="",RIGHT(E449,7),"")</f>
        <v>5195093</v>
      </c>
      <c r="B449" s="152">
        <f t="array" ref="B449">E449</f>
        <v>10005195093</v>
      </c>
      <c r="C449" s="61" t="str">
        <f t="array" ref="C449">IFERROR(VLOOKUP(B449,RT!A:B,2,FALSE),"")</f>
        <v/>
      </c>
      <c r="D449" s="7" t="str">
        <f t="array" ref="D449">IFERROR(VLOOKUP(B449,RT!A:J,10,FALSE),"")</f>
        <v/>
      </c>
      <c r="E449" s="203">
        <v>10005195093</v>
      </c>
      <c r="F449" s="204" t="s">
        <v>1240</v>
      </c>
      <c r="G449" s="204" t="s">
        <v>70</v>
      </c>
      <c r="H449" s="204"/>
      <c r="I449" s="204" t="s">
        <v>1104</v>
      </c>
      <c r="J449" s="202" t="s">
        <v>79</v>
      </c>
      <c r="K449" s="169" t="str">
        <f t="array" ref="K449">IFERROR(VLOOKUP(B449,RT!A:K,11,FALSE),"")</f>
        <v/>
      </c>
      <c r="L449" s="170" t="str">
        <f t="array" ref="L449">IFERROR(VLOOKUP(B449,RT!A:AJ,36,FALSE),"")</f>
        <v/>
      </c>
      <c r="M449" s="53" t="str">
        <f t="array" ref="M449">IFERROR(VLOOKUP(B449,RT!A:AL,38,FALSE),"")</f>
        <v/>
      </c>
      <c r="N449" s="52" t="str">
        <f t="array" ref="N449">IFERROR(VLOOKUP(B449,RT!A:AK,37,FALSE),"")</f>
        <v/>
      </c>
      <c r="O449" s="54" t="str">
        <f t="array" ref="O449">IFERROR(VLOOKUP(B449,RT!A:I,9,FALSE),"")</f>
        <v/>
      </c>
      <c r="P449" s="52" t="str">
        <f t="array" ref="P449">IFERROR(VLOOKUP(B449,RT!A:H,8,FALSE),"")</f>
        <v/>
      </c>
      <c r="Q449" s="55" t="str">
        <f t="array" ref="Q449">IFERROR(VLOOKUP(B449,RT!A:AA,27,FALSE),"")</f>
        <v/>
      </c>
      <c r="R449" s="56" t="str">
        <f t="array" ref="R449">IF(AND(E449&lt;&gt;"",G449="INS",K449="OUI",M449&gt;0),M449*IF($O449&gt;41790,5.94,5.65),"")</f>
        <v/>
      </c>
      <c r="S449" s="50" t="str">
        <f t="array" ref="S449">IF(AND(E449&lt;&gt;"",G449="REV",K449="OUI",M449&gt;0),M449*IF($O449&gt;41790,6.2,5.9),"")</f>
        <v/>
      </c>
      <c r="T449" s="57" t="str">
        <f t="array" ref="T449">IF(AND(E449&lt;&gt;"",K449="NON",OR(L449="Branchement individuel",L449="Batiment détruit")),3,"")</f>
        <v/>
      </c>
      <c r="U449" s="58"/>
      <c r="V449" s="58" t="str">
        <f t="array" ref="V449">IF(AND(E449&lt;&gt;"",K449="OUI",Q449="OUI"),18,"")</f>
        <v/>
      </c>
      <c r="W449" s="49" t="str">
        <f t="array" ref="W449">IF(AND(E449&lt;&gt;"",K449="OUI",Q449="OUI"),60,"")</f>
        <v/>
      </c>
      <c r="X449" s="56"/>
      <c r="Y449" s="49"/>
      <c r="Z449" s="49"/>
      <c r="AA449" s="51"/>
      <c r="AB449" s="48"/>
    </row>
    <row r="450" spans="1:28" x14ac:dyDescent="0.25">
      <c r="A450" s="152" t="str">
        <f t="array" ref="A450">IF(D450="",RIGHT(E450,7),"")</f>
        <v>5638786</v>
      </c>
      <c r="B450" s="152">
        <f t="array" ref="B450">E450</f>
        <v>10005638786</v>
      </c>
      <c r="C450" s="61" t="str">
        <f t="array" ref="C450">IFERROR(VLOOKUP(B450,RT!A:B,2,FALSE),"")</f>
        <v/>
      </c>
      <c r="D450" s="7" t="str">
        <f t="array" ref="D450">IFERROR(VLOOKUP(B450,RT!A:J,10,FALSE),"")</f>
        <v/>
      </c>
      <c r="E450" s="203">
        <v>10005638786</v>
      </c>
      <c r="F450" s="204" t="s">
        <v>1400</v>
      </c>
      <c r="G450" s="204" t="s">
        <v>70</v>
      </c>
      <c r="H450" s="204"/>
      <c r="I450" s="204" t="s">
        <v>1104</v>
      </c>
      <c r="J450" s="202" t="s">
        <v>79</v>
      </c>
      <c r="K450" s="169" t="str">
        <f t="array" ref="K450">IFERROR(VLOOKUP(B450,RT!A:K,11,FALSE),"")</f>
        <v/>
      </c>
      <c r="L450" s="170" t="str">
        <f t="array" ref="L450">IFERROR(VLOOKUP(B450,RT!A:AJ,36,FALSE),"")</f>
        <v/>
      </c>
      <c r="M450" s="53" t="str">
        <f t="array" ref="M450">IFERROR(VLOOKUP(B450,RT!A:AL,38,FALSE),"")</f>
        <v/>
      </c>
      <c r="N450" s="52" t="str">
        <f t="array" ref="N450">IFERROR(VLOOKUP(B450,RT!A:AK,37,FALSE),"")</f>
        <v/>
      </c>
      <c r="O450" s="54" t="str">
        <f t="array" ref="O450">IFERROR(VLOOKUP(B450,RT!A:I,9,FALSE),"")</f>
        <v/>
      </c>
      <c r="P450" s="52" t="str">
        <f t="array" ref="P450">IFERROR(VLOOKUP(B450,RT!A:H,8,FALSE),"")</f>
        <v/>
      </c>
      <c r="Q450" s="55" t="str">
        <f t="array" ref="Q450">IFERROR(VLOOKUP(B450,RT!A:AA,27,FALSE),"")</f>
        <v/>
      </c>
      <c r="R450" s="56" t="str">
        <f t="array" ref="R450">IF(AND(E450&lt;&gt;"",G450="INS",K450="OUI",M450&gt;0),M450*IF($O450&gt;41790,5.94,5.65),"")</f>
        <v/>
      </c>
      <c r="S450" s="50" t="str">
        <f t="array" ref="S450">IF(AND(E450&lt;&gt;"",G450="REV",K450="OUI",M450&gt;0),M450*IF($O450&gt;41790,6.2,5.9),"")</f>
        <v/>
      </c>
      <c r="T450" s="57" t="str">
        <f t="array" ref="T450">IF(AND(E450&lt;&gt;"",K450="NON",OR(L450="Branchement individuel",L450="Batiment détruit")),3,"")</f>
        <v/>
      </c>
      <c r="U450" s="58"/>
      <c r="V450" s="58" t="str">
        <f t="array" ref="V450">IF(AND(E450&lt;&gt;"",K450="OUI",Q450="OUI"),18,"")</f>
        <v/>
      </c>
      <c r="W450" s="49" t="str">
        <f t="array" ref="W450">IF(AND(E450&lt;&gt;"",K450="OUI",Q450="OUI"),60,"")</f>
        <v/>
      </c>
      <c r="X450" s="56"/>
      <c r="Y450" s="49"/>
      <c r="Z450" s="49"/>
      <c r="AA450" s="51"/>
      <c r="AB450" s="48"/>
    </row>
    <row r="451" spans="1:28" x14ac:dyDescent="0.25">
      <c r="A451" s="152" t="str">
        <f t="array" ref="A451">IF(D451="",RIGHT(E451,7),"")</f>
        <v>5498022</v>
      </c>
      <c r="B451" s="152">
        <f t="array" ref="B451">E451</f>
        <v>10005498022</v>
      </c>
      <c r="C451" s="61" t="str">
        <f t="array" ref="C451">IFERROR(VLOOKUP(B451,RT!A:B,2,FALSE),"")</f>
        <v/>
      </c>
      <c r="D451" s="7" t="str">
        <f t="array" ref="D451">IFERROR(VLOOKUP(B451,RT!A:J,10,FALSE),"")</f>
        <v/>
      </c>
      <c r="E451" s="203">
        <v>10005498022</v>
      </c>
      <c r="F451" s="204" t="s">
        <v>1420</v>
      </c>
      <c r="G451" s="204" t="s">
        <v>70</v>
      </c>
      <c r="H451" s="204"/>
      <c r="I451" s="204" t="s">
        <v>1104</v>
      </c>
      <c r="J451" s="202" t="s">
        <v>79</v>
      </c>
      <c r="K451" s="169" t="str">
        <f t="array" ref="K451">IFERROR(VLOOKUP(B451,RT!A:K,11,FALSE),"")</f>
        <v/>
      </c>
      <c r="L451" s="170" t="str">
        <f t="array" ref="L451">IFERROR(VLOOKUP(B451,RT!A:AJ,36,FALSE),"")</f>
        <v/>
      </c>
      <c r="M451" s="53" t="str">
        <f t="array" ref="M451">IFERROR(VLOOKUP(B451,RT!A:AL,38,FALSE),"")</f>
        <v/>
      </c>
      <c r="N451" s="52" t="str">
        <f t="array" ref="N451">IFERROR(VLOOKUP(B451,RT!A:AK,37,FALSE),"")</f>
        <v/>
      </c>
      <c r="O451" s="54" t="str">
        <f t="array" ref="O451">IFERROR(VLOOKUP(B451,RT!A:I,9,FALSE),"")</f>
        <v/>
      </c>
      <c r="P451" s="52" t="str">
        <f t="array" ref="P451">IFERROR(VLOOKUP(B451,RT!A:H,8,FALSE),"")</f>
        <v/>
      </c>
      <c r="Q451" s="55" t="str">
        <f t="array" ref="Q451">IFERROR(VLOOKUP(B451,RT!A:AA,27,FALSE),"")</f>
        <v/>
      </c>
      <c r="R451" s="56" t="str">
        <f t="array" ref="R451">IF(AND(E451&lt;&gt;"",G451="INS",K451="OUI",M451&gt;0),M451*IF($O451&gt;41790,5.94,5.65),"")</f>
        <v/>
      </c>
      <c r="S451" s="50" t="str">
        <f t="array" ref="S451">IF(AND(E451&lt;&gt;"",G451="REV",K451="OUI",M451&gt;0),M451*IF($O451&gt;41790,6.2,5.9),"")</f>
        <v/>
      </c>
      <c r="T451" s="57" t="str">
        <f t="array" ref="T451">IF(AND(E451&lt;&gt;"",K451="NON",OR(L451="Branchement individuel",L451="Batiment détruit")),3,"")</f>
        <v/>
      </c>
      <c r="U451" s="58"/>
      <c r="V451" s="58" t="str">
        <f t="array" ref="V451">IF(AND(E451&lt;&gt;"",K451="OUI",Q451="OUI"),18,"")</f>
        <v/>
      </c>
      <c r="W451" s="49" t="str">
        <f t="array" ref="W451">IF(AND(E451&lt;&gt;"",K451="OUI",Q451="OUI"),60,"")</f>
        <v/>
      </c>
      <c r="X451" s="56"/>
      <c r="Y451" s="49"/>
      <c r="Z451" s="49"/>
      <c r="AA451" s="51"/>
      <c r="AB451" s="48"/>
    </row>
    <row r="452" spans="1:28" x14ac:dyDescent="0.25">
      <c r="A452" s="152" t="str">
        <f t="array" ref="A452">IF(D452="",RIGHT(E452,7),"")</f>
        <v>5462000</v>
      </c>
      <c r="B452" s="152">
        <f t="array" ref="B452">E452</f>
        <v>10005462000</v>
      </c>
      <c r="C452" s="61" t="str">
        <f t="array" ref="C452">IFERROR(VLOOKUP(B452,RT!A:B,2,FALSE),"")</f>
        <v/>
      </c>
      <c r="D452" s="7" t="str">
        <f t="array" ref="D452">IFERROR(VLOOKUP(B452,RT!A:J,10,FALSE),"")</f>
        <v/>
      </c>
      <c r="E452" s="203">
        <v>10005462000</v>
      </c>
      <c r="F452" s="204" t="s">
        <v>1137</v>
      </c>
      <c r="G452" s="204" t="s">
        <v>70</v>
      </c>
      <c r="H452" s="204"/>
      <c r="I452" s="204" t="s">
        <v>1104</v>
      </c>
      <c r="J452" s="202" t="s">
        <v>79</v>
      </c>
      <c r="K452" s="169" t="str">
        <f t="array" ref="K452">IFERROR(VLOOKUP(B452,RT!A:K,11,FALSE),"")</f>
        <v/>
      </c>
      <c r="L452" s="170" t="str">
        <f t="array" ref="L452">IFERROR(VLOOKUP(B452,RT!A:AJ,36,FALSE),"")</f>
        <v/>
      </c>
      <c r="M452" s="53" t="str">
        <f t="array" ref="M452">IFERROR(VLOOKUP(B452,RT!A:AL,38,FALSE),"")</f>
        <v/>
      </c>
      <c r="N452" s="52" t="str">
        <f t="array" ref="N452">IFERROR(VLOOKUP(B452,RT!A:AK,37,FALSE),"")</f>
        <v/>
      </c>
      <c r="O452" s="54" t="str">
        <f t="array" ref="O452">IFERROR(VLOOKUP(B452,RT!A:I,9,FALSE),"")</f>
        <v/>
      </c>
      <c r="P452" s="52" t="str">
        <f t="array" ref="P452">IFERROR(VLOOKUP(B452,RT!A:H,8,FALSE),"")</f>
        <v/>
      </c>
      <c r="Q452" s="55" t="str">
        <f t="array" ref="Q452">IFERROR(VLOOKUP(B452,RT!A:AA,27,FALSE),"")</f>
        <v/>
      </c>
      <c r="R452" s="56" t="str">
        <f t="array" ref="R452">IF(AND(E452&lt;&gt;"",G452="INS",K452="OUI",M452&gt;0),M452*IF($O452&gt;41790,5.94,5.65),"")</f>
        <v/>
      </c>
      <c r="S452" s="50" t="str">
        <f t="array" ref="S452">IF(AND(E452&lt;&gt;"",G452="REV",K452="OUI",M452&gt;0),M452*IF($O452&gt;41790,6.2,5.9),"")</f>
        <v/>
      </c>
      <c r="T452" s="57" t="str">
        <f t="array" ref="T452">IF(AND(E452&lt;&gt;"",K452="NON",OR(L452="Branchement individuel",L452="Batiment détruit")),3,"")</f>
        <v/>
      </c>
      <c r="U452" s="58"/>
      <c r="V452" s="58" t="str">
        <f t="array" ref="V452">IF(AND(E452&lt;&gt;"",K452="OUI",Q452="OUI"),18,"")</f>
        <v/>
      </c>
      <c r="W452" s="49" t="str">
        <f t="array" ref="W452">IF(AND(E452&lt;&gt;"",K452="OUI",Q452="OUI"),60,"")</f>
        <v/>
      </c>
      <c r="X452" s="56"/>
      <c r="Y452" s="49"/>
      <c r="Z452" s="49"/>
      <c r="AA452" s="51"/>
      <c r="AB452" s="48"/>
    </row>
    <row r="453" spans="1:28" x14ac:dyDescent="0.25">
      <c r="A453" s="152" t="str">
        <f t="array" ref="A453">IF(D453="",RIGHT(E453,7),"")</f>
        <v>5632367</v>
      </c>
      <c r="B453" s="152">
        <f t="array" ref="B453">E453</f>
        <v>10005632367</v>
      </c>
      <c r="C453" s="61" t="str">
        <f t="array" ref="C453">IFERROR(VLOOKUP(B453,RT!A:B,2,FALSE),"")</f>
        <v/>
      </c>
      <c r="D453" s="7" t="str">
        <f t="array" ref="D453">IFERROR(VLOOKUP(B453,RT!A:J,10,FALSE),"")</f>
        <v/>
      </c>
      <c r="E453" s="203">
        <v>10005632367</v>
      </c>
      <c r="F453" s="204" t="s">
        <v>1349</v>
      </c>
      <c r="G453" s="204" t="s">
        <v>70</v>
      </c>
      <c r="H453" s="204"/>
      <c r="I453" s="204" t="s">
        <v>1104</v>
      </c>
      <c r="J453" s="202" t="s">
        <v>79</v>
      </c>
      <c r="K453" s="169" t="str">
        <f t="array" ref="K453">IFERROR(VLOOKUP(B453,RT!A:K,11,FALSE),"")</f>
        <v/>
      </c>
      <c r="L453" s="170" t="str">
        <f t="array" ref="L453">IFERROR(VLOOKUP(B453,RT!A:AJ,36,FALSE),"")</f>
        <v/>
      </c>
      <c r="M453" s="53" t="str">
        <f t="array" ref="M453">IFERROR(VLOOKUP(B453,RT!A:AL,38,FALSE),"")</f>
        <v/>
      </c>
      <c r="N453" s="52" t="str">
        <f t="array" ref="N453">IFERROR(VLOOKUP(B453,RT!A:AK,37,FALSE),"")</f>
        <v/>
      </c>
      <c r="O453" s="54" t="str">
        <f t="array" ref="O453">IFERROR(VLOOKUP(B453,RT!A:I,9,FALSE),"")</f>
        <v/>
      </c>
      <c r="P453" s="52" t="str">
        <f t="array" ref="P453">IFERROR(VLOOKUP(B453,RT!A:H,8,FALSE),"")</f>
        <v/>
      </c>
      <c r="Q453" s="55" t="str">
        <f t="array" ref="Q453">IFERROR(VLOOKUP(B453,RT!A:AA,27,FALSE),"")</f>
        <v/>
      </c>
      <c r="R453" s="56" t="str">
        <f t="array" ref="R453">IF(AND(E453&lt;&gt;"",G453="INS",K453="OUI",M453&gt;0),M453*IF($O453&gt;41790,5.94,5.65),"")</f>
        <v/>
      </c>
      <c r="S453" s="50" t="str">
        <f t="array" ref="S453">IF(AND(E453&lt;&gt;"",G453="REV",K453="OUI",M453&gt;0),M453*IF($O453&gt;41790,6.2,5.9),"")</f>
        <v/>
      </c>
      <c r="T453" s="57" t="str">
        <f t="array" ref="T453">IF(AND(E453&lt;&gt;"",K453="NON",OR(L453="Branchement individuel",L453="Batiment détruit")),3,"")</f>
        <v/>
      </c>
      <c r="U453" s="58"/>
      <c r="V453" s="58" t="str">
        <f t="array" ref="V453">IF(AND(E453&lt;&gt;"",K453="OUI",Q453="OUI"),18,"")</f>
        <v/>
      </c>
      <c r="W453" s="49" t="str">
        <f t="array" ref="W453">IF(AND(E453&lt;&gt;"",K453="OUI",Q453="OUI"),60,"")</f>
        <v/>
      </c>
      <c r="X453" s="56"/>
      <c r="Y453" s="49"/>
      <c r="Z453" s="49"/>
      <c r="AA453" s="51"/>
      <c r="AB453" s="48"/>
    </row>
    <row r="454" spans="1:28" x14ac:dyDescent="0.25">
      <c r="A454" s="152" t="str">
        <f t="array" ref="A454">IF(D454="",RIGHT(E454,7),"")</f>
        <v>5421087</v>
      </c>
      <c r="B454" s="152">
        <f t="array" ref="B454">E454</f>
        <v>10005421087</v>
      </c>
      <c r="C454" s="61" t="str">
        <f t="array" ref="C454">IFERROR(VLOOKUP(B454,RT!A:B,2,FALSE),"")</f>
        <v/>
      </c>
      <c r="D454" s="7" t="str">
        <f t="array" ref="D454">IFERROR(VLOOKUP(B454,RT!A:J,10,FALSE),"")</f>
        <v/>
      </c>
      <c r="E454" s="203">
        <v>10005421087</v>
      </c>
      <c r="F454" s="204" t="s">
        <v>1317</v>
      </c>
      <c r="G454" s="204" t="s">
        <v>70</v>
      </c>
      <c r="H454" s="204"/>
      <c r="I454" s="204" t="s">
        <v>1104</v>
      </c>
      <c r="J454" s="202" t="s">
        <v>79</v>
      </c>
      <c r="K454" s="169" t="str">
        <f t="array" ref="K454">IFERROR(VLOOKUP(B454,RT!A:K,11,FALSE),"")</f>
        <v/>
      </c>
      <c r="L454" s="170" t="str">
        <f t="array" ref="L454">IFERROR(VLOOKUP(B454,RT!A:AJ,36,FALSE),"")</f>
        <v/>
      </c>
      <c r="M454" s="53" t="str">
        <f t="array" ref="M454">IFERROR(VLOOKUP(B454,RT!A:AL,38,FALSE),"")</f>
        <v/>
      </c>
      <c r="N454" s="52" t="str">
        <f t="array" ref="N454">IFERROR(VLOOKUP(B454,RT!A:AK,37,FALSE),"")</f>
        <v/>
      </c>
      <c r="O454" s="54" t="str">
        <f t="array" ref="O454">IFERROR(VLOOKUP(B454,RT!A:I,9,FALSE),"")</f>
        <v/>
      </c>
      <c r="P454" s="52" t="str">
        <f t="array" ref="P454">IFERROR(VLOOKUP(B454,RT!A:H,8,FALSE),"")</f>
        <v/>
      </c>
      <c r="Q454" s="55" t="str">
        <f t="array" ref="Q454">IFERROR(VLOOKUP(B454,RT!A:AA,27,FALSE),"")</f>
        <v/>
      </c>
      <c r="R454" s="56" t="str">
        <f t="array" ref="R454">IF(AND(E454&lt;&gt;"",G454="INS",K454="OUI",M454&gt;0),M454*IF($O454&gt;41790,5.94,5.65),"")</f>
        <v/>
      </c>
      <c r="S454" s="50" t="str">
        <f t="array" ref="S454">IF(AND(E454&lt;&gt;"",G454="REV",K454="OUI",M454&gt;0),M454*IF($O454&gt;41790,6.2,5.9),"")</f>
        <v/>
      </c>
      <c r="T454" s="57" t="str">
        <f t="array" ref="T454">IF(AND(E454&lt;&gt;"",K454="NON",OR(L454="Branchement individuel",L454="Batiment détruit")),3,"")</f>
        <v/>
      </c>
      <c r="U454" s="58"/>
      <c r="V454" s="58" t="str">
        <f t="array" ref="V454">IF(AND(E454&lt;&gt;"",K454="OUI",Q454="OUI"),18,"")</f>
        <v/>
      </c>
      <c r="W454" s="49" t="str">
        <f t="array" ref="W454">IF(AND(E454&lt;&gt;"",K454="OUI",Q454="OUI"),60,"")</f>
        <v/>
      </c>
      <c r="X454" s="56"/>
      <c r="Y454" s="49"/>
      <c r="Z454" s="49"/>
      <c r="AA454" s="51"/>
      <c r="AB454" s="48"/>
    </row>
    <row r="455" spans="1:28" x14ac:dyDescent="0.25">
      <c r="A455" s="152" t="str">
        <f t="array" ref="A455">IF(D455="",RIGHT(E455,7),"")</f>
        <v>5624978</v>
      </c>
      <c r="B455" s="152">
        <f t="array" ref="B455">E455</f>
        <v>10005624978</v>
      </c>
      <c r="C455" s="61" t="str">
        <f t="array" ref="C455">IFERROR(VLOOKUP(B455,RT!A:B,2,FALSE),"")</f>
        <v/>
      </c>
      <c r="D455" s="7" t="str">
        <f t="array" ref="D455">IFERROR(VLOOKUP(B455,RT!A:J,10,FALSE),"")</f>
        <v/>
      </c>
      <c r="E455" s="203">
        <v>10005624978</v>
      </c>
      <c r="F455" s="204" t="s">
        <v>1318</v>
      </c>
      <c r="G455" s="204" t="s">
        <v>70</v>
      </c>
      <c r="H455" s="204"/>
      <c r="I455" s="204" t="s">
        <v>1104</v>
      </c>
      <c r="J455" s="202" t="s">
        <v>79</v>
      </c>
      <c r="K455" s="169" t="str">
        <f t="array" ref="K455">IFERROR(VLOOKUP(B455,RT!A:K,11,FALSE),"")</f>
        <v/>
      </c>
      <c r="L455" s="170" t="str">
        <f t="array" ref="L455">IFERROR(VLOOKUP(B455,RT!A:AJ,36,FALSE),"")</f>
        <v/>
      </c>
      <c r="M455" s="53" t="str">
        <f t="array" ref="M455">IFERROR(VLOOKUP(B455,RT!A:AL,38,FALSE),"")</f>
        <v/>
      </c>
      <c r="N455" s="52" t="str">
        <f t="array" ref="N455">IFERROR(VLOOKUP(B455,RT!A:AK,37,FALSE),"")</f>
        <v/>
      </c>
      <c r="O455" s="54" t="str">
        <f t="array" ref="O455">IFERROR(VLOOKUP(B455,RT!A:I,9,FALSE),"")</f>
        <v/>
      </c>
      <c r="P455" s="52" t="str">
        <f t="array" ref="P455">IFERROR(VLOOKUP(B455,RT!A:H,8,FALSE),"")</f>
        <v/>
      </c>
      <c r="Q455" s="55" t="str">
        <f t="array" ref="Q455">IFERROR(VLOOKUP(B455,RT!A:AA,27,FALSE),"")</f>
        <v/>
      </c>
      <c r="R455" s="56" t="str">
        <f t="array" ref="R455">IF(AND(E455&lt;&gt;"",G455="INS",K455="OUI",M455&gt;0),M455*IF($O455&gt;41790,5.94,5.65),"")</f>
        <v/>
      </c>
      <c r="S455" s="50" t="str">
        <f t="array" ref="S455">IF(AND(E455&lt;&gt;"",G455="REV",K455="OUI",M455&gt;0),M455*IF($O455&gt;41790,6.2,5.9),"")</f>
        <v/>
      </c>
      <c r="T455" s="57" t="str">
        <f t="array" ref="T455">IF(AND(E455&lt;&gt;"",K455="NON",OR(L455="Branchement individuel",L455="Batiment détruit")),3,"")</f>
        <v/>
      </c>
      <c r="U455" s="58"/>
      <c r="V455" s="58" t="str">
        <f t="array" ref="V455">IF(AND(E455&lt;&gt;"",K455="OUI",Q455="OUI"),18,"")</f>
        <v/>
      </c>
      <c r="W455" s="49" t="str">
        <f t="array" ref="W455">IF(AND(E455&lt;&gt;"",K455="OUI",Q455="OUI"),60,"")</f>
        <v/>
      </c>
      <c r="X455" s="56"/>
      <c r="Y455" s="49"/>
      <c r="Z455" s="49"/>
      <c r="AA455" s="51"/>
      <c r="AB455" s="48"/>
    </row>
    <row r="456" spans="1:28" x14ac:dyDescent="0.25">
      <c r="A456" s="152" t="str">
        <f t="array" ref="A456">IF(D456="",RIGHT(E456,7),"")</f>
        <v>5386926</v>
      </c>
      <c r="B456" s="152">
        <f t="array" ref="B456">E456</f>
        <v>10005386926</v>
      </c>
      <c r="C456" s="61" t="str">
        <f t="array" ref="C456">IFERROR(VLOOKUP(B456,RT!A:B,2,FALSE),"")</f>
        <v/>
      </c>
      <c r="D456" s="7" t="str">
        <f t="array" ref="D456">IFERROR(VLOOKUP(B456,RT!A:J,10,FALSE),"")</f>
        <v/>
      </c>
      <c r="E456" s="203">
        <v>10005386926</v>
      </c>
      <c r="F456" s="204" t="s">
        <v>1379</v>
      </c>
      <c r="G456" s="204" t="s">
        <v>70</v>
      </c>
      <c r="H456" s="204"/>
      <c r="I456" s="204" t="s">
        <v>1104</v>
      </c>
      <c r="J456" s="202" t="s">
        <v>79</v>
      </c>
      <c r="K456" s="169" t="str">
        <f t="array" ref="K456">IFERROR(VLOOKUP(B456,RT!A:K,11,FALSE),"")</f>
        <v/>
      </c>
      <c r="L456" s="170" t="str">
        <f t="array" ref="L456">IFERROR(VLOOKUP(B456,RT!A:AJ,36,FALSE),"")</f>
        <v/>
      </c>
      <c r="M456" s="53" t="str">
        <f t="array" ref="M456">IFERROR(VLOOKUP(B456,RT!A:AL,38,FALSE),"")</f>
        <v/>
      </c>
      <c r="N456" s="52" t="str">
        <f t="array" ref="N456">IFERROR(VLOOKUP(B456,RT!A:AK,37,FALSE),"")</f>
        <v/>
      </c>
      <c r="O456" s="54" t="str">
        <f t="array" ref="O456">IFERROR(VLOOKUP(B456,RT!A:I,9,FALSE),"")</f>
        <v/>
      </c>
      <c r="P456" s="52" t="str">
        <f t="array" ref="P456">IFERROR(VLOOKUP(B456,RT!A:H,8,FALSE),"")</f>
        <v/>
      </c>
      <c r="Q456" s="55" t="str">
        <f t="array" ref="Q456">IFERROR(VLOOKUP(B456,RT!A:AA,27,FALSE),"")</f>
        <v/>
      </c>
      <c r="R456" s="56" t="str">
        <f t="array" ref="R456">IF(AND(E456&lt;&gt;"",G456="INS",K456="OUI",M456&gt;0),M456*IF($O456&gt;41790,5.94,5.65),"")</f>
        <v/>
      </c>
      <c r="S456" s="50" t="str">
        <f t="array" ref="S456">IF(AND(E456&lt;&gt;"",G456="REV",K456="OUI",M456&gt;0),M456*IF($O456&gt;41790,6.2,5.9),"")</f>
        <v/>
      </c>
      <c r="T456" s="57" t="str">
        <f t="array" ref="T456">IF(AND(E456&lt;&gt;"",K456="NON",OR(L456="Branchement individuel",L456="Batiment détruit")),3,"")</f>
        <v/>
      </c>
      <c r="U456" s="58"/>
      <c r="V456" s="58" t="str">
        <f t="array" ref="V456">IF(AND(E456&lt;&gt;"",K456="OUI",Q456="OUI"),18,"")</f>
        <v/>
      </c>
      <c r="W456" s="49" t="str">
        <f t="array" ref="W456">IF(AND(E456&lt;&gt;"",K456="OUI",Q456="OUI"),60,"")</f>
        <v/>
      </c>
      <c r="X456" s="56"/>
      <c r="Y456" s="49"/>
      <c r="Z456" s="49"/>
      <c r="AA456" s="51"/>
      <c r="AB456" s="48"/>
    </row>
    <row r="457" spans="1:28" x14ac:dyDescent="0.25">
      <c r="A457" s="152" t="str">
        <f t="array" ref="A457">IF(D457="",RIGHT(E457,7),"")</f>
        <v>5523061</v>
      </c>
      <c r="B457" s="152">
        <f t="array" ref="B457">E457</f>
        <v>10005523061</v>
      </c>
      <c r="C457" s="61" t="str">
        <f t="array" ref="C457">IFERROR(VLOOKUP(B457,RT!A:B,2,FALSE),"")</f>
        <v/>
      </c>
      <c r="D457" s="7" t="str">
        <f t="array" ref="D457">IFERROR(VLOOKUP(B457,RT!A:J,10,FALSE),"")</f>
        <v/>
      </c>
      <c r="E457" s="203">
        <v>10005523061</v>
      </c>
      <c r="F457" s="204" t="s">
        <v>1134</v>
      </c>
      <c r="G457" s="204" t="s">
        <v>70</v>
      </c>
      <c r="H457" s="204"/>
      <c r="I457" s="204" t="s">
        <v>1104</v>
      </c>
      <c r="J457" s="202" t="s">
        <v>79</v>
      </c>
      <c r="K457" s="169" t="str">
        <f t="array" ref="K457">IFERROR(VLOOKUP(B457,RT!A:K,11,FALSE),"")</f>
        <v/>
      </c>
      <c r="L457" s="170" t="str">
        <f t="array" ref="L457">IFERROR(VLOOKUP(B457,RT!A:AJ,36,FALSE),"")</f>
        <v/>
      </c>
      <c r="M457" s="53" t="str">
        <f t="array" ref="M457">IFERROR(VLOOKUP(B457,RT!A:AL,38,FALSE),"")</f>
        <v/>
      </c>
      <c r="N457" s="52" t="str">
        <f t="array" ref="N457">IFERROR(VLOOKUP(B457,RT!A:AK,37,FALSE),"")</f>
        <v/>
      </c>
      <c r="O457" s="54" t="str">
        <f t="array" ref="O457">IFERROR(VLOOKUP(B457,RT!A:I,9,FALSE),"")</f>
        <v/>
      </c>
      <c r="P457" s="52" t="str">
        <f t="array" ref="P457">IFERROR(VLOOKUP(B457,RT!A:H,8,FALSE),"")</f>
        <v/>
      </c>
      <c r="Q457" s="55" t="str">
        <f t="array" ref="Q457">IFERROR(VLOOKUP(B457,RT!A:AA,27,FALSE),"")</f>
        <v/>
      </c>
      <c r="R457" s="56" t="str">
        <f t="array" ref="R457">IF(AND(E457&lt;&gt;"",G457="INS",K457="OUI",M457&gt;0),M457*IF($O457&gt;41790,5.94,5.65),"")</f>
        <v/>
      </c>
      <c r="S457" s="50" t="str">
        <f t="array" ref="S457">IF(AND(E457&lt;&gt;"",G457="REV",K457="OUI",M457&gt;0),M457*IF($O457&gt;41790,6.2,5.9),"")</f>
        <v/>
      </c>
      <c r="T457" s="57" t="str">
        <f t="array" ref="T457">IF(AND(E457&lt;&gt;"",K457="NON",OR(L457="Branchement individuel",L457="Batiment détruit")),3,"")</f>
        <v/>
      </c>
      <c r="U457" s="58"/>
      <c r="V457" s="58" t="str">
        <f t="array" ref="V457">IF(AND(E457&lt;&gt;"",K457="OUI",Q457="OUI"),18,"")</f>
        <v/>
      </c>
      <c r="W457" s="49" t="str">
        <f t="array" ref="W457">IF(AND(E457&lt;&gt;"",K457="OUI",Q457="OUI"),60,"")</f>
        <v/>
      </c>
      <c r="X457" s="56"/>
      <c r="Y457" s="49"/>
      <c r="Z457" s="49"/>
      <c r="AA457" s="51"/>
      <c r="AB457" s="48"/>
    </row>
    <row r="458" spans="1:28" x14ac:dyDescent="0.25">
      <c r="A458" s="152" t="str">
        <f t="array" ref="A458">IF(D458="",RIGHT(E458,7),"")</f>
        <v>5424291</v>
      </c>
      <c r="B458" s="152">
        <f t="array" ref="B458">E458</f>
        <v>10005424291</v>
      </c>
      <c r="C458" s="61" t="str">
        <f t="array" ref="C458">IFERROR(VLOOKUP(B458,RT!A:B,2,FALSE),"")</f>
        <v/>
      </c>
      <c r="D458" s="7" t="str">
        <f t="array" ref="D458">IFERROR(VLOOKUP(B458,RT!A:J,10,FALSE),"")</f>
        <v/>
      </c>
      <c r="E458" s="203">
        <v>10005424291</v>
      </c>
      <c r="F458" s="204" t="s">
        <v>1172</v>
      </c>
      <c r="G458" s="204" t="s">
        <v>70</v>
      </c>
      <c r="H458" s="204"/>
      <c r="I458" s="204" t="s">
        <v>1104</v>
      </c>
      <c r="J458" s="202" t="s">
        <v>79</v>
      </c>
      <c r="K458" s="169" t="str">
        <f t="array" ref="K458">IFERROR(VLOOKUP(B458,RT!A:K,11,FALSE),"")</f>
        <v/>
      </c>
      <c r="L458" s="170" t="str">
        <f t="array" ref="L458">IFERROR(VLOOKUP(B458,RT!A:AJ,36,FALSE),"")</f>
        <v/>
      </c>
      <c r="M458" s="53" t="str">
        <f t="array" ref="M458">IFERROR(VLOOKUP(B458,RT!A:AL,38,FALSE),"")</f>
        <v/>
      </c>
      <c r="N458" s="52" t="str">
        <f t="array" ref="N458">IFERROR(VLOOKUP(B458,RT!A:AK,37,FALSE),"")</f>
        <v/>
      </c>
      <c r="O458" s="54" t="str">
        <f t="array" ref="O458">IFERROR(VLOOKUP(B458,RT!A:I,9,FALSE),"")</f>
        <v/>
      </c>
      <c r="P458" s="52" t="str">
        <f t="array" ref="P458">IFERROR(VLOOKUP(B458,RT!A:H,8,FALSE),"")</f>
        <v/>
      </c>
      <c r="Q458" s="55" t="str">
        <f t="array" ref="Q458">IFERROR(VLOOKUP(B458,RT!A:AA,27,FALSE),"")</f>
        <v/>
      </c>
      <c r="R458" s="56" t="str">
        <f t="array" ref="R458">IF(AND(E458&lt;&gt;"",G458="INS",K458="OUI",M458&gt;0),M458*IF($O458&gt;41790,5.94,5.65),"")</f>
        <v/>
      </c>
      <c r="S458" s="50" t="str">
        <f t="array" ref="S458">IF(AND(E458&lt;&gt;"",G458="REV",K458="OUI",M458&gt;0),M458*IF($O458&gt;41790,6.2,5.9),"")</f>
        <v/>
      </c>
      <c r="T458" s="57" t="str">
        <f t="array" ref="T458">IF(AND(E458&lt;&gt;"",K458="NON",OR(L458="Branchement individuel",L458="Batiment détruit")),3,"")</f>
        <v/>
      </c>
      <c r="U458" s="58"/>
      <c r="V458" s="58" t="str">
        <f t="array" ref="V458">IF(AND(E458&lt;&gt;"",K458="OUI",Q458="OUI"),18,"")</f>
        <v/>
      </c>
      <c r="W458" s="49" t="str">
        <f t="array" ref="W458">IF(AND(E458&lt;&gt;"",K458="OUI",Q458="OUI"),60,"")</f>
        <v/>
      </c>
      <c r="X458" s="56"/>
      <c r="Y458" s="49"/>
      <c r="Z458" s="49"/>
      <c r="AA458" s="51"/>
      <c r="AB458" s="48"/>
    </row>
    <row r="459" spans="1:28" x14ac:dyDescent="0.25">
      <c r="A459" s="152" t="str">
        <f t="array" ref="A459">IF(D459="",RIGHT(E459,7),"")</f>
        <v>5242169</v>
      </c>
      <c r="B459" s="152">
        <f t="array" ref="B459">E459</f>
        <v>10005242169</v>
      </c>
      <c r="C459" s="61" t="str">
        <f t="array" ref="C459">IFERROR(VLOOKUP(B459,RT!A:B,2,FALSE),"")</f>
        <v/>
      </c>
      <c r="D459" s="7" t="str">
        <f t="array" ref="D459">IFERROR(VLOOKUP(B459,RT!A:J,10,FALSE),"")</f>
        <v/>
      </c>
      <c r="E459" s="203">
        <v>10005242169</v>
      </c>
      <c r="F459" s="204" t="s">
        <v>1283</v>
      </c>
      <c r="G459" s="204" t="s">
        <v>70</v>
      </c>
      <c r="H459" s="204"/>
      <c r="I459" s="204" t="s">
        <v>1104</v>
      </c>
      <c r="J459" s="202" t="s">
        <v>79</v>
      </c>
      <c r="K459" s="169" t="str">
        <f t="array" ref="K459">IFERROR(VLOOKUP(B459,RT!A:K,11,FALSE),"")</f>
        <v/>
      </c>
      <c r="L459" s="170" t="str">
        <f t="array" ref="L459">IFERROR(VLOOKUP(B459,RT!A:AJ,36,FALSE),"")</f>
        <v/>
      </c>
      <c r="M459" s="53" t="str">
        <f t="array" ref="M459">IFERROR(VLOOKUP(B459,RT!A:AL,38,FALSE),"")</f>
        <v/>
      </c>
      <c r="N459" s="52" t="str">
        <f t="array" ref="N459">IFERROR(VLOOKUP(B459,RT!A:AK,37,FALSE),"")</f>
        <v/>
      </c>
      <c r="O459" s="54" t="str">
        <f t="array" ref="O459">IFERROR(VLOOKUP(B459,RT!A:I,9,FALSE),"")</f>
        <v/>
      </c>
      <c r="P459" s="52" t="str">
        <f t="array" ref="P459">IFERROR(VLOOKUP(B459,RT!A:H,8,FALSE),"")</f>
        <v/>
      </c>
      <c r="Q459" s="55" t="str">
        <f t="array" ref="Q459">IFERROR(VLOOKUP(B459,RT!A:AA,27,FALSE),"")</f>
        <v/>
      </c>
      <c r="R459" s="56" t="str">
        <f t="array" ref="R459">IF(AND(E459&lt;&gt;"",G459="INS",K459="OUI",M459&gt;0),M459*IF($O459&gt;41790,5.94,5.65),"")</f>
        <v/>
      </c>
      <c r="S459" s="50" t="str">
        <f t="array" ref="S459">IF(AND(E459&lt;&gt;"",G459="REV",K459="OUI",M459&gt;0),M459*IF($O459&gt;41790,6.2,5.9),"")</f>
        <v/>
      </c>
      <c r="T459" s="57" t="str">
        <f t="array" ref="T459">IF(AND(E459&lt;&gt;"",K459="NON",OR(L459="Branchement individuel",L459="Batiment détruit")),3,"")</f>
        <v/>
      </c>
      <c r="U459" s="58"/>
      <c r="V459" s="58" t="str">
        <f t="array" ref="V459">IF(AND(E459&lt;&gt;"",K459="OUI",Q459="OUI"),18,"")</f>
        <v/>
      </c>
      <c r="W459" s="49" t="str">
        <f t="array" ref="W459">IF(AND(E459&lt;&gt;"",K459="OUI",Q459="OUI"),60,"")</f>
        <v/>
      </c>
      <c r="X459" s="56"/>
      <c r="Y459" s="49"/>
      <c r="Z459" s="49"/>
      <c r="AA459" s="51"/>
      <c r="AB459" s="48"/>
    </row>
    <row r="460" spans="1:28" x14ac:dyDescent="0.25">
      <c r="A460" s="152" t="str">
        <f t="array" ref="A460">IF(D460="",RIGHT(E460,7),"")</f>
        <v>5285994</v>
      </c>
      <c r="B460" s="152">
        <f t="array" ref="B460">E460</f>
        <v>10005285994</v>
      </c>
      <c r="C460" s="61" t="str">
        <f t="array" ref="C460">IFERROR(VLOOKUP(B460,RT!A:B,2,FALSE),"")</f>
        <v/>
      </c>
      <c r="D460" s="7" t="str">
        <f t="array" ref="D460">IFERROR(VLOOKUP(B460,RT!A:J,10,FALSE),"")</f>
        <v/>
      </c>
      <c r="E460" s="203">
        <v>10005285994</v>
      </c>
      <c r="F460" s="204" t="s">
        <v>1284</v>
      </c>
      <c r="G460" s="204" t="s">
        <v>70</v>
      </c>
      <c r="H460" s="204"/>
      <c r="I460" s="204" t="s">
        <v>1104</v>
      </c>
      <c r="J460" s="202" t="s">
        <v>79</v>
      </c>
      <c r="K460" s="169" t="str">
        <f t="array" ref="K460">IFERROR(VLOOKUP(B460,RT!A:K,11,FALSE),"")</f>
        <v/>
      </c>
      <c r="L460" s="170" t="str">
        <f t="array" ref="L460">IFERROR(VLOOKUP(B460,RT!A:AJ,36,FALSE),"")</f>
        <v/>
      </c>
      <c r="M460" s="53" t="str">
        <f t="array" ref="M460">IFERROR(VLOOKUP(B460,RT!A:AL,38,FALSE),"")</f>
        <v/>
      </c>
      <c r="N460" s="52" t="str">
        <f t="array" ref="N460">IFERROR(VLOOKUP(B460,RT!A:AK,37,FALSE),"")</f>
        <v/>
      </c>
      <c r="O460" s="54" t="str">
        <f t="array" ref="O460">IFERROR(VLOOKUP(B460,RT!A:I,9,FALSE),"")</f>
        <v/>
      </c>
      <c r="P460" s="52" t="str">
        <f t="array" ref="P460">IFERROR(VLOOKUP(B460,RT!A:H,8,FALSE),"")</f>
        <v/>
      </c>
      <c r="Q460" s="55" t="str">
        <f t="array" ref="Q460">IFERROR(VLOOKUP(B460,RT!A:AA,27,FALSE),"")</f>
        <v/>
      </c>
      <c r="R460" s="56" t="str">
        <f t="array" ref="R460">IF(AND(E460&lt;&gt;"",G460="INS",K460="OUI",M460&gt;0),M460*IF($O460&gt;41790,5.94,5.65),"")</f>
        <v/>
      </c>
      <c r="S460" s="50" t="str">
        <f t="array" ref="S460">IF(AND(E460&lt;&gt;"",G460="REV",K460="OUI",M460&gt;0),M460*IF($O460&gt;41790,6.2,5.9),"")</f>
        <v/>
      </c>
      <c r="T460" s="57" t="str">
        <f t="array" ref="T460">IF(AND(E460&lt;&gt;"",K460="NON",OR(L460="Branchement individuel",L460="Batiment détruit")),3,"")</f>
        <v/>
      </c>
      <c r="U460" s="58"/>
      <c r="V460" s="58" t="str">
        <f t="array" ref="V460">IF(AND(E460&lt;&gt;"",K460="OUI",Q460="OUI"),18,"")</f>
        <v/>
      </c>
      <c r="W460" s="49" t="str">
        <f t="array" ref="W460">IF(AND(E460&lt;&gt;"",K460="OUI",Q460="OUI"),60,"")</f>
        <v/>
      </c>
      <c r="X460" s="56"/>
      <c r="Y460" s="49"/>
      <c r="Z460" s="49"/>
      <c r="AA460" s="51"/>
      <c r="AB460" s="48"/>
    </row>
    <row r="461" spans="1:28" x14ac:dyDescent="0.25">
      <c r="A461" s="152" t="str">
        <f t="array" ref="A461">IF(D461="",RIGHT(E461,7),"")</f>
        <v>5285406</v>
      </c>
      <c r="B461" s="152">
        <f t="array" ref="B461">E461</f>
        <v>10005285406</v>
      </c>
      <c r="C461" s="61" t="str">
        <f t="array" ref="C461">IFERROR(VLOOKUP(B461,RT!A:B,2,FALSE),"")</f>
        <v/>
      </c>
      <c r="D461" s="7" t="str">
        <f t="array" ref="D461">IFERROR(VLOOKUP(B461,RT!A:J,10,FALSE),"")</f>
        <v/>
      </c>
      <c r="E461" s="203">
        <v>10005285406</v>
      </c>
      <c r="F461" s="204" t="s">
        <v>1285</v>
      </c>
      <c r="G461" s="204" t="s">
        <v>70</v>
      </c>
      <c r="H461" s="204"/>
      <c r="I461" s="204" t="s">
        <v>1104</v>
      </c>
      <c r="J461" s="202" t="s">
        <v>79</v>
      </c>
      <c r="K461" s="169" t="str">
        <f t="array" ref="K461">IFERROR(VLOOKUP(B461,RT!A:K,11,FALSE),"")</f>
        <v/>
      </c>
      <c r="L461" s="170" t="str">
        <f t="array" ref="L461">IFERROR(VLOOKUP(B461,RT!A:AJ,36,FALSE),"")</f>
        <v/>
      </c>
      <c r="M461" s="53" t="str">
        <f t="array" ref="M461">IFERROR(VLOOKUP(B461,RT!A:AL,38,FALSE),"")</f>
        <v/>
      </c>
      <c r="N461" s="52" t="str">
        <f t="array" ref="N461">IFERROR(VLOOKUP(B461,RT!A:AK,37,FALSE),"")</f>
        <v/>
      </c>
      <c r="O461" s="54" t="str">
        <f t="array" ref="O461">IFERROR(VLOOKUP(B461,RT!A:I,9,FALSE),"")</f>
        <v/>
      </c>
      <c r="P461" s="52" t="str">
        <f t="array" ref="P461">IFERROR(VLOOKUP(B461,RT!A:H,8,FALSE),"")</f>
        <v/>
      </c>
      <c r="Q461" s="55" t="str">
        <f t="array" ref="Q461">IFERROR(VLOOKUP(B461,RT!A:AA,27,FALSE),"")</f>
        <v/>
      </c>
      <c r="R461" s="56" t="str">
        <f t="array" ref="R461">IF(AND(E461&lt;&gt;"",G461="INS",K461="OUI",M461&gt;0),M461*IF($O461&gt;41790,5.94,5.65),"")</f>
        <v/>
      </c>
      <c r="S461" s="50" t="str">
        <f t="array" ref="S461">IF(AND(E461&lt;&gt;"",G461="REV",K461="OUI",M461&gt;0),M461*IF($O461&gt;41790,6.2,5.9),"")</f>
        <v/>
      </c>
      <c r="T461" s="57" t="str">
        <f t="array" ref="T461">IF(AND(E461&lt;&gt;"",K461="NON",OR(L461="Branchement individuel",L461="Batiment détruit")),3,"")</f>
        <v/>
      </c>
      <c r="U461" s="58"/>
      <c r="V461" s="58" t="str">
        <f t="array" ref="V461">IF(AND(E461&lt;&gt;"",K461="OUI",Q461="OUI"),18,"")</f>
        <v/>
      </c>
      <c r="W461" s="49" t="str">
        <f t="array" ref="W461">IF(AND(E461&lt;&gt;"",K461="OUI",Q461="OUI"),60,"")</f>
        <v/>
      </c>
      <c r="X461" s="56"/>
      <c r="Y461" s="49"/>
      <c r="Z461" s="49"/>
      <c r="AA461" s="51"/>
      <c r="AB461" s="48"/>
    </row>
    <row r="462" spans="1:28" x14ac:dyDescent="0.25">
      <c r="A462" s="152" t="str">
        <f t="array" ref="A462">IF(D462="",RIGHT(E462,7),"")</f>
        <v>5583442</v>
      </c>
      <c r="B462" s="152">
        <f t="array" ref="B462">E462</f>
        <v>10005583442</v>
      </c>
      <c r="C462" s="61" t="str">
        <f t="array" ref="C462">IFERROR(VLOOKUP(B462,RT!A:B,2,FALSE),"")</f>
        <v/>
      </c>
      <c r="D462" s="7" t="str">
        <f t="array" ref="D462">IFERROR(VLOOKUP(B462,RT!A:J,10,FALSE),"")</f>
        <v/>
      </c>
      <c r="E462" s="203">
        <v>10005583442</v>
      </c>
      <c r="F462" s="204" t="s">
        <v>1252</v>
      </c>
      <c r="G462" s="204" t="s">
        <v>70</v>
      </c>
      <c r="H462" s="204"/>
      <c r="I462" s="204" t="s">
        <v>1104</v>
      </c>
      <c r="J462" s="202" t="s">
        <v>79</v>
      </c>
      <c r="K462" s="169" t="str">
        <f t="array" ref="K462">IFERROR(VLOOKUP(B462,RT!A:K,11,FALSE),"")</f>
        <v/>
      </c>
      <c r="L462" s="170" t="str">
        <f t="array" ref="L462">IFERROR(VLOOKUP(B462,RT!A:AJ,36,FALSE),"")</f>
        <v/>
      </c>
      <c r="M462" s="53" t="str">
        <f t="array" ref="M462">IFERROR(VLOOKUP(B462,RT!A:AL,38,FALSE),"")</f>
        <v/>
      </c>
      <c r="N462" s="52" t="str">
        <f t="array" ref="N462">IFERROR(VLOOKUP(B462,RT!A:AK,37,FALSE),"")</f>
        <v/>
      </c>
      <c r="O462" s="54" t="str">
        <f t="array" ref="O462">IFERROR(VLOOKUP(B462,RT!A:I,9,FALSE),"")</f>
        <v/>
      </c>
      <c r="P462" s="52" t="str">
        <f t="array" ref="P462">IFERROR(VLOOKUP(B462,RT!A:H,8,FALSE),"")</f>
        <v/>
      </c>
      <c r="Q462" s="55" t="str">
        <f t="array" ref="Q462">IFERROR(VLOOKUP(B462,RT!A:AA,27,FALSE),"")</f>
        <v/>
      </c>
      <c r="R462" s="56" t="str">
        <f t="array" ref="R462">IF(AND(E462&lt;&gt;"",G462="INS",K462="OUI",M462&gt;0),M462*IF($O462&gt;41790,5.94,5.65),"")</f>
        <v/>
      </c>
      <c r="S462" s="50" t="str">
        <f t="array" ref="S462">IF(AND(E462&lt;&gt;"",G462="REV",K462="OUI",M462&gt;0),M462*IF($O462&gt;41790,6.2,5.9),"")</f>
        <v/>
      </c>
      <c r="T462" s="57" t="str">
        <f t="array" ref="T462">IF(AND(E462&lt;&gt;"",K462="NON",OR(L462="Branchement individuel",L462="Batiment détruit")),3,"")</f>
        <v/>
      </c>
      <c r="U462" s="58"/>
      <c r="V462" s="58" t="str">
        <f t="array" ref="V462">IF(AND(E462&lt;&gt;"",K462="OUI",Q462="OUI"),18,"")</f>
        <v/>
      </c>
      <c r="W462" s="49" t="str">
        <f t="array" ref="W462">IF(AND(E462&lt;&gt;"",K462="OUI",Q462="OUI"),60,"")</f>
        <v/>
      </c>
      <c r="X462" s="56"/>
      <c r="Y462" s="49"/>
      <c r="Z462" s="49"/>
      <c r="AA462" s="51"/>
      <c r="AB462" s="48"/>
    </row>
    <row r="463" spans="1:28" x14ac:dyDescent="0.25">
      <c r="A463" s="152" t="str">
        <f t="array" ref="A463">IF(D463="",RIGHT(E463,7),"")</f>
        <v>5554680</v>
      </c>
      <c r="B463" s="152">
        <f t="array" ref="B463">E463</f>
        <v>10005554680</v>
      </c>
      <c r="C463" s="61" t="str">
        <f t="array" ref="C463">IFERROR(VLOOKUP(B463,RT!A:B,2,FALSE),"")</f>
        <v/>
      </c>
      <c r="D463" s="7" t="str">
        <f t="array" ref="D463">IFERROR(VLOOKUP(B463,RT!A:J,10,FALSE),"")</f>
        <v/>
      </c>
      <c r="E463" s="203">
        <v>10005554680</v>
      </c>
      <c r="F463" s="204" t="s">
        <v>1191</v>
      </c>
      <c r="G463" s="204" t="s">
        <v>70</v>
      </c>
      <c r="H463" s="204"/>
      <c r="I463" s="204" t="s">
        <v>1104</v>
      </c>
      <c r="J463" s="202" t="s">
        <v>79</v>
      </c>
      <c r="K463" s="169" t="str">
        <f t="array" ref="K463">IFERROR(VLOOKUP(B463,RT!A:K,11,FALSE),"")</f>
        <v/>
      </c>
      <c r="L463" s="170" t="str">
        <f t="array" ref="L463">IFERROR(VLOOKUP(B463,RT!A:AJ,36,FALSE),"")</f>
        <v/>
      </c>
      <c r="M463" s="53" t="str">
        <f t="array" ref="M463">IFERROR(VLOOKUP(B463,RT!A:AL,38,FALSE),"")</f>
        <v/>
      </c>
      <c r="N463" s="52" t="str">
        <f t="array" ref="N463">IFERROR(VLOOKUP(B463,RT!A:AK,37,FALSE),"")</f>
        <v/>
      </c>
      <c r="O463" s="54" t="str">
        <f t="array" ref="O463">IFERROR(VLOOKUP(B463,RT!A:I,9,FALSE),"")</f>
        <v/>
      </c>
      <c r="P463" s="52" t="str">
        <f t="array" ref="P463">IFERROR(VLOOKUP(B463,RT!A:H,8,FALSE),"")</f>
        <v/>
      </c>
      <c r="Q463" s="55" t="str">
        <f t="array" ref="Q463">IFERROR(VLOOKUP(B463,RT!A:AA,27,FALSE),"")</f>
        <v/>
      </c>
      <c r="R463" s="56" t="str">
        <f t="array" ref="R463">IF(AND(E463&lt;&gt;"",G463="INS",K463="OUI",M463&gt;0),M463*IF($O463&gt;41790,5.94,5.65),"")</f>
        <v/>
      </c>
      <c r="S463" s="50" t="str">
        <f t="array" ref="S463">IF(AND(E463&lt;&gt;"",G463="REV",K463="OUI",M463&gt;0),M463*IF($O463&gt;41790,6.2,5.9),"")</f>
        <v/>
      </c>
      <c r="T463" s="57" t="str">
        <f t="array" ref="T463">IF(AND(E463&lt;&gt;"",K463="NON",OR(L463="Branchement individuel",L463="Batiment détruit")),3,"")</f>
        <v/>
      </c>
      <c r="U463" s="58"/>
      <c r="V463" s="58" t="str">
        <f t="array" ref="V463">IF(AND(E463&lt;&gt;"",K463="OUI",Q463="OUI"),18,"")</f>
        <v/>
      </c>
      <c r="W463" s="49" t="str">
        <f t="array" ref="W463">IF(AND(E463&lt;&gt;"",K463="OUI",Q463="OUI"),60,"")</f>
        <v/>
      </c>
      <c r="X463" s="56"/>
      <c r="Y463" s="49"/>
      <c r="Z463" s="49"/>
      <c r="AA463" s="51"/>
      <c r="AB463" s="48"/>
    </row>
    <row r="464" spans="1:28" x14ac:dyDescent="0.25">
      <c r="A464" s="152" t="str">
        <f t="array" ref="A464">IF(D464="",RIGHT(E464,7),"")</f>
        <v>5558964</v>
      </c>
      <c r="B464" s="152">
        <f t="array" ref="B464">E464</f>
        <v>10005558964</v>
      </c>
      <c r="C464" s="61" t="str">
        <f t="array" ref="C464">IFERROR(VLOOKUP(B464,RT!A:B,2,FALSE),"")</f>
        <v/>
      </c>
      <c r="D464" s="7" t="str">
        <f t="array" ref="D464">IFERROR(VLOOKUP(B464,RT!A:J,10,FALSE),"")</f>
        <v/>
      </c>
      <c r="E464" s="203">
        <v>10005558964</v>
      </c>
      <c r="F464" s="204" t="s">
        <v>1190</v>
      </c>
      <c r="G464" s="204" t="s">
        <v>70</v>
      </c>
      <c r="H464" s="204"/>
      <c r="I464" s="204" t="s">
        <v>1104</v>
      </c>
      <c r="J464" s="202" t="s">
        <v>79</v>
      </c>
      <c r="K464" s="169" t="str">
        <f t="array" ref="K464">IFERROR(VLOOKUP(B464,RT!A:K,11,FALSE),"")</f>
        <v/>
      </c>
      <c r="L464" s="170" t="str">
        <f t="array" ref="L464">IFERROR(VLOOKUP(B464,RT!A:AJ,36,FALSE),"")</f>
        <v/>
      </c>
      <c r="M464" s="53" t="str">
        <f t="array" ref="M464">IFERROR(VLOOKUP(B464,RT!A:AL,38,FALSE),"")</f>
        <v/>
      </c>
      <c r="N464" s="52" t="str">
        <f t="array" ref="N464">IFERROR(VLOOKUP(B464,RT!A:AK,37,FALSE),"")</f>
        <v/>
      </c>
      <c r="O464" s="54" t="str">
        <f t="array" ref="O464">IFERROR(VLOOKUP(B464,RT!A:I,9,FALSE),"")</f>
        <v/>
      </c>
      <c r="P464" s="52" t="str">
        <f t="array" ref="P464">IFERROR(VLOOKUP(B464,RT!A:H,8,FALSE),"")</f>
        <v/>
      </c>
      <c r="Q464" s="55" t="str">
        <f t="array" ref="Q464">IFERROR(VLOOKUP(B464,RT!A:AA,27,FALSE),"")</f>
        <v/>
      </c>
      <c r="R464" s="56" t="str">
        <f t="array" ref="R464">IF(AND(E464&lt;&gt;"",G464="INS",K464="OUI",M464&gt;0),M464*IF($O464&gt;41790,5.94,5.65),"")</f>
        <v/>
      </c>
      <c r="S464" s="50" t="str">
        <f t="array" ref="S464">IF(AND(E464&lt;&gt;"",G464="REV",K464="OUI",M464&gt;0),M464*IF($O464&gt;41790,6.2,5.9),"")</f>
        <v/>
      </c>
      <c r="T464" s="57" t="str">
        <f t="array" ref="T464">IF(AND(E464&lt;&gt;"",K464="NON",OR(L464="Branchement individuel",L464="Batiment détruit")),3,"")</f>
        <v/>
      </c>
      <c r="U464" s="58"/>
      <c r="V464" s="58" t="str">
        <f t="array" ref="V464">IF(AND(E464&lt;&gt;"",K464="OUI",Q464="OUI"),18,"")</f>
        <v/>
      </c>
      <c r="W464" s="49" t="str">
        <f t="array" ref="W464">IF(AND(E464&lt;&gt;"",K464="OUI",Q464="OUI"),60,"")</f>
        <v/>
      </c>
      <c r="X464" s="56"/>
      <c r="Y464" s="49"/>
      <c r="Z464" s="49"/>
      <c r="AA464" s="51"/>
      <c r="AB464" s="48"/>
    </row>
    <row r="465" spans="1:28" x14ac:dyDescent="0.25">
      <c r="A465" s="152" t="str">
        <f t="array" ref="A465">IF(D465="",RIGHT(E465,7),"")</f>
        <v>5424293</v>
      </c>
      <c r="B465" s="152">
        <f t="array" ref="B465">E465</f>
        <v>10005424293</v>
      </c>
      <c r="C465" s="61" t="str">
        <f t="array" ref="C465">IFERROR(VLOOKUP(B465,RT!A:B,2,FALSE),"")</f>
        <v/>
      </c>
      <c r="D465" s="7" t="str">
        <f t="array" ref="D465">IFERROR(VLOOKUP(B465,RT!A:J,10,FALSE),"")</f>
        <v/>
      </c>
      <c r="E465" s="203">
        <v>10005424293</v>
      </c>
      <c r="F465" s="204" t="s">
        <v>1152</v>
      </c>
      <c r="G465" s="204" t="s">
        <v>70</v>
      </c>
      <c r="H465" s="204"/>
      <c r="I465" s="204" t="s">
        <v>1104</v>
      </c>
      <c r="J465" s="202" t="s">
        <v>79</v>
      </c>
      <c r="K465" s="169" t="str">
        <f t="array" ref="K465">IFERROR(VLOOKUP(B465,RT!A:K,11,FALSE),"")</f>
        <v/>
      </c>
      <c r="L465" s="170" t="str">
        <f t="array" ref="L465">IFERROR(VLOOKUP(B465,RT!A:AJ,36,FALSE),"")</f>
        <v/>
      </c>
      <c r="M465" s="53" t="str">
        <f t="array" ref="M465">IFERROR(VLOOKUP(B465,RT!A:AL,38,FALSE),"")</f>
        <v/>
      </c>
      <c r="N465" s="52" t="str">
        <f t="array" ref="N465">IFERROR(VLOOKUP(B465,RT!A:AK,37,FALSE),"")</f>
        <v/>
      </c>
      <c r="O465" s="54" t="str">
        <f t="array" ref="O465">IFERROR(VLOOKUP(B465,RT!A:I,9,FALSE),"")</f>
        <v/>
      </c>
      <c r="P465" s="52" t="str">
        <f t="array" ref="P465">IFERROR(VLOOKUP(B465,RT!A:H,8,FALSE),"")</f>
        <v/>
      </c>
      <c r="Q465" s="55" t="str">
        <f t="array" ref="Q465">IFERROR(VLOOKUP(B465,RT!A:AA,27,FALSE),"")</f>
        <v/>
      </c>
      <c r="R465" s="56" t="str">
        <f t="array" ref="R465">IF(AND(E465&lt;&gt;"",G465="INS",K465="OUI",M465&gt;0),M465*IF($O465&gt;41790,5.94,5.65),"")</f>
        <v/>
      </c>
      <c r="S465" s="50" t="str">
        <f t="array" ref="S465">IF(AND(E465&lt;&gt;"",G465="REV",K465="OUI",M465&gt;0),M465*IF($O465&gt;41790,6.2,5.9),"")</f>
        <v/>
      </c>
      <c r="T465" s="57" t="str">
        <f t="array" ref="T465">IF(AND(E465&lt;&gt;"",K465="NON",OR(L465="Branchement individuel",L465="Batiment détruit")),3,"")</f>
        <v/>
      </c>
      <c r="U465" s="58"/>
      <c r="V465" s="58" t="str">
        <f t="array" ref="V465">IF(AND(E465&lt;&gt;"",K465="OUI",Q465="OUI"),18,"")</f>
        <v/>
      </c>
      <c r="W465" s="49" t="str">
        <f t="array" ref="W465">IF(AND(E465&lt;&gt;"",K465="OUI",Q465="OUI"),60,"")</f>
        <v/>
      </c>
      <c r="X465" s="56"/>
      <c r="Y465" s="49"/>
      <c r="Z465" s="49"/>
      <c r="AA465" s="51"/>
      <c r="AB465" s="48"/>
    </row>
    <row r="466" spans="1:28" x14ac:dyDescent="0.25">
      <c r="A466" s="152" t="str">
        <f t="array" ref="A466">IF(D466="",RIGHT(E466,7),"")</f>
        <v>5584667</v>
      </c>
      <c r="B466" s="152">
        <f t="array" ref="B466">E466</f>
        <v>10005584667</v>
      </c>
      <c r="C466" s="61" t="str">
        <f t="array" ref="C466">IFERROR(VLOOKUP(B466,RT!A:B,2,FALSE),"")</f>
        <v/>
      </c>
      <c r="D466" s="7" t="str">
        <f t="array" ref="D466">IFERROR(VLOOKUP(B466,RT!A:J,10,FALSE),"")</f>
        <v/>
      </c>
      <c r="E466" s="203">
        <v>10005584667</v>
      </c>
      <c r="F466" s="204" t="s">
        <v>1319</v>
      </c>
      <c r="G466" s="204" t="s">
        <v>70</v>
      </c>
      <c r="H466" s="204"/>
      <c r="I466" s="204" t="s">
        <v>1104</v>
      </c>
      <c r="J466" s="202" t="s">
        <v>79</v>
      </c>
      <c r="K466" s="169" t="str">
        <f t="array" ref="K466">IFERROR(VLOOKUP(B466,RT!A:K,11,FALSE),"")</f>
        <v/>
      </c>
      <c r="L466" s="170" t="str">
        <f t="array" ref="L466">IFERROR(VLOOKUP(B466,RT!A:AJ,36,FALSE),"")</f>
        <v/>
      </c>
      <c r="M466" s="53" t="str">
        <f t="array" ref="M466">IFERROR(VLOOKUP(B466,RT!A:AL,38,FALSE),"")</f>
        <v/>
      </c>
      <c r="N466" s="52" t="str">
        <f t="array" ref="N466">IFERROR(VLOOKUP(B466,RT!A:AK,37,FALSE),"")</f>
        <v/>
      </c>
      <c r="O466" s="54" t="str">
        <f t="array" ref="O466">IFERROR(VLOOKUP(B466,RT!A:I,9,FALSE),"")</f>
        <v/>
      </c>
      <c r="P466" s="52" t="str">
        <f t="array" ref="P466">IFERROR(VLOOKUP(B466,RT!A:H,8,FALSE),"")</f>
        <v/>
      </c>
      <c r="Q466" s="55" t="str">
        <f t="array" ref="Q466">IFERROR(VLOOKUP(B466,RT!A:AA,27,FALSE),"")</f>
        <v/>
      </c>
      <c r="R466" s="56" t="str">
        <f t="array" ref="R466">IF(AND(E466&lt;&gt;"",G466="INS",K466="OUI",M466&gt;0),M466*IF($O466&gt;41790,5.94,5.65),"")</f>
        <v/>
      </c>
      <c r="S466" s="50" t="str">
        <f t="array" ref="S466">IF(AND(E466&lt;&gt;"",G466="REV",K466="OUI",M466&gt;0),M466*IF($O466&gt;41790,6.2,5.9),"")</f>
        <v/>
      </c>
      <c r="T466" s="57" t="str">
        <f t="array" ref="T466">IF(AND(E466&lt;&gt;"",K466="NON",OR(L466="Branchement individuel",L466="Batiment détruit")),3,"")</f>
        <v/>
      </c>
      <c r="U466" s="58"/>
      <c r="V466" s="58" t="str">
        <f t="array" ref="V466">IF(AND(E466&lt;&gt;"",K466="OUI",Q466="OUI"),18,"")</f>
        <v/>
      </c>
      <c r="W466" s="49" t="str">
        <f t="array" ref="W466">IF(AND(E466&lt;&gt;"",K466="OUI",Q466="OUI"),60,"")</f>
        <v/>
      </c>
      <c r="X466" s="56"/>
      <c r="Y466" s="49"/>
      <c r="Z466" s="49"/>
      <c r="AA466" s="51"/>
      <c r="AB466" s="48"/>
    </row>
    <row r="467" spans="1:28" x14ac:dyDescent="0.25">
      <c r="A467" s="152" t="str">
        <f t="array" ref="A467">IF(D467="",RIGHT(E467,7),"")</f>
        <v>5425319</v>
      </c>
      <c r="B467" s="152">
        <f t="array" ref="B467">E467</f>
        <v>10005425319</v>
      </c>
      <c r="C467" s="61" t="str">
        <f t="array" ref="C467">IFERROR(VLOOKUP(B467,RT!A:B,2,FALSE),"")</f>
        <v/>
      </c>
      <c r="D467" s="7" t="str">
        <f t="array" ref="D467">IFERROR(VLOOKUP(B467,RT!A:J,10,FALSE),"")</f>
        <v/>
      </c>
      <c r="E467" s="203">
        <v>10005425319</v>
      </c>
      <c r="F467" s="204" t="s">
        <v>1151</v>
      </c>
      <c r="G467" s="204" t="s">
        <v>70</v>
      </c>
      <c r="H467" s="204"/>
      <c r="I467" s="204" t="s">
        <v>1104</v>
      </c>
      <c r="J467" s="202" t="s">
        <v>79</v>
      </c>
      <c r="K467" s="169" t="str">
        <f t="array" ref="K467">IFERROR(VLOOKUP(B467,RT!A:K,11,FALSE),"")</f>
        <v/>
      </c>
      <c r="L467" s="170" t="str">
        <f t="array" ref="L467">IFERROR(VLOOKUP(B467,RT!A:AJ,36,FALSE),"")</f>
        <v/>
      </c>
      <c r="M467" s="53" t="str">
        <f t="array" ref="M467">IFERROR(VLOOKUP(B467,RT!A:AL,38,FALSE),"")</f>
        <v/>
      </c>
      <c r="N467" s="52" t="str">
        <f t="array" ref="N467">IFERROR(VLOOKUP(B467,RT!A:AK,37,FALSE),"")</f>
        <v/>
      </c>
      <c r="O467" s="54" t="str">
        <f t="array" ref="O467">IFERROR(VLOOKUP(B467,RT!A:I,9,FALSE),"")</f>
        <v/>
      </c>
      <c r="P467" s="52" t="str">
        <f t="array" ref="P467">IFERROR(VLOOKUP(B467,RT!A:H,8,FALSE),"")</f>
        <v/>
      </c>
      <c r="Q467" s="55" t="str">
        <f t="array" ref="Q467">IFERROR(VLOOKUP(B467,RT!A:AA,27,FALSE),"")</f>
        <v/>
      </c>
      <c r="R467" s="56" t="str">
        <f t="array" ref="R467">IF(AND(E467&lt;&gt;"",G467="INS",K467="OUI",M467&gt;0),M467*IF($O467&gt;41790,5.94,5.65),"")</f>
        <v/>
      </c>
      <c r="S467" s="50" t="str">
        <f t="array" ref="S467">IF(AND(E467&lt;&gt;"",G467="REV",K467="OUI",M467&gt;0),M467*IF($O467&gt;41790,6.2,5.9),"")</f>
        <v/>
      </c>
      <c r="T467" s="57" t="str">
        <f t="array" ref="T467">IF(AND(E467&lt;&gt;"",K467="NON",OR(L467="Branchement individuel",L467="Batiment détruit")),3,"")</f>
        <v/>
      </c>
      <c r="U467" s="58"/>
      <c r="V467" s="58" t="str">
        <f t="array" ref="V467">IF(AND(E467&lt;&gt;"",K467="OUI",Q467="OUI"),18,"")</f>
        <v/>
      </c>
      <c r="W467" s="49" t="str">
        <f t="array" ref="W467">IF(AND(E467&lt;&gt;"",K467="OUI",Q467="OUI"),60,"")</f>
        <v/>
      </c>
      <c r="X467" s="56"/>
      <c r="Y467" s="49"/>
      <c r="Z467" s="49"/>
      <c r="AA467" s="51"/>
      <c r="AB467" s="48"/>
    </row>
    <row r="468" spans="1:28" x14ac:dyDescent="0.25">
      <c r="A468" s="152" t="str">
        <f t="array" ref="A468">IF(D468="",RIGHT(E468,7),"")</f>
        <v>5652530</v>
      </c>
      <c r="B468" s="152">
        <f t="array" ref="B468">E468</f>
        <v>10005652530</v>
      </c>
      <c r="C468" s="61" t="str">
        <f t="array" ref="C468">IFERROR(VLOOKUP(B468,RT!A:B,2,FALSE),"")</f>
        <v/>
      </c>
      <c r="D468" s="7" t="str">
        <f t="array" ref="D468">IFERROR(VLOOKUP(B468,RT!A:J,10,FALSE),"")</f>
        <v/>
      </c>
      <c r="E468" s="203">
        <v>10005652530</v>
      </c>
      <c r="F468" s="204" t="s">
        <v>1226</v>
      </c>
      <c r="G468" s="204" t="s">
        <v>70</v>
      </c>
      <c r="H468" s="204"/>
      <c r="I468" s="204" t="s">
        <v>1104</v>
      </c>
      <c r="J468" s="202" t="s">
        <v>79</v>
      </c>
      <c r="K468" s="169" t="str">
        <f t="array" ref="K468">IFERROR(VLOOKUP(B468,RT!A:K,11,FALSE),"")</f>
        <v/>
      </c>
      <c r="L468" s="170" t="str">
        <f t="array" ref="L468">IFERROR(VLOOKUP(B468,RT!A:AJ,36,FALSE),"")</f>
        <v/>
      </c>
      <c r="M468" s="53" t="str">
        <f t="array" ref="M468">IFERROR(VLOOKUP(B468,RT!A:AL,38,FALSE),"")</f>
        <v/>
      </c>
      <c r="N468" s="52" t="str">
        <f t="array" ref="N468">IFERROR(VLOOKUP(B468,RT!A:AK,37,FALSE),"")</f>
        <v/>
      </c>
      <c r="O468" s="54" t="str">
        <f t="array" ref="O468">IFERROR(VLOOKUP(B468,RT!A:I,9,FALSE),"")</f>
        <v/>
      </c>
      <c r="P468" s="52" t="str">
        <f t="array" ref="P468">IFERROR(VLOOKUP(B468,RT!A:H,8,FALSE),"")</f>
        <v/>
      </c>
      <c r="Q468" s="55" t="str">
        <f t="array" ref="Q468">IFERROR(VLOOKUP(B468,RT!A:AA,27,FALSE),"")</f>
        <v/>
      </c>
      <c r="R468" s="56" t="str">
        <f t="array" ref="R468">IF(AND(E468&lt;&gt;"",G468="INS",K468="OUI",M468&gt;0),M468*IF($O468&gt;41790,5.94,5.65),"")</f>
        <v/>
      </c>
      <c r="S468" s="50" t="str">
        <f t="array" ref="S468">IF(AND(E468&lt;&gt;"",G468="REV",K468="OUI",M468&gt;0),M468*IF($O468&gt;41790,6.2,5.9),"")</f>
        <v/>
      </c>
      <c r="T468" s="57" t="str">
        <f t="array" ref="T468">IF(AND(E468&lt;&gt;"",K468="NON",OR(L468="Branchement individuel",L468="Batiment détruit")),3,"")</f>
        <v/>
      </c>
      <c r="U468" s="58"/>
      <c r="V468" s="58" t="str">
        <f t="array" ref="V468">IF(AND(E468&lt;&gt;"",K468="OUI",Q468="OUI"),18,"")</f>
        <v/>
      </c>
      <c r="W468" s="49" t="str">
        <f t="array" ref="W468">IF(AND(E468&lt;&gt;"",K468="OUI",Q468="OUI"),60,"")</f>
        <v/>
      </c>
      <c r="X468" s="56"/>
      <c r="Y468" s="49"/>
      <c r="Z468" s="49"/>
      <c r="AA468" s="51"/>
      <c r="AB468" s="48"/>
    </row>
    <row r="469" spans="1:28" x14ac:dyDescent="0.25">
      <c r="A469" s="152" t="str">
        <f t="array" ref="A469">IF(D469="",RIGHT(E469,7),"")</f>
        <v>5611396</v>
      </c>
      <c r="B469" s="152">
        <f t="array" ref="B469">E469</f>
        <v>10005611396</v>
      </c>
      <c r="C469" s="61" t="str">
        <f t="array" ref="C469">IFERROR(VLOOKUP(B469,RT!A:B,2,FALSE),"")</f>
        <v/>
      </c>
      <c r="D469" s="7" t="str">
        <f t="array" ref="D469">IFERROR(VLOOKUP(B469,RT!A:J,10,FALSE),"")</f>
        <v/>
      </c>
      <c r="E469" s="203">
        <v>10005611396</v>
      </c>
      <c r="F469" s="204" t="s">
        <v>1227</v>
      </c>
      <c r="G469" s="204" t="s">
        <v>70</v>
      </c>
      <c r="H469" s="204"/>
      <c r="I469" s="204" t="s">
        <v>1104</v>
      </c>
      <c r="J469" s="202" t="s">
        <v>79</v>
      </c>
      <c r="K469" s="169" t="str">
        <f t="array" ref="K469">IFERROR(VLOOKUP(B469,RT!A:K,11,FALSE),"")</f>
        <v/>
      </c>
      <c r="L469" s="170" t="str">
        <f t="array" ref="L469">IFERROR(VLOOKUP(B469,RT!A:AJ,36,FALSE),"")</f>
        <v/>
      </c>
      <c r="M469" s="53" t="str">
        <f t="array" ref="M469">IFERROR(VLOOKUP(B469,RT!A:AL,38,FALSE),"")</f>
        <v/>
      </c>
      <c r="N469" s="52" t="str">
        <f t="array" ref="N469">IFERROR(VLOOKUP(B469,RT!A:AK,37,FALSE),"")</f>
        <v/>
      </c>
      <c r="O469" s="54" t="str">
        <f t="array" ref="O469">IFERROR(VLOOKUP(B469,RT!A:I,9,FALSE),"")</f>
        <v/>
      </c>
      <c r="P469" s="52" t="str">
        <f t="array" ref="P469">IFERROR(VLOOKUP(B469,RT!A:H,8,FALSE),"")</f>
        <v/>
      </c>
      <c r="Q469" s="55" t="str">
        <f t="array" ref="Q469">IFERROR(VLOOKUP(B469,RT!A:AA,27,FALSE),"")</f>
        <v/>
      </c>
      <c r="R469" s="56" t="str">
        <f t="array" ref="R469">IF(AND(E469&lt;&gt;"",G469="INS",K469="OUI",M469&gt;0),M469*IF($O469&gt;41790,5.94,5.65),"")</f>
        <v/>
      </c>
      <c r="S469" s="50" t="str">
        <f t="array" ref="S469">IF(AND(E469&lt;&gt;"",G469="REV",K469="OUI",M469&gt;0),M469*IF($O469&gt;41790,6.2,5.9),"")</f>
        <v/>
      </c>
      <c r="T469" s="57" t="str">
        <f t="array" ref="T469">IF(AND(E469&lt;&gt;"",K469="NON",OR(L469="Branchement individuel",L469="Batiment détruit")),3,"")</f>
        <v/>
      </c>
      <c r="U469" s="58"/>
      <c r="V469" s="58" t="str">
        <f t="array" ref="V469">IF(AND(E469&lt;&gt;"",K469="OUI",Q469="OUI"),18,"")</f>
        <v/>
      </c>
      <c r="W469" s="49" t="str">
        <f t="array" ref="W469">IF(AND(E469&lt;&gt;"",K469="OUI",Q469="OUI"),60,"")</f>
        <v/>
      </c>
      <c r="X469" s="56"/>
      <c r="Y469" s="49"/>
      <c r="Z469" s="49"/>
      <c r="AA469" s="51"/>
      <c r="AB469" s="48"/>
    </row>
    <row r="470" spans="1:28" x14ac:dyDescent="0.25">
      <c r="A470" s="152" t="str">
        <f t="array" ref="A470">IF(D470="",RIGHT(E470,7),"")</f>
        <v>5649303</v>
      </c>
      <c r="B470" s="152">
        <f t="array" ref="B470">E470</f>
        <v>10005649303</v>
      </c>
      <c r="C470" s="61" t="str">
        <f t="array" ref="C470">IFERROR(VLOOKUP(B470,RT!A:B,2,FALSE),"")</f>
        <v/>
      </c>
      <c r="D470" s="7" t="str">
        <f t="array" ref="D470">IFERROR(VLOOKUP(B470,RT!A:J,10,FALSE),"")</f>
        <v/>
      </c>
      <c r="E470" s="203">
        <v>10005649303</v>
      </c>
      <c r="F470" s="204" t="s">
        <v>1228</v>
      </c>
      <c r="G470" s="204" t="s">
        <v>70</v>
      </c>
      <c r="H470" s="204"/>
      <c r="I470" s="204" t="s">
        <v>1104</v>
      </c>
      <c r="J470" s="202" t="s">
        <v>79</v>
      </c>
      <c r="K470" s="169" t="str">
        <f t="array" ref="K470">IFERROR(VLOOKUP(B470,RT!A:K,11,FALSE),"")</f>
        <v/>
      </c>
      <c r="L470" s="170" t="str">
        <f t="array" ref="L470">IFERROR(VLOOKUP(B470,RT!A:AJ,36,FALSE),"")</f>
        <v/>
      </c>
      <c r="M470" s="53" t="str">
        <f t="array" ref="M470">IFERROR(VLOOKUP(B470,RT!A:AL,38,FALSE),"")</f>
        <v/>
      </c>
      <c r="N470" s="52" t="str">
        <f t="array" ref="N470">IFERROR(VLOOKUP(B470,RT!A:AK,37,FALSE),"")</f>
        <v/>
      </c>
      <c r="O470" s="54" t="str">
        <f t="array" ref="O470">IFERROR(VLOOKUP(B470,RT!A:I,9,FALSE),"")</f>
        <v/>
      </c>
      <c r="P470" s="52" t="str">
        <f t="array" ref="P470">IFERROR(VLOOKUP(B470,RT!A:H,8,FALSE),"")</f>
        <v/>
      </c>
      <c r="Q470" s="55" t="str">
        <f t="array" ref="Q470">IFERROR(VLOOKUP(B470,RT!A:AA,27,FALSE),"")</f>
        <v/>
      </c>
      <c r="R470" s="56" t="str">
        <f t="array" ref="R470">IF(AND(E470&lt;&gt;"",G470="INS",K470="OUI",M470&gt;0),M470*IF($O470&gt;41790,5.94,5.65),"")</f>
        <v/>
      </c>
      <c r="S470" s="50" t="str">
        <f t="array" ref="S470">IF(AND(E470&lt;&gt;"",G470="REV",K470="OUI",M470&gt;0),M470*IF($O470&gt;41790,6.2,5.9),"")</f>
        <v/>
      </c>
      <c r="T470" s="57" t="str">
        <f t="array" ref="T470">IF(AND(E470&lt;&gt;"",K470="NON",OR(L470="Branchement individuel",L470="Batiment détruit")),3,"")</f>
        <v/>
      </c>
      <c r="U470" s="58"/>
      <c r="V470" s="58" t="str">
        <f t="array" ref="V470">IF(AND(E470&lt;&gt;"",K470="OUI",Q470="OUI"),18,"")</f>
        <v/>
      </c>
      <c r="W470" s="49" t="str">
        <f t="array" ref="W470">IF(AND(E470&lt;&gt;"",K470="OUI",Q470="OUI"),60,"")</f>
        <v/>
      </c>
      <c r="X470" s="56"/>
      <c r="Y470" s="49"/>
      <c r="Z470" s="49"/>
      <c r="AA470" s="51"/>
      <c r="AB470" s="48"/>
    </row>
    <row r="471" spans="1:28" x14ac:dyDescent="0.25">
      <c r="A471" s="152" t="str">
        <f t="array" ref="A471">IF(D471="",RIGHT(E471,7),"")</f>
        <v>5129124</v>
      </c>
      <c r="B471" s="152">
        <f t="array" ref="B471">E471</f>
        <v>10005129124</v>
      </c>
      <c r="C471" s="61" t="str">
        <f t="array" ref="C471">IFERROR(VLOOKUP(B471,RT!A:B,2,FALSE),"")</f>
        <v/>
      </c>
      <c r="D471" s="7" t="str">
        <f t="array" ref="D471">IFERROR(VLOOKUP(B471,RT!A:J,10,FALSE),"")</f>
        <v/>
      </c>
      <c r="E471" s="203">
        <v>10005129124</v>
      </c>
      <c r="F471" s="204" t="s">
        <v>1219</v>
      </c>
      <c r="G471" s="204" t="s">
        <v>70</v>
      </c>
      <c r="H471" s="204"/>
      <c r="I471" s="204" t="s">
        <v>1104</v>
      </c>
      <c r="J471" s="202" t="s">
        <v>79</v>
      </c>
      <c r="K471" s="169" t="str">
        <f t="array" ref="K471">IFERROR(VLOOKUP(B471,RT!A:K,11,FALSE),"")</f>
        <v/>
      </c>
      <c r="L471" s="170" t="str">
        <f t="array" ref="L471">IFERROR(VLOOKUP(B471,RT!A:AJ,36,FALSE),"")</f>
        <v/>
      </c>
      <c r="M471" s="53" t="str">
        <f t="array" ref="M471">IFERROR(VLOOKUP(B471,RT!A:AL,38,FALSE),"")</f>
        <v/>
      </c>
      <c r="N471" s="52" t="str">
        <f t="array" ref="N471">IFERROR(VLOOKUP(B471,RT!A:AK,37,FALSE),"")</f>
        <v/>
      </c>
      <c r="O471" s="54" t="str">
        <f t="array" ref="O471">IFERROR(VLOOKUP(B471,RT!A:I,9,FALSE),"")</f>
        <v/>
      </c>
      <c r="P471" s="52" t="str">
        <f t="array" ref="P471">IFERROR(VLOOKUP(B471,RT!A:H,8,FALSE),"")</f>
        <v/>
      </c>
      <c r="Q471" s="55" t="str">
        <f t="array" ref="Q471">IFERROR(VLOOKUP(B471,RT!A:AA,27,FALSE),"")</f>
        <v/>
      </c>
      <c r="R471" s="56" t="str">
        <f t="array" ref="R471">IF(AND(E471&lt;&gt;"",G471="INS",K471="OUI",M471&gt;0),M471*IF($O471&gt;41790,5.94,5.65),"")</f>
        <v/>
      </c>
      <c r="S471" s="50" t="str">
        <f t="array" ref="S471">IF(AND(E471&lt;&gt;"",G471="REV",K471="OUI",M471&gt;0),M471*IF($O471&gt;41790,6.2,5.9),"")</f>
        <v/>
      </c>
      <c r="T471" s="57" t="str">
        <f t="array" ref="T471">IF(AND(E471&lt;&gt;"",K471="NON",OR(L471="Branchement individuel",L471="Batiment détruit")),3,"")</f>
        <v/>
      </c>
      <c r="U471" s="58"/>
      <c r="V471" s="58" t="str">
        <f t="array" ref="V471">IF(AND(E471&lt;&gt;"",K471="OUI",Q471="OUI"),18,"")</f>
        <v/>
      </c>
      <c r="W471" s="49" t="str">
        <f t="array" ref="W471">IF(AND(E471&lt;&gt;"",K471="OUI",Q471="OUI"),60,"")</f>
        <v/>
      </c>
      <c r="X471" s="56"/>
      <c r="Y471" s="49"/>
      <c r="Z471" s="49"/>
      <c r="AA471" s="51"/>
      <c r="AB471" s="48"/>
    </row>
    <row r="472" spans="1:28" x14ac:dyDescent="0.25">
      <c r="A472" s="152" t="str">
        <f t="array" ref="A472">IF(D472="",RIGHT(E472,7),"")</f>
        <v>5336693</v>
      </c>
      <c r="B472" s="152">
        <f t="array" ref="B472">E472</f>
        <v>10005336693</v>
      </c>
      <c r="C472" s="61" t="str">
        <f t="array" ref="C472">IFERROR(VLOOKUP(B472,RT!A:B,2,FALSE),"")</f>
        <v/>
      </c>
      <c r="D472" s="7" t="str">
        <f t="array" ref="D472">IFERROR(VLOOKUP(B472,RT!A:J,10,FALSE),"")</f>
        <v/>
      </c>
      <c r="E472" s="203">
        <v>10005336693</v>
      </c>
      <c r="F472" s="204" t="s">
        <v>1214</v>
      </c>
      <c r="G472" s="204" t="s">
        <v>70</v>
      </c>
      <c r="H472" s="204"/>
      <c r="I472" s="204" t="s">
        <v>1104</v>
      </c>
      <c r="J472" s="202" t="s">
        <v>79</v>
      </c>
      <c r="K472" s="169" t="str">
        <f t="array" ref="K472">IFERROR(VLOOKUP(B472,RT!A:K,11,FALSE),"")</f>
        <v/>
      </c>
      <c r="L472" s="170" t="str">
        <f t="array" ref="L472">IFERROR(VLOOKUP(B472,RT!A:AJ,36,FALSE),"")</f>
        <v/>
      </c>
      <c r="M472" s="53" t="str">
        <f t="array" ref="M472">IFERROR(VLOOKUP(B472,RT!A:AL,38,FALSE),"")</f>
        <v/>
      </c>
      <c r="N472" s="52" t="str">
        <f t="array" ref="N472">IFERROR(VLOOKUP(B472,RT!A:AK,37,FALSE),"")</f>
        <v/>
      </c>
      <c r="O472" s="54" t="str">
        <f t="array" ref="O472">IFERROR(VLOOKUP(B472,RT!A:I,9,FALSE),"")</f>
        <v/>
      </c>
      <c r="P472" s="52" t="str">
        <f t="array" ref="P472">IFERROR(VLOOKUP(B472,RT!A:H,8,FALSE),"")</f>
        <v/>
      </c>
      <c r="Q472" s="55" t="str">
        <f t="array" ref="Q472">IFERROR(VLOOKUP(B472,RT!A:AA,27,FALSE),"")</f>
        <v/>
      </c>
      <c r="R472" s="56" t="str">
        <f t="array" ref="R472">IF(AND(E472&lt;&gt;"",G472="INS",K472="OUI",M472&gt;0),M472*IF($O472&gt;41790,5.94,5.65),"")</f>
        <v/>
      </c>
      <c r="S472" s="50" t="str">
        <f t="array" ref="S472">IF(AND(E472&lt;&gt;"",G472="REV",K472="OUI",M472&gt;0),M472*IF($O472&gt;41790,6.2,5.9),"")</f>
        <v/>
      </c>
      <c r="T472" s="57" t="str">
        <f t="array" ref="T472">IF(AND(E472&lt;&gt;"",K472="NON",OR(L472="Branchement individuel",L472="Batiment détruit")),3,"")</f>
        <v/>
      </c>
      <c r="U472" s="58"/>
      <c r="V472" s="58" t="str">
        <f t="array" ref="V472">IF(AND(E472&lt;&gt;"",K472="OUI",Q472="OUI"),18,"")</f>
        <v/>
      </c>
      <c r="W472" s="49" t="str">
        <f t="array" ref="W472">IF(AND(E472&lt;&gt;"",K472="OUI",Q472="OUI"),60,"")</f>
        <v/>
      </c>
      <c r="X472" s="56"/>
      <c r="Y472" s="49"/>
      <c r="Z472" s="49"/>
      <c r="AA472" s="51"/>
      <c r="AB472" s="48"/>
    </row>
    <row r="473" spans="1:28" x14ac:dyDescent="0.25">
      <c r="A473" s="152" t="str">
        <f t="array" ref="A473">IF(D473="",RIGHT(E473,7),"")</f>
        <v>5337717</v>
      </c>
      <c r="B473" s="152">
        <f t="array" ref="B473">E473</f>
        <v>10005337717</v>
      </c>
      <c r="C473" s="61" t="str">
        <f t="array" ref="C473">IFERROR(VLOOKUP(B473,RT!A:B,2,FALSE),"")</f>
        <v/>
      </c>
      <c r="D473" s="7" t="str">
        <f t="array" ref="D473">IFERROR(VLOOKUP(B473,RT!A:J,10,FALSE),"")</f>
        <v/>
      </c>
      <c r="E473" s="203">
        <v>10005337717</v>
      </c>
      <c r="F473" s="204" t="s">
        <v>1213</v>
      </c>
      <c r="G473" s="204" t="s">
        <v>70</v>
      </c>
      <c r="H473" s="204"/>
      <c r="I473" s="204" t="s">
        <v>1104</v>
      </c>
      <c r="J473" s="202" t="s">
        <v>79</v>
      </c>
      <c r="K473" s="169" t="str">
        <f t="array" ref="K473">IFERROR(VLOOKUP(B473,RT!A:K,11,FALSE),"")</f>
        <v/>
      </c>
      <c r="L473" s="170" t="str">
        <f t="array" ref="L473">IFERROR(VLOOKUP(B473,RT!A:AJ,36,FALSE),"")</f>
        <v/>
      </c>
      <c r="M473" s="53" t="str">
        <f t="array" ref="M473">IFERROR(VLOOKUP(B473,RT!A:AL,38,FALSE),"")</f>
        <v/>
      </c>
      <c r="N473" s="52" t="str">
        <f t="array" ref="N473">IFERROR(VLOOKUP(B473,RT!A:AK,37,FALSE),"")</f>
        <v/>
      </c>
      <c r="O473" s="54" t="str">
        <f t="array" ref="O473">IFERROR(VLOOKUP(B473,RT!A:I,9,FALSE),"")</f>
        <v/>
      </c>
      <c r="P473" s="52" t="str">
        <f t="array" ref="P473">IFERROR(VLOOKUP(B473,RT!A:H,8,FALSE),"")</f>
        <v/>
      </c>
      <c r="Q473" s="55" t="str">
        <f t="array" ref="Q473">IFERROR(VLOOKUP(B473,RT!A:AA,27,FALSE),"")</f>
        <v/>
      </c>
      <c r="R473" s="56" t="str">
        <f t="array" ref="R473">IF(AND(E473&lt;&gt;"",G473="INS",K473="OUI",M473&gt;0),M473*IF($O473&gt;41790,5.94,5.65),"")</f>
        <v/>
      </c>
      <c r="S473" s="50" t="str">
        <f t="array" ref="S473">IF(AND(E473&lt;&gt;"",G473="REV",K473="OUI",M473&gt;0),M473*IF($O473&gt;41790,6.2,5.9),"")</f>
        <v/>
      </c>
      <c r="T473" s="57" t="str">
        <f t="array" ref="T473">IF(AND(E473&lt;&gt;"",K473="NON",OR(L473="Branchement individuel",L473="Batiment détruit")),3,"")</f>
        <v/>
      </c>
      <c r="U473" s="58"/>
      <c r="V473" s="58" t="str">
        <f t="array" ref="V473">IF(AND(E473&lt;&gt;"",K473="OUI",Q473="OUI"),18,"")</f>
        <v/>
      </c>
      <c r="W473" s="49" t="str">
        <f t="array" ref="W473">IF(AND(E473&lt;&gt;"",K473="OUI",Q473="OUI"),60,"")</f>
        <v/>
      </c>
      <c r="X473" s="56"/>
      <c r="Y473" s="49"/>
      <c r="Z473" s="49"/>
      <c r="AA473" s="51"/>
      <c r="AB473" s="48"/>
    </row>
    <row r="474" spans="1:28" x14ac:dyDescent="0.25">
      <c r="A474" s="152" t="str">
        <f t="array" ref="A474">IF(D474="",RIGHT(E474,7),"")</f>
        <v>5194024</v>
      </c>
      <c r="B474" s="152">
        <f t="array" ref="B474">E474</f>
        <v>10005194024</v>
      </c>
      <c r="C474" s="61" t="str">
        <f t="array" ref="C474">IFERROR(VLOOKUP(B474,RT!A:B,2,FALSE),"")</f>
        <v/>
      </c>
      <c r="D474" s="7" t="str">
        <f t="array" ref="D474">IFERROR(VLOOKUP(B474,RT!A:J,10,FALSE),"")</f>
        <v/>
      </c>
      <c r="E474" s="203">
        <v>10005194024</v>
      </c>
      <c r="F474" s="204" t="s">
        <v>1239</v>
      </c>
      <c r="G474" s="204" t="s">
        <v>70</v>
      </c>
      <c r="H474" s="204"/>
      <c r="I474" s="204" t="s">
        <v>1104</v>
      </c>
      <c r="J474" s="202" t="s">
        <v>79</v>
      </c>
      <c r="K474" s="169" t="str">
        <f t="array" ref="K474">IFERROR(VLOOKUP(B474,RT!A:K,11,FALSE),"")</f>
        <v/>
      </c>
      <c r="L474" s="170" t="str">
        <f t="array" ref="L474">IFERROR(VLOOKUP(B474,RT!A:AJ,36,FALSE),"")</f>
        <v/>
      </c>
      <c r="M474" s="53" t="str">
        <f t="array" ref="M474">IFERROR(VLOOKUP(B474,RT!A:AL,38,FALSE),"")</f>
        <v/>
      </c>
      <c r="N474" s="52" t="str">
        <f t="array" ref="N474">IFERROR(VLOOKUP(B474,RT!A:AK,37,FALSE),"")</f>
        <v/>
      </c>
      <c r="O474" s="54" t="str">
        <f t="array" ref="O474">IFERROR(VLOOKUP(B474,RT!A:I,9,FALSE),"")</f>
        <v/>
      </c>
      <c r="P474" s="52" t="str">
        <f t="array" ref="P474">IFERROR(VLOOKUP(B474,RT!A:H,8,FALSE),"")</f>
        <v/>
      </c>
      <c r="Q474" s="55" t="str">
        <f t="array" ref="Q474">IFERROR(VLOOKUP(B474,RT!A:AA,27,FALSE),"")</f>
        <v/>
      </c>
      <c r="R474" s="56" t="str">
        <f t="array" ref="R474">IF(AND(E474&lt;&gt;"",G474="INS",K474="OUI",M474&gt;0),M474*IF($O474&gt;41790,5.94,5.65),"")</f>
        <v/>
      </c>
      <c r="S474" s="50" t="str">
        <f t="array" ref="S474">IF(AND(E474&lt;&gt;"",G474="REV",K474="OUI",M474&gt;0),M474*IF($O474&gt;41790,6.2,5.9),"")</f>
        <v/>
      </c>
      <c r="T474" s="57" t="str">
        <f t="array" ref="T474">IF(AND(E474&lt;&gt;"",K474="NON",OR(L474="Branchement individuel",L474="Batiment détruit")),3,"")</f>
        <v/>
      </c>
      <c r="U474" s="58"/>
      <c r="V474" s="58" t="str">
        <f t="array" ref="V474">IF(AND(E474&lt;&gt;"",K474="OUI",Q474="OUI"),18,"")</f>
        <v/>
      </c>
      <c r="W474" s="49" t="str">
        <f t="array" ref="W474">IF(AND(E474&lt;&gt;"",K474="OUI",Q474="OUI"),60,"")</f>
        <v/>
      </c>
      <c r="X474" s="56"/>
      <c r="Y474" s="49"/>
      <c r="Z474" s="49"/>
      <c r="AA474" s="51"/>
      <c r="AB474" s="48"/>
    </row>
    <row r="475" spans="1:28" x14ac:dyDescent="0.25">
      <c r="A475" s="152" t="str">
        <f t="array" ref="A475">IF(D475="",RIGHT(E475,7),"")</f>
        <v>5459184</v>
      </c>
      <c r="B475" s="152">
        <f t="array" ref="B475">E475</f>
        <v>10005459184</v>
      </c>
      <c r="C475" s="61" t="str">
        <f t="array" ref="C475">IFERROR(VLOOKUP(B475,RT!A:B,2,FALSE),"")</f>
        <v/>
      </c>
      <c r="D475" s="7" t="str">
        <f t="array" ref="D475">IFERROR(VLOOKUP(B475,RT!A:J,10,FALSE),"")</f>
        <v/>
      </c>
      <c r="E475" s="203">
        <v>10005459184</v>
      </c>
      <c r="F475" s="204" t="s">
        <v>1245</v>
      </c>
      <c r="G475" s="204" t="s">
        <v>70</v>
      </c>
      <c r="H475" s="204"/>
      <c r="I475" s="204" t="s">
        <v>1104</v>
      </c>
      <c r="J475" s="202" t="s">
        <v>79</v>
      </c>
      <c r="K475" s="169" t="str">
        <f t="array" ref="K475">IFERROR(VLOOKUP(B475,RT!A:K,11,FALSE),"")</f>
        <v/>
      </c>
      <c r="L475" s="170" t="str">
        <f t="array" ref="L475">IFERROR(VLOOKUP(B475,RT!A:AJ,36,FALSE),"")</f>
        <v/>
      </c>
      <c r="M475" s="53" t="str">
        <f t="array" ref="M475">IFERROR(VLOOKUP(B475,RT!A:AL,38,FALSE),"")</f>
        <v/>
      </c>
      <c r="N475" s="52" t="str">
        <f t="array" ref="N475">IFERROR(VLOOKUP(B475,RT!A:AK,37,FALSE),"")</f>
        <v/>
      </c>
      <c r="O475" s="54" t="str">
        <f t="array" ref="O475">IFERROR(VLOOKUP(B475,RT!A:I,9,FALSE),"")</f>
        <v/>
      </c>
      <c r="P475" s="52" t="str">
        <f t="array" ref="P475">IFERROR(VLOOKUP(B475,RT!A:H,8,FALSE),"")</f>
        <v/>
      </c>
      <c r="Q475" s="55" t="str">
        <f t="array" ref="Q475">IFERROR(VLOOKUP(B475,RT!A:AA,27,FALSE),"")</f>
        <v/>
      </c>
      <c r="R475" s="56" t="str">
        <f t="array" ref="R475">IF(AND(E475&lt;&gt;"",G475="INS",K475="OUI",M475&gt;0),M475*IF($O475&gt;41790,5.94,5.65),"")</f>
        <v/>
      </c>
      <c r="S475" s="50" t="str">
        <f t="array" ref="S475">IF(AND(E475&lt;&gt;"",G475="REV",K475="OUI",M475&gt;0),M475*IF($O475&gt;41790,6.2,5.9),"")</f>
        <v/>
      </c>
      <c r="T475" s="57" t="str">
        <f t="array" ref="T475">IF(AND(E475&lt;&gt;"",K475="NON",OR(L475="Branchement individuel",L475="Batiment détruit")),3,"")</f>
        <v/>
      </c>
      <c r="U475" s="58"/>
      <c r="V475" s="58" t="str">
        <f t="array" ref="V475">IF(AND(E475&lt;&gt;"",K475="OUI",Q475="OUI"),18,"")</f>
        <v/>
      </c>
      <c r="W475" s="49" t="str">
        <f t="array" ref="W475">IF(AND(E475&lt;&gt;"",K475="OUI",Q475="OUI"),60,"")</f>
        <v/>
      </c>
      <c r="X475" s="56"/>
      <c r="Y475" s="49"/>
      <c r="Z475" s="49"/>
      <c r="AA475" s="51"/>
      <c r="AB475" s="48"/>
    </row>
    <row r="476" spans="1:28" x14ac:dyDescent="0.25">
      <c r="A476" s="152" t="str">
        <f t="array" ref="A476">IF(D476="",RIGHT(E476,7),"")</f>
        <v>5385001</v>
      </c>
      <c r="B476" s="152">
        <f t="array" ref="B476">E476</f>
        <v>10005385001</v>
      </c>
      <c r="C476" s="61" t="str">
        <f t="array" ref="C476">IFERROR(VLOOKUP(B476,RT!A:B,2,FALSE),"")</f>
        <v/>
      </c>
      <c r="D476" s="7" t="str">
        <f t="array" ref="D476">IFERROR(VLOOKUP(B476,RT!A:J,10,FALSE),"")</f>
        <v/>
      </c>
      <c r="E476" s="203">
        <v>10005385001</v>
      </c>
      <c r="F476" s="204" t="s">
        <v>1204</v>
      </c>
      <c r="G476" s="204" t="s">
        <v>70</v>
      </c>
      <c r="H476" s="204"/>
      <c r="I476" s="204" t="s">
        <v>1104</v>
      </c>
      <c r="J476" s="202" t="s">
        <v>79</v>
      </c>
      <c r="K476" s="169" t="str">
        <f t="array" ref="K476">IFERROR(VLOOKUP(B476,RT!A:K,11,FALSE),"")</f>
        <v/>
      </c>
      <c r="L476" s="170" t="str">
        <f t="array" ref="L476">IFERROR(VLOOKUP(B476,RT!A:AJ,36,FALSE),"")</f>
        <v/>
      </c>
      <c r="M476" s="53" t="str">
        <f t="array" ref="M476">IFERROR(VLOOKUP(B476,RT!A:AL,38,FALSE),"")</f>
        <v/>
      </c>
      <c r="N476" s="52" t="str">
        <f t="array" ref="N476">IFERROR(VLOOKUP(B476,RT!A:AK,37,FALSE),"")</f>
        <v/>
      </c>
      <c r="O476" s="54" t="str">
        <f t="array" ref="O476">IFERROR(VLOOKUP(B476,RT!A:I,9,FALSE),"")</f>
        <v/>
      </c>
      <c r="P476" s="52" t="str">
        <f t="array" ref="P476">IFERROR(VLOOKUP(B476,RT!A:H,8,FALSE),"")</f>
        <v/>
      </c>
      <c r="Q476" s="55" t="str">
        <f t="array" ref="Q476">IFERROR(VLOOKUP(B476,RT!A:AA,27,FALSE),"")</f>
        <v/>
      </c>
      <c r="R476" s="56" t="str">
        <f t="array" ref="R476">IF(AND(E476&lt;&gt;"",G476="INS",K476="OUI",M476&gt;0),M476*IF($O476&gt;41790,5.94,5.65),"")</f>
        <v/>
      </c>
      <c r="S476" s="50" t="str">
        <f t="array" ref="S476">IF(AND(E476&lt;&gt;"",G476="REV",K476="OUI",M476&gt;0),M476*IF($O476&gt;41790,6.2,5.9),"")</f>
        <v/>
      </c>
      <c r="T476" s="57" t="str">
        <f t="array" ref="T476">IF(AND(E476&lt;&gt;"",K476="NON",OR(L476="Branchement individuel",L476="Batiment détruit")),3,"")</f>
        <v/>
      </c>
      <c r="U476" s="58"/>
      <c r="V476" s="58" t="str">
        <f t="array" ref="V476">IF(AND(E476&lt;&gt;"",K476="OUI",Q476="OUI"),18,"")</f>
        <v/>
      </c>
      <c r="W476" s="49" t="str">
        <f t="array" ref="W476">IF(AND(E476&lt;&gt;"",K476="OUI",Q476="OUI"),60,"")</f>
        <v/>
      </c>
      <c r="X476" s="56"/>
      <c r="Y476" s="49"/>
      <c r="Z476" s="49"/>
      <c r="AA476" s="51"/>
      <c r="AB476" s="48"/>
    </row>
    <row r="477" spans="1:28" x14ac:dyDescent="0.25">
      <c r="A477" s="152" t="str">
        <f t="array" ref="A477">IF(D477="",RIGHT(E477,7),"")</f>
        <v>5553904</v>
      </c>
      <c r="B477" s="152">
        <f t="array" ref="B477">E477</f>
        <v>10005553904</v>
      </c>
      <c r="C477" s="61" t="str">
        <f t="array" ref="C477">IFERROR(VLOOKUP(B477,RT!A:B,2,FALSE),"")</f>
        <v/>
      </c>
      <c r="D477" s="7" t="str">
        <f t="array" ref="D477">IFERROR(VLOOKUP(B477,RT!A:J,10,FALSE),"")</f>
        <v/>
      </c>
      <c r="E477" s="203">
        <v>10005553904</v>
      </c>
      <c r="F477" s="204" t="s">
        <v>1195</v>
      </c>
      <c r="G477" s="204" t="s">
        <v>70</v>
      </c>
      <c r="H477" s="204"/>
      <c r="I477" s="204" t="s">
        <v>1104</v>
      </c>
      <c r="J477" s="202" t="s">
        <v>79</v>
      </c>
      <c r="K477" s="169" t="str">
        <f t="array" ref="K477">IFERROR(VLOOKUP(B477,RT!A:K,11,FALSE),"")</f>
        <v/>
      </c>
      <c r="L477" s="170" t="str">
        <f t="array" ref="L477">IFERROR(VLOOKUP(B477,RT!A:AJ,36,FALSE),"")</f>
        <v/>
      </c>
      <c r="M477" s="53" t="str">
        <f t="array" ref="M477">IFERROR(VLOOKUP(B477,RT!A:AL,38,FALSE),"")</f>
        <v/>
      </c>
      <c r="N477" s="52" t="str">
        <f t="array" ref="N477">IFERROR(VLOOKUP(B477,RT!A:AK,37,FALSE),"")</f>
        <v/>
      </c>
      <c r="O477" s="54" t="str">
        <f t="array" ref="O477">IFERROR(VLOOKUP(B477,RT!A:I,9,FALSE),"")</f>
        <v/>
      </c>
      <c r="P477" s="52" t="str">
        <f t="array" ref="P477">IFERROR(VLOOKUP(B477,RT!A:H,8,FALSE),"")</f>
        <v/>
      </c>
      <c r="Q477" s="55" t="str">
        <f t="array" ref="Q477">IFERROR(VLOOKUP(B477,RT!A:AA,27,FALSE),"")</f>
        <v/>
      </c>
      <c r="R477" s="56" t="str">
        <f t="array" ref="R477">IF(AND(E477&lt;&gt;"",G477="INS",K477="OUI",M477&gt;0),M477*IF($O477&gt;41790,5.94,5.65),"")</f>
        <v/>
      </c>
      <c r="S477" s="50" t="str">
        <f t="array" ref="S477">IF(AND(E477&lt;&gt;"",G477="REV",K477="OUI",M477&gt;0),M477*IF($O477&gt;41790,6.2,5.9),"")</f>
        <v/>
      </c>
      <c r="T477" s="57" t="str">
        <f t="array" ref="T477">IF(AND(E477&lt;&gt;"",K477="NON",OR(L477="Branchement individuel",L477="Batiment détruit")),3,"")</f>
        <v/>
      </c>
      <c r="U477" s="58"/>
      <c r="V477" s="58" t="str">
        <f t="array" ref="V477">IF(AND(E477&lt;&gt;"",K477="OUI",Q477="OUI"),18,"")</f>
        <v/>
      </c>
      <c r="W477" s="49" t="str">
        <f t="array" ref="W477">IF(AND(E477&lt;&gt;"",K477="OUI",Q477="OUI"),60,"")</f>
        <v/>
      </c>
      <c r="X477" s="56"/>
      <c r="Y477" s="49"/>
      <c r="Z477" s="49"/>
      <c r="AA477" s="51"/>
      <c r="AB477" s="48"/>
    </row>
    <row r="478" spans="1:28" x14ac:dyDescent="0.25">
      <c r="A478" s="152" t="str">
        <f t="array" ref="A478">IF(D478="",RIGHT(E478,7),"")</f>
        <v>5554677</v>
      </c>
      <c r="B478" s="152">
        <f t="array" ref="B478">E478</f>
        <v>10005554677</v>
      </c>
      <c r="C478" s="61" t="str">
        <f t="array" ref="C478">IFERROR(VLOOKUP(B478,RT!A:B,2,FALSE),"")</f>
        <v/>
      </c>
      <c r="D478" s="7" t="str">
        <f t="array" ref="D478">IFERROR(VLOOKUP(B478,RT!A:J,10,FALSE),"")</f>
        <v/>
      </c>
      <c r="E478" s="203">
        <v>10005554677</v>
      </c>
      <c r="F478" s="204" t="s">
        <v>1194</v>
      </c>
      <c r="G478" s="204" t="s">
        <v>70</v>
      </c>
      <c r="H478" s="204"/>
      <c r="I478" s="204" t="s">
        <v>1104</v>
      </c>
      <c r="J478" s="202" t="s">
        <v>79</v>
      </c>
      <c r="K478" s="169" t="str">
        <f t="array" ref="K478">IFERROR(VLOOKUP(B478,RT!A:K,11,FALSE),"")</f>
        <v/>
      </c>
      <c r="L478" s="170" t="str">
        <f t="array" ref="L478">IFERROR(VLOOKUP(B478,RT!A:AJ,36,FALSE),"")</f>
        <v/>
      </c>
      <c r="M478" s="53" t="str">
        <f t="array" ref="M478">IFERROR(VLOOKUP(B478,RT!A:AL,38,FALSE),"")</f>
        <v/>
      </c>
      <c r="N478" s="52" t="str">
        <f t="array" ref="N478">IFERROR(VLOOKUP(B478,RT!A:AK,37,FALSE),"")</f>
        <v/>
      </c>
      <c r="O478" s="54" t="str">
        <f t="array" ref="O478">IFERROR(VLOOKUP(B478,RT!A:I,9,FALSE),"")</f>
        <v/>
      </c>
      <c r="P478" s="52" t="str">
        <f t="array" ref="P478">IFERROR(VLOOKUP(B478,RT!A:H,8,FALSE),"")</f>
        <v/>
      </c>
      <c r="Q478" s="55" t="str">
        <f t="array" ref="Q478">IFERROR(VLOOKUP(B478,RT!A:AA,27,FALSE),"")</f>
        <v/>
      </c>
      <c r="R478" s="56" t="str">
        <f t="array" ref="R478">IF(AND(E478&lt;&gt;"",G478="INS",K478="OUI",M478&gt;0),M478*IF($O478&gt;41790,5.94,5.65),"")</f>
        <v/>
      </c>
      <c r="S478" s="50" t="str">
        <f t="array" ref="S478">IF(AND(E478&lt;&gt;"",G478="REV",K478="OUI",M478&gt;0),M478*IF($O478&gt;41790,6.2,5.9),"")</f>
        <v/>
      </c>
      <c r="T478" s="57" t="str">
        <f t="array" ref="T478">IF(AND(E478&lt;&gt;"",K478="NON",OR(L478="Branchement individuel",L478="Batiment détruit")),3,"")</f>
        <v/>
      </c>
      <c r="U478" s="58"/>
      <c r="V478" s="58" t="str">
        <f t="array" ref="V478">IF(AND(E478&lt;&gt;"",K478="OUI",Q478="OUI"),18,"")</f>
        <v/>
      </c>
      <c r="W478" s="49" t="str">
        <f t="array" ref="W478">IF(AND(E478&lt;&gt;"",K478="OUI",Q478="OUI"),60,"")</f>
        <v/>
      </c>
      <c r="X478" s="56"/>
      <c r="Y478" s="49"/>
      <c r="Z478" s="49"/>
      <c r="AA478" s="51"/>
      <c r="AB478" s="48"/>
    </row>
    <row r="479" spans="1:28" x14ac:dyDescent="0.25">
      <c r="A479" s="152" t="str">
        <f t="array" ref="A479">IF(D479="",RIGHT(E479,7),"")</f>
        <v>5560398</v>
      </c>
      <c r="B479" s="152">
        <f t="array" ref="B479">E479</f>
        <v>10005560398</v>
      </c>
      <c r="C479" s="61" t="str">
        <f t="array" ref="C479">IFERROR(VLOOKUP(B479,RT!A:B,2,FALSE),"")</f>
        <v/>
      </c>
      <c r="D479" s="7" t="str">
        <f t="array" ref="D479">IFERROR(VLOOKUP(B479,RT!A:J,10,FALSE),"")</f>
        <v/>
      </c>
      <c r="E479" s="203">
        <v>10005560398</v>
      </c>
      <c r="F479" s="204" t="s">
        <v>1193</v>
      </c>
      <c r="G479" s="204" t="s">
        <v>70</v>
      </c>
      <c r="H479" s="204"/>
      <c r="I479" s="204" t="s">
        <v>1104</v>
      </c>
      <c r="J479" s="202" t="s">
        <v>79</v>
      </c>
      <c r="K479" s="169" t="str">
        <f t="array" ref="K479">IFERROR(VLOOKUP(B479,RT!A:K,11,FALSE),"")</f>
        <v/>
      </c>
      <c r="L479" s="170" t="str">
        <f t="array" ref="L479">IFERROR(VLOOKUP(B479,RT!A:AJ,36,FALSE),"")</f>
        <v/>
      </c>
      <c r="M479" s="53" t="str">
        <f t="array" ref="M479">IFERROR(VLOOKUP(B479,RT!A:AL,38,FALSE),"")</f>
        <v/>
      </c>
      <c r="N479" s="52" t="str">
        <f t="array" ref="N479">IFERROR(VLOOKUP(B479,RT!A:AK,37,FALSE),"")</f>
        <v/>
      </c>
      <c r="O479" s="54" t="str">
        <f t="array" ref="O479">IFERROR(VLOOKUP(B479,RT!A:I,9,FALSE),"")</f>
        <v/>
      </c>
      <c r="P479" s="52" t="str">
        <f t="array" ref="P479">IFERROR(VLOOKUP(B479,RT!A:H,8,FALSE),"")</f>
        <v/>
      </c>
      <c r="Q479" s="55" t="str">
        <f t="array" ref="Q479">IFERROR(VLOOKUP(B479,RT!A:AA,27,FALSE),"")</f>
        <v/>
      </c>
      <c r="R479" s="56" t="str">
        <f t="array" ref="R479">IF(AND(E479&lt;&gt;"",G479="INS",K479="OUI",M479&gt;0),M479*IF($O479&gt;41790,5.94,5.65),"")</f>
        <v/>
      </c>
      <c r="S479" s="50" t="str">
        <f t="array" ref="S479">IF(AND(E479&lt;&gt;"",G479="REV",K479="OUI",M479&gt;0),M479*IF($O479&gt;41790,6.2,5.9),"")</f>
        <v/>
      </c>
      <c r="T479" s="57" t="str">
        <f t="array" ref="T479">IF(AND(E479&lt;&gt;"",K479="NON",OR(L479="Branchement individuel",L479="Batiment détruit")),3,"")</f>
        <v/>
      </c>
      <c r="U479" s="58"/>
      <c r="V479" s="58" t="str">
        <f t="array" ref="V479">IF(AND(E479&lt;&gt;"",K479="OUI",Q479="OUI"),18,"")</f>
        <v/>
      </c>
      <c r="W479" s="49" t="str">
        <f t="array" ref="W479">IF(AND(E479&lt;&gt;"",K479="OUI",Q479="OUI"),60,"")</f>
        <v/>
      </c>
      <c r="X479" s="56"/>
      <c r="Y479" s="49"/>
      <c r="Z479" s="49"/>
      <c r="AA479" s="51"/>
      <c r="AB479" s="48"/>
    </row>
    <row r="480" spans="1:28" x14ac:dyDescent="0.25">
      <c r="A480" s="152" t="str">
        <f t="array" ref="A480">IF(D480="",RIGHT(E480,7),"")</f>
        <v>5632341</v>
      </c>
      <c r="B480" s="152">
        <f t="array" ref="B480">E480</f>
        <v>10005632341</v>
      </c>
      <c r="C480" s="61" t="str">
        <f t="array" ref="C480">IFERROR(VLOOKUP(B480,RT!A:B,2,FALSE),"")</f>
        <v/>
      </c>
      <c r="D480" s="7" t="str">
        <f t="array" ref="D480">IFERROR(VLOOKUP(B480,RT!A:J,10,FALSE),"")</f>
        <v/>
      </c>
      <c r="E480" s="203">
        <v>10005632341</v>
      </c>
      <c r="F480" s="204" t="s">
        <v>1255</v>
      </c>
      <c r="G480" s="204" t="s">
        <v>70</v>
      </c>
      <c r="H480" s="204"/>
      <c r="I480" s="204" t="s">
        <v>1104</v>
      </c>
      <c r="J480" s="202" t="s">
        <v>79</v>
      </c>
      <c r="K480" s="169" t="str">
        <f t="array" ref="K480">IFERROR(VLOOKUP(B480,RT!A:K,11,FALSE),"")</f>
        <v/>
      </c>
      <c r="L480" s="170" t="str">
        <f t="array" ref="L480">IFERROR(VLOOKUP(B480,RT!A:AJ,36,FALSE),"")</f>
        <v/>
      </c>
      <c r="M480" s="53" t="str">
        <f t="array" ref="M480">IFERROR(VLOOKUP(B480,RT!A:AL,38,FALSE),"")</f>
        <v/>
      </c>
      <c r="N480" s="52" t="str">
        <f t="array" ref="N480">IFERROR(VLOOKUP(B480,RT!A:AK,37,FALSE),"")</f>
        <v/>
      </c>
      <c r="O480" s="54" t="str">
        <f t="array" ref="O480">IFERROR(VLOOKUP(B480,RT!A:I,9,FALSE),"")</f>
        <v/>
      </c>
      <c r="P480" s="52" t="str">
        <f t="array" ref="P480">IFERROR(VLOOKUP(B480,RT!A:H,8,FALSE),"")</f>
        <v/>
      </c>
      <c r="Q480" s="55" t="str">
        <f t="array" ref="Q480">IFERROR(VLOOKUP(B480,RT!A:AA,27,FALSE),"")</f>
        <v/>
      </c>
      <c r="R480" s="56" t="str">
        <f t="array" ref="R480">IF(AND(E480&lt;&gt;"",G480="INS",K480="OUI",M480&gt;0),M480*IF($O480&gt;41790,5.94,5.65),"")</f>
        <v/>
      </c>
      <c r="S480" s="50" t="str">
        <f t="array" ref="S480">IF(AND(E480&lt;&gt;"",G480="REV",K480="OUI",M480&gt;0),M480*IF($O480&gt;41790,6.2,5.9),"")</f>
        <v/>
      </c>
      <c r="T480" s="57" t="str">
        <f t="array" ref="T480">IF(AND(E480&lt;&gt;"",K480="NON",OR(L480="Branchement individuel",L480="Batiment détruit")),3,"")</f>
        <v/>
      </c>
      <c r="U480" s="58"/>
      <c r="V480" s="58" t="str">
        <f t="array" ref="V480">IF(AND(E480&lt;&gt;"",K480="OUI",Q480="OUI"),18,"")</f>
        <v/>
      </c>
      <c r="W480" s="49" t="str">
        <f t="array" ref="W480">IF(AND(E480&lt;&gt;"",K480="OUI",Q480="OUI"),60,"")</f>
        <v/>
      </c>
      <c r="X480" s="56"/>
      <c r="Y480" s="49"/>
      <c r="Z480" s="49"/>
      <c r="AA480" s="51"/>
      <c r="AB480" s="48"/>
    </row>
    <row r="481" spans="1:28" x14ac:dyDescent="0.25">
      <c r="A481" s="152" t="str">
        <f t="array" ref="A481">IF(D481="",RIGHT(E481,7),"")</f>
        <v>5559724</v>
      </c>
      <c r="B481" s="152">
        <f t="array" ref="B481">E481</f>
        <v>10005559724</v>
      </c>
      <c r="C481" s="61" t="str">
        <f t="array" ref="C481">IFERROR(VLOOKUP(B481,RT!A:B,2,FALSE),"")</f>
        <v/>
      </c>
      <c r="D481" s="7" t="str">
        <f t="array" ref="D481">IFERROR(VLOOKUP(B481,RT!A:J,10,FALSE),"")</f>
        <v/>
      </c>
      <c r="E481" s="203">
        <v>10005559724</v>
      </c>
      <c r="F481" s="204" t="s">
        <v>1188</v>
      </c>
      <c r="G481" s="204" t="s">
        <v>70</v>
      </c>
      <c r="H481" s="204"/>
      <c r="I481" s="204" t="s">
        <v>1104</v>
      </c>
      <c r="J481" s="202" t="s">
        <v>79</v>
      </c>
      <c r="K481" s="169" t="str">
        <f t="array" ref="K481">IFERROR(VLOOKUP(B481,RT!A:K,11,FALSE),"")</f>
        <v/>
      </c>
      <c r="L481" s="170" t="str">
        <f t="array" ref="L481">IFERROR(VLOOKUP(B481,RT!A:AJ,36,FALSE),"")</f>
        <v/>
      </c>
      <c r="M481" s="53" t="str">
        <f t="array" ref="M481">IFERROR(VLOOKUP(B481,RT!A:AL,38,FALSE),"")</f>
        <v/>
      </c>
      <c r="N481" s="52" t="str">
        <f t="array" ref="N481">IFERROR(VLOOKUP(B481,RT!A:AK,37,FALSE),"")</f>
        <v/>
      </c>
      <c r="O481" s="54" t="str">
        <f t="array" ref="O481">IFERROR(VLOOKUP(B481,RT!A:I,9,FALSE),"")</f>
        <v/>
      </c>
      <c r="P481" s="52" t="str">
        <f t="array" ref="P481">IFERROR(VLOOKUP(B481,RT!A:H,8,FALSE),"")</f>
        <v/>
      </c>
      <c r="Q481" s="55" t="str">
        <f t="array" ref="Q481">IFERROR(VLOOKUP(B481,RT!A:AA,27,FALSE),"")</f>
        <v/>
      </c>
      <c r="R481" s="56" t="str">
        <f t="array" ref="R481">IF(AND(E481&lt;&gt;"",G481="INS",K481="OUI",M481&gt;0),M481*IF($O481&gt;41790,5.94,5.65),"")</f>
        <v/>
      </c>
      <c r="S481" s="50" t="str">
        <f t="array" ref="S481">IF(AND(E481&lt;&gt;"",G481="REV",K481="OUI",M481&gt;0),M481*IF($O481&gt;41790,6.2,5.9),"")</f>
        <v/>
      </c>
      <c r="T481" s="57" t="str">
        <f t="array" ref="T481">IF(AND(E481&lt;&gt;"",K481="NON",OR(L481="Branchement individuel",L481="Batiment détruit")),3,"")</f>
        <v/>
      </c>
      <c r="U481" s="58"/>
      <c r="V481" s="58" t="str">
        <f t="array" ref="V481">IF(AND(E481&lt;&gt;"",K481="OUI",Q481="OUI"),18,"")</f>
        <v/>
      </c>
      <c r="W481" s="49" t="str">
        <f t="array" ref="W481">IF(AND(E481&lt;&gt;"",K481="OUI",Q481="OUI"),60,"")</f>
        <v/>
      </c>
      <c r="X481" s="56"/>
      <c r="Y481" s="49"/>
      <c r="Z481" s="49"/>
      <c r="AA481" s="51"/>
      <c r="AB481" s="48"/>
    </row>
    <row r="482" spans="1:28" x14ac:dyDescent="0.25">
      <c r="A482" s="152" t="str">
        <f t="array" ref="A482">IF(D482="",RIGHT(E482,7),"")</f>
        <v>5558276</v>
      </c>
      <c r="B482" s="152">
        <f t="array" ref="B482">E482</f>
        <v>10005558276</v>
      </c>
      <c r="C482" s="61" t="str">
        <f t="array" ref="C482">IFERROR(VLOOKUP(B482,RT!A:B,2,FALSE),"")</f>
        <v/>
      </c>
      <c r="D482" s="7" t="str">
        <f t="array" ref="D482">IFERROR(VLOOKUP(B482,RT!A:J,10,FALSE),"")</f>
        <v/>
      </c>
      <c r="E482" s="203">
        <v>10005558276</v>
      </c>
      <c r="F482" s="204" t="s">
        <v>1187</v>
      </c>
      <c r="G482" s="204" t="s">
        <v>70</v>
      </c>
      <c r="H482" s="204"/>
      <c r="I482" s="204" t="s">
        <v>1104</v>
      </c>
      <c r="J482" s="202" t="s">
        <v>79</v>
      </c>
      <c r="K482" s="169" t="str">
        <f t="array" ref="K482">IFERROR(VLOOKUP(B482,RT!A:K,11,FALSE),"")</f>
        <v/>
      </c>
      <c r="L482" s="170" t="str">
        <f t="array" ref="L482">IFERROR(VLOOKUP(B482,RT!A:AJ,36,FALSE),"")</f>
        <v/>
      </c>
      <c r="M482" s="53" t="str">
        <f t="array" ref="M482">IFERROR(VLOOKUP(B482,RT!A:AL,38,FALSE),"")</f>
        <v/>
      </c>
      <c r="N482" s="52" t="str">
        <f t="array" ref="N482">IFERROR(VLOOKUP(B482,RT!A:AK,37,FALSE),"")</f>
        <v/>
      </c>
      <c r="O482" s="54" t="str">
        <f t="array" ref="O482">IFERROR(VLOOKUP(B482,RT!A:I,9,FALSE),"")</f>
        <v/>
      </c>
      <c r="P482" s="52" t="str">
        <f t="array" ref="P482">IFERROR(VLOOKUP(B482,RT!A:H,8,FALSE),"")</f>
        <v/>
      </c>
      <c r="Q482" s="55" t="str">
        <f t="array" ref="Q482">IFERROR(VLOOKUP(B482,RT!A:AA,27,FALSE),"")</f>
        <v/>
      </c>
      <c r="R482" s="56" t="str">
        <f t="array" ref="R482">IF(AND(E482&lt;&gt;"",G482="INS",K482="OUI",M482&gt;0),M482*IF($O482&gt;41790,5.94,5.65),"")</f>
        <v/>
      </c>
      <c r="S482" s="50" t="str">
        <f t="array" ref="S482">IF(AND(E482&lt;&gt;"",G482="REV",K482="OUI",M482&gt;0),M482*IF($O482&gt;41790,6.2,5.9),"")</f>
        <v/>
      </c>
      <c r="T482" s="57" t="str">
        <f t="array" ref="T482">IF(AND(E482&lt;&gt;"",K482="NON",OR(L482="Branchement individuel",L482="Batiment détruit")),3,"")</f>
        <v/>
      </c>
      <c r="U482" s="58"/>
      <c r="V482" s="58" t="str">
        <f t="array" ref="V482">IF(AND(E482&lt;&gt;"",K482="OUI",Q482="OUI"),18,"")</f>
        <v/>
      </c>
      <c r="W482" s="49" t="str">
        <f t="array" ref="W482">IF(AND(E482&lt;&gt;"",K482="OUI",Q482="OUI"),60,"")</f>
        <v/>
      </c>
      <c r="X482" s="56"/>
      <c r="Y482" s="49"/>
      <c r="Z482" s="49"/>
      <c r="AA482" s="51"/>
      <c r="AB482" s="48"/>
    </row>
    <row r="483" spans="1:28" x14ac:dyDescent="0.25">
      <c r="A483" s="152" t="str">
        <f t="array" ref="A483">IF(D483="",RIGHT(E483,7),"")</f>
        <v>5553905</v>
      </c>
      <c r="B483" s="152">
        <f t="array" ref="B483">E483</f>
        <v>10005553905</v>
      </c>
      <c r="C483" s="61" t="str">
        <f t="array" ref="C483">IFERROR(VLOOKUP(B483,RT!A:B,2,FALSE),"")</f>
        <v/>
      </c>
      <c r="D483" s="7" t="str">
        <f t="array" ref="D483">IFERROR(VLOOKUP(B483,RT!A:J,10,FALSE),"")</f>
        <v/>
      </c>
      <c r="E483" s="203">
        <v>10005553905</v>
      </c>
      <c r="F483" s="204" t="s">
        <v>1186</v>
      </c>
      <c r="G483" s="204" t="s">
        <v>70</v>
      </c>
      <c r="H483" s="204"/>
      <c r="I483" s="204" t="s">
        <v>1104</v>
      </c>
      <c r="J483" s="202" t="s">
        <v>79</v>
      </c>
      <c r="K483" s="169" t="str">
        <f t="array" ref="K483">IFERROR(VLOOKUP(B483,RT!A:K,11,FALSE),"")</f>
        <v/>
      </c>
      <c r="L483" s="170" t="str">
        <f t="array" ref="L483">IFERROR(VLOOKUP(B483,RT!A:AJ,36,FALSE),"")</f>
        <v/>
      </c>
      <c r="M483" s="53" t="str">
        <f t="array" ref="M483">IFERROR(VLOOKUP(B483,RT!A:AL,38,FALSE),"")</f>
        <v/>
      </c>
      <c r="N483" s="52" t="str">
        <f t="array" ref="N483">IFERROR(VLOOKUP(B483,RT!A:AK,37,FALSE),"")</f>
        <v/>
      </c>
      <c r="O483" s="54" t="str">
        <f t="array" ref="O483">IFERROR(VLOOKUP(B483,RT!A:I,9,FALSE),"")</f>
        <v/>
      </c>
      <c r="P483" s="52" t="str">
        <f t="array" ref="P483">IFERROR(VLOOKUP(B483,RT!A:H,8,FALSE),"")</f>
        <v/>
      </c>
      <c r="Q483" s="55" t="str">
        <f t="array" ref="Q483">IFERROR(VLOOKUP(B483,RT!A:AA,27,FALSE),"")</f>
        <v/>
      </c>
      <c r="R483" s="56" t="str">
        <f t="array" ref="R483">IF(AND(E483&lt;&gt;"",G483="INS",K483="OUI",M483&gt;0),M483*IF($O483&gt;41790,5.94,5.65),"")</f>
        <v/>
      </c>
      <c r="S483" s="50" t="str">
        <f t="array" ref="S483">IF(AND(E483&lt;&gt;"",G483="REV",K483="OUI",M483&gt;0),M483*IF($O483&gt;41790,6.2,5.9),"")</f>
        <v/>
      </c>
      <c r="T483" s="57" t="str">
        <f t="array" ref="T483">IF(AND(E483&lt;&gt;"",K483="NON",OR(L483="Branchement individuel",L483="Batiment détruit")),3,"")</f>
        <v/>
      </c>
      <c r="U483" s="58"/>
      <c r="V483" s="58" t="str">
        <f t="array" ref="V483">IF(AND(E483&lt;&gt;"",K483="OUI",Q483="OUI"),18,"")</f>
        <v/>
      </c>
      <c r="W483" s="49" t="str">
        <f t="array" ref="W483">IF(AND(E483&lt;&gt;"",K483="OUI",Q483="OUI"),60,"")</f>
        <v/>
      </c>
      <c r="X483" s="56"/>
      <c r="Y483" s="49"/>
      <c r="Z483" s="49"/>
      <c r="AA483" s="51"/>
      <c r="AB483" s="48"/>
    </row>
    <row r="484" spans="1:28" x14ac:dyDescent="0.25">
      <c r="A484" s="152" t="str">
        <f t="array" ref="A484">IF(D484="",RIGHT(E484,7),"")</f>
        <v>5555415</v>
      </c>
      <c r="B484" s="152">
        <f t="array" ref="B484">E484</f>
        <v>10005555415</v>
      </c>
      <c r="C484" s="61" t="str">
        <f t="array" ref="C484">IFERROR(VLOOKUP(B484,RT!A:B,2,FALSE),"")</f>
        <v/>
      </c>
      <c r="D484" s="7" t="str">
        <f t="array" ref="D484">IFERROR(VLOOKUP(B484,RT!A:J,10,FALSE),"")</f>
        <v/>
      </c>
      <c r="E484" s="203">
        <v>10005555415</v>
      </c>
      <c r="F484" s="204" t="s">
        <v>1185</v>
      </c>
      <c r="G484" s="204" t="s">
        <v>70</v>
      </c>
      <c r="H484" s="204"/>
      <c r="I484" s="204" t="s">
        <v>1104</v>
      </c>
      <c r="J484" s="202" t="s">
        <v>79</v>
      </c>
      <c r="K484" s="169" t="str">
        <f t="array" ref="K484">IFERROR(VLOOKUP(B484,RT!A:K,11,FALSE),"")</f>
        <v/>
      </c>
      <c r="L484" s="170" t="str">
        <f t="array" ref="L484">IFERROR(VLOOKUP(B484,RT!A:AJ,36,FALSE),"")</f>
        <v/>
      </c>
      <c r="M484" s="53" t="str">
        <f t="array" ref="M484">IFERROR(VLOOKUP(B484,RT!A:AL,38,FALSE),"")</f>
        <v/>
      </c>
      <c r="N484" s="52" t="str">
        <f t="array" ref="N484">IFERROR(VLOOKUP(B484,RT!A:AK,37,FALSE),"")</f>
        <v/>
      </c>
      <c r="O484" s="54" t="str">
        <f t="array" ref="O484">IFERROR(VLOOKUP(B484,RT!A:I,9,FALSE),"")</f>
        <v/>
      </c>
      <c r="P484" s="52" t="str">
        <f t="array" ref="P484">IFERROR(VLOOKUP(B484,RT!A:H,8,FALSE),"")</f>
        <v/>
      </c>
      <c r="Q484" s="55" t="str">
        <f t="array" ref="Q484">IFERROR(VLOOKUP(B484,RT!A:AA,27,FALSE),"")</f>
        <v/>
      </c>
      <c r="R484" s="56" t="str">
        <f t="array" ref="R484">IF(AND(E484&lt;&gt;"",G484="INS",K484="OUI",M484&gt;0),M484*IF($O484&gt;41790,5.94,5.65),"")</f>
        <v/>
      </c>
      <c r="S484" s="50" t="str">
        <f t="array" ref="S484">IF(AND(E484&lt;&gt;"",G484="REV",K484="OUI",M484&gt;0),M484*IF($O484&gt;41790,6.2,5.9),"")</f>
        <v/>
      </c>
      <c r="T484" s="57" t="str">
        <f t="array" ref="T484">IF(AND(E484&lt;&gt;"",K484="NON",OR(L484="Branchement individuel",L484="Batiment détruit")),3,"")</f>
        <v/>
      </c>
      <c r="U484" s="58"/>
      <c r="V484" s="58" t="str">
        <f t="array" ref="V484">IF(AND(E484&lt;&gt;"",K484="OUI",Q484="OUI"),18,"")</f>
        <v/>
      </c>
      <c r="W484" s="49" t="str">
        <f t="array" ref="W484">IF(AND(E484&lt;&gt;"",K484="OUI",Q484="OUI"),60,"")</f>
        <v/>
      </c>
      <c r="X484" s="56"/>
      <c r="Y484" s="49"/>
      <c r="Z484" s="49"/>
      <c r="AA484" s="51"/>
      <c r="AB484" s="48"/>
    </row>
    <row r="485" spans="1:28" x14ac:dyDescent="0.25">
      <c r="A485" s="152" t="str">
        <f t="array" ref="A485">IF(D485="",RIGHT(E485,7),"")</f>
        <v>5649290</v>
      </c>
      <c r="B485" s="152">
        <f t="array" ref="B485">E485</f>
        <v>10005649290</v>
      </c>
      <c r="C485" s="61" t="str">
        <f t="array" ref="C485">IFERROR(VLOOKUP(B485,RT!A:B,2,FALSE),"")</f>
        <v/>
      </c>
      <c r="D485" s="7" t="str">
        <f t="array" ref="D485">IFERROR(VLOOKUP(B485,RT!A:J,10,FALSE),"")</f>
        <v/>
      </c>
      <c r="E485" s="203">
        <v>10005649290</v>
      </c>
      <c r="F485" s="204" t="s">
        <v>1233</v>
      </c>
      <c r="G485" s="204" t="s">
        <v>70</v>
      </c>
      <c r="H485" s="204"/>
      <c r="I485" s="204" t="s">
        <v>1104</v>
      </c>
      <c r="J485" s="202" t="s">
        <v>79</v>
      </c>
      <c r="K485" s="169" t="str">
        <f t="array" ref="K485">IFERROR(VLOOKUP(B485,RT!A:K,11,FALSE),"")</f>
        <v/>
      </c>
      <c r="L485" s="170" t="str">
        <f t="array" ref="L485">IFERROR(VLOOKUP(B485,RT!A:AJ,36,FALSE),"")</f>
        <v/>
      </c>
      <c r="M485" s="53" t="str">
        <f t="array" ref="M485">IFERROR(VLOOKUP(B485,RT!A:AL,38,FALSE),"")</f>
        <v/>
      </c>
      <c r="N485" s="52" t="str">
        <f t="array" ref="N485">IFERROR(VLOOKUP(B485,RT!A:AK,37,FALSE),"")</f>
        <v/>
      </c>
      <c r="O485" s="54" t="str">
        <f t="array" ref="O485">IFERROR(VLOOKUP(B485,RT!A:I,9,FALSE),"")</f>
        <v/>
      </c>
      <c r="P485" s="52" t="str">
        <f t="array" ref="P485">IFERROR(VLOOKUP(B485,RT!A:H,8,FALSE),"")</f>
        <v/>
      </c>
      <c r="Q485" s="55" t="str">
        <f t="array" ref="Q485">IFERROR(VLOOKUP(B485,RT!A:AA,27,FALSE),"")</f>
        <v/>
      </c>
      <c r="R485" s="56" t="str">
        <f t="array" ref="R485">IF(AND(E485&lt;&gt;"",G485="INS",K485="OUI",M485&gt;0),M485*IF($O485&gt;41790,5.94,5.65),"")</f>
        <v/>
      </c>
      <c r="S485" s="50" t="str">
        <f t="array" ref="S485">IF(AND(E485&lt;&gt;"",G485="REV",K485="OUI",M485&gt;0),M485*IF($O485&gt;41790,6.2,5.9),"")</f>
        <v/>
      </c>
      <c r="T485" s="57" t="str">
        <f t="array" ref="T485">IF(AND(E485&lt;&gt;"",K485="NON",OR(L485="Branchement individuel",L485="Batiment détruit")),3,"")</f>
        <v/>
      </c>
      <c r="U485" s="58"/>
      <c r="V485" s="58" t="str">
        <f t="array" ref="V485">IF(AND(E485&lt;&gt;"",K485="OUI",Q485="OUI"),18,"")</f>
        <v/>
      </c>
      <c r="W485" s="49" t="str">
        <f t="array" ref="W485">IF(AND(E485&lt;&gt;"",K485="OUI",Q485="OUI"),60,"")</f>
        <v/>
      </c>
      <c r="X485" s="56"/>
      <c r="Y485" s="49"/>
      <c r="Z485" s="49"/>
      <c r="AA485" s="51"/>
      <c r="AB485" s="48"/>
    </row>
    <row r="486" spans="1:28" x14ac:dyDescent="0.25">
      <c r="A486" s="152" t="str">
        <f t="array" ref="A486">IF(D486="",RIGHT(E486,7),"")</f>
        <v>5584011</v>
      </c>
      <c r="B486" s="152">
        <f t="array" ref="B486">E486</f>
        <v>10005584011</v>
      </c>
      <c r="C486" s="61" t="str">
        <f t="array" ref="C486">IFERROR(VLOOKUP(B486,RT!A:B,2,FALSE),"")</f>
        <v/>
      </c>
      <c r="D486" s="7" t="str">
        <f t="array" ref="D486">IFERROR(VLOOKUP(B486,RT!A:J,10,FALSE),"")</f>
        <v/>
      </c>
      <c r="E486" s="203">
        <v>10005584011</v>
      </c>
      <c r="F486" s="204" t="s">
        <v>1234</v>
      </c>
      <c r="G486" s="204" t="s">
        <v>70</v>
      </c>
      <c r="H486" s="204"/>
      <c r="I486" s="204" t="s">
        <v>1104</v>
      </c>
      <c r="J486" s="202" t="s">
        <v>79</v>
      </c>
      <c r="K486" s="169" t="str">
        <f t="array" ref="K486">IFERROR(VLOOKUP(B486,RT!A:K,11,FALSE),"")</f>
        <v/>
      </c>
      <c r="L486" s="170" t="str">
        <f t="array" ref="L486">IFERROR(VLOOKUP(B486,RT!A:AJ,36,FALSE),"")</f>
        <v/>
      </c>
      <c r="M486" s="53" t="str">
        <f t="array" ref="M486">IFERROR(VLOOKUP(B486,RT!A:AL,38,FALSE),"")</f>
        <v/>
      </c>
      <c r="N486" s="52" t="str">
        <f t="array" ref="N486">IFERROR(VLOOKUP(B486,RT!A:AK,37,FALSE),"")</f>
        <v/>
      </c>
      <c r="O486" s="54" t="str">
        <f t="array" ref="O486">IFERROR(VLOOKUP(B486,RT!A:I,9,FALSE),"")</f>
        <v/>
      </c>
      <c r="P486" s="52" t="str">
        <f t="array" ref="P486">IFERROR(VLOOKUP(B486,RT!A:H,8,FALSE),"")</f>
        <v/>
      </c>
      <c r="Q486" s="55" t="str">
        <f t="array" ref="Q486">IFERROR(VLOOKUP(B486,RT!A:AA,27,FALSE),"")</f>
        <v/>
      </c>
      <c r="R486" s="56" t="str">
        <f t="array" ref="R486">IF(AND(E486&lt;&gt;"",G486="INS",K486="OUI",M486&gt;0),M486*IF($O486&gt;41790,5.94,5.65),"")</f>
        <v/>
      </c>
      <c r="S486" s="50" t="str">
        <f t="array" ref="S486">IF(AND(E486&lt;&gt;"",G486="REV",K486="OUI",M486&gt;0),M486*IF($O486&gt;41790,6.2,5.9),"")</f>
        <v/>
      </c>
      <c r="T486" s="57" t="str">
        <f t="array" ref="T486">IF(AND(E486&lt;&gt;"",K486="NON",OR(L486="Branchement individuel",L486="Batiment détruit")),3,"")</f>
        <v/>
      </c>
      <c r="U486" s="58"/>
      <c r="V486" s="58" t="str">
        <f t="array" ref="V486">IF(AND(E486&lt;&gt;"",K486="OUI",Q486="OUI"),18,"")</f>
        <v/>
      </c>
      <c r="W486" s="49" t="str">
        <f t="array" ref="W486">IF(AND(E486&lt;&gt;"",K486="OUI",Q486="OUI"),60,"")</f>
        <v/>
      </c>
      <c r="X486" s="56"/>
      <c r="Y486" s="49"/>
      <c r="Z486" s="49"/>
      <c r="AA486" s="51"/>
      <c r="AB486" s="48"/>
    </row>
    <row r="487" spans="1:28" x14ac:dyDescent="0.25">
      <c r="A487" s="152" t="str">
        <f t="array" ref="A487">IF(D487="",RIGHT(E487,7),"")</f>
        <v>5523065</v>
      </c>
      <c r="B487" s="152">
        <f t="array" ref="B487">E487</f>
        <v>10005523065</v>
      </c>
      <c r="C487" s="61" t="str">
        <f t="array" ref="C487">IFERROR(VLOOKUP(B487,RT!A:B,2,FALSE),"")</f>
        <v/>
      </c>
      <c r="D487" s="7" t="str">
        <f t="array" ref="D487">IFERROR(VLOOKUP(B487,RT!A:J,10,FALSE),"")</f>
        <v/>
      </c>
      <c r="E487" s="203">
        <v>10005523065</v>
      </c>
      <c r="F487" s="204" t="s">
        <v>1178</v>
      </c>
      <c r="G487" s="204" t="s">
        <v>70</v>
      </c>
      <c r="H487" s="204"/>
      <c r="I487" s="204" t="s">
        <v>1104</v>
      </c>
      <c r="J487" s="202" t="s">
        <v>79</v>
      </c>
      <c r="K487" s="169" t="str">
        <f t="array" ref="K487">IFERROR(VLOOKUP(B487,RT!A:K,11,FALSE),"")</f>
        <v/>
      </c>
      <c r="L487" s="170" t="str">
        <f t="array" ref="L487">IFERROR(VLOOKUP(B487,RT!A:AJ,36,FALSE),"")</f>
        <v/>
      </c>
      <c r="M487" s="53" t="str">
        <f t="array" ref="M487">IFERROR(VLOOKUP(B487,RT!A:AL,38,FALSE),"")</f>
        <v/>
      </c>
      <c r="N487" s="52" t="str">
        <f t="array" ref="N487">IFERROR(VLOOKUP(B487,RT!A:AK,37,FALSE),"")</f>
        <v/>
      </c>
      <c r="O487" s="54" t="str">
        <f t="array" ref="O487">IFERROR(VLOOKUP(B487,RT!A:I,9,FALSE),"")</f>
        <v/>
      </c>
      <c r="P487" s="52" t="str">
        <f t="array" ref="P487">IFERROR(VLOOKUP(B487,RT!A:H,8,FALSE),"")</f>
        <v/>
      </c>
      <c r="Q487" s="55" t="str">
        <f t="array" ref="Q487">IFERROR(VLOOKUP(B487,RT!A:AA,27,FALSE),"")</f>
        <v/>
      </c>
      <c r="R487" s="56" t="str">
        <f t="array" ref="R487">IF(AND(E487&lt;&gt;"",G487="INS",K487="OUI",M487&gt;0),M487*IF($O487&gt;41790,5.94,5.65),"")</f>
        <v/>
      </c>
      <c r="S487" s="50" t="str">
        <f t="array" ref="S487">IF(AND(E487&lt;&gt;"",G487="REV",K487="OUI",M487&gt;0),M487*IF($O487&gt;41790,6.2,5.9),"")</f>
        <v/>
      </c>
      <c r="T487" s="57" t="str">
        <f t="array" ref="T487">IF(AND(E487&lt;&gt;"",K487="NON",OR(L487="Branchement individuel",L487="Batiment détruit")),3,"")</f>
        <v/>
      </c>
      <c r="U487" s="58"/>
      <c r="V487" s="58" t="str">
        <f t="array" ref="V487">IF(AND(E487&lt;&gt;"",K487="OUI",Q487="OUI"),18,"")</f>
        <v/>
      </c>
      <c r="W487" s="49" t="str">
        <f t="array" ref="W487">IF(AND(E487&lt;&gt;"",K487="OUI",Q487="OUI"),60,"")</f>
        <v/>
      </c>
      <c r="X487" s="56"/>
      <c r="Y487" s="49"/>
      <c r="Z487" s="49"/>
      <c r="AA487" s="51"/>
      <c r="AB487" s="48"/>
    </row>
    <row r="488" spans="1:28" s="156" customFormat="1" x14ac:dyDescent="0.25">
      <c r="A488" s="152" t="str">
        <f t="array" ref="A488">IF(D488="",RIGHT(E488,7),"")</f>
        <v>5616694</v>
      </c>
      <c r="B488" s="152">
        <f t="array" ref="B488">E488</f>
        <v>10005616694</v>
      </c>
      <c r="C488" s="61" t="str">
        <f t="array" ref="C488">IFERROR(VLOOKUP(B488,RT!A:B,2,FALSE),"")</f>
        <v/>
      </c>
      <c r="D488" s="7" t="str">
        <f t="array" ref="D488">IFERROR(VLOOKUP(B488,RT!A:J,10,FALSE),"")</f>
        <v/>
      </c>
      <c r="E488" s="203">
        <v>10005616694</v>
      </c>
      <c r="F488" s="204" t="s">
        <v>1301</v>
      </c>
      <c r="G488" s="204" t="s">
        <v>70</v>
      </c>
      <c r="H488" s="204"/>
      <c r="I488" s="204" t="s">
        <v>1104</v>
      </c>
      <c r="J488" s="202" t="s">
        <v>79</v>
      </c>
      <c r="K488" s="169" t="str">
        <f t="array" ref="K488">IFERROR(VLOOKUP(B488,RT!A:K,11,FALSE),"")</f>
        <v/>
      </c>
      <c r="L488" s="170" t="str">
        <f t="array" ref="L488">IFERROR(VLOOKUP(B488,RT!A:AJ,36,FALSE),"")</f>
        <v/>
      </c>
      <c r="M488" s="53" t="str">
        <f t="array" ref="M488">IFERROR(VLOOKUP(B488,RT!A:AL,38,FALSE),"")</f>
        <v/>
      </c>
      <c r="N488" s="52" t="str">
        <f t="array" ref="N488">IFERROR(VLOOKUP(B488,RT!A:AK,37,FALSE),"")</f>
        <v/>
      </c>
      <c r="O488" s="54" t="str">
        <f t="array" ref="O488">IFERROR(VLOOKUP(B488,RT!A:I,9,FALSE),"")</f>
        <v/>
      </c>
      <c r="P488" s="52" t="str">
        <f t="array" ref="P488">IFERROR(VLOOKUP(B488,RT!A:H,8,FALSE),"")</f>
        <v/>
      </c>
      <c r="Q488" s="55" t="str">
        <f t="array" ref="Q488">IFERROR(VLOOKUP(B488,RT!A:AA,27,FALSE),"")</f>
        <v/>
      </c>
      <c r="R488" s="56" t="str">
        <f t="array" ref="R488">IF(AND(E488&lt;&gt;"",G488="INS",K488="OUI",M488&gt;0),M488*IF($O488&gt;41790,5.94,5.65),"")</f>
        <v/>
      </c>
      <c r="S488" s="50" t="str">
        <f t="array" ref="S488">IF(AND(E488&lt;&gt;"",G488="REV",K488="OUI",M488&gt;0),M488*IF($O488&gt;41790,6.2,5.9),"")</f>
        <v/>
      </c>
      <c r="T488" s="57" t="str">
        <f t="array" ref="T488">IF(AND(E488&lt;&gt;"",K488="NON",OR(L488="Branchement individuel",L488="Batiment détruit")),3,"")</f>
        <v/>
      </c>
      <c r="U488" s="58"/>
      <c r="V488" s="58" t="str">
        <f t="array" ref="V488">IF(AND(E488&lt;&gt;"",K488="OUI",Q488="OUI"),18,"")</f>
        <v/>
      </c>
      <c r="W488" s="49" t="str">
        <f t="array" ref="W488">IF(AND(E488&lt;&gt;"",K488="OUI",Q488="OUI"),60,"")</f>
        <v/>
      </c>
      <c r="X488" s="56"/>
      <c r="Y488" s="49"/>
      <c r="Z488" s="49"/>
      <c r="AA488" s="51"/>
      <c r="AB488" s="48"/>
    </row>
    <row r="489" spans="1:28" x14ac:dyDescent="0.25">
      <c r="A489" s="152" t="str">
        <f t="array" ref="A489">IF(D489="",RIGHT(E489,7),"")</f>
        <v>5287731</v>
      </c>
      <c r="B489" s="152">
        <f t="array" ref="B489">E489</f>
        <v>10005287731</v>
      </c>
      <c r="C489" s="61" t="str">
        <f t="array" ref="C489">IFERROR(VLOOKUP(B489,RT!A:B,2,FALSE),"")</f>
        <v/>
      </c>
      <c r="D489" s="7" t="str">
        <f t="array" ref="D489">IFERROR(VLOOKUP(B489,RT!A:J,10,FALSE),"")</f>
        <v/>
      </c>
      <c r="E489" s="203">
        <v>10005287731</v>
      </c>
      <c r="F489" s="204" t="s">
        <v>1302</v>
      </c>
      <c r="G489" s="204" t="s">
        <v>70</v>
      </c>
      <c r="H489" s="204"/>
      <c r="I489" s="204" t="s">
        <v>1104</v>
      </c>
      <c r="J489" s="202" t="s">
        <v>79</v>
      </c>
      <c r="K489" s="169" t="str">
        <f t="array" ref="K489">IFERROR(VLOOKUP(B489,RT!A:K,11,FALSE),"")</f>
        <v/>
      </c>
      <c r="L489" s="170" t="str">
        <f t="array" ref="L489">IFERROR(VLOOKUP(B489,RT!A:AJ,36,FALSE),"")</f>
        <v/>
      </c>
      <c r="M489" s="53" t="str">
        <f t="array" ref="M489">IFERROR(VLOOKUP(B489,RT!A:AL,38,FALSE),"")</f>
        <v/>
      </c>
      <c r="N489" s="52" t="str">
        <f t="array" ref="N489">IFERROR(VLOOKUP(B489,RT!A:AK,37,FALSE),"")</f>
        <v/>
      </c>
      <c r="O489" s="54" t="str">
        <f t="array" ref="O489">IFERROR(VLOOKUP(B489,RT!A:I,9,FALSE),"")</f>
        <v/>
      </c>
      <c r="P489" s="52" t="str">
        <f t="array" ref="P489">IFERROR(VLOOKUP(B489,RT!A:H,8,FALSE),"")</f>
        <v/>
      </c>
      <c r="Q489" s="55" t="str">
        <f t="array" ref="Q489">IFERROR(VLOOKUP(B489,RT!A:AA,27,FALSE),"")</f>
        <v/>
      </c>
      <c r="R489" s="56" t="str">
        <f t="array" ref="R489">IF(AND(E489&lt;&gt;"",G489="INS",K489="OUI",M489&gt;0),M489*IF($O489&gt;41790,5.94,5.65),"")</f>
        <v/>
      </c>
      <c r="S489" s="50" t="str">
        <f t="array" ref="S489">IF(AND(E489&lt;&gt;"",G489="REV",K489="OUI",M489&gt;0),M489*IF($O489&gt;41790,6.2,5.9),"")</f>
        <v/>
      </c>
      <c r="T489" s="57" t="str">
        <f t="array" ref="T489">IF(AND(E489&lt;&gt;"",K489="NON",OR(L489="Branchement individuel",L489="Batiment détruit")),3,"")</f>
        <v/>
      </c>
      <c r="U489" s="58"/>
      <c r="V489" s="58" t="str">
        <f t="array" ref="V489">IF(AND(E489&lt;&gt;"",K489="OUI",Q489="OUI"),18,"")</f>
        <v/>
      </c>
      <c r="W489" s="49" t="str">
        <f t="array" ref="W489">IF(AND(E489&lt;&gt;"",K489="OUI",Q489="OUI"),60,"")</f>
        <v/>
      </c>
      <c r="X489" s="56"/>
      <c r="Y489" s="49"/>
      <c r="Z489" s="49"/>
      <c r="AA489" s="51"/>
      <c r="AB489" s="48"/>
    </row>
    <row r="490" spans="1:28" x14ac:dyDescent="0.25">
      <c r="A490" s="152" t="str">
        <f t="array" ref="A490">IF(D490="",RIGHT(E490,7),"")</f>
        <v>5198265</v>
      </c>
      <c r="B490" s="152">
        <f t="array" ref="B490">E490</f>
        <v>10005198265</v>
      </c>
      <c r="C490" s="61" t="str">
        <f t="array" ref="C490">IFERROR(VLOOKUP(B490,RT!A:B,2,FALSE),"")</f>
        <v/>
      </c>
      <c r="D490" s="7" t="str">
        <f t="array" ref="D490">IFERROR(VLOOKUP(B490,RT!A:J,10,FALSE),"")</f>
        <v/>
      </c>
      <c r="E490" s="203">
        <v>10005198265</v>
      </c>
      <c r="F490" s="204" t="s">
        <v>1303</v>
      </c>
      <c r="G490" s="204" t="s">
        <v>70</v>
      </c>
      <c r="H490" s="204"/>
      <c r="I490" s="204" t="s">
        <v>1104</v>
      </c>
      <c r="J490" s="202" t="s">
        <v>79</v>
      </c>
      <c r="K490" s="169" t="str">
        <f t="array" ref="K490">IFERROR(VLOOKUP(B490,RT!A:K,11,FALSE),"")</f>
        <v/>
      </c>
      <c r="L490" s="170" t="str">
        <f t="array" ref="L490">IFERROR(VLOOKUP(B490,RT!A:AJ,36,FALSE),"")</f>
        <v/>
      </c>
      <c r="M490" s="53" t="str">
        <f t="array" ref="M490">IFERROR(VLOOKUP(B490,RT!A:AL,38,FALSE),"")</f>
        <v/>
      </c>
      <c r="N490" s="52" t="str">
        <f t="array" ref="N490">IFERROR(VLOOKUP(B490,RT!A:AK,37,FALSE),"")</f>
        <v/>
      </c>
      <c r="O490" s="54" t="str">
        <f t="array" ref="O490">IFERROR(VLOOKUP(B490,RT!A:I,9,FALSE),"")</f>
        <v/>
      </c>
      <c r="P490" s="52" t="str">
        <f t="array" ref="P490">IFERROR(VLOOKUP(B490,RT!A:H,8,FALSE),"")</f>
        <v/>
      </c>
      <c r="Q490" s="55" t="str">
        <f t="array" ref="Q490">IFERROR(VLOOKUP(B490,RT!A:AA,27,FALSE),"")</f>
        <v/>
      </c>
      <c r="R490" s="56" t="str">
        <f t="array" ref="R490">IF(AND(E490&lt;&gt;"",G490="INS",K490="OUI",M490&gt;0),M490*IF($O490&gt;41790,5.94,5.65),"")</f>
        <v/>
      </c>
      <c r="S490" s="50" t="str">
        <f t="array" ref="S490">IF(AND(E490&lt;&gt;"",G490="REV",K490="OUI",M490&gt;0),M490*IF($O490&gt;41790,6.2,5.9),"")</f>
        <v/>
      </c>
      <c r="T490" s="57" t="str">
        <f t="array" ref="T490">IF(AND(E490&lt;&gt;"",K490="NON",OR(L490="Branchement individuel",L490="Batiment détruit")),3,"")</f>
        <v/>
      </c>
      <c r="U490" s="58"/>
      <c r="V490" s="58" t="str">
        <f t="array" ref="V490">IF(AND(E490&lt;&gt;"",K490="OUI",Q490="OUI"),18,"")</f>
        <v/>
      </c>
      <c r="W490" s="49" t="str">
        <f t="array" ref="W490">IF(AND(E490&lt;&gt;"",K490="OUI",Q490="OUI"),60,"")</f>
        <v/>
      </c>
      <c r="X490" s="56"/>
      <c r="Y490" s="49"/>
      <c r="Z490" s="49"/>
      <c r="AA490" s="51"/>
      <c r="AB490" s="48"/>
    </row>
    <row r="491" spans="1:28" x14ac:dyDescent="0.25">
      <c r="A491" s="152" t="str">
        <f t="array" ref="A491">IF(D491="",RIGHT(E491,7),"")</f>
        <v>5584666</v>
      </c>
      <c r="B491" s="152">
        <f t="array" ref="B491">E491</f>
        <v>10005584666</v>
      </c>
      <c r="C491" s="61" t="str">
        <f t="array" ref="C491">IFERROR(VLOOKUP(B491,RT!A:B,2,FALSE),"")</f>
        <v/>
      </c>
      <c r="D491" s="7" t="str">
        <f t="array" ref="D491">IFERROR(VLOOKUP(B491,RT!A:J,10,FALSE),"")</f>
        <v/>
      </c>
      <c r="E491" s="203">
        <v>10005584666</v>
      </c>
      <c r="F491" s="204" t="s">
        <v>1304</v>
      </c>
      <c r="G491" s="204" t="s">
        <v>70</v>
      </c>
      <c r="H491" s="204"/>
      <c r="I491" s="204" t="s">
        <v>1104</v>
      </c>
      <c r="J491" s="202" t="s">
        <v>79</v>
      </c>
      <c r="K491" s="169" t="str">
        <f t="array" ref="K491">IFERROR(VLOOKUP(B491,RT!A:K,11,FALSE),"")</f>
        <v/>
      </c>
      <c r="L491" s="170" t="str">
        <f t="array" ref="L491">IFERROR(VLOOKUP(B491,RT!A:AJ,36,FALSE),"")</f>
        <v/>
      </c>
      <c r="M491" s="53" t="str">
        <f t="array" ref="M491">IFERROR(VLOOKUP(B491,RT!A:AL,38,FALSE),"")</f>
        <v/>
      </c>
      <c r="N491" s="52" t="str">
        <f t="array" ref="N491">IFERROR(VLOOKUP(B491,RT!A:AK,37,FALSE),"")</f>
        <v/>
      </c>
      <c r="O491" s="54" t="str">
        <f t="array" ref="O491">IFERROR(VLOOKUP(B491,RT!A:I,9,FALSE),"")</f>
        <v/>
      </c>
      <c r="P491" s="52" t="str">
        <f t="array" ref="P491">IFERROR(VLOOKUP(B491,RT!A:H,8,FALSE),"")</f>
        <v/>
      </c>
      <c r="Q491" s="55" t="str">
        <f t="array" ref="Q491">IFERROR(VLOOKUP(B491,RT!A:AA,27,FALSE),"")</f>
        <v/>
      </c>
      <c r="R491" s="56" t="str">
        <f t="array" ref="R491">IF(AND(E491&lt;&gt;"",G491="INS",K491="OUI",M491&gt;0),M491*IF($O491&gt;41790,5.94,5.65),"")</f>
        <v/>
      </c>
      <c r="S491" s="50" t="str">
        <f t="array" ref="S491">IF(AND(E491&lt;&gt;"",G491="REV",K491="OUI",M491&gt;0),M491*IF($O491&gt;41790,6.2,5.9),"")</f>
        <v/>
      </c>
      <c r="T491" s="57" t="str">
        <f t="array" ref="T491">IF(AND(E491&lt;&gt;"",K491="NON",OR(L491="Branchement individuel",L491="Batiment détruit")),3,"")</f>
        <v/>
      </c>
      <c r="U491" s="58"/>
      <c r="V491" s="58" t="str">
        <f t="array" ref="V491">IF(AND(E491&lt;&gt;"",K491="OUI",Q491="OUI"),18,"")</f>
        <v/>
      </c>
      <c r="W491" s="49" t="str">
        <f t="array" ref="W491">IF(AND(E491&lt;&gt;"",K491="OUI",Q491="OUI"),60,"")</f>
        <v/>
      </c>
      <c r="X491" s="56"/>
      <c r="Y491" s="49"/>
      <c r="Z491" s="49"/>
      <c r="AA491" s="51"/>
      <c r="AB491" s="48"/>
    </row>
    <row r="492" spans="1:28" x14ac:dyDescent="0.25">
      <c r="A492" s="152" t="str">
        <f t="array" ref="A492">IF(D492="",RIGHT(E492,7),"")</f>
        <v>5423778</v>
      </c>
      <c r="B492" s="152">
        <f t="array" ref="B492">E492</f>
        <v>10005423778</v>
      </c>
      <c r="C492" s="61" t="str">
        <f t="array" ref="C492">IFERROR(VLOOKUP(B492,RT!A:B,2,FALSE),"")</f>
        <v/>
      </c>
      <c r="D492" s="7" t="str">
        <f t="array" ref="D492">IFERROR(VLOOKUP(B492,RT!A:J,10,FALSE),"")</f>
        <v/>
      </c>
      <c r="E492" s="203">
        <v>10005423778</v>
      </c>
      <c r="F492" s="204" t="s">
        <v>1158</v>
      </c>
      <c r="G492" s="204" t="s">
        <v>70</v>
      </c>
      <c r="H492" s="204"/>
      <c r="I492" s="204" t="s">
        <v>1104</v>
      </c>
      <c r="J492" s="202" t="s">
        <v>79</v>
      </c>
      <c r="K492" s="169" t="str">
        <f t="array" ref="K492">IFERROR(VLOOKUP(B492,RT!A:K,11,FALSE),"")</f>
        <v/>
      </c>
      <c r="L492" s="170" t="str">
        <f t="array" ref="L492">IFERROR(VLOOKUP(B492,RT!A:AJ,36,FALSE),"")</f>
        <v/>
      </c>
      <c r="M492" s="53" t="str">
        <f t="array" ref="M492">IFERROR(VLOOKUP(B492,RT!A:AL,38,FALSE),"")</f>
        <v/>
      </c>
      <c r="N492" s="52" t="str">
        <f t="array" ref="N492">IFERROR(VLOOKUP(B492,RT!A:AK,37,FALSE),"")</f>
        <v/>
      </c>
      <c r="O492" s="54" t="str">
        <f t="array" ref="O492">IFERROR(VLOOKUP(B492,RT!A:I,9,FALSE),"")</f>
        <v/>
      </c>
      <c r="P492" s="52" t="str">
        <f t="array" ref="P492">IFERROR(VLOOKUP(B492,RT!A:H,8,FALSE),"")</f>
        <v/>
      </c>
      <c r="Q492" s="55" t="str">
        <f t="array" ref="Q492">IFERROR(VLOOKUP(B492,RT!A:AA,27,FALSE),"")</f>
        <v/>
      </c>
      <c r="R492" s="56" t="str">
        <f t="array" ref="R492">IF(AND(E492&lt;&gt;"",G492="INS",K492="OUI",M492&gt;0),M492*IF($O492&gt;41790,5.94,5.65),"")</f>
        <v/>
      </c>
      <c r="S492" s="50" t="str">
        <f t="array" ref="S492">IF(AND(E492&lt;&gt;"",G492="REV",K492="OUI",M492&gt;0),M492*IF($O492&gt;41790,6.2,5.9),"")</f>
        <v/>
      </c>
      <c r="T492" s="57" t="str">
        <f t="array" ref="T492">IF(AND(E492&lt;&gt;"",K492="NON",OR(L492="Branchement individuel",L492="Batiment détruit")),3,"")</f>
        <v/>
      </c>
      <c r="U492" s="58"/>
      <c r="V492" s="58" t="str">
        <f t="array" ref="V492">IF(AND(E492&lt;&gt;"",K492="OUI",Q492="OUI"),18,"")</f>
        <v/>
      </c>
      <c r="W492" s="49" t="str">
        <f t="array" ref="W492">IF(AND(E492&lt;&gt;"",K492="OUI",Q492="OUI"),60,"")</f>
        <v/>
      </c>
      <c r="X492" s="56"/>
      <c r="Y492" s="49"/>
      <c r="Z492" s="49"/>
      <c r="AA492" s="51"/>
      <c r="AB492" s="48"/>
    </row>
    <row r="493" spans="1:28" x14ac:dyDescent="0.25">
      <c r="A493" s="152" t="str">
        <f t="array" ref="A493">IF(D493="",RIGHT(E493,7),"")</f>
        <v>5383594</v>
      </c>
      <c r="B493" s="152">
        <f t="array" ref="B493">E493</f>
        <v>10005383594</v>
      </c>
      <c r="C493" s="61" t="str">
        <f t="array" ref="C493">IFERROR(VLOOKUP(B493,RT!A:B,2,FALSE),"")</f>
        <v/>
      </c>
      <c r="D493" s="7" t="str">
        <f t="array" ref="D493">IFERROR(VLOOKUP(B493,RT!A:J,10,FALSE),"")</f>
        <v/>
      </c>
      <c r="E493" s="203">
        <v>10005383594</v>
      </c>
      <c r="F493" s="204" t="s">
        <v>1307</v>
      </c>
      <c r="G493" s="204" t="s">
        <v>70</v>
      </c>
      <c r="H493" s="204"/>
      <c r="I493" s="204" t="s">
        <v>1104</v>
      </c>
      <c r="J493" s="202" t="s">
        <v>79</v>
      </c>
      <c r="K493" s="169" t="str">
        <f t="array" ref="K493">IFERROR(VLOOKUP(B493,RT!A:K,11,FALSE),"")</f>
        <v/>
      </c>
      <c r="L493" s="170" t="str">
        <f t="array" ref="L493">IFERROR(VLOOKUP(B493,RT!A:AJ,36,FALSE),"")</f>
        <v/>
      </c>
      <c r="M493" s="53" t="str">
        <f t="array" ref="M493">IFERROR(VLOOKUP(B493,RT!A:AL,38,FALSE),"")</f>
        <v/>
      </c>
      <c r="N493" s="52" t="str">
        <f t="array" ref="N493">IFERROR(VLOOKUP(B493,RT!A:AK,37,FALSE),"")</f>
        <v/>
      </c>
      <c r="O493" s="54" t="str">
        <f t="array" ref="O493">IFERROR(VLOOKUP(B493,RT!A:I,9,FALSE),"")</f>
        <v/>
      </c>
      <c r="P493" s="52" t="str">
        <f t="array" ref="P493">IFERROR(VLOOKUP(B493,RT!A:H,8,FALSE),"")</f>
        <v/>
      </c>
      <c r="Q493" s="55" t="str">
        <f t="array" ref="Q493">IFERROR(VLOOKUP(B493,RT!A:AA,27,FALSE),"")</f>
        <v/>
      </c>
      <c r="R493" s="56" t="str">
        <f t="array" ref="R493">IF(AND(E493&lt;&gt;"",G493="INS",K493="OUI",M493&gt;0),M493*IF($O493&gt;41790,5.94,5.65),"")</f>
        <v/>
      </c>
      <c r="S493" s="50" t="str">
        <f t="array" ref="S493">IF(AND(E493&lt;&gt;"",G493="REV",K493="OUI",M493&gt;0),M493*IF($O493&gt;41790,6.2,5.9),"")</f>
        <v/>
      </c>
      <c r="T493" s="57" t="str">
        <f t="array" ref="T493">IF(AND(E493&lt;&gt;"",K493="NON",OR(L493="Branchement individuel",L493="Batiment détruit")),3,"")</f>
        <v/>
      </c>
      <c r="U493" s="58"/>
      <c r="V493" s="58" t="str">
        <f t="array" ref="V493">IF(AND(E493&lt;&gt;"",K493="OUI",Q493="OUI"),18,"")</f>
        <v/>
      </c>
      <c r="W493" s="49" t="str">
        <f t="array" ref="W493">IF(AND(E493&lt;&gt;"",K493="OUI",Q493="OUI"),60,"")</f>
        <v/>
      </c>
      <c r="X493" s="56"/>
      <c r="Y493" s="49"/>
      <c r="Z493" s="49"/>
      <c r="AA493" s="51"/>
      <c r="AB493" s="48"/>
    </row>
    <row r="494" spans="1:28" x14ac:dyDescent="0.25">
      <c r="A494" s="152" t="str">
        <f t="array" ref="A494">IF(D494="",RIGHT(E494,7),"")</f>
        <v>5198266</v>
      </c>
      <c r="B494" s="152">
        <f t="array" ref="B494">E494</f>
        <v>10005198266</v>
      </c>
      <c r="C494" s="61" t="str">
        <f t="array" ref="C494">IFERROR(VLOOKUP(B494,RT!A:B,2,FALSE),"")</f>
        <v/>
      </c>
      <c r="D494" s="7" t="str">
        <f t="array" ref="D494">IFERROR(VLOOKUP(B494,RT!A:J,10,FALSE),"")</f>
        <v/>
      </c>
      <c r="E494" s="203">
        <v>10005198266</v>
      </c>
      <c r="F494" s="204" t="s">
        <v>1305</v>
      </c>
      <c r="G494" s="204" t="s">
        <v>70</v>
      </c>
      <c r="H494" s="204"/>
      <c r="I494" s="204" t="s">
        <v>1104</v>
      </c>
      <c r="J494" s="202" t="s">
        <v>79</v>
      </c>
      <c r="K494" s="169" t="str">
        <f t="array" ref="K494">IFERROR(VLOOKUP(B494,RT!A:K,11,FALSE),"")</f>
        <v/>
      </c>
      <c r="L494" s="170" t="str">
        <f t="array" ref="L494">IFERROR(VLOOKUP(B494,RT!A:AJ,36,FALSE),"")</f>
        <v/>
      </c>
      <c r="M494" s="53" t="str">
        <f t="array" ref="M494">IFERROR(VLOOKUP(B494,RT!A:AL,38,FALSE),"")</f>
        <v/>
      </c>
      <c r="N494" s="52" t="str">
        <f t="array" ref="N494">IFERROR(VLOOKUP(B494,RT!A:AK,37,FALSE),"")</f>
        <v/>
      </c>
      <c r="O494" s="54" t="str">
        <f t="array" ref="O494">IFERROR(VLOOKUP(B494,RT!A:I,9,FALSE),"")</f>
        <v/>
      </c>
      <c r="P494" s="52" t="str">
        <f t="array" ref="P494">IFERROR(VLOOKUP(B494,RT!A:H,8,FALSE),"")</f>
        <v/>
      </c>
      <c r="Q494" s="55" t="str">
        <f t="array" ref="Q494">IFERROR(VLOOKUP(B494,RT!A:AA,27,FALSE),"")</f>
        <v/>
      </c>
      <c r="R494" s="56" t="str">
        <f t="array" ref="R494">IF(AND(E494&lt;&gt;"",G494="INS",K494="OUI",M494&gt;0),M494*IF($O494&gt;41790,5.94,5.65),"")</f>
        <v/>
      </c>
      <c r="S494" s="50" t="str">
        <f t="array" ref="S494">IF(AND(E494&lt;&gt;"",G494="REV",K494="OUI",M494&gt;0),M494*IF($O494&gt;41790,6.2,5.9),"")</f>
        <v/>
      </c>
      <c r="T494" s="57" t="str">
        <f t="array" ref="T494">IF(AND(E494&lt;&gt;"",K494="NON",OR(L494="Branchement individuel",L494="Batiment détruit")),3,"")</f>
        <v/>
      </c>
      <c r="U494" s="58"/>
      <c r="V494" s="58" t="str">
        <f t="array" ref="V494">IF(AND(E494&lt;&gt;"",K494="OUI",Q494="OUI"),18,"")</f>
        <v/>
      </c>
      <c r="W494" s="49" t="str">
        <f t="array" ref="W494">IF(AND(E494&lt;&gt;"",K494="OUI",Q494="OUI"),60,"")</f>
        <v/>
      </c>
      <c r="X494" s="56"/>
      <c r="Y494" s="49"/>
      <c r="Z494" s="49"/>
      <c r="AA494" s="51"/>
      <c r="AB494" s="48"/>
    </row>
    <row r="495" spans="1:28" x14ac:dyDescent="0.25">
      <c r="A495" s="152" t="str">
        <f t="array" ref="A495">IF(D495="",RIGHT(E495,7),"")</f>
        <v>5149837</v>
      </c>
      <c r="B495" s="152">
        <f t="array" ref="B495">E495</f>
        <v>10005149837</v>
      </c>
      <c r="C495" s="61" t="str">
        <f t="array" ref="C495">IFERROR(VLOOKUP(B495,RT!A:B,2,FALSE),"")</f>
        <v/>
      </c>
      <c r="D495" s="7" t="str">
        <f t="array" ref="D495">IFERROR(VLOOKUP(B495,RT!A:J,10,FALSE),"")</f>
        <v/>
      </c>
      <c r="E495" s="203">
        <v>10005149837</v>
      </c>
      <c r="F495" s="204" t="s">
        <v>1133</v>
      </c>
      <c r="G495" s="204" t="s">
        <v>70</v>
      </c>
      <c r="H495" s="204"/>
      <c r="I495" s="204" t="s">
        <v>1104</v>
      </c>
      <c r="J495" s="202" t="s">
        <v>79</v>
      </c>
      <c r="K495" s="169" t="str">
        <f t="array" ref="K495">IFERROR(VLOOKUP(B495,RT!A:K,11,FALSE),"")</f>
        <v/>
      </c>
      <c r="L495" s="170" t="str">
        <f t="array" ref="L495">IFERROR(VLOOKUP(B495,RT!A:AJ,36,FALSE),"")</f>
        <v/>
      </c>
      <c r="M495" s="53" t="str">
        <f t="array" ref="M495">IFERROR(VLOOKUP(B495,RT!A:AL,38,FALSE),"")</f>
        <v/>
      </c>
      <c r="N495" s="52" t="str">
        <f t="array" ref="N495">IFERROR(VLOOKUP(B495,RT!A:AK,37,FALSE),"")</f>
        <v/>
      </c>
      <c r="O495" s="54" t="str">
        <f t="array" ref="O495">IFERROR(VLOOKUP(B495,RT!A:I,9,FALSE),"")</f>
        <v/>
      </c>
      <c r="P495" s="52" t="str">
        <f t="array" ref="P495">IFERROR(VLOOKUP(B495,RT!A:H,8,FALSE),"")</f>
        <v/>
      </c>
      <c r="Q495" s="55" t="str">
        <f t="array" ref="Q495">IFERROR(VLOOKUP(B495,RT!A:AA,27,FALSE),"")</f>
        <v/>
      </c>
      <c r="R495" s="56" t="str">
        <f t="array" ref="R495">IF(AND(E495&lt;&gt;"",G495="INS",K495="OUI",M495&gt;0),M495*IF($O495&gt;41790,5.94,5.65),"")</f>
        <v/>
      </c>
      <c r="S495" s="50" t="str">
        <f t="array" ref="S495">IF(AND(E495&lt;&gt;"",G495="REV",K495="OUI",M495&gt;0),M495*IF($O495&gt;41790,6.2,5.9),"")</f>
        <v/>
      </c>
      <c r="T495" s="57" t="str">
        <f t="array" ref="T495">IF(AND(E495&lt;&gt;"",K495="NON",OR(L495="Branchement individuel",L495="Batiment détruit")),3,"")</f>
        <v/>
      </c>
      <c r="U495" s="58"/>
      <c r="V495" s="58" t="str">
        <f t="array" ref="V495">IF(AND(E495&lt;&gt;"",K495="OUI",Q495="OUI"),18,"")</f>
        <v/>
      </c>
      <c r="W495" s="49" t="str">
        <f t="array" ref="W495">IF(AND(E495&lt;&gt;"",K495="OUI",Q495="OUI"),60,"")</f>
        <v/>
      </c>
      <c r="X495" s="56"/>
      <c r="Y495" s="49"/>
      <c r="Z495" s="49"/>
      <c r="AA495" s="51"/>
      <c r="AB495" s="48"/>
    </row>
    <row r="496" spans="1:28" x14ac:dyDescent="0.25">
      <c r="A496" s="152" t="str">
        <f t="array" ref="A496">IF(D496="",RIGHT(E496,7),"")</f>
        <v>5288370</v>
      </c>
      <c r="B496" s="152">
        <f t="array" ref="B496">E496</f>
        <v>10005288370</v>
      </c>
      <c r="C496" s="61" t="str">
        <f t="array" ref="C496">IFERROR(VLOOKUP(B496,RT!A:B,2,FALSE),"")</f>
        <v/>
      </c>
      <c r="D496" s="7" t="str">
        <f t="array" ref="D496">IFERROR(VLOOKUP(B496,RT!A:J,10,FALSE),"")</f>
        <v/>
      </c>
      <c r="E496" s="203">
        <v>10005288370</v>
      </c>
      <c r="F496" s="204" t="s">
        <v>1427</v>
      </c>
      <c r="G496" s="204" t="s">
        <v>70</v>
      </c>
      <c r="H496" s="204"/>
      <c r="I496" s="204" t="s">
        <v>1104</v>
      </c>
      <c r="J496" s="202" t="s">
        <v>79</v>
      </c>
      <c r="K496" s="169" t="str">
        <f t="array" ref="K496">IFERROR(VLOOKUP(B496,RT!A:K,11,FALSE),"")</f>
        <v/>
      </c>
      <c r="L496" s="170" t="str">
        <f t="array" ref="L496">IFERROR(VLOOKUP(B496,RT!A:AJ,36,FALSE),"")</f>
        <v/>
      </c>
      <c r="M496" s="53" t="str">
        <f t="array" ref="M496">IFERROR(VLOOKUP(B496,RT!A:AL,38,FALSE),"")</f>
        <v/>
      </c>
      <c r="N496" s="52" t="str">
        <f t="array" ref="N496">IFERROR(VLOOKUP(B496,RT!A:AK,37,FALSE),"")</f>
        <v/>
      </c>
      <c r="O496" s="54" t="str">
        <f t="array" ref="O496">IFERROR(VLOOKUP(B496,RT!A:I,9,FALSE),"")</f>
        <v/>
      </c>
      <c r="P496" s="52" t="str">
        <f t="array" ref="P496">IFERROR(VLOOKUP(B496,RT!A:H,8,FALSE),"")</f>
        <v/>
      </c>
      <c r="Q496" s="55" t="str">
        <f t="array" ref="Q496">IFERROR(VLOOKUP(B496,RT!A:AA,27,FALSE),"")</f>
        <v/>
      </c>
      <c r="R496" s="56" t="str">
        <f t="array" ref="R496">IF(AND(E496&lt;&gt;"",G496="INS",K496="OUI",M496&gt;0),M496*IF($O496&gt;41790,5.94,5.65),"")</f>
        <v/>
      </c>
      <c r="S496" s="50" t="str">
        <f t="array" ref="S496">IF(AND(E496&lt;&gt;"",G496="REV",K496="OUI",M496&gt;0),M496*IF($O496&gt;41790,6.2,5.9),"")</f>
        <v/>
      </c>
      <c r="T496" s="57" t="str">
        <f t="array" ref="T496">IF(AND(E496&lt;&gt;"",K496="NON",OR(L496="Branchement individuel",L496="Batiment détruit")),3,"")</f>
        <v/>
      </c>
      <c r="U496" s="58"/>
      <c r="V496" s="58" t="str">
        <f t="array" ref="V496">IF(AND(E496&lt;&gt;"",K496="OUI",Q496="OUI"),18,"")</f>
        <v/>
      </c>
      <c r="W496" s="49" t="str">
        <f t="array" ref="W496">IF(AND(E496&lt;&gt;"",K496="OUI",Q496="OUI"),60,"")</f>
        <v/>
      </c>
      <c r="X496" s="56"/>
      <c r="Y496" s="49"/>
      <c r="Z496" s="49"/>
      <c r="AA496" s="51"/>
      <c r="AB496" s="48"/>
    </row>
    <row r="497" spans="1:28" x14ac:dyDescent="0.25">
      <c r="A497" s="152" t="str">
        <f t="array" ref="A497">IF(D497="",RIGHT(E497,7),"")</f>
        <v>5291728</v>
      </c>
      <c r="B497" s="152">
        <f t="array" ref="B497">E497</f>
        <v>10005291728</v>
      </c>
      <c r="C497" s="61" t="str">
        <f t="array" ref="C497">IFERROR(VLOOKUP(B497,RT!A:B,2,FALSE),"")</f>
        <v/>
      </c>
      <c r="D497" s="7" t="str">
        <f t="array" ref="D497">IFERROR(VLOOKUP(B497,RT!A:J,10,FALSE),"")</f>
        <v/>
      </c>
      <c r="E497" s="203">
        <v>10005291728</v>
      </c>
      <c r="F497" s="204" t="s">
        <v>1428</v>
      </c>
      <c r="G497" s="204" t="s">
        <v>70</v>
      </c>
      <c r="H497" s="204"/>
      <c r="I497" s="204" t="s">
        <v>1104</v>
      </c>
      <c r="J497" s="202" t="s">
        <v>79</v>
      </c>
      <c r="K497" s="169" t="str">
        <f t="array" ref="K497">IFERROR(VLOOKUP(B497,RT!A:K,11,FALSE),"")</f>
        <v/>
      </c>
      <c r="L497" s="170" t="str">
        <f t="array" ref="L497">IFERROR(VLOOKUP(B497,RT!A:AJ,36,FALSE),"")</f>
        <v/>
      </c>
      <c r="M497" s="53" t="str">
        <f t="array" ref="M497">IFERROR(VLOOKUP(B497,RT!A:AL,38,FALSE),"")</f>
        <v/>
      </c>
      <c r="N497" s="52" t="str">
        <f t="array" ref="N497">IFERROR(VLOOKUP(B497,RT!A:AK,37,FALSE),"")</f>
        <v/>
      </c>
      <c r="O497" s="54" t="str">
        <f t="array" ref="O497">IFERROR(VLOOKUP(B497,RT!A:I,9,FALSE),"")</f>
        <v/>
      </c>
      <c r="P497" s="52" t="str">
        <f t="array" ref="P497">IFERROR(VLOOKUP(B497,RT!A:H,8,FALSE),"")</f>
        <v/>
      </c>
      <c r="Q497" s="55" t="str">
        <f t="array" ref="Q497">IFERROR(VLOOKUP(B497,RT!A:AA,27,FALSE),"")</f>
        <v/>
      </c>
      <c r="R497" s="56" t="str">
        <f t="array" ref="R497">IF(AND(E497&lt;&gt;"",G497="INS",K497="OUI",M497&gt;0),M497*IF($O497&gt;41790,5.94,5.65),"")</f>
        <v/>
      </c>
      <c r="S497" s="50" t="str">
        <f t="array" ref="S497">IF(AND(E497&lt;&gt;"",G497="REV",K497="OUI",M497&gt;0),M497*IF($O497&gt;41790,6.2,5.9),"")</f>
        <v/>
      </c>
      <c r="T497" s="57" t="str">
        <f t="array" ref="T497">IF(AND(E497&lt;&gt;"",K497="NON",OR(L497="Branchement individuel",L497="Batiment détruit")),3,"")</f>
        <v/>
      </c>
      <c r="U497" s="58"/>
      <c r="V497" s="58" t="str">
        <f t="array" ref="V497">IF(AND(E497&lt;&gt;"",K497="OUI",Q497="OUI"),18,"")</f>
        <v/>
      </c>
      <c r="W497" s="49" t="str">
        <f t="array" ref="W497">IF(AND(E497&lt;&gt;"",K497="OUI",Q497="OUI"),60,"")</f>
        <v/>
      </c>
      <c r="X497" s="56"/>
      <c r="Y497" s="49"/>
      <c r="Z497" s="49"/>
      <c r="AA497" s="51"/>
      <c r="AB497" s="48"/>
    </row>
    <row r="498" spans="1:28" x14ac:dyDescent="0.25">
      <c r="A498" s="152" t="str">
        <f t="array" ref="A498">IF(D498="",RIGHT(E498,7),"")</f>
        <v>5652539</v>
      </c>
      <c r="B498" s="152">
        <f t="array" ref="B498">E498</f>
        <v>10005652539</v>
      </c>
      <c r="C498" s="61" t="str">
        <f t="array" ref="C498">IFERROR(VLOOKUP(B498,RT!A:B,2,FALSE),"")</f>
        <v/>
      </c>
      <c r="D498" s="7" t="str">
        <f t="array" ref="D498">IFERROR(VLOOKUP(B498,RT!A:J,10,FALSE),"")</f>
        <v/>
      </c>
      <c r="E498" s="203">
        <v>10005652539</v>
      </c>
      <c r="F498" s="204" t="s">
        <v>1429</v>
      </c>
      <c r="G498" s="204" t="s">
        <v>70</v>
      </c>
      <c r="H498" s="204"/>
      <c r="I498" s="204" t="s">
        <v>1104</v>
      </c>
      <c r="J498" s="202" t="s">
        <v>79</v>
      </c>
      <c r="K498" s="169" t="str">
        <f t="array" ref="K498">IFERROR(VLOOKUP(B498,RT!A:K,11,FALSE),"")</f>
        <v/>
      </c>
      <c r="L498" s="170" t="str">
        <f t="array" ref="L498">IFERROR(VLOOKUP(B498,RT!A:AJ,36,FALSE),"")</f>
        <v/>
      </c>
      <c r="M498" s="53" t="str">
        <f t="array" ref="M498">IFERROR(VLOOKUP(B498,RT!A:AL,38,FALSE),"")</f>
        <v/>
      </c>
      <c r="N498" s="52" t="str">
        <f t="array" ref="N498">IFERROR(VLOOKUP(B498,RT!A:AK,37,FALSE),"")</f>
        <v/>
      </c>
      <c r="O498" s="54" t="str">
        <f t="array" ref="O498">IFERROR(VLOOKUP(B498,RT!A:I,9,FALSE),"")</f>
        <v/>
      </c>
      <c r="P498" s="52" t="str">
        <f t="array" ref="P498">IFERROR(VLOOKUP(B498,RT!A:H,8,FALSE),"")</f>
        <v/>
      </c>
      <c r="Q498" s="55" t="str">
        <f t="array" ref="Q498">IFERROR(VLOOKUP(B498,RT!A:AA,27,FALSE),"")</f>
        <v/>
      </c>
      <c r="R498" s="56" t="str">
        <f t="array" ref="R498">IF(AND(E498&lt;&gt;"",G498="INS",K498="OUI",M498&gt;0),M498*IF($O498&gt;41790,5.94,5.65),"")</f>
        <v/>
      </c>
      <c r="S498" s="50" t="str">
        <f t="array" ref="S498">IF(AND(E498&lt;&gt;"",G498="REV",K498="OUI",M498&gt;0),M498*IF($O498&gt;41790,6.2,5.9),"")</f>
        <v/>
      </c>
      <c r="T498" s="57" t="str">
        <f t="array" ref="T498">IF(AND(E498&lt;&gt;"",K498="NON",OR(L498="Branchement individuel",L498="Batiment détruit")),3,"")</f>
        <v/>
      </c>
      <c r="U498" s="58"/>
      <c r="V498" s="58" t="str">
        <f t="array" ref="V498">IF(AND(E498&lt;&gt;"",K498="OUI",Q498="OUI"),18,"")</f>
        <v/>
      </c>
      <c r="W498" s="49" t="str">
        <f t="array" ref="W498">IF(AND(E498&lt;&gt;"",K498="OUI",Q498="OUI"),60,"")</f>
        <v/>
      </c>
      <c r="X498" s="56"/>
      <c r="Y498" s="49"/>
      <c r="Z498" s="49"/>
      <c r="AA498" s="51"/>
      <c r="AB498" s="48"/>
    </row>
    <row r="499" spans="1:28" x14ac:dyDescent="0.25">
      <c r="A499" s="152" t="str">
        <f t="array" ref="A499">IF(D499="",RIGHT(E499,7),"")</f>
        <v>5645878</v>
      </c>
      <c r="B499" s="152">
        <f t="array" ref="B499">E499</f>
        <v>10005645878</v>
      </c>
      <c r="C499" s="61" t="str">
        <f t="array" ref="C499">IFERROR(VLOOKUP(B499,RT!A:B,2,FALSE),"")</f>
        <v/>
      </c>
      <c r="D499" s="7" t="str">
        <f t="array" ref="D499">IFERROR(VLOOKUP(B499,RT!A:J,10,FALSE),"")</f>
        <v/>
      </c>
      <c r="E499" s="203">
        <v>10005645878</v>
      </c>
      <c r="F499" s="204" t="s">
        <v>1262</v>
      </c>
      <c r="G499" s="204" t="s">
        <v>70</v>
      </c>
      <c r="H499" s="204"/>
      <c r="I499" s="204" t="s">
        <v>1104</v>
      </c>
      <c r="J499" s="202" t="s">
        <v>79</v>
      </c>
      <c r="K499" s="169" t="str">
        <f t="array" ref="K499">IFERROR(VLOOKUP(B499,RT!A:K,11,FALSE),"")</f>
        <v/>
      </c>
      <c r="L499" s="170" t="str">
        <f t="array" ref="L499">IFERROR(VLOOKUP(B499,RT!A:AJ,36,FALSE),"")</f>
        <v/>
      </c>
      <c r="M499" s="53" t="str">
        <f t="array" ref="M499">IFERROR(VLOOKUP(B499,RT!A:AL,38,FALSE),"")</f>
        <v/>
      </c>
      <c r="N499" s="52" t="str">
        <f t="array" ref="N499">IFERROR(VLOOKUP(B499,RT!A:AK,37,FALSE),"")</f>
        <v/>
      </c>
      <c r="O499" s="54" t="str">
        <f t="array" ref="O499">IFERROR(VLOOKUP(B499,RT!A:I,9,FALSE),"")</f>
        <v/>
      </c>
      <c r="P499" s="52" t="str">
        <f t="array" ref="P499">IFERROR(VLOOKUP(B499,RT!A:H,8,FALSE),"")</f>
        <v/>
      </c>
      <c r="Q499" s="55" t="str">
        <f t="array" ref="Q499">IFERROR(VLOOKUP(B499,RT!A:AA,27,FALSE),"")</f>
        <v/>
      </c>
      <c r="R499" s="56" t="str">
        <f t="array" ref="R499">IF(AND(E499&lt;&gt;"",G499="INS",K499="OUI",M499&gt;0),M499*IF($O499&gt;41790,5.94,5.65),"")</f>
        <v/>
      </c>
      <c r="S499" s="50" t="str">
        <f t="array" ref="S499">IF(AND(E499&lt;&gt;"",G499="REV",K499="OUI",M499&gt;0),M499*IF($O499&gt;41790,6.2,5.9),"")</f>
        <v/>
      </c>
      <c r="T499" s="57" t="str">
        <f t="array" ref="T499">IF(AND(E499&lt;&gt;"",K499="NON",OR(L499="Branchement individuel",L499="Batiment détruit")),3,"")</f>
        <v/>
      </c>
      <c r="U499" s="58"/>
      <c r="V499" s="58" t="str">
        <f t="array" ref="V499">IF(AND(E499&lt;&gt;"",K499="OUI",Q499="OUI"),18,"")</f>
        <v/>
      </c>
      <c r="W499" s="49" t="str">
        <f t="array" ref="W499">IF(AND(E499&lt;&gt;"",K499="OUI",Q499="OUI"),60,"")</f>
        <v/>
      </c>
      <c r="X499" s="56"/>
      <c r="Y499" s="49"/>
      <c r="Z499" s="49"/>
      <c r="AA499" s="51"/>
      <c r="AB499" s="48"/>
    </row>
    <row r="500" spans="1:28" x14ac:dyDescent="0.25">
      <c r="A500" s="152" t="str">
        <f t="array" ref="A500">IF(D500="",RIGHT(E500,7),"")</f>
        <v>5616685</v>
      </c>
      <c r="B500" s="152">
        <f t="array" ref="B500">E500</f>
        <v>10005616685</v>
      </c>
      <c r="C500" s="61" t="str">
        <f t="array" ref="C500">IFERROR(VLOOKUP(B500,RT!A:B,2,FALSE),"")</f>
        <v/>
      </c>
      <c r="D500" s="7" t="str">
        <f t="array" ref="D500">IFERROR(VLOOKUP(B500,RT!A:J,10,FALSE),"")</f>
        <v/>
      </c>
      <c r="E500" s="203">
        <v>10005616685</v>
      </c>
      <c r="F500" s="204" t="s">
        <v>1263</v>
      </c>
      <c r="G500" s="204" t="s">
        <v>70</v>
      </c>
      <c r="H500" s="204"/>
      <c r="I500" s="204" t="s">
        <v>1104</v>
      </c>
      <c r="J500" s="202" t="s">
        <v>79</v>
      </c>
      <c r="K500" s="169" t="str">
        <f t="array" ref="K500">IFERROR(VLOOKUP(B500,RT!A:K,11,FALSE),"")</f>
        <v/>
      </c>
      <c r="L500" s="170" t="str">
        <f t="array" ref="L500">IFERROR(VLOOKUP(B500,RT!A:AJ,36,FALSE),"")</f>
        <v/>
      </c>
      <c r="M500" s="53" t="str">
        <f t="array" ref="M500">IFERROR(VLOOKUP(B500,RT!A:AL,38,FALSE),"")</f>
        <v/>
      </c>
      <c r="N500" s="52" t="str">
        <f t="array" ref="N500">IFERROR(VLOOKUP(B500,RT!A:AK,37,FALSE),"")</f>
        <v/>
      </c>
      <c r="O500" s="54" t="str">
        <f t="array" ref="O500">IFERROR(VLOOKUP(B500,RT!A:I,9,FALSE),"")</f>
        <v/>
      </c>
      <c r="P500" s="52" t="str">
        <f t="array" ref="P500">IFERROR(VLOOKUP(B500,RT!A:H,8,FALSE),"")</f>
        <v/>
      </c>
      <c r="Q500" s="55" t="str">
        <f t="array" ref="Q500">IFERROR(VLOOKUP(B500,RT!A:AA,27,FALSE),"")</f>
        <v/>
      </c>
      <c r="R500" s="56" t="str">
        <f t="array" ref="R500">IF(AND(E500&lt;&gt;"",G500="INS",K500="OUI",M500&gt;0),M500*IF($O500&gt;41790,5.94,5.65),"")</f>
        <v/>
      </c>
      <c r="S500" s="50" t="str">
        <f t="array" ref="S500">IF(AND(E500&lt;&gt;"",G500="REV",K500="OUI",M500&gt;0),M500*IF($O500&gt;41790,6.2,5.9),"")</f>
        <v/>
      </c>
      <c r="T500" s="57" t="str">
        <f t="array" ref="T500">IF(AND(E500&lt;&gt;"",K500="NON",OR(L500="Branchement individuel",L500="Batiment détruit")),3,"")</f>
        <v/>
      </c>
      <c r="U500" s="58"/>
      <c r="V500" s="58" t="str">
        <f t="array" ref="V500">IF(AND(E500&lt;&gt;"",K500="OUI",Q500="OUI"),18,"")</f>
        <v/>
      </c>
      <c r="W500" s="49" t="str">
        <f t="array" ref="W500">IF(AND(E500&lt;&gt;"",K500="OUI",Q500="OUI"),60,"")</f>
        <v/>
      </c>
      <c r="X500" s="56"/>
      <c r="Y500" s="49"/>
      <c r="Z500" s="49"/>
      <c r="AA500" s="51"/>
      <c r="AB500" s="48"/>
    </row>
    <row r="501" spans="1:28" x14ac:dyDescent="0.25">
      <c r="A501" s="152" t="str">
        <f t="array" ref="A501">IF(D501="",RIGHT(E501,7),"")</f>
        <v>5645828</v>
      </c>
      <c r="B501" s="152">
        <f t="array" ref="B501">E501</f>
        <v>10005645828</v>
      </c>
      <c r="C501" s="61" t="str">
        <f t="array" ref="C501">IFERROR(VLOOKUP(B501,RT!A:B,2,FALSE),"")</f>
        <v/>
      </c>
      <c r="D501" s="7" t="str">
        <f t="array" ref="D501">IFERROR(VLOOKUP(B501,RT!A:J,10,FALSE),"")</f>
        <v/>
      </c>
      <c r="E501" s="203">
        <v>10005645828</v>
      </c>
      <c r="F501" s="204" t="s">
        <v>1264</v>
      </c>
      <c r="G501" s="204" t="s">
        <v>70</v>
      </c>
      <c r="H501" s="204"/>
      <c r="I501" s="204" t="s">
        <v>1104</v>
      </c>
      <c r="J501" s="202" t="s">
        <v>79</v>
      </c>
      <c r="K501" s="169" t="str">
        <f t="array" ref="K501">IFERROR(VLOOKUP(B501,RT!A:K,11,FALSE),"")</f>
        <v/>
      </c>
      <c r="L501" s="170" t="str">
        <f t="array" ref="L501">IFERROR(VLOOKUP(B501,RT!A:AJ,36,FALSE),"")</f>
        <v/>
      </c>
      <c r="M501" s="53" t="str">
        <f t="array" ref="M501">IFERROR(VLOOKUP(B501,RT!A:AL,38,FALSE),"")</f>
        <v/>
      </c>
      <c r="N501" s="52" t="str">
        <f t="array" ref="N501">IFERROR(VLOOKUP(B501,RT!A:AK,37,FALSE),"")</f>
        <v/>
      </c>
      <c r="O501" s="54" t="str">
        <f t="array" ref="O501">IFERROR(VLOOKUP(B501,RT!A:I,9,FALSE),"")</f>
        <v/>
      </c>
      <c r="P501" s="52" t="str">
        <f t="array" ref="P501">IFERROR(VLOOKUP(B501,RT!A:H,8,FALSE),"")</f>
        <v/>
      </c>
      <c r="Q501" s="55" t="str">
        <f t="array" ref="Q501">IFERROR(VLOOKUP(B501,RT!A:AA,27,FALSE),"")</f>
        <v/>
      </c>
      <c r="R501" s="56" t="str">
        <f t="array" ref="R501">IF(AND(E501&lt;&gt;"",G501="INS",K501="OUI",M501&gt;0),M501*IF($O501&gt;41790,5.94,5.65),"")</f>
        <v/>
      </c>
      <c r="S501" s="50" t="str">
        <f t="array" ref="S501">IF(AND(E501&lt;&gt;"",G501="REV",K501="OUI",M501&gt;0),M501*IF($O501&gt;41790,6.2,5.9),"")</f>
        <v/>
      </c>
      <c r="T501" s="57" t="str">
        <f t="array" ref="T501">IF(AND(E501&lt;&gt;"",K501="NON",OR(L501="Branchement individuel",L501="Batiment détruit")),3,"")</f>
        <v/>
      </c>
      <c r="U501" s="58"/>
      <c r="V501" s="58" t="str">
        <f t="array" ref="V501">IF(AND(E501&lt;&gt;"",K501="OUI",Q501="OUI"),18,"")</f>
        <v/>
      </c>
      <c r="W501" s="49" t="str">
        <f t="array" ref="W501">IF(AND(E501&lt;&gt;"",K501="OUI",Q501="OUI"),60,"")</f>
        <v/>
      </c>
      <c r="X501" s="56"/>
      <c r="Y501" s="49"/>
      <c r="Z501" s="49"/>
      <c r="AA501" s="51"/>
      <c r="AB501" s="48"/>
    </row>
    <row r="502" spans="1:28" s="156" customFormat="1" x14ac:dyDescent="0.25">
      <c r="A502" s="152" t="str">
        <f t="array" ref="A502">IF(D502="",RIGHT(E502,7),"")</f>
        <v>5616674</v>
      </c>
      <c r="B502" s="152">
        <f t="array" ref="B502">E502</f>
        <v>10005616674</v>
      </c>
      <c r="C502" s="61" t="str">
        <f t="array" ref="C502">IFERROR(VLOOKUP(B502,RT!A:B,2,FALSE),"")</f>
        <v/>
      </c>
      <c r="D502" s="7" t="str">
        <f t="array" ref="D502">IFERROR(VLOOKUP(B502,RT!A:J,10,FALSE),"")</f>
        <v/>
      </c>
      <c r="E502" s="203">
        <v>10005616674</v>
      </c>
      <c r="F502" s="204" t="s">
        <v>1265</v>
      </c>
      <c r="G502" s="204" t="s">
        <v>70</v>
      </c>
      <c r="H502" s="204"/>
      <c r="I502" s="204" t="s">
        <v>1104</v>
      </c>
      <c r="J502" s="202" t="s">
        <v>79</v>
      </c>
      <c r="K502" s="169" t="str">
        <f t="array" ref="K502">IFERROR(VLOOKUP(B502,RT!A:K,11,FALSE),"")</f>
        <v/>
      </c>
      <c r="L502" s="170" t="str">
        <f t="array" ref="L502">IFERROR(VLOOKUP(B502,RT!A:AJ,36,FALSE),"")</f>
        <v/>
      </c>
      <c r="M502" s="53" t="str">
        <f t="array" ref="M502">IFERROR(VLOOKUP(B502,RT!A:AL,38,FALSE),"")</f>
        <v/>
      </c>
      <c r="N502" s="52" t="str">
        <f t="array" ref="N502">IFERROR(VLOOKUP(B502,RT!A:AK,37,FALSE),"")</f>
        <v/>
      </c>
      <c r="O502" s="54" t="str">
        <f t="array" ref="O502">IFERROR(VLOOKUP(B502,RT!A:I,9,FALSE),"")</f>
        <v/>
      </c>
      <c r="P502" s="52" t="str">
        <f t="array" ref="P502">IFERROR(VLOOKUP(B502,RT!A:H,8,FALSE),"")</f>
        <v/>
      </c>
      <c r="Q502" s="55" t="str">
        <f t="array" ref="Q502">IFERROR(VLOOKUP(B502,RT!A:AA,27,FALSE),"")</f>
        <v/>
      </c>
      <c r="R502" s="56" t="str">
        <f t="array" ref="R502">IF(AND(E502&lt;&gt;"",G502="INS",K502="OUI",M502&gt;0),M502*IF($O502&gt;41790,5.94,5.65),"")</f>
        <v/>
      </c>
      <c r="S502" s="50" t="str">
        <f t="array" ref="S502">IF(AND(E502&lt;&gt;"",G502="REV",K502="OUI",M502&gt;0),M502*IF($O502&gt;41790,6.2,5.9),"")</f>
        <v/>
      </c>
      <c r="T502" s="57" t="str">
        <f t="array" ref="T502">IF(AND(E502&lt;&gt;"",K502="NON",OR(L502="Branchement individuel",L502="Batiment détruit")),3,"")</f>
        <v/>
      </c>
      <c r="U502" s="58"/>
      <c r="V502" s="58" t="str">
        <f t="array" ref="V502">IF(AND(E502&lt;&gt;"",K502="OUI",Q502="OUI"),18,"")</f>
        <v/>
      </c>
      <c r="W502" s="49" t="str">
        <f t="array" ref="W502">IF(AND(E502&lt;&gt;"",K502="OUI",Q502="OUI"),60,"")</f>
        <v/>
      </c>
      <c r="X502" s="56"/>
      <c r="Y502" s="49"/>
      <c r="Z502" s="49"/>
      <c r="AA502" s="51"/>
      <c r="AB502" s="48"/>
    </row>
    <row r="503" spans="1:28" x14ac:dyDescent="0.25">
      <c r="A503" s="152" t="str">
        <f t="array" ref="A503">IF(D503="",RIGHT(E503,7),"")</f>
        <v>5638747</v>
      </c>
      <c r="B503" s="152">
        <f t="array" ref="B503">E503</f>
        <v>10005638747</v>
      </c>
      <c r="C503" s="61" t="str">
        <f t="array" ref="C503">IFERROR(VLOOKUP(B503,RT!A:B,2,FALSE),"")</f>
        <v/>
      </c>
      <c r="D503" s="7" t="str">
        <f t="array" ref="D503">IFERROR(VLOOKUP(B503,RT!A:J,10,FALSE),"")</f>
        <v/>
      </c>
      <c r="E503" s="203">
        <v>10005638747</v>
      </c>
      <c r="F503" s="204" t="s">
        <v>1266</v>
      </c>
      <c r="G503" s="204" t="s">
        <v>70</v>
      </c>
      <c r="H503" s="204"/>
      <c r="I503" s="204" t="s">
        <v>1104</v>
      </c>
      <c r="J503" s="202" t="s">
        <v>79</v>
      </c>
      <c r="K503" s="169" t="str">
        <f t="array" ref="K503">IFERROR(VLOOKUP(B503,RT!A:K,11,FALSE),"")</f>
        <v/>
      </c>
      <c r="L503" s="170" t="str">
        <f t="array" ref="L503">IFERROR(VLOOKUP(B503,RT!A:AJ,36,FALSE),"")</f>
        <v/>
      </c>
      <c r="M503" s="53" t="str">
        <f t="array" ref="M503">IFERROR(VLOOKUP(B503,RT!A:AL,38,FALSE),"")</f>
        <v/>
      </c>
      <c r="N503" s="52" t="str">
        <f t="array" ref="N503">IFERROR(VLOOKUP(B503,RT!A:AK,37,FALSE),"")</f>
        <v/>
      </c>
      <c r="O503" s="54" t="str">
        <f t="array" ref="O503">IFERROR(VLOOKUP(B503,RT!A:I,9,FALSE),"")</f>
        <v/>
      </c>
      <c r="P503" s="52" t="str">
        <f t="array" ref="P503">IFERROR(VLOOKUP(B503,RT!A:H,8,FALSE),"")</f>
        <v/>
      </c>
      <c r="Q503" s="55" t="str">
        <f t="array" ref="Q503">IFERROR(VLOOKUP(B503,RT!A:AA,27,FALSE),"")</f>
        <v/>
      </c>
      <c r="R503" s="56" t="str">
        <f t="array" ref="R503">IF(AND(E503&lt;&gt;"",G503="INS",K503="OUI",M503&gt;0),M503*IF($O503&gt;41790,5.94,5.65),"")</f>
        <v/>
      </c>
      <c r="S503" s="50" t="str">
        <f t="array" ref="S503">IF(AND(E503&lt;&gt;"",G503="REV",K503="OUI",M503&gt;0),M503*IF($O503&gt;41790,6.2,5.9),"")</f>
        <v/>
      </c>
      <c r="T503" s="57" t="str">
        <f t="array" ref="T503">IF(AND(E503&lt;&gt;"",K503="NON",OR(L503="Branchement individuel",L503="Batiment détruit")),3,"")</f>
        <v/>
      </c>
      <c r="U503" s="58"/>
      <c r="V503" s="58" t="str">
        <f t="array" ref="V503">IF(AND(E503&lt;&gt;"",K503="OUI",Q503="OUI"),18,"")</f>
        <v/>
      </c>
      <c r="W503" s="49" t="str">
        <f t="array" ref="W503">IF(AND(E503&lt;&gt;"",K503="OUI",Q503="OUI"),60,"")</f>
        <v/>
      </c>
      <c r="X503" s="56"/>
      <c r="Y503" s="49"/>
      <c r="Z503" s="49"/>
      <c r="AA503" s="51"/>
      <c r="AB503" s="48"/>
    </row>
    <row r="504" spans="1:28" x14ac:dyDescent="0.25">
      <c r="A504" s="152" t="str">
        <f t="array" ref="A504">IF(D504="",RIGHT(E504,7),"")</f>
        <v>5580232</v>
      </c>
      <c r="B504" s="152">
        <f t="array" ref="B504">E504</f>
        <v>10005580232</v>
      </c>
      <c r="C504" s="61" t="str">
        <f t="array" ref="C504">IFERROR(VLOOKUP(B504,RT!A:B,2,FALSE),"")</f>
        <v/>
      </c>
      <c r="D504" s="7" t="str">
        <f t="array" ref="D504">IFERROR(VLOOKUP(B504,RT!A:J,10,FALSE),"")</f>
        <v/>
      </c>
      <c r="E504" s="203">
        <v>10005580232</v>
      </c>
      <c r="F504" s="204" t="s">
        <v>1241</v>
      </c>
      <c r="G504" s="204" t="s">
        <v>70</v>
      </c>
      <c r="H504" s="204"/>
      <c r="I504" s="204" t="s">
        <v>1104</v>
      </c>
      <c r="J504" s="202" t="s">
        <v>79</v>
      </c>
      <c r="K504" s="169" t="str">
        <f t="array" ref="K504">IFERROR(VLOOKUP(B504,RT!A:K,11,FALSE),"")</f>
        <v/>
      </c>
      <c r="L504" s="170" t="str">
        <f t="array" ref="L504">IFERROR(VLOOKUP(B504,RT!A:AJ,36,FALSE),"")</f>
        <v/>
      </c>
      <c r="M504" s="53" t="str">
        <f t="array" ref="M504">IFERROR(VLOOKUP(B504,RT!A:AL,38,FALSE),"")</f>
        <v/>
      </c>
      <c r="N504" s="52" t="str">
        <f t="array" ref="N504">IFERROR(VLOOKUP(B504,RT!A:AK,37,FALSE),"")</f>
        <v/>
      </c>
      <c r="O504" s="54" t="str">
        <f t="array" ref="O504">IFERROR(VLOOKUP(B504,RT!A:I,9,FALSE),"")</f>
        <v/>
      </c>
      <c r="P504" s="52" t="str">
        <f t="array" ref="P504">IFERROR(VLOOKUP(B504,RT!A:H,8,FALSE),"")</f>
        <v/>
      </c>
      <c r="Q504" s="55" t="str">
        <f t="array" ref="Q504">IFERROR(VLOOKUP(B504,RT!A:AA,27,FALSE),"")</f>
        <v/>
      </c>
      <c r="R504" s="56" t="str">
        <f t="array" ref="R504">IF(AND(E504&lt;&gt;"",G504="INS",K504="OUI",M504&gt;0),M504*IF($O504&gt;41790,5.94,5.65),"")</f>
        <v/>
      </c>
      <c r="S504" s="50" t="str">
        <f t="array" ref="S504">IF(AND(E504&lt;&gt;"",G504="REV",K504="OUI",M504&gt;0),M504*IF($O504&gt;41790,6.2,5.9),"")</f>
        <v/>
      </c>
      <c r="T504" s="57" t="str">
        <f t="array" ref="T504">IF(AND(E504&lt;&gt;"",K504="NON",OR(L504="Branchement individuel",L504="Batiment détruit")),3,"")</f>
        <v/>
      </c>
      <c r="U504" s="58"/>
      <c r="V504" s="58" t="str">
        <f t="array" ref="V504">IF(AND(E504&lt;&gt;"",K504="OUI",Q504="OUI"),18,"")</f>
        <v/>
      </c>
      <c r="W504" s="49" t="str">
        <f t="array" ref="W504">IF(AND(E504&lt;&gt;"",K504="OUI",Q504="OUI"),60,"")</f>
        <v/>
      </c>
      <c r="X504" s="56"/>
      <c r="Y504" s="49"/>
      <c r="Z504" s="49"/>
      <c r="AA504" s="51"/>
      <c r="AB504" s="48"/>
    </row>
    <row r="505" spans="1:28" x14ac:dyDescent="0.25">
      <c r="A505" s="152" t="str">
        <f t="array" ref="A505">IF(D505="",RIGHT(E505,7),"")</f>
        <v>5423234</v>
      </c>
      <c r="B505" s="152">
        <f t="array" ref="B505">E505</f>
        <v>10005423234</v>
      </c>
      <c r="C505" s="61" t="str">
        <f t="array" ref="C505">IFERROR(VLOOKUP(B505,RT!A:B,2,FALSE),"")</f>
        <v/>
      </c>
      <c r="D505" s="7" t="str">
        <f t="array" ref="D505">IFERROR(VLOOKUP(B505,RT!A:J,10,FALSE),"")</f>
        <v/>
      </c>
      <c r="E505" s="203">
        <v>10005423234</v>
      </c>
      <c r="F505" s="204" t="s">
        <v>1242</v>
      </c>
      <c r="G505" s="204" t="s">
        <v>70</v>
      </c>
      <c r="H505" s="204"/>
      <c r="I505" s="204" t="s">
        <v>1104</v>
      </c>
      <c r="J505" s="202" t="s">
        <v>79</v>
      </c>
      <c r="K505" s="169" t="str">
        <f t="array" ref="K505">IFERROR(VLOOKUP(B505,RT!A:K,11,FALSE),"")</f>
        <v/>
      </c>
      <c r="L505" s="170" t="str">
        <f t="array" ref="L505">IFERROR(VLOOKUP(B505,RT!A:AJ,36,FALSE),"")</f>
        <v/>
      </c>
      <c r="M505" s="53" t="str">
        <f t="array" ref="M505">IFERROR(VLOOKUP(B505,RT!A:AL,38,FALSE),"")</f>
        <v/>
      </c>
      <c r="N505" s="52" t="str">
        <f t="array" ref="N505">IFERROR(VLOOKUP(B505,RT!A:AK,37,FALSE),"")</f>
        <v/>
      </c>
      <c r="O505" s="54" t="str">
        <f t="array" ref="O505">IFERROR(VLOOKUP(B505,RT!A:I,9,FALSE),"")</f>
        <v/>
      </c>
      <c r="P505" s="52" t="str">
        <f t="array" ref="P505">IFERROR(VLOOKUP(B505,RT!A:H,8,FALSE),"")</f>
        <v/>
      </c>
      <c r="Q505" s="55" t="str">
        <f t="array" ref="Q505">IFERROR(VLOOKUP(B505,RT!A:AA,27,FALSE),"")</f>
        <v/>
      </c>
      <c r="R505" s="56" t="str">
        <f t="array" ref="R505">IF(AND(E505&lt;&gt;"",G505="INS",K505="OUI",M505&gt;0),M505*IF($O505&gt;41790,5.94,5.65),"")</f>
        <v/>
      </c>
      <c r="S505" s="50" t="str">
        <f t="array" ref="S505">IF(AND(E505&lt;&gt;"",G505="REV",K505="OUI",M505&gt;0),M505*IF($O505&gt;41790,6.2,5.9),"")</f>
        <v/>
      </c>
      <c r="T505" s="57" t="str">
        <f t="array" ref="T505">IF(AND(E505&lt;&gt;"",K505="NON",OR(L505="Branchement individuel",L505="Batiment détruit")),3,"")</f>
        <v/>
      </c>
      <c r="U505" s="58"/>
      <c r="V505" s="58" t="str">
        <f t="array" ref="V505">IF(AND(E505&lt;&gt;"",K505="OUI",Q505="OUI"),18,"")</f>
        <v/>
      </c>
      <c r="W505" s="49" t="str">
        <f t="array" ref="W505">IF(AND(E505&lt;&gt;"",K505="OUI",Q505="OUI"),60,"")</f>
        <v/>
      </c>
      <c r="X505" s="56"/>
      <c r="Y505" s="49"/>
      <c r="Z505" s="49"/>
      <c r="AA505" s="51"/>
      <c r="AB505" s="48"/>
    </row>
    <row r="506" spans="1:28" x14ac:dyDescent="0.25">
      <c r="A506" s="152" t="str">
        <f t="array" ref="A506">IF(D506="",RIGHT(E506,7),"")</f>
        <v>5385942</v>
      </c>
      <c r="B506" s="152">
        <f t="array" ref="B506">E506</f>
        <v>10005385942</v>
      </c>
      <c r="C506" s="61" t="str">
        <f t="array" ref="C506">IFERROR(VLOOKUP(B506,RT!A:B,2,FALSE),"")</f>
        <v/>
      </c>
      <c r="D506" s="7" t="str">
        <f t="array" ref="D506">IFERROR(VLOOKUP(B506,RT!A:J,10,FALSE),"")</f>
        <v/>
      </c>
      <c r="E506" s="203">
        <v>10005385942</v>
      </c>
      <c r="F506" s="204" t="s">
        <v>1243</v>
      </c>
      <c r="G506" s="204" t="s">
        <v>70</v>
      </c>
      <c r="H506" s="204"/>
      <c r="I506" s="204" t="s">
        <v>1104</v>
      </c>
      <c r="J506" s="202" t="s">
        <v>79</v>
      </c>
      <c r="K506" s="169" t="str">
        <f t="array" ref="K506">IFERROR(VLOOKUP(B506,RT!A:K,11,FALSE),"")</f>
        <v/>
      </c>
      <c r="L506" s="170" t="str">
        <f t="array" ref="L506">IFERROR(VLOOKUP(B506,RT!A:AJ,36,FALSE),"")</f>
        <v/>
      </c>
      <c r="M506" s="53" t="str">
        <f t="array" ref="M506">IFERROR(VLOOKUP(B506,RT!A:AL,38,FALSE),"")</f>
        <v/>
      </c>
      <c r="N506" s="52" t="str">
        <f t="array" ref="N506">IFERROR(VLOOKUP(B506,RT!A:AK,37,FALSE),"")</f>
        <v/>
      </c>
      <c r="O506" s="54" t="str">
        <f t="array" ref="O506">IFERROR(VLOOKUP(B506,RT!A:I,9,FALSE),"")</f>
        <v/>
      </c>
      <c r="P506" s="52" t="str">
        <f t="array" ref="P506">IFERROR(VLOOKUP(B506,RT!A:H,8,FALSE),"")</f>
        <v/>
      </c>
      <c r="Q506" s="55" t="str">
        <f t="array" ref="Q506">IFERROR(VLOOKUP(B506,RT!A:AA,27,FALSE),"")</f>
        <v/>
      </c>
      <c r="R506" s="56" t="str">
        <f t="array" ref="R506">IF(AND(E506&lt;&gt;"",G506="INS",K506="OUI",M506&gt;0),M506*IF($O506&gt;41790,5.94,5.65),"")</f>
        <v/>
      </c>
      <c r="S506" s="50" t="str">
        <f t="array" ref="S506">IF(AND(E506&lt;&gt;"",G506="REV",K506="OUI",M506&gt;0),M506*IF($O506&gt;41790,6.2,5.9),"")</f>
        <v/>
      </c>
      <c r="T506" s="57" t="str">
        <f t="array" ref="T506">IF(AND(E506&lt;&gt;"",K506="NON",OR(L506="Branchement individuel",L506="Batiment détruit")),3,"")</f>
        <v/>
      </c>
      <c r="U506" s="58"/>
      <c r="V506" s="58" t="str">
        <f t="array" ref="V506">IF(AND(E506&lt;&gt;"",K506="OUI",Q506="OUI"),18,"")</f>
        <v/>
      </c>
      <c r="W506" s="49" t="str">
        <f t="array" ref="W506">IF(AND(E506&lt;&gt;"",K506="OUI",Q506="OUI"),60,"")</f>
        <v/>
      </c>
      <c r="X506" s="56"/>
      <c r="Y506" s="49"/>
      <c r="Z506" s="49"/>
      <c r="AA506" s="51"/>
      <c r="AB506" s="48"/>
    </row>
    <row r="507" spans="1:28" x14ac:dyDescent="0.25">
      <c r="A507" s="152" t="str">
        <f t="array" ref="A507">IF(D507="",RIGHT(E507,7),"")</f>
        <v>5606377</v>
      </c>
      <c r="B507" s="152">
        <f t="array" ref="B507">E507</f>
        <v>10005606377</v>
      </c>
      <c r="C507" s="61" t="str">
        <f t="array" ref="C507">IFERROR(VLOOKUP(B507,RT!A:B,2,FALSE),"")</f>
        <v/>
      </c>
      <c r="D507" s="7" t="str">
        <f t="array" ref="D507">IFERROR(VLOOKUP(B507,RT!A:J,10,FALSE),"")</f>
        <v/>
      </c>
      <c r="E507" s="203">
        <v>10005606377</v>
      </c>
      <c r="F507" s="204" t="s">
        <v>1244</v>
      </c>
      <c r="G507" s="204" t="s">
        <v>70</v>
      </c>
      <c r="H507" s="204"/>
      <c r="I507" s="204" t="s">
        <v>1104</v>
      </c>
      <c r="J507" s="202" t="s">
        <v>79</v>
      </c>
      <c r="K507" s="169" t="str">
        <f t="array" ref="K507">IFERROR(VLOOKUP(B507,RT!A:K,11,FALSE),"")</f>
        <v/>
      </c>
      <c r="L507" s="170" t="str">
        <f t="array" ref="L507">IFERROR(VLOOKUP(B507,RT!A:AJ,36,FALSE),"")</f>
        <v/>
      </c>
      <c r="M507" s="53" t="str">
        <f t="array" ref="M507">IFERROR(VLOOKUP(B507,RT!A:AL,38,FALSE),"")</f>
        <v/>
      </c>
      <c r="N507" s="52" t="str">
        <f t="array" ref="N507">IFERROR(VLOOKUP(B507,RT!A:AK,37,FALSE),"")</f>
        <v/>
      </c>
      <c r="O507" s="54" t="str">
        <f t="array" ref="O507">IFERROR(VLOOKUP(B507,RT!A:I,9,FALSE),"")</f>
        <v/>
      </c>
      <c r="P507" s="52" t="str">
        <f t="array" ref="P507">IFERROR(VLOOKUP(B507,RT!A:H,8,FALSE),"")</f>
        <v/>
      </c>
      <c r="Q507" s="55" t="str">
        <f t="array" ref="Q507">IFERROR(VLOOKUP(B507,RT!A:AA,27,FALSE),"")</f>
        <v/>
      </c>
      <c r="R507" s="56" t="str">
        <f t="array" ref="R507">IF(AND(E507&lt;&gt;"",G507="INS",K507="OUI",M507&gt;0),M507*IF($O507&gt;41790,5.94,5.65),"")</f>
        <v/>
      </c>
      <c r="S507" s="50" t="str">
        <f t="array" ref="S507">IF(AND(E507&lt;&gt;"",G507="REV",K507="OUI",M507&gt;0),M507*IF($O507&gt;41790,6.2,5.9),"")</f>
        <v/>
      </c>
      <c r="T507" s="57" t="str">
        <f t="array" ref="T507">IF(AND(E507&lt;&gt;"",K507="NON",OR(L507="Branchement individuel",L507="Batiment détruit")),3,"")</f>
        <v/>
      </c>
      <c r="U507" s="58"/>
      <c r="V507" s="58" t="str">
        <f t="array" ref="V507">IF(AND(E507&lt;&gt;"",K507="OUI",Q507="OUI"),18,"")</f>
        <v/>
      </c>
      <c r="W507" s="49" t="str">
        <f t="array" ref="W507">IF(AND(E507&lt;&gt;"",K507="OUI",Q507="OUI"),60,"")</f>
        <v/>
      </c>
      <c r="X507" s="56"/>
      <c r="Y507" s="49"/>
      <c r="Z507" s="49"/>
      <c r="AA507" s="51"/>
      <c r="AB507" s="48"/>
    </row>
    <row r="508" spans="1:28" x14ac:dyDescent="0.25">
      <c r="A508" s="152" t="str">
        <f t="array" ref="A508">IF(D508="",RIGHT(E508,7),"")</f>
        <v>5387380</v>
      </c>
      <c r="B508" s="152">
        <f t="array" ref="B508">E508</f>
        <v>10005387380</v>
      </c>
      <c r="C508" s="61" t="str">
        <f t="array" ref="C508">IFERROR(VLOOKUP(B508,RT!A:B,2,FALSE),"")</f>
        <v/>
      </c>
      <c r="D508" s="7" t="str">
        <f t="array" ref="D508">IFERROR(VLOOKUP(B508,RT!A:J,10,FALSE),"")</f>
        <v/>
      </c>
      <c r="E508" s="203">
        <v>10005387380</v>
      </c>
      <c r="F508" s="204" t="s">
        <v>1205</v>
      </c>
      <c r="G508" s="204" t="s">
        <v>70</v>
      </c>
      <c r="H508" s="204"/>
      <c r="I508" s="204" t="s">
        <v>1104</v>
      </c>
      <c r="J508" s="202" t="s">
        <v>79</v>
      </c>
      <c r="K508" s="169" t="str">
        <f t="array" ref="K508">IFERROR(VLOOKUP(B508,RT!A:K,11,FALSE),"")</f>
        <v/>
      </c>
      <c r="L508" s="170" t="str">
        <f t="array" ref="L508">IFERROR(VLOOKUP(B508,RT!A:AJ,36,FALSE),"")</f>
        <v/>
      </c>
      <c r="M508" s="53" t="str">
        <f t="array" ref="M508">IFERROR(VLOOKUP(B508,RT!A:AL,38,FALSE),"")</f>
        <v/>
      </c>
      <c r="N508" s="52" t="str">
        <f t="array" ref="N508">IFERROR(VLOOKUP(B508,RT!A:AK,37,FALSE),"")</f>
        <v/>
      </c>
      <c r="O508" s="54" t="str">
        <f t="array" ref="O508">IFERROR(VLOOKUP(B508,RT!A:I,9,FALSE),"")</f>
        <v/>
      </c>
      <c r="P508" s="52" t="str">
        <f t="array" ref="P508">IFERROR(VLOOKUP(B508,RT!A:H,8,FALSE),"")</f>
        <v/>
      </c>
      <c r="Q508" s="55" t="str">
        <f t="array" ref="Q508">IFERROR(VLOOKUP(B508,RT!A:AA,27,FALSE),"")</f>
        <v/>
      </c>
      <c r="R508" s="56" t="str">
        <f t="array" ref="R508">IF(AND(E508&lt;&gt;"",G508="INS",K508="OUI",M508&gt;0),M508*IF($O508&gt;41790,5.94,5.65),"")</f>
        <v/>
      </c>
      <c r="S508" s="50" t="str">
        <f t="array" ref="S508">IF(AND(E508&lt;&gt;"",G508="REV",K508="OUI",M508&gt;0),M508*IF($O508&gt;41790,6.2,5.9),"")</f>
        <v/>
      </c>
      <c r="T508" s="57" t="str">
        <f t="array" ref="T508">IF(AND(E508&lt;&gt;"",K508="NON",OR(L508="Branchement individuel",L508="Batiment détruit")),3,"")</f>
        <v/>
      </c>
      <c r="U508" s="58"/>
      <c r="V508" s="58" t="str">
        <f t="array" ref="V508">IF(AND(E508&lt;&gt;"",K508="OUI",Q508="OUI"),18,"")</f>
        <v/>
      </c>
      <c r="W508" s="49" t="str">
        <f t="array" ref="W508">IF(AND(E508&lt;&gt;"",K508="OUI",Q508="OUI"),60,"")</f>
        <v/>
      </c>
      <c r="X508" s="56"/>
      <c r="Y508" s="49"/>
      <c r="Z508" s="49"/>
      <c r="AA508" s="51"/>
      <c r="AB508" s="48"/>
    </row>
    <row r="509" spans="1:28" x14ac:dyDescent="0.25">
      <c r="A509" s="152" t="str">
        <f t="array" ref="A509">IF(D509="",RIGHT(E509,7),"")</f>
        <v>5624962</v>
      </c>
      <c r="B509" s="152">
        <f t="array" ref="B509">E509</f>
        <v>10005624962</v>
      </c>
      <c r="C509" s="61" t="str">
        <f t="array" ref="C509">IFERROR(VLOOKUP(B509,RT!A:B,2,FALSE),"")</f>
        <v/>
      </c>
      <c r="D509" s="7" t="str">
        <f t="array" ref="D509">IFERROR(VLOOKUP(B509,RT!A:J,10,FALSE),"")</f>
        <v/>
      </c>
      <c r="E509" s="203">
        <v>10005624962</v>
      </c>
      <c r="F509" s="204" t="s">
        <v>1417</v>
      </c>
      <c r="G509" s="204" t="s">
        <v>70</v>
      </c>
      <c r="H509" s="204"/>
      <c r="I509" s="204" t="s">
        <v>1104</v>
      </c>
      <c r="J509" s="202" t="s">
        <v>79</v>
      </c>
      <c r="K509" s="169" t="str">
        <f t="array" ref="K509">IFERROR(VLOOKUP(B509,RT!A:K,11,FALSE),"")</f>
        <v/>
      </c>
      <c r="L509" s="170" t="str">
        <f t="array" ref="L509">IFERROR(VLOOKUP(B509,RT!A:AJ,36,FALSE),"")</f>
        <v/>
      </c>
      <c r="M509" s="53" t="str">
        <f t="array" ref="M509">IFERROR(VLOOKUP(B509,RT!A:AL,38,FALSE),"")</f>
        <v/>
      </c>
      <c r="N509" s="52" t="str">
        <f t="array" ref="N509">IFERROR(VLOOKUP(B509,RT!A:AK,37,FALSE),"")</f>
        <v/>
      </c>
      <c r="O509" s="54" t="str">
        <f t="array" ref="O509">IFERROR(VLOOKUP(B509,RT!A:I,9,FALSE),"")</f>
        <v/>
      </c>
      <c r="P509" s="52" t="str">
        <f t="array" ref="P509">IFERROR(VLOOKUP(B509,RT!A:H,8,FALSE),"")</f>
        <v/>
      </c>
      <c r="Q509" s="55" t="str">
        <f t="array" ref="Q509">IFERROR(VLOOKUP(B509,RT!A:AA,27,FALSE),"")</f>
        <v/>
      </c>
      <c r="R509" s="56" t="str">
        <f t="array" ref="R509">IF(AND(E509&lt;&gt;"",G509="INS",K509="OUI",M509&gt;0),M509*IF($O509&gt;41790,5.94,5.65),"")</f>
        <v/>
      </c>
      <c r="S509" s="50" t="str">
        <f t="array" ref="S509">IF(AND(E509&lt;&gt;"",G509="REV",K509="OUI",M509&gt;0),M509*IF($O509&gt;41790,6.2,5.9),"")</f>
        <v/>
      </c>
      <c r="T509" s="57" t="str">
        <f t="array" ref="T509">IF(AND(E509&lt;&gt;"",K509="NON",OR(L509="Branchement individuel",L509="Batiment détruit")),3,"")</f>
        <v/>
      </c>
      <c r="U509" s="58"/>
      <c r="V509" s="58" t="str">
        <f t="array" ref="V509">IF(AND(E509&lt;&gt;"",K509="OUI",Q509="OUI"),18,"")</f>
        <v/>
      </c>
      <c r="W509" s="49" t="str">
        <f t="array" ref="W509">IF(AND(E509&lt;&gt;"",K509="OUI",Q509="OUI"),60,"")</f>
        <v/>
      </c>
      <c r="X509" s="56"/>
      <c r="Y509" s="49"/>
      <c r="Z509" s="49"/>
      <c r="AA509" s="51"/>
      <c r="AB509" s="48"/>
    </row>
    <row r="510" spans="1:28" x14ac:dyDescent="0.25">
      <c r="A510" s="152" t="str">
        <f t="array" ref="A510">IF(D510="",RIGHT(E510,7),"")</f>
        <v>5387385</v>
      </c>
      <c r="B510" s="152">
        <f t="array" ref="B510">E510</f>
        <v>10005387385</v>
      </c>
      <c r="C510" s="61" t="str">
        <f t="array" ref="C510">IFERROR(VLOOKUP(B510,RT!A:B,2,FALSE),"")</f>
        <v/>
      </c>
      <c r="D510" s="7" t="str">
        <f t="array" ref="D510">IFERROR(VLOOKUP(B510,RT!A:J,10,FALSE),"")</f>
        <v/>
      </c>
      <c r="E510" s="203">
        <v>10005387385</v>
      </c>
      <c r="F510" s="204" t="s">
        <v>1203</v>
      </c>
      <c r="G510" s="204" t="s">
        <v>70</v>
      </c>
      <c r="H510" s="204"/>
      <c r="I510" s="204" t="s">
        <v>1104</v>
      </c>
      <c r="J510" s="202" t="s">
        <v>79</v>
      </c>
      <c r="K510" s="169" t="str">
        <f t="array" ref="K510">IFERROR(VLOOKUP(B510,RT!A:K,11,FALSE),"")</f>
        <v/>
      </c>
      <c r="L510" s="170" t="str">
        <f t="array" ref="L510">IFERROR(VLOOKUP(B510,RT!A:AJ,36,FALSE),"")</f>
        <v/>
      </c>
      <c r="M510" s="53" t="str">
        <f t="array" ref="M510">IFERROR(VLOOKUP(B510,RT!A:AL,38,FALSE),"")</f>
        <v/>
      </c>
      <c r="N510" s="52" t="str">
        <f t="array" ref="N510">IFERROR(VLOOKUP(B510,RT!A:AK,37,FALSE),"")</f>
        <v/>
      </c>
      <c r="O510" s="54" t="str">
        <f t="array" ref="O510">IFERROR(VLOOKUP(B510,RT!A:I,9,FALSE),"")</f>
        <v/>
      </c>
      <c r="P510" s="52" t="str">
        <f t="array" ref="P510">IFERROR(VLOOKUP(B510,RT!A:H,8,FALSE),"")</f>
        <v/>
      </c>
      <c r="Q510" s="55" t="str">
        <f t="array" ref="Q510">IFERROR(VLOOKUP(B510,RT!A:AA,27,FALSE),"")</f>
        <v/>
      </c>
      <c r="R510" s="56" t="str">
        <f t="array" ref="R510">IF(AND(E510&lt;&gt;"",G510="INS",K510="OUI",M510&gt;0),M510*IF($O510&gt;41790,5.94,5.65),"")</f>
        <v/>
      </c>
      <c r="S510" s="50" t="str">
        <f t="array" ref="S510">IF(AND(E510&lt;&gt;"",G510="REV",K510="OUI",M510&gt;0),M510*IF($O510&gt;41790,6.2,5.9),"")</f>
        <v/>
      </c>
      <c r="T510" s="57" t="str">
        <f t="array" ref="T510">IF(AND(E510&lt;&gt;"",K510="NON",OR(L510="Branchement individuel",L510="Batiment détruit")),3,"")</f>
        <v/>
      </c>
      <c r="U510" s="58"/>
      <c r="V510" s="58" t="str">
        <f t="array" ref="V510">IF(AND(E510&lt;&gt;"",K510="OUI",Q510="OUI"),18,"")</f>
        <v/>
      </c>
      <c r="W510" s="49" t="str">
        <f t="array" ref="W510">IF(AND(E510&lt;&gt;"",K510="OUI",Q510="OUI"),60,"")</f>
        <v/>
      </c>
      <c r="X510" s="56"/>
      <c r="Y510" s="49"/>
      <c r="Z510" s="49"/>
      <c r="AA510" s="51"/>
      <c r="AB510" s="48"/>
    </row>
    <row r="511" spans="1:28" x14ac:dyDescent="0.25">
      <c r="A511" s="152" t="str">
        <f t="array" ref="A511">IF(D511="",RIGHT(E511,7),"")</f>
        <v>5388782</v>
      </c>
      <c r="B511" s="152">
        <f t="array" ref="B511">E511</f>
        <v>10005388782</v>
      </c>
      <c r="C511" s="61" t="str">
        <f t="array" ref="C511">IFERROR(VLOOKUP(B511,RT!A:B,2,FALSE),"")</f>
        <v/>
      </c>
      <c r="D511" s="7" t="str">
        <f t="array" ref="D511">IFERROR(VLOOKUP(B511,RT!A:J,10,FALSE),"")</f>
        <v/>
      </c>
      <c r="E511" s="203">
        <v>10005388782</v>
      </c>
      <c r="F511" s="204" t="s">
        <v>1202</v>
      </c>
      <c r="G511" s="204" t="s">
        <v>70</v>
      </c>
      <c r="H511" s="204"/>
      <c r="I511" s="204" t="s">
        <v>1104</v>
      </c>
      <c r="J511" s="202" t="s">
        <v>79</v>
      </c>
      <c r="K511" s="169" t="str">
        <f t="array" ref="K511">IFERROR(VLOOKUP(B511,RT!A:K,11,FALSE),"")</f>
        <v/>
      </c>
      <c r="L511" s="170" t="str">
        <f t="array" ref="L511">IFERROR(VLOOKUP(B511,RT!A:AJ,36,FALSE),"")</f>
        <v/>
      </c>
      <c r="M511" s="53" t="str">
        <f t="array" ref="M511">IFERROR(VLOOKUP(B511,RT!A:AL,38,FALSE),"")</f>
        <v/>
      </c>
      <c r="N511" s="52" t="str">
        <f t="array" ref="N511">IFERROR(VLOOKUP(B511,RT!A:AK,37,FALSE),"")</f>
        <v/>
      </c>
      <c r="O511" s="54" t="str">
        <f t="array" ref="O511">IFERROR(VLOOKUP(B511,RT!A:I,9,FALSE),"")</f>
        <v/>
      </c>
      <c r="P511" s="52" t="str">
        <f t="array" ref="P511">IFERROR(VLOOKUP(B511,RT!A:H,8,FALSE),"")</f>
        <v/>
      </c>
      <c r="Q511" s="55" t="str">
        <f t="array" ref="Q511">IFERROR(VLOOKUP(B511,RT!A:AA,27,FALSE),"")</f>
        <v/>
      </c>
      <c r="R511" s="56" t="str">
        <f t="array" ref="R511">IF(AND(E511&lt;&gt;"",G511="INS",K511="OUI",M511&gt;0),M511*IF($O511&gt;41790,5.94,5.65),"")</f>
        <v/>
      </c>
      <c r="S511" s="50" t="str">
        <f t="array" ref="S511">IF(AND(E511&lt;&gt;"",G511="REV",K511="OUI",M511&gt;0),M511*IF($O511&gt;41790,6.2,5.9),"")</f>
        <v/>
      </c>
      <c r="T511" s="57" t="str">
        <f t="array" ref="T511">IF(AND(E511&lt;&gt;"",K511="NON",OR(L511="Branchement individuel",L511="Batiment détruit")),3,"")</f>
        <v/>
      </c>
      <c r="U511" s="58"/>
      <c r="V511" s="58" t="str">
        <f t="array" ref="V511">IF(AND(E511&lt;&gt;"",K511="OUI",Q511="OUI"),18,"")</f>
        <v/>
      </c>
      <c r="W511" s="49" t="str">
        <f t="array" ref="W511">IF(AND(E511&lt;&gt;"",K511="OUI",Q511="OUI"),60,"")</f>
        <v/>
      </c>
      <c r="X511" s="56"/>
      <c r="Y511" s="49"/>
      <c r="Z511" s="49"/>
      <c r="AA511" s="51"/>
      <c r="AB511" s="48"/>
    </row>
    <row r="512" spans="1:28" x14ac:dyDescent="0.25">
      <c r="A512" s="152" t="str">
        <f t="array" ref="A512">IF(D512="",RIGHT(E512,7),"")</f>
        <v>5556847</v>
      </c>
      <c r="B512" s="152">
        <f t="array" ref="B512">E512</f>
        <v>10005556847</v>
      </c>
      <c r="C512" s="61" t="str">
        <f t="array" ref="C512">IFERROR(VLOOKUP(B512,RT!A:B,2,FALSE),"")</f>
        <v/>
      </c>
      <c r="D512" s="7" t="str">
        <f t="array" ref="D512">IFERROR(VLOOKUP(B512,RT!A:J,10,FALSE),"")</f>
        <v/>
      </c>
      <c r="E512" s="203">
        <v>10005556847</v>
      </c>
      <c r="F512" s="204" t="s">
        <v>1246</v>
      </c>
      <c r="G512" s="204" t="s">
        <v>70</v>
      </c>
      <c r="H512" s="204"/>
      <c r="I512" s="204" t="s">
        <v>1104</v>
      </c>
      <c r="J512" s="202" t="s">
        <v>79</v>
      </c>
      <c r="K512" s="169" t="str">
        <f t="array" ref="K512">IFERROR(VLOOKUP(B512,RT!A:K,11,FALSE),"")</f>
        <v/>
      </c>
      <c r="L512" s="170" t="str">
        <f t="array" ref="L512">IFERROR(VLOOKUP(B512,RT!A:AJ,36,FALSE),"")</f>
        <v/>
      </c>
      <c r="M512" s="53" t="str">
        <f t="array" ref="M512">IFERROR(VLOOKUP(B512,RT!A:AL,38,FALSE),"")</f>
        <v/>
      </c>
      <c r="N512" s="52" t="str">
        <f t="array" ref="N512">IFERROR(VLOOKUP(B512,RT!A:AK,37,FALSE),"")</f>
        <v/>
      </c>
      <c r="O512" s="54" t="str">
        <f t="array" ref="O512">IFERROR(VLOOKUP(B512,RT!A:I,9,FALSE),"")</f>
        <v/>
      </c>
      <c r="P512" s="52" t="str">
        <f t="array" ref="P512">IFERROR(VLOOKUP(B512,RT!A:H,8,FALSE),"")</f>
        <v/>
      </c>
      <c r="Q512" s="55" t="str">
        <f t="array" ref="Q512">IFERROR(VLOOKUP(B512,RT!A:AA,27,FALSE),"")</f>
        <v/>
      </c>
      <c r="R512" s="56" t="str">
        <f t="array" ref="R512">IF(AND(E512&lt;&gt;"",G512="INS",K512="OUI",M512&gt;0),M512*IF($O512&gt;41790,5.94,5.65),"")</f>
        <v/>
      </c>
      <c r="S512" s="50" t="str">
        <f t="array" ref="S512">IF(AND(E512&lt;&gt;"",G512="REV",K512="OUI",M512&gt;0),M512*IF($O512&gt;41790,6.2,5.9),"")</f>
        <v/>
      </c>
      <c r="T512" s="57" t="str">
        <f t="array" ref="T512">IF(AND(E512&lt;&gt;"",K512="NON",OR(L512="Branchement individuel",L512="Batiment détruit")),3,"")</f>
        <v/>
      </c>
      <c r="U512" s="58"/>
      <c r="V512" s="58" t="str">
        <f t="array" ref="V512">IF(AND(E512&lt;&gt;"",K512="OUI",Q512="OUI"),18,"")</f>
        <v/>
      </c>
      <c r="W512" s="49" t="str">
        <f t="array" ref="W512">IF(AND(E512&lt;&gt;"",K512="OUI",Q512="OUI"),60,"")</f>
        <v/>
      </c>
      <c r="X512" s="56"/>
      <c r="Y512" s="49"/>
      <c r="Z512" s="49"/>
      <c r="AA512" s="51"/>
      <c r="AB512" s="48"/>
    </row>
    <row r="513" spans="1:28" x14ac:dyDescent="0.25">
      <c r="A513" s="152" t="str">
        <f t="array" ref="A513">IF(D513="",RIGHT(E513,7),"")</f>
        <v>5616671</v>
      </c>
      <c r="B513" s="152">
        <f t="array" ref="B513">E513</f>
        <v>10005616671</v>
      </c>
      <c r="C513" s="61" t="str">
        <f t="array" ref="C513">IFERROR(VLOOKUP(B513,RT!A:B,2,FALSE),"")</f>
        <v/>
      </c>
      <c r="D513" s="7" t="str">
        <f t="array" ref="D513">IFERROR(VLOOKUP(B513,RT!A:J,10,FALSE),"")</f>
        <v/>
      </c>
      <c r="E513" s="203">
        <v>10005616671</v>
      </c>
      <c r="F513" s="204" t="s">
        <v>1247</v>
      </c>
      <c r="G513" s="204" t="s">
        <v>70</v>
      </c>
      <c r="H513" s="204"/>
      <c r="I513" s="204" t="s">
        <v>1104</v>
      </c>
      <c r="J513" s="202" t="s">
        <v>79</v>
      </c>
      <c r="K513" s="169" t="str">
        <f t="array" ref="K513">IFERROR(VLOOKUP(B513,RT!A:K,11,FALSE),"")</f>
        <v/>
      </c>
      <c r="L513" s="170" t="str">
        <f t="array" ref="L513">IFERROR(VLOOKUP(B513,RT!A:AJ,36,FALSE),"")</f>
        <v/>
      </c>
      <c r="M513" s="53" t="str">
        <f t="array" ref="M513">IFERROR(VLOOKUP(B513,RT!A:AL,38,FALSE),"")</f>
        <v/>
      </c>
      <c r="N513" s="52" t="str">
        <f t="array" ref="N513">IFERROR(VLOOKUP(B513,RT!A:AK,37,FALSE),"")</f>
        <v/>
      </c>
      <c r="O513" s="54" t="str">
        <f t="array" ref="O513">IFERROR(VLOOKUP(B513,RT!A:I,9,FALSE),"")</f>
        <v/>
      </c>
      <c r="P513" s="52" t="str">
        <f t="array" ref="P513">IFERROR(VLOOKUP(B513,RT!A:H,8,FALSE),"")</f>
        <v/>
      </c>
      <c r="Q513" s="55" t="str">
        <f t="array" ref="Q513">IFERROR(VLOOKUP(B513,RT!A:AA,27,FALSE),"")</f>
        <v/>
      </c>
      <c r="R513" s="56" t="str">
        <f t="array" ref="R513">IF(AND(E513&lt;&gt;"",G513="INS",K513="OUI",M513&gt;0),M513*IF($O513&gt;41790,5.94,5.65),"")</f>
        <v/>
      </c>
      <c r="S513" s="50" t="str">
        <f t="array" ref="S513">IF(AND(E513&lt;&gt;"",G513="REV",K513="OUI",M513&gt;0),M513*IF($O513&gt;41790,6.2,5.9),"")</f>
        <v/>
      </c>
      <c r="T513" s="57" t="str">
        <f t="array" ref="T513">IF(AND(E513&lt;&gt;"",K513="NON",OR(L513="Branchement individuel",L513="Batiment détruit")),3,"")</f>
        <v/>
      </c>
      <c r="U513" s="58"/>
      <c r="V513" s="58" t="str">
        <f t="array" ref="V513">IF(AND(E513&lt;&gt;"",K513="OUI",Q513="OUI"),18,"")</f>
        <v/>
      </c>
      <c r="W513" s="49" t="str">
        <f t="array" ref="W513">IF(AND(E513&lt;&gt;"",K513="OUI",Q513="OUI"),60,"")</f>
        <v/>
      </c>
      <c r="X513" s="56"/>
      <c r="Y513" s="49"/>
      <c r="Z513" s="49"/>
      <c r="AA513" s="51"/>
      <c r="AB513" s="48"/>
    </row>
    <row r="514" spans="1:28" x14ac:dyDescent="0.25">
      <c r="A514" s="152" t="str">
        <f t="array" ref="A514">IF(D514="",RIGHT(E514,7),"")</f>
        <v>5655274</v>
      </c>
      <c r="B514" s="152">
        <f t="array" ref="B514">E514</f>
        <v>10005655274</v>
      </c>
      <c r="C514" s="61" t="str">
        <f t="array" ref="C514">IFERROR(VLOOKUP(B514,RT!A:B,2,FALSE),"")</f>
        <v/>
      </c>
      <c r="D514" s="7" t="str">
        <f t="array" ref="D514">IFERROR(VLOOKUP(B514,RT!A:J,10,FALSE),"")</f>
        <v/>
      </c>
      <c r="E514" s="203">
        <v>10005655274</v>
      </c>
      <c r="F514" s="204" t="s">
        <v>1201</v>
      </c>
      <c r="G514" s="204" t="s">
        <v>70</v>
      </c>
      <c r="H514" s="204"/>
      <c r="I514" s="204" t="s">
        <v>1104</v>
      </c>
      <c r="J514" s="202" t="s">
        <v>79</v>
      </c>
      <c r="K514" s="169" t="str">
        <f t="array" ref="K514">IFERROR(VLOOKUP(B514,RT!A:K,11,FALSE),"")</f>
        <v/>
      </c>
      <c r="L514" s="170" t="str">
        <f t="array" ref="L514">IFERROR(VLOOKUP(B514,RT!A:AJ,36,FALSE),"")</f>
        <v/>
      </c>
      <c r="M514" s="53" t="str">
        <f t="array" ref="M514">IFERROR(VLOOKUP(B514,RT!A:AL,38,FALSE),"")</f>
        <v/>
      </c>
      <c r="N514" s="52" t="str">
        <f t="array" ref="N514">IFERROR(VLOOKUP(B514,RT!A:AK,37,FALSE),"")</f>
        <v/>
      </c>
      <c r="O514" s="54" t="str">
        <f t="array" ref="O514">IFERROR(VLOOKUP(B514,RT!A:I,9,FALSE),"")</f>
        <v/>
      </c>
      <c r="P514" s="52" t="str">
        <f t="array" ref="P514">IFERROR(VLOOKUP(B514,RT!A:H,8,FALSE),"")</f>
        <v/>
      </c>
      <c r="Q514" s="55" t="str">
        <f t="array" ref="Q514">IFERROR(VLOOKUP(B514,RT!A:AA,27,FALSE),"")</f>
        <v/>
      </c>
      <c r="R514" s="56" t="str">
        <f t="array" ref="R514">IF(AND(E514&lt;&gt;"",G514="INS",K514="OUI",M514&gt;0),M514*IF($O514&gt;41790,5.94,5.65),"")</f>
        <v/>
      </c>
      <c r="S514" s="50" t="str">
        <f t="array" ref="S514">IF(AND(E514&lt;&gt;"",G514="REV",K514="OUI",M514&gt;0),M514*IF($O514&gt;41790,6.2,5.9),"")</f>
        <v/>
      </c>
      <c r="T514" s="57" t="str">
        <f t="array" ref="T514">IF(AND(E514&lt;&gt;"",K514="NON",OR(L514="Branchement individuel",L514="Batiment détruit")),3,"")</f>
        <v/>
      </c>
      <c r="U514" s="58"/>
      <c r="V514" s="58" t="str">
        <f t="array" ref="V514">IF(AND(E514&lt;&gt;"",K514="OUI",Q514="OUI"),18,"")</f>
        <v/>
      </c>
      <c r="W514" s="49" t="str">
        <f t="array" ref="W514">IF(AND(E514&lt;&gt;"",K514="OUI",Q514="OUI"),60,"")</f>
        <v/>
      </c>
      <c r="X514" s="56"/>
      <c r="Y514" s="49"/>
      <c r="Z514" s="49"/>
      <c r="AA514" s="51"/>
      <c r="AB514" s="48"/>
    </row>
    <row r="515" spans="1:28" x14ac:dyDescent="0.25">
      <c r="A515" s="152" t="str">
        <f t="array" ref="A515">IF(D515="",RIGHT(E515,7),"")</f>
        <v>5645824</v>
      </c>
      <c r="B515" s="152">
        <f t="array" ref="B515">E515</f>
        <v>10005645824</v>
      </c>
      <c r="C515" s="61" t="str">
        <f t="array" ref="C515">IFERROR(VLOOKUP(B515,RT!A:B,2,FALSE),"")</f>
        <v/>
      </c>
      <c r="D515" s="7" t="str">
        <f t="array" ref="D515">IFERROR(VLOOKUP(B515,RT!A:J,10,FALSE),"")</f>
        <v/>
      </c>
      <c r="E515" s="203">
        <v>10005645824</v>
      </c>
      <c r="F515" s="204" t="s">
        <v>1249</v>
      </c>
      <c r="G515" s="204" t="s">
        <v>70</v>
      </c>
      <c r="H515" s="204"/>
      <c r="I515" s="204" t="s">
        <v>1104</v>
      </c>
      <c r="J515" s="202" t="s">
        <v>79</v>
      </c>
      <c r="K515" s="169" t="str">
        <f t="array" ref="K515">IFERROR(VLOOKUP(B515,RT!A:K,11,FALSE),"")</f>
        <v/>
      </c>
      <c r="L515" s="170" t="str">
        <f t="array" ref="L515">IFERROR(VLOOKUP(B515,RT!A:AJ,36,FALSE),"")</f>
        <v/>
      </c>
      <c r="M515" s="53" t="str">
        <f t="array" ref="M515">IFERROR(VLOOKUP(B515,RT!A:AL,38,FALSE),"")</f>
        <v/>
      </c>
      <c r="N515" s="52" t="str">
        <f t="array" ref="N515">IFERROR(VLOOKUP(B515,RT!A:AK,37,FALSE),"")</f>
        <v/>
      </c>
      <c r="O515" s="54" t="str">
        <f t="array" ref="O515">IFERROR(VLOOKUP(B515,RT!A:I,9,FALSE),"")</f>
        <v/>
      </c>
      <c r="P515" s="52" t="str">
        <f t="array" ref="P515">IFERROR(VLOOKUP(B515,RT!A:H,8,FALSE),"")</f>
        <v/>
      </c>
      <c r="Q515" s="55" t="str">
        <f t="array" ref="Q515">IFERROR(VLOOKUP(B515,RT!A:AA,27,FALSE),"")</f>
        <v/>
      </c>
      <c r="R515" s="56" t="str">
        <f t="array" ref="R515">IF(AND(E515&lt;&gt;"",G515="INS",K515="OUI",M515&gt;0),M515*IF($O515&gt;41790,5.94,5.65),"")</f>
        <v/>
      </c>
      <c r="S515" s="50" t="str">
        <f t="array" ref="S515">IF(AND(E515&lt;&gt;"",G515="REV",K515="OUI",M515&gt;0),M515*IF($O515&gt;41790,6.2,5.9),"")</f>
        <v/>
      </c>
      <c r="T515" s="57" t="str">
        <f t="array" ref="T515">IF(AND(E515&lt;&gt;"",K515="NON",OR(L515="Branchement individuel",L515="Batiment détruit")),3,"")</f>
        <v/>
      </c>
      <c r="U515" s="58"/>
      <c r="V515" s="58" t="str">
        <f t="array" ref="V515">IF(AND(E515&lt;&gt;"",K515="OUI",Q515="OUI"),18,"")</f>
        <v/>
      </c>
      <c r="W515" s="49" t="str">
        <f t="array" ref="W515">IF(AND(E515&lt;&gt;"",K515="OUI",Q515="OUI"),60,"")</f>
        <v/>
      </c>
      <c r="X515" s="56"/>
      <c r="Y515" s="49"/>
      <c r="Z515" s="49"/>
      <c r="AA515" s="51"/>
      <c r="AB515" s="48"/>
    </row>
    <row r="516" spans="1:28" x14ac:dyDescent="0.25">
      <c r="A516" s="152" t="str">
        <f t="array" ref="A516">IF(D516="",RIGHT(E516,7),"")</f>
        <v>5464920</v>
      </c>
      <c r="B516" s="152">
        <f t="array" ref="B516">E516</f>
        <v>10005464920</v>
      </c>
      <c r="C516" s="61" t="str">
        <f t="array" ref="C516">IFERROR(VLOOKUP(B516,RT!A:B,2,FALSE),"")</f>
        <v/>
      </c>
      <c r="D516" s="7" t="str">
        <f t="array" ref="D516">IFERROR(VLOOKUP(B516,RT!A:J,10,FALSE),"")</f>
        <v/>
      </c>
      <c r="E516" s="203">
        <v>10005464920</v>
      </c>
      <c r="F516" s="204" t="s">
        <v>1200</v>
      </c>
      <c r="G516" s="204" t="s">
        <v>70</v>
      </c>
      <c r="H516" s="204"/>
      <c r="I516" s="204" t="s">
        <v>1104</v>
      </c>
      <c r="J516" s="202" t="s">
        <v>79</v>
      </c>
      <c r="K516" s="169" t="str">
        <f t="array" ref="K516">IFERROR(VLOOKUP(B516,RT!A:K,11,FALSE),"")</f>
        <v/>
      </c>
      <c r="L516" s="170" t="str">
        <f t="array" ref="L516">IFERROR(VLOOKUP(B516,RT!A:AJ,36,FALSE),"")</f>
        <v/>
      </c>
      <c r="M516" s="53" t="str">
        <f t="array" ref="M516">IFERROR(VLOOKUP(B516,RT!A:AL,38,FALSE),"")</f>
        <v/>
      </c>
      <c r="N516" s="52" t="str">
        <f t="array" ref="N516">IFERROR(VLOOKUP(B516,RT!A:AK,37,FALSE),"")</f>
        <v/>
      </c>
      <c r="O516" s="54" t="str">
        <f t="array" ref="O516">IFERROR(VLOOKUP(B516,RT!A:I,9,FALSE),"")</f>
        <v/>
      </c>
      <c r="P516" s="52" t="str">
        <f t="array" ref="P516">IFERROR(VLOOKUP(B516,RT!A:H,8,FALSE),"")</f>
        <v/>
      </c>
      <c r="Q516" s="55" t="str">
        <f t="array" ref="Q516">IFERROR(VLOOKUP(B516,RT!A:AA,27,FALSE),"")</f>
        <v/>
      </c>
      <c r="R516" s="56" t="str">
        <f t="array" ref="R516">IF(AND(E516&lt;&gt;"",G516="INS",K516="OUI",M516&gt;0),M516*IF($O516&gt;41790,5.94,5.65),"")</f>
        <v/>
      </c>
      <c r="S516" s="50" t="str">
        <f t="array" ref="S516">IF(AND(E516&lt;&gt;"",G516="REV",K516="OUI",M516&gt;0),M516*IF($O516&gt;41790,6.2,5.9),"")</f>
        <v/>
      </c>
      <c r="T516" s="57" t="str">
        <f t="array" ref="T516">IF(AND(E516&lt;&gt;"",K516="NON",OR(L516="Branchement individuel",L516="Batiment détruit")),3,"")</f>
        <v/>
      </c>
      <c r="U516" s="58"/>
      <c r="V516" s="58" t="str">
        <f t="array" ref="V516">IF(AND(E516&lt;&gt;"",K516="OUI",Q516="OUI"),18,"")</f>
        <v/>
      </c>
      <c r="W516" s="49" t="str">
        <f t="array" ref="W516">IF(AND(E516&lt;&gt;"",K516="OUI",Q516="OUI"),60,"")</f>
        <v/>
      </c>
      <c r="X516" s="56"/>
      <c r="Y516" s="49"/>
      <c r="Z516" s="49"/>
      <c r="AA516" s="51"/>
      <c r="AB516" s="48"/>
    </row>
    <row r="517" spans="1:28" x14ac:dyDescent="0.25">
      <c r="A517" s="152" t="str">
        <f t="array" ref="A517">IF(D517="",RIGHT(E517,7),"")</f>
        <v>5556082</v>
      </c>
      <c r="B517" s="152">
        <f t="array" ref="B517">E517</f>
        <v>10005556082</v>
      </c>
      <c r="C517" s="61" t="str">
        <f t="array" ref="C517">IFERROR(VLOOKUP(B517,RT!A:B,2,FALSE),"")</f>
        <v/>
      </c>
      <c r="D517" s="7" t="str">
        <f t="array" ref="D517">IFERROR(VLOOKUP(B517,RT!A:J,10,FALSE),"")</f>
        <v/>
      </c>
      <c r="E517" s="203">
        <v>10005556082</v>
      </c>
      <c r="F517" s="204" t="s">
        <v>1199</v>
      </c>
      <c r="G517" s="204" t="s">
        <v>70</v>
      </c>
      <c r="H517" s="204"/>
      <c r="I517" s="204" t="s">
        <v>1104</v>
      </c>
      <c r="J517" s="202" t="s">
        <v>79</v>
      </c>
      <c r="K517" s="169" t="str">
        <f t="array" ref="K517">IFERROR(VLOOKUP(B517,RT!A:K,11,FALSE),"")</f>
        <v/>
      </c>
      <c r="L517" s="170" t="str">
        <f t="array" ref="L517">IFERROR(VLOOKUP(B517,RT!A:AJ,36,FALSE),"")</f>
        <v/>
      </c>
      <c r="M517" s="53" t="str">
        <f t="array" ref="M517">IFERROR(VLOOKUP(B517,RT!A:AL,38,FALSE),"")</f>
        <v/>
      </c>
      <c r="N517" s="52" t="str">
        <f t="array" ref="N517">IFERROR(VLOOKUP(B517,RT!A:AK,37,FALSE),"")</f>
        <v/>
      </c>
      <c r="O517" s="54" t="str">
        <f t="array" ref="O517">IFERROR(VLOOKUP(B517,RT!A:I,9,FALSE),"")</f>
        <v/>
      </c>
      <c r="P517" s="52" t="str">
        <f t="array" ref="P517">IFERROR(VLOOKUP(B517,RT!A:H,8,FALSE),"")</f>
        <v/>
      </c>
      <c r="Q517" s="55" t="str">
        <f t="array" ref="Q517">IFERROR(VLOOKUP(B517,RT!A:AA,27,FALSE),"")</f>
        <v/>
      </c>
      <c r="R517" s="56" t="str">
        <f t="array" ref="R517">IF(AND(E517&lt;&gt;"",G517="INS",K517="OUI",M517&gt;0),M517*IF($O517&gt;41790,5.94,5.65),"")</f>
        <v/>
      </c>
      <c r="S517" s="50" t="str">
        <f t="array" ref="S517">IF(AND(E517&lt;&gt;"",G517="REV",K517="OUI",M517&gt;0),M517*IF($O517&gt;41790,6.2,5.9),"")</f>
        <v/>
      </c>
      <c r="T517" s="57" t="str">
        <f t="array" ref="T517">IF(AND(E517&lt;&gt;"",K517="NON",OR(L517="Branchement individuel",L517="Batiment détruit")),3,"")</f>
        <v/>
      </c>
      <c r="U517" s="58"/>
      <c r="V517" s="58" t="str">
        <f t="array" ref="V517">IF(AND(E517&lt;&gt;"",K517="OUI",Q517="OUI"),18,"")</f>
        <v/>
      </c>
      <c r="W517" s="49" t="str">
        <f t="array" ref="W517">IF(AND(E517&lt;&gt;"",K517="OUI",Q517="OUI"),60,"")</f>
        <v/>
      </c>
      <c r="X517" s="56"/>
      <c r="Y517" s="49"/>
      <c r="Z517" s="49"/>
      <c r="AA517" s="51"/>
      <c r="AB517" s="48"/>
    </row>
    <row r="518" spans="1:28" x14ac:dyDescent="0.25">
      <c r="A518" s="152" t="str">
        <f t="array" ref="A518">IF(D518="",RIGHT(E518,7),"")</f>
        <v>5553901</v>
      </c>
      <c r="B518" s="152">
        <f t="array" ref="B518">E518</f>
        <v>10005553901</v>
      </c>
      <c r="C518" s="61" t="str">
        <f t="array" ref="C518">IFERROR(VLOOKUP(B518,RT!A:B,2,FALSE),"")</f>
        <v/>
      </c>
      <c r="D518" s="7" t="str">
        <f t="array" ref="D518">IFERROR(VLOOKUP(B518,RT!A:J,10,FALSE),"")</f>
        <v/>
      </c>
      <c r="E518" s="203">
        <v>10005553901</v>
      </c>
      <c r="F518" s="204" t="s">
        <v>1198</v>
      </c>
      <c r="G518" s="204" t="s">
        <v>70</v>
      </c>
      <c r="H518" s="204"/>
      <c r="I518" s="204" t="s">
        <v>1104</v>
      </c>
      <c r="J518" s="202" t="s">
        <v>79</v>
      </c>
      <c r="K518" s="169" t="str">
        <f t="array" ref="K518">IFERROR(VLOOKUP(B518,RT!A:K,11,FALSE),"")</f>
        <v/>
      </c>
      <c r="L518" s="170" t="str">
        <f t="array" ref="L518">IFERROR(VLOOKUP(B518,RT!A:AJ,36,FALSE),"")</f>
        <v/>
      </c>
      <c r="M518" s="53" t="str">
        <f t="array" ref="M518">IFERROR(VLOOKUP(B518,RT!A:AL,38,FALSE),"")</f>
        <v/>
      </c>
      <c r="N518" s="52" t="str">
        <f t="array" ref="N518">IFERROR(VLOOKUP(B518,RT!A:AK,37,FALSE),"")</f>
        <v/>
      </c>
      <c r="O518" s="54" t="str">
        <f t="array" ref="O518">IFERROR(VLOOKUP(B518,RT!A:I,9,FALSE),"")</f>
        <v/>
      </c>
      <c r="P518" s="52" t="str">
        <f t="array" ref="P518">IFERROR(VLOOKUP(B518,RT!A:H,8,FALSE),"")</f>
        <v/>
      </c>
      <c r="Q518" s="55" t="str">
        <f t="array" ref="Q518">IFERROR(VLOOKUP(B518,RT!A:AA,27,FALSE),"")</f>
        <v/>
      </c>
      <c r="R518" s="56" t="str">
        <f t="array" ref="R518">IF(AND(E518&lt;&gt;"",G518="INS",K518="OUI",M518&gt;0),M518*IF($O518&gt;41790,5.94,5.65),"")</f>
        <v/>
      </c>
      <c r="S518" s="50" t="str">
        <f t="array" ref="S518">IF(AND(E518&lt;&gt;"",G518="REV",K518="OUI",M518&gt;0),M518*IF($O518&gt;41790,6.2,5.9),"")</f>
        <v/>
      </c>
      <c r="T518" s="57" t="str">
        <f t="array" ref="T518">IF(AND(E518&lt;&gt;"",K518="NON",OR(L518="Branchement individuel",L518="Batiment détruit")),3,"")</f>
        <v/>
      </c>
      <c r="U518" s="58"/>
      <c r="V518" s="58" t="str">
        <f t="array" ref="V518">IF(AND(E518&lt;&gt;"",K518="OUI",Q518="OUI"),18,"")</f>
        <v/>
      </c>
      <c r="W518" s="49" t="str">
        <f t="array" ref="W518">IF(AND(E518&lt;&gt;"",K518="OUI",Q518="OUI"),60,"")</f>
        <v/>
      </c>
      <c r="X518" s="56"/>
      <c r="Y518" s="49"/>
      <c r="Z518" s="49"/>
      <c r="AA518" s="51"/>
      <c r="AB518" s="48"/>
    </row>
    <row r="519" spans="1:28" x14ac:dyDescent="0.25">
      <c r="A519" s="152" t="str">
        <f t="array" ref="A519">IF(D519="",RIGHT(E519,7),"")</f>
        <v>5287156</v>
      </c>
      <c r="B519" s="152">
        <f t="array" ref="B519">E519</f>
        <v>10005287156</v>
      </c>
      <c r="C519" s="61" t="str">
        <f t="array" ref="C519">IFERROR(VLOOKUP(B519,RT!A:B,2,FALSE),"")</f>
        <v/>
      </c>
      <c r="D519" s="7" t="str">
        <f t="array" ref="D519">IFERROR(VLOOKUP(B519,RT!A:J,10,FALSE),"")</f>
        <v/>
      </c>
      <c r="E519" s="203">
        <v>10005287156</v>
      </c>
      <c r="F519" s="204" t="s">
        <v>1197</v>
      </c>
      <c r="G519" s="204" t="s">
        <v>70</v>
      </c>
      <c r="H519" s="204"/>
      <c r="I519" s="204" t="s">
        <v>1104</v>
      </c>
      <c r="J519" s="202" t="s">
        <v>79</v>
      </c>
      <c r="K519" s="169" t="str">
        <f t="array" ref="K519">IFERROR(VLOOKUP(B519,RT!A:K,11,FALSE),"")</f>
        <v/>
      </c>
      <c r="L519" s="170" t="str">
        <f t="array" ref="L519">IFERROR(VLOOKUP(B519,RT!A:AJ,36,FALSE),"")</f>
        <v/>
      </c>
      <c r="M519" s="53" t="str">
        <f t="array" ref="M519">IFERROR(VLOOKUP(B519,RT!A:AL,38,FALSE),"")</f>
        <v/>
      </c>
      <c r="N519" s="52" t="str">
        <f t="array" ref="N519">IFERROR(VLOOKUP(B519,RT!A:AK,37,FALSE),"")</f>
        <v/>
      </c>
      <c r="O519" s="54" t="str">
        <f t="array" ref="O519">IFERROR(VLOOKUP(B519,RT!A:I,9,FALSE),"")</f>
        <v/>
      </c>
      <c r="P519" s="52" t="str">
        <f t="array" ref="P519">IFERROR(VLOOKUP(B519,RT!A:H,8,FALSE),"")</f>
        <v/>
      </c>
      <c r="Q519" s="55" t="str">
        <f t="array" ref="Q519">IFERROR(VLOOKUP(B519,RT!A:AA,27,FALSE),"")</f>
        <v/>
      </c>
      <c r="R519" s="56" t="str">
        <f t="array" ref="R519">IF(AND(E519&lt;&gt;"",G519="INS",K519="OUI",M519&gt;0),M519*IF($O519&gt;41790,5.94,5.65),"")</f>
        <v/>
      </c>
      <c r="S519" s="50" t="str">
        <f t="array" ref="S519">IF(AND(E519&lt;&gt;"",G519="REV",K519="OUI",M519&gt;0),M519*IF($O519&gt;41790,6.2,5.9),"")</f>
        <v/>
      </c>
      <c r="T519" s="57" t="str">
        <f t="array" ref="T519">IF(AND(E519&lt;&gt;"",K519="NON",OR(L519="Branchement individuel",L519="Batiment détruit")),3,"")</f>
        <v/>
      </c>
      <c r="U519" s="58"/>
      <c r="V519" s="58" t="str">
        <f t="array" ref="V519">IF(AND(E519&lt;&gt;"",K519="OUI",Q519="OUI"),18,"")</f>
        <v/>
      </c>
      <c r="W519" s="49" t="str">
        <f t="array" ref="W519">IF(AND(E519&lt;&gt;"",K519="OUI",Q519="OUI"),60,"")</f>
        <v/>
      </c>
      <c r="X519" s="56"/>
      <c r="Y519" s="49"/>
      <c r="Z519" s="49"/>
      <c r="AA519" s="51"/>
      <c r="AB519" s="48"/>
    </row>
    <row r="520" spans="1:28" x14ac:dyDescent="0.25">
      <c r="A520" s="152" t="str">
        <f t="array" ref="A520">IF(D520="",RIGHT(E520,7),"")</f>
        <v>5285984</v>
      </c>
      <c r="B520" s="152">
        <f t="array" ref="B520">E520</f>
        <v>10005285984</v>
      </c>
      <c r="C520" s="61" t="str">
        <f t="array" ref="C520">IFERROR(VLOOKUP(B520,RT!A:B,2,FALSE),"")</f>
        <v/>
      </c>
      <c r="D520" s="7" t="str">
        <f t="array" ref="D520">IFERROR(VLOOKUP(B520,RT!A:J,10,FALSE),"")</f>
        <v/>
      </c>
      <c r="E520" s="203">
        <v>10005285984</v>
      </c>
      <c r="F520" s="204" t="s">
        <v>1103</v>
      </c>
      <c r="G520" s="204" t="s">
        <v>70</v>
      </c>
      <c r="H520" s="204"/>
      <c r="I520" s="204" t="s">
        <v>1104</v>
      </c>
      <c r="J520" s="202" t="s">
        <v>79</v>
      </c>
      <c r="K520" s="169" t="str">
        <f t="array" ref="K520">IFERROR(VLOOKUP(B520,RT!A:K,11,FALSE),"")</f>
        <v/>
      </c>
      <c r="L520" s="170" t="str">
        <f t="array" ref="L520">IFERROR(VLOOKUP(B520,RT!A:AJ,36,FALSE),"")</f>
        <v/>
      </c>
      <c r="M520" s="53" t="str">
        <f t="array" ref="M520">IFERROR(VLOOKUP(B520,RT!A:AL,38,FALSE),"")</f>
        <v/>
      </c>
      <c r="N520" s="52" t="str">
        <f t="array" ref="N520">IFERROR(VLOOKUP(B520,RT!A:AK,37,FALSE),"")</f>
        <v/>
      </c>
      <c r="O520" s="54" t="str">
        <f t="array" ref="O520">IFERROR(VLOOKUP(B520,RT!A:I,9,FALSE),"")</f>
        <v/>
      </c>
      <c r="P520" s="52" t="str">
        <f t="array" ref="P520">IFERROR(VLOOKUP(B520,RT!A:H,8,FALSE),"")</f>
        <v/>
      </c>
      <c r="Q520" s="55" t="str">
        <f t="array" ref="Q520">IFERROR(VLOOKUP(B520,RT!A:AA,27,FALSE),"")</f>
        <v/>
      </c>
      <c r="R520" s="56" t="str">
        <f t="array" ref="R520">IF(AND(E520&lt;&gt;"",G520="INS",K520="OUI",M520&gt;0),M520*IF($O520&gt;41790,5.94,5.65),"")</f>
        <v/>
      </c>
      <c r="S520" s="50" t="str">
        <f t="array" ref="S520">IF(AND(E520&lt;&gt;"",G520="REV",K520="OUI",M520&gt;0),M520*IF($O520&gt;41790,6.2,5.9),"")</f>
        <v/>
      </c>
      <c r="T520" s="57" t="str">
        <f t="array" ref="T520">IF(AND(E520&lt;&gt;"",K520="NON",OR(L520="Branchement individuel",L520="Batiment détruit")),3,"")</f>
        <v/>
      </c>
      <c r="U520" s="58"/>
      <c r="V520" s="58" t="str">
        <f t="array" ref="V520">IF(AND(E520&lt;&gt;"",K520="OUI",Q520="OUI"),18,"")</f>
        <v/>
      </c>
      <c r="W520" s="49" t="str">
        <f t="array" ref="W520">IF(AND(E520&lt;&gt;"",K520="OUI",Q520="OUI"),60,"")</f>
        <v/>
      </c>
      <c r="X520" s="56"/>
      <c r="Y520" s="49"/>
      <c r="Z520" s="49"/>
      <c r="AA520" s="51"/>
      <c r="AB520" s="48"/>
    </row>
    <row r="521" spans="1:28" x14ac:dyDescent="0.25">
      <c r="A521" s="152" t="str">
        <f t="array" ref="A521">IF(D521="",RIGHT(E521,7),"")</f>
        <v>5285396</v>
      </c>
      <c r="B521" s="152">
        <f t="array" ref="B521">E521</f>
        <v>10005285396</v>
      </c>
      <c r="C521" s="61" t="str">
        <f t="array" ref="C521">IFERROR(VLOOKUP(B521,RT!A:B,2,FALSE),"")</f>
        <v/>
      </c>
      <c r="D521" s="7" t="str">
        <f t="array" ref="D521">IFERROR(VLOOKUP(B521,RT!A:J,10,FALSE),"")</f>
        <v/>
      </c>
      <c r="E521" s="203">
        <v>10005285396</v>
      </c>
      <c r="F521" s="204" t="s">
        <v>1196</v>
      </c>
      <c r="G521" s="204" t="s">
        <v>70</v>
      </c>
      <c r="H521" s="204"/>
      <c r="I521" s="204" t="s">
        <v>1104</v>
      </c>
      <c r="J521" s="202" t="s">
        <v>79</v>
      </c>
      <c r="K521" s="169" t="str">
        <f t="array" ref="K521">IFERROR(VLOOKUP(B521,RT!A:K,11,FALSE),"")</f>
        <v/>
      </c>
      <c r="L521" s="170" t="str">
        <f t="array" ref="L521">IFERROR(VLOOKUP(B521,RT!A:AJ,36,FALSE),"")</f>
        <v/>
      </c>
      <c r="M521" s="53" t="str">
        <f t="array" ref="M521">IFERROR(VLOOKUP(B521,RT!A:AL,38,FALSE),"")</f>
        <v/>
      </c>
      <c r="N521" s="52" t="str">
        <f t="array" ref="N521">IFERROR(VLOOKUP(B521,RT!A:AK,37,FALSE),"")</f>
        <v/>
      </c>
      <c r="O521" s="54" t="str">
        <f t="array" ref="O521">IFERROR(VLOOKUP(B521,RT!A:I,9,FALSE),"")</f>
        <v/>
      </c>
      <c r="P521" s="52" t="str">
        <f t="array" ref="P521">IFERROR(VLOOKUP(B521,RT!A:H,8,FALSE),"")</f>
        <v/>
      </c>
      <c r="Q521" s="55" t="str">
        <f t="array" ref="Q521">IFERROR(VLOOKUP(B521,RT!A:AA,27,FALSE),"")</f>
        <v/>
      </c>
      <c r="R521" s="56" t="str">
        <f t="array" ref="R521">IF(AND(E521&lt;&gt;"",G521="INS",K521="OUI",M521&gt;0),M521*IF($O521&gt;41790,5.94,5.65),"")</f>
        <v/>
      </c>
      <c r="S521" s="50" t="str">
        <f t="array" ref="S521">IF(AND(E521&lt;&gt;"",G521="REV",K521="OUI",M521&gt;0),M521*IF($O521&gt;41790,6.2,5.9),"")</f>
        <v/>
      </c>
      <c r="T521" s="57" t="str">
        <f t="array" ref="T521">IF(AND(E521&lt;&gt;"",K521="NON",OR(L521="Branchement individuel",L521="Batiment détruit")),3,"")</f>
        <v/>
      </c>
      <c r="U521" s="58"/>
      <c r="V521" s="58" t="str">
        <f t="array" ref="V521">IF(AND(E521&lt;&gt;"",K521="OUI",Q521="OUI"),18,"")</f>
        <v/>
      </c>
      <c r="W521" s="49" t="str">
        <f t="array" ref="W521">IF(AND(E521&lt;&gt;"",K521="OUI",Q521="OUI"),60,"")</f>
        <v/>
      </c>
      <c r="X521" s="56"/>
      <c r="Y521" s="49"/>
      <c r="Z521" s="49"/>
      <c r="AA521" s="51"/>
      <c r="AB521" s="48"/>
    </row>
    <row r="522" spans="1:28" x14ac:dyDescent="0.25">
      <c r="A522" s="152" t="str">
        <f t="array" ref="A522">IF(D522="",RIGHT(E522,7),"")</f>
        <v>5582811</v>
      </c>
      <c r="B522" s="152">
        <f t="array" ref="B522">E522</f>
        <v>10005582811</v>
      </c>
      <c r="C522" s="61" t="str">
        <f t="array" ref="C522">IFERROR(VLOOKUP(B522,RT!A:B,2,FALSE),"")</f>
        <v/>
      </c>
      <c r="D522" s="7" t="str">
        <f t="array" ref="D522">IFERROR(VLOOKUP(B522,RT!A:J,10,FALSE),"")</f>
        <v/>
      </c>
      <c r="E522" s="203">
        <v>10005582811</v>
      </c>
      <c r="F522" s="204" t="s">
        <v>1250</v>
      </c>
      <c r="G522" s="204" t="s">
        <v>70</v>
      </c>
      <c r="H522" s="204"/>
      <c r="I522" s="204" t="s">
        <v>1104</v>
      </c>
      <c r="J522" s="202" t="s">
        <v>79</v>
      </c>
      <c r="K522" s="169" t="str">
        <f t="array" ref="K522">IFERROR(VLOOKUP(B522,RT!A:K,11,FALSE),"")</f>
        <v/>
      </c>
      <c r="L522" s="170" t="str">
        <f t="array" ref="L522">IFERROR(VLOOKUP(B522,RT!A:AJ,36,FALSE),"")</f>
        <v/>
      </c>
      <c r="M522" s="53" t="str">
        <f t="array" ref="M522">IFERROR(VLOOKUP(B522,RT!A:AL,38,FALSE),"")</f>
        <v/>
      </c>
      <c r="N522" s="52" t="str">
        <f t="array" ref="N522">IFERROR(VLOOKUP(B522,RT!A:AK,37,FALSE),"")</f>
        <v/>
      </c>
      <c r="O522" s="54" t="str">
        <f t="array" ref="O522">IFERROR(VLOOKUP(B522,RT!A:I,9,FALSE),"")</f>
        <v/>
      </c>
      <c r="P522" s="52" t="str">
        <f t="array" ref="P522">IFERROR(VLOOKUP(B522,RT!A:H,8,FALSE),"")</f>
        <v/>
      </c>
      <c r="Q522" s="55" t="str">
        <f t="array" ref="Q522">IFERROR(VLOOKUP(B522,RT!A:AA,27,FALSE),"")</f>
        <v/>
      </c>
      <c r="R522" s="56" t="str">
        <f t="array" ref="R522">IF(AND(E522&lt;&gt;"",G522="INS",K522="OUI",M522&gt;0),M522*IF($O522&gt;41790,5.94,5.65),"")</f>
        <v/>
      </c>
      <c r="S522" s="50" t="str">
        <f t="array" ref="S522">IF(AND(E522&lt;&gt;"",G522="REV",K522="OUI",M522&gt;0),M522*IF($O522&gt;41790,6.2,5.9),"")</f>
        <v/>
      </c>
      <c r="T522" s="57" t="str">
        <f t="array" ref="T522">IF(AND(E522&lt;&gt;"",K522="NON",OR(L522="Branchement individuel",L522="Batiment détruit")),3,"")</f>
        <v/>
      </c>
      <c r="U522" s="58"/>
      <c r="V522" s="58" t="str">
        <f t="array" ref="V522">IF(AND(E522&lt;&gt;"",K522="OUI",Q522="OUI"),18,"")</f>
        <v/>
      </c>
      <c r="W522" s="49" t="str">
        <f t="array" ref="W522">IF(AND(E522&lt;&gt;"",K522="OUI",Q522="OUI"),60,"")</f>
        <v/>
      </c>
      <c r="X522" s="56"/>
      <c r="Y522" s="49"/>
      <c r="Z522" s="49"/>
      <c r="AA522" s="51"/>
      <c r="AB522" s="48"/>
    </row>
    <row r="523" spans="1:28" x14ac:dyDescent="0.25">
      <c r="A523" s="152" t="str">
        <f t="array" ref="A523">IF(D523="",RIGHT(E523,7),"")</f>
        <v>5383593</v>
      </c>
      <c r="B523" s="152">
        <f t="array" ref="B523">E523</f>
        <v>10005383593</v>
      </c>
      <c r="C523" s="61" t="str">
        <f t="array" ref="C523">IFERROR(VLOOKUP(B523,RT!A:B,2,FALSE),"")</f>
        <v/>
      </c>
      <c r="D523" s="7" t="str">
        <f t="array" ref="D523">IFERROR(VLOOKUP(B523,RT!A:J,10,FALSE),"")</f>
        <v/>
      </c>
      <c r="E523" s="203">
        <v>10005383593</v>
      </c>
      <c r="F523" s="204" t="s">
        <v>1189</v>
      </c>
      <c r="G523" s="204" t="s">
        <v>70</v>
      </c>
      <c r="H523" s="204"/>
      <c r="I523" s="204" t="s">
        <v>1104</v>
      </c>
      <c r="J523" s="202" t="s">
        <v>79</v>
      </c>
      <c r="K523" s="169" t="str">
        <f t="array" ref="K523">IFERROR(VLOOKUP(B523,RT!A:K,11,FALSE),"")</f>
        <v/>
      </c>
      <c r="L523" s="170" t="str">
        <f t="array" ref="L523">IFERROR(VLOOKUP(B523,RT!A:AJ,36,FALSE),"")</f>
        <v/>
      </c>
      <c r="M523" s="53" t="str">
        <f t="array" ref="M523">IFERROR(VLOOKUP(B523,RT!A:AL,38,FALSE),"")</f>
        <v/>
      </c>
      <c r="N523" s="52" t="str">
        <f t="array" ref="N523">IFERROR(VLOOKUP(B523,RT!A:AK,37,FALSE),"")</f>
        <v/>
      </c>
      <c r="O523" s="54" t="str">
        <f t="array" ref="O523">IFERROR(VLOOKUP(B523,RT!A:I,9,FALSE),"")</f>
        <v/>
      </c>
      <c r="P523" s="52" t="str">
        <f t="array" ref="P523">IFERROR(VLOOKUP(B523,RT!A:H,8,FALSE),"")</f>
        <v/>
      </c>
      <c r="Q523" s="55" t="str">
        <f t="array" ref="Q523">IFERROR(VLOOKUP(B523,RT!A:AA,27,FALSE),"")</f>
        <v/>
      </c>
      <c r="R523" s="56" t="str">
        <f t="array" ref="R523">IF(AND(E523&lt;&gt;"",G523="INS",K523="OUI",M523&gt;0),M523*IF($O523&gt;41790,5.94,5.65),"")</f>
        <v/>
      </c>
      <c r="S523" s="50" t="str">
        <f t="array" ref="S523">IF(AND(E523&lt;&gt;"",G523="REV",K523="OUI",M523&gt;0),M523*IF($O523&gt;41790,6.2,5.9),"")</f>
        <v/>
      </c>
      <c r="T523" s="57" t="str">
        <f t="array" ref="T523">IF(AND(E523&lt;&gt;"",K523="NON",OR(L523="Branchement individuel",L523="Batiment détruit")),3,"")</f>
        <v/>
      </c>
      <c r="U523" s="58"/>
      <c r="V523" s="58" t="str">
        <f t="array" ref="V523">IF(AND(E523&lt;&gt;"",K523="OUI",Q523="OUI"),18,"")</f>
        <v/>
      </c>
      <c r="W523" s="49" t="str">
        <f t="array" ref="W523">IF(AND(E523&lt;&gt;"",K523="OUI",Q523="OUI"),60,"")</f>
        <v/>
      </c>
      <c r="X523" s="56"/>
      <c r="Y523" s="49"/>
      <c r="Z523" s="49"/>
      <c r="AA523" s="51"/>
      <c r="AB523" s="48"/>
    </row>
    <row r="524" spans="1:28" x14ac:dyDescent="0.25">
      <c r="A524" s="152" t="str">
        <f t="array" ref="A524">IF(D524="",RIGHT(E524,7),"")</f>
        <v>5557543</v>
      </c>
      <c r="B524" s="152">
        <f t="array" ref="B524">E524</f>
        <v>10005557543</v>
      </c>
      <c r="C524" s="61" t="str">
        <f t="array" ref="C524">IFERROR(VLOOKUP(B524,RT!A:B,2,FALSE),"")</f>
        <v/>
      </c>
      <c r="D524" s="7" t="str">
        <f t="array" ref="D524">IFERROR(VLOOKUP(B524,RT!A:J,10,FALSE),"")</f>
        <v/>
      </c>
      <c r="E524" s="203">
        <v>10005557543</v>
      </c>
      <c r="F524" s="204" t="s">
        <v>1269</v>
      </c>
      <c r="G524" s="204" t="s">
        <v>70</v>
      </c>
      <c r="H524" s="204"/>
      <c r="I524" s="204" t="s">
        <v>1104</v>
      </c>
      <c r="J524" s="202" t="s">
        <v>79</v>
      </c>
      <c r="K524" s="169" t="str">
        <f t="array" ref="K524">IFERROR(VLOOKUP(B524,RT!A:K,11,FALSE),"")</f>
        <v/>
      </c>
      <c r="L524" s="170" t="str">
        <f t="array" ref="L524">IFERROR(VLOOKUP(B524,RT!A:AJ,36,FALSE),"")</f>
        <v/>
      </c>
      <c r="M524" s="53" t="str">
        <f t="array" ref="M524">IFERROR(VLOOKUP(B524,RT!A:AL,38,FALSE),"")</f>
        <v/>
      </c>
      <c r="N524" s="52" t="str">
        <f t="array" ref="N524">IFERROR(VLOOKUP(B524,RT!A:AK,37,FALSE),"")</f>
        <v/>
      </c>
      <c r="O524" s="54" t="str">
        <f t="array" ref="O524">IFERROR(VLOOKUP(B524,RT!A:I,9,FALSE),"")</f>
        <v/>
      </c>
      <c r="P524" s="52" t="str">
        <f t="array" ref="P524">IFERROR(VLOOKUP(B524,RT!A:H,8,FALSE),"")</f>
        <v/>
      </c>
      <c r="Q524" s="55" t="str">
        <f t="array" ref="Q524">IFERROR(VLOOKUP(B524,RT!A:AA,27,FALSE),"")</f>
        <v/>
      </c>
      <c r="R524" s="56" t="str">
        <f t="array" ref="R524">IF(AND(E524&lt;&gt;"",G524="INS",K524="OUI",M524&gt;0),M524*IF($O524&gt;41790,5.94,5.65),"")</f>
        <v/>
      </c>
      <c r="S524" s="50" t="str">
        <f t="array" ref="S524">IF(AND(E524&lt;&gt;"",G524="REV",K524="OUI",M524&gt;0),M524*IF($O524&gt;41790,6.2,5.9),"")</f>
        <v/>
      </c>
      <c r="T524" s="57" t="str">
        <f t="array" ref="T524">IF(AND(E524&lt;&gt;"",K524="NON",OR(L524="Branchement individuel",L524="Batiment détruit")),3,"")</f>
        <v/>
      </c>
      <c r="U524" s="58"/>
      <c r="V524" s="58" t="str">
        <f t="array" ref="V524">IF(AND(E524&lt;&gt;"",K524="OUI",Q524="OUI"),18,"")</f>
        <v/>
      </c>
      <c r="W524" s="49" t="str">
        <f t="array" ref="W524">IF(AND(E524&lt;&gt;"",K524="OUI",Q524="OUI"),60,"")</f>
        <v/>
      </c>
      <c r="X524" s="56"/>
      <c r="Y524" s="49"/>
      <c r="Z524" s="49"/>
      <c r="AA524" s="51"/>
      <c r="AB524" s="48"/>
    </row>
    <row r="525" spans="1:28" x14ac:dyDescent="0.25">
      <c r="A525" s="152" t="str">
        <f t="array" ref="A525">IF(D525="",RIGHT(E525,7),"")</f>
        <v>5580233</v>
      </c>
      <c r="B525" s="152">
        <f t="array" ref="B525">E525</f>
        <v>10005580233</v>
      </c>
      <c r="C525" s="61" t="str">
        <f t="array" ref="C525">IFERROR(VLOOKUP(B525,RT!A:B,2,FALSE),"")</f>
        <v/>
      </c>
      <c r="D525" s="7" t="str">
        <f t="array" ref="D525">IFERROR(VLOOKUP(B525,RT!A:J,10,FALSE),"")</f>
        <v/>
      </c>
      <c r="E525" s="203">
        <v>10005580233</v>
      </c>
      <c r="F525" s="204" t="s">
        <v>1270</v>
      </c>
      <c r="G525" s="204" t="s">
        <v>70</v>
      </c>
      <c r="H525" s="204"/>
      <c r="I525" s="204" t="s">
        <v>1104</v>
      </c>
      <c r="J525" s="202" t="s">
        <v>79</v>
      </c>
      <c r="K525" s="169" t="str">
        <f t="array" ref="K525">IFERROR(VLOOKUP(B525,RT!A:K,11,FALSE),"")</f>
        <v/>
      </c>
      <c r="L525" s="170" t="str">
        <f t="array" ref="L525">IFERROR(VLOOKUP(B525,RT!A:AJ,36,FALSE),"")</f>
        <v/>
      </c>
      <c r="M525" s="53" t="str">
        <f t="array" ref="M525">IFERROR(VLOOKUP(B525,RT!A:AL,38,FALSE),"")</f>
        <v/>
      </c>
      <c r="N525" s="52" t="str">
        <f t="array" ref="N525">IFERROR(VLOOKUP(B525,RT!A:AK,37,FALSE),"")</f>
        <v/>
      </c>
      <c r="O525" s="54" t="str">
        <f t="array" ref="O525">IFERROR(VLOOKUP(B525,RT!A:I,9,FALSE),"")</f>
        <v/>
      </c>
      <c r="P525" s="52" t="str">
        <f t="array" ref="P525">IFERROR(VLOOKUP(B525,RT!A:H,8,FALSE),"")</f>
        <v/>
      </c>
      <c r="Q525" s="55" t="str">
        <f t="array" ref="Q525">IFERROR(VLOOKUP(B525,RT!A:AA,27,FALSE),"")</f>
        <v/>
      </c>
      <c r="R525" s="56" t="str">
        <f t="array" ref="R525">IF(AND(E525&lt;&gt;"",G525="INS",K525="OUI",M525&gt;0),M525*IF($O525&gt;41790,5.94,5.65),"")</f>
        <v/>
      </c>
      <c r="S525" s="50" t="str">
        <f t="array" ref="S525">IF(AND(E525&lt;&gt;"",G525="REV",K525="OUI",M525&gt;0),M525*IF($O525&gt;41790,6.2,5.9),"")</f>
        <v/>
      </c>
      <c r="T525" s="57" t="str">
        <f t="array" ref="T525">IF(AND(E525&lt;&gt;"",K525="NON",OR(L525="Branchement individuel",L525="Batiment détruit")),3,"")</f>
        <v/>
      </c>
      <c r="U525" s="58"/>
      <c r="V525" s="58" t="str">
        <f t="array" ref="V525">IF(AND(E525&lt;&gt;"",K525="OUI",Q525="OUI"),18,"")</f>
        <v/>
      </c>
      <c r="W525" s="49" t="str">
        <f t="array" ref="W525">IF(AND(E525&lt;&gt;"",K525="OUI",Q525="OUI"),60,"")</f>
        <v/>
      </c>
      <c r="X525" s="56"/>
      <c r="Y525" s="49"/>
      <c r="Z525" s="49"/>
      <c r="AA525" s="51"/>
      <c r="AB525" s="48"/>
    </row>
    <row r="526" spans="1:28" x14ac:dyDescent="0.25">
      <c r="A526" s="152" t="str">
        <f t="array" ref="A526">IF(D526="",RIGHT(E526,7),"")</f>
        <v>5554687</v>
      </c>
      <c r="B526" s="152">
        <f t="array" ref="B526">E526</f>
        <v>10005554687</v>
      </c>
      <c r="C526" s="61" t="str">
        <f t="array" ref="C526">IFERROR(VLOOKUP(B526,RT!A:B,2,FALSE),"")</f>
        <v/>
      </c>
      <c r="D526" s="7" t="str">
        <f t="array" ref="D526">IFERROR(VLOOKUP(B526,RT!A:J,10,FALSE),"")</f>
        <v/>
      </c>
      <c r="E526" s="203">
        <v>10005554687</v>
      </c>
      <c r="F526" s="204" t="s">
        <v>1180</v>
      </c>
      <c r="G526" s="204" t="s">
        <v>70</v>
      </c>
      <c r="H526" s="204"/>
      <c r="I526" s="204" t="s">
        <v>1104</v>
      </c>
      <c r="J526" s="202" t="s">
        <v>79</v>
      </c>
      <c r="K526" s="169" t="str">
        <f t="array" ref="K526">IFERROR(VLOOKUP(B526,RT!A:K,11,FALSE),"")</f>
        <v/>
      </c>
      <c r="L526" s="170" t="str">
        <f t="array" ref="L526">IFERROR(VLOOKUP(B526,RT!A:AJ,36,FALSE),"")</f>
        <v/>
      </c>
      <c r="M526" s="53" t="str">
        <f t="array" ref="M526">IFERROR(VLOOKUP(B526,RT!A:AL,38,FALSE),"")</f>
        <v/>
      </c>
      <c r="N526" s="52" t="str">
        <f t="array" ref="N526">IFERROR(VLOOKUP(B526,RT!A:AK,37,FALSE),"")</f>
        <v/>
      </c>
      <c r="O526" s="54" t="str">
        <f t="array" ref="O526">IFERROR(VLOOKUP(B526,RT!A:I,9,FALSE),"")</f>
        <v/>
      </c>
      <c r="P526" s="52" t="str">
        <f t="array" ref="P526">IFERROR(VLOOKUP(B526,RT!A:H,8,FALSE),"")</f>
        <v/>
      </c>
      <c r="Q526" s="55" t="str">
        <f t="array" ref="Q526">IFERROR(VLOOKUP(B526,RT!A:AA,27,FALSE),"")</f>
        <v/>
      </c>
      <c r="R526" s="56" t="str">
        <f t="array" ref="R526">IF(AND(E526&lt;&gt;"",G526="INS",K526="OUI",M526&gt;0),M526*IF($O526&gt;41790,5.94,5.65),"")</f>
        <v/>
      </c>
      <c r="S526" s="50" t="str">
        <f t="array" ref="S526">IF(AND(E526&lt;&gt;"",G526="REV",K526="OUI",M526&gt;0),M526*IF($O526&gt;41790,6.2,5.9),"")</f>
        <v/>
      </c>
      <c r="T526" s="57" t="str">
        <f t="array" ref="T526">IF(AND(E526&lt;&gt;"",K526="NON",OR(L526="Branchement individuel",L526="Batiment détruit")),3,"")</f>
        <v/>
      </c>
      <c r="U526" s="58"/>
      <c r="V526" s="58" t="str">
        <f t="array" ref="V526">IF(AND(E526&lt;&gt;"",K526="OUI",Q526="OUI"),18,"")</f>
        <v/>
      </c>
      <c r="W526" s="49" t="str">
        <f t="array" ref="W526">IF(AND(E526&lt;&gt;"",K526="OUI",Q526="OUI"),60,"")</f>
        <v/>
      </c>
      <c r="X526" s="56"/>
      <c r="Y526" s="49"/>
      <c r="Z526" s="49"/>
      <c r="AA526" s="51"/>
      <c r="AB526" s="48"/>
    </row>
    <row r="527" spans="1:28" x14ac:dyDescent="0.25">
      <c r="A527" s="152" t="str">
        <f t="array" ref="A527">IF(D527="",RIGHT(E527,7),"")</f>
        <v>5200229</v>
      </c>
      <c r="B527" s="152">
        <f t="array" ref="B527">E527</f>
        <v>10005200229</v>
      </c>
      <c r="C527" s="61" t="str">
        <f t="array" ref="C527">IFERROR(VLOOKUP(B527,RT!A:B,2,FALSE),"")</f>
        <v/>
      </c>
      <c r="D527" s="7" t="str">
        <f t="array" ref="D527">IFERROR(VLOOKUP(B527,RT!A:J,10,FALSE),"")</f>
        <v/>
      </c>
      <c r="E527" s="203">
        <v>10005200229</v>
      </c>
      <c r="F527" s="204" t="s">
        <v>1271</v>
      </c>
      <c r="G527" s="204" t="s">
        <v>70</v>
      </c>
      <c r="H527" s="204"/>
      <c r="I527" s="204" t="s">
        <v>1104</v>
      </c>
      <c r="J527" s="202" t="s">
        <v>79</v>
      </c>
      <c r="K527" s="169" t="str">
        <f t="array" ref="K527">IFERROR(VLOOKUP(B527,RT!A:K,11,FALSE),"")</f>
        <v/>
      </c>
      <c r="L527" s="170" t="str">
        <f t="array" ref="L527">IFERROR(VLOOKUP(B527,RT!A:AJ,36,FALSE),"")</f>
        <v/>
      </c>
      <c r="M527" s="53" t="str">
        <f t="array" ref="M527">IFERROR(VLOOKUP(B527,RT!A:AL,38,FALSE),"")</f>
        <v/>
      </c>
      <c r="N527" s="52" t="str">
        <f t="array" ref="N527">IFERROR(VLOOKUP(B527,RT!A:AK,37,FALSE),"")</f>
        <v/>
      </c>
      <c r="O527" s="54" t="str">
        <f t="array" ref="O527">IFERROR(VLOOKUP(B527,RT!A:I,9,FALSE),"")</f>
        <v/>
      </c>
      <c r="P527" s="52" t="str">
        <f t="array" ref="P527">IFERROR(VLOOKUP(B527,RT!A:H,8,FALSE),"")</f>
        <v/>
      </c>
      <c r="Q527" s="55" t="str">
        <f t="array" ref="Q527">IFERROR(VLOOKUP(B527,RT!A:AA,27,FALSE),"")</f>
        <v/>
      </c>
      <c r="R527" s="56" t="str">
        <f t="array" ref="R527">IF(AND(E527&lt;&gt;"",G527="INS",K527="OUI",M527&gt;0),M527*IF($O527&gt;41790,5.94,5.65),"")</f>
        <v/>
      </c>
      <c r="S527" s="50" t="str">
        <f t="array" ref="S527">IF(AND(E527&lt;&gt;"",G527="REV",K527="OUI",M527&gt;0),M527*IF($O527&gt;41790,6.2,5.9),"")</f>
        <v/>
      </c>
      <c r="T527" s="57" t="str">
        <f t="array" ref="T527">IF(AND(E527&lt;&gt;"",K527="NON",OR(L527="Branchement individuel",L527="Batiment détruit")),3,"")</f>
        <v/>
      </c>
      <c r="U527" s="58"/>
      <c r="V527" s="58" t="str">
        <f t="array" ref="V527">IF(AND(E527&lt;&gt;"",K527="OUI",Q527="OUI"),18,"")</f>
        <v/>
      </c>
      <c r="W527" s="49" t="str">
        <f t="array" ref="W527">IF(AND(E527&lt;&gt;"",K527="OUI",Q527="OUI"),60,"")</f>
        <v/>
      </c>
      <c r="X527" s="56"/>
      <c r="Y527" s="49"/>
      <c r="Z527" s="49"/>
      <c r="AA527" s="51"/>
      <c r="AB527" s="48"/>
    </row>
    <row r="528" spans="1:28" x14ac:dyDescent="0.25">
      <c r="A528" s="152" t="str">
        <f t="array" ref="A528">IF(D528="",RIGHT(E528,7),"")</f>
        <v>5201293</v>
      </c>
      <c r="B528" s="152">
        <f t="array" ref="B528">E528</f>
        <v>10005201293</v>
      </c>
      <c r="C528" s="61" t="str">
        <f t="array" ref="C528">IFERROR(VLOOKUP(B528,RT!A:B,2,FALSE),"")</f>
        <v/>
      </c>
      <c r="D528" s="7" t="str">
        <f t="array" ref="D528">IFERROR(VLOOKUP(B528,RT!A:J,10,FALSE),"")</f>
        <v/>
      </c>
      <c r="E528" s="203">
        <v>10005201293</v>
      </c>
      <c r="F528" s="204" t="s">
        <v>1272</v>
      </c>
      <c r="G528" s="204" t="s">
        <v>70</v>
      </c>
      <c r="H528" s="204"/>
      <c r="I528" s="204" t="s">
        <v>1104</v>
      </c>
      <c r="J528" s="202" t="s">
        <v>79</v>
      </c>
      <c r="K528" s="169" t="str">
        <f t="array" ref="K528">IFERROR(VLOOKUP(B528,RT!A:K,11,FALSE),"")</f>
        <v/>
      </c>
      <c r="L528" s="170" t="str">
        <f t="array" ref="L528">IFERROR(VLOOKUP(B528,RT!A:AJ,36,FALSE),"")</f>
        <v/>
      </c>
      <c r="M528" s="53" t="str">
        <f t="array" ref="M528">IFERROR(VLOOKUP(B528,RT!A:AL,38,FALSE),"")</f>
        <v/>
      </c>
      <c r="N528" s="52" t="str">
        <f t="array" ref="N528">IFERROR(VLOOKUP(B528,RT!A:AK,37,FALSE),"")</f>
        <v/>
      </c>
      <c r="O528" s="54" t="str">
        <f t="array" ref="O528">IFERROR(VLOOKUP(B528,RT!A:I,9,FALSE),"")</f>
        <v/>
      </c>
      <c r="P528" s="52" t="str">
        <f t="array" ref="P528">IFERROR(VLOOKUP(B528,RT!A:H,8,FALSE),"")</f>
        <v/>
      </c>
      <c r="Q528" s="55" t="str">
        <f t="array" ref="Q528">IFERROR(VLOOKUP(B528,RT!A:AA,27,FALSE),"")</f>
        <v/>
      </c>
      <c r="R528" s="56" t="str">
        <f t="array" ref="R528">IF(AND(E528&lt;&gt;"",G528="INS",K528="OUI",M528&gt;0),M528*IF($O528&gt;41790,5.94,5.65),"")</f>
        <v/>
      </c>
      <c r="S528" s="50" t="str">
        <f t="array" ref="S528">IF(AND(E528&lt;&gt;"",G528="REV",K528="OUI",M528&gt;0),M528*IF($O528&gt;41790,6.2,5.9),"")</f>
        <v/>
      </c>
      <c r="T528" s="57" t="str">
        <f t="array" ref="T528">IF(AND(E528&lt;&gt;"",K528="NON",OR(L528="Branchement individuel",L528="Batiment détruit")),3,"")</f>
        <v/>
      </c>
      <c r="U528" s="58"/>
      <c r="V528" s="58" t="str">
        <f t="array" ref="V528">IF(AND(E528&lt;&gt;"",K528="OUI",Q528="OUI"),18,"")</f>
        <v/>
      </c>
      <c r="W528" s="49" t="str">
        <f t="array" ref="W528">IF(AND(E528&lt;&gt;"",K528="OUI",Q528="OUI"),60,"")</f>
        <v/>
      </c>
      <c r="X528" s="56"/>
      <c r="Y528" s="49"/>
      <c r="Z528" s="49"/>
      <c r="AA528" s="51"/>
      <c r="AB528" s="48"/>
    </row>
    <row r="529" spans="1:28" x14ac:dyDescent="0.25">
      <c r="A529" s="152" t="str">
        <f t="array" ref="A529">IF(D529="",RIGHT(E529,7),"")</f>
        <v>5202287</v>
      </c>
      <c r="B529" s="152">
        <f t="array" ref="B529">E529</f>
        <v>10005202287</v>
      </c>
      <c r="C529" s="61" t="str">
        <f t="array" ref="C529">IFERROR(VLOOKUP(B529,RT!A:B,2,FALSE),"")</f>
        <v/>
      </c>
      <c r="D529" s="7" t="str">
        <f t="array" ref="D529">IFERROR(VLOOKUP(B529,RT!A:J,10,FALSE),"")</f>
        <v/>
      </c>
      <c r="E529" s="203">
        <v>10005202287</v>
      </c>
      <c r="F529" s="204" t="s">
        <v>1273</v>
      </c>
      <c r="G529" s="204" t="s">
        <v>70</v>
      </c>
      <c r="H529" s="204"/>
      <c r="I529" s="204" t="s">
        <v>1104</v>
      </c>
      <c r="J529" s="202" t="s">
        <v>79</v>
      </c>
      <c r="K529" s="169" t="str">
        <f t="array" ref="K529">IFERROR(VLOOKUP(B529,RT!A:K,11,FALSE),"")</f>
        <v/>
      </c>
      <c r="L529" s="170" t="str">
        <f t="array" ref="L529">IFERROR(VLOOKUP(B529,RT!A:AJ,36,FALSE),"")</f>
        <v/>
      </c>
      <c r="M529" s="53" t="str">
        <f t="array" ref="M529">IFERROR(VLOOKUP(B529,RT!A:AL,38,FALSE),"")</f>
        <v/>
      </c>
      <c r="N529" s="52" t="str">
        <f t="array" ref="N529">IFERROR(VLOOKUP(B529,RT!A:AK,37,FALSE),"")</f>
        <v/>
      </c>
      <c r="O529" s="54" t="str">
        <f t="array" ref="O529">IFERROR(VLOOKUP(B529,RT!A:I,9,FALSE),"")</f>
        <v/>
      </c>
      <c r="P529" s="52" t="str">
        <f t="array" ref="P529">IFERROR(VLOOKUP(B529,RT!A:H,8,FALSE),"")</f>
        <v/>
      </c>
      <c r="Q529" s="55" t="str">
        <f t="array" ref="Q529">IFERROR(VLOOKUP(B529,RT!A:AA,27,FALSE),"")</f>
        <v/>
      </c>
      <c r="R529" s="56" t="str">
        <f t="array" ref="R529">IF(AND(E529&lt;&gt;"",G529="INS",K529="OUI",M529&gt;0),M529*IF($O529&gt;41790,5.94,5.65),"")</f>
        <v/>
      </c>
      <c r="S529" s="50" t="str">
        <f t="array" ref="S529">IF(AND(E529&lt;&gt;"",G529="REV",K529="OUI",M529&gt;0),M529*IF($O529&gt;41790,6.2,5.9),"")</f>
        <v/>
      </c>
      <c r="T529" s="57" t="str">
        <f t="array" ref="T529">IF(AND(E529&lt;&gt;"",K529="NON",OR(L529="Branchement individuel",L529="Batiment détruit")),3,"")</f>
        <v/>
      </c>
      <c r="U529" s="58"/>
      <c r="V529" s="58" t="str">
        <f t="array" ref="V529">IF(AND(E529&lt;&gt;"",K529="OUI",Q529="OUI"),18,"")</f>
        <v/>
      </c>
      <c r="W529" s="49" t="str">
        <f t="array" ref="W529">IF(AND(E529&lt;&gt;"",K529="OUI",Q529="OUI"),60,"")</f>
        <v/>
      </c>
      <c r="X529" s="56"/>
      <c r="Y529" s="49"/>
      <c r="Z529" s="49"/>
      <c r="AA529" s="51"/>
      <c r="AB529" s="48"/>
    </row>
    <row r="530" spans="1:28" x14ac:dyDescent="0.25">
      <c r="A530" s="152" t="str">
        <f t="array" ref="A530">IF(D530="",RIGHT(E530,7),"")</f>
        <v>5194022</v>
      </c>
      <c r="B530" s="152">
        <f t="array" ref="B530">E530</f>
        <v>10005194022</v>
      </c>
      <c r="C530" s="61" t="str">
        <f t="array" ref="C530">IFERROR(VLOOKUP(B530,RT!A:B,2,FALSE),"")</f>
        <v/>
      </c>
      <c r="D530" s="7" t="str">
        <f t="array" ref="D530">IFERROR(VLOOKUP(B530,RT!A:J,10,FALSE),"")</f>
        <v/>
      </c>
      <c r="E530" s="203">
        <v>10005194022</v>
      </c>
      <c r="F530" s="204" t="s">
        <v>1274</v>
      </c>
      <c r="G530" s="204" t="s">
        <v>70</v>
      </c>
      <c r="H530" s="204"/>
      <c r="I530" s="204" t="s">
        <v>1104</v>
      </c>
      <c r="J530" s="202" t="s">
        <v>79</v>
      </c>
      <c r="K530" s="169" t="str">
        <f t="array" ref="K530">IFERROR(VLOOKUP(B530,RT!A:K,11,FALSE),"")</f>
        <v/>
      </c>
      <c r="L530" s="170" t="str">
        <f t="array" ref="L530">IFERROR(VLOOKUP(B530,RT!A:AJ,36,FALSE),"")</f>
        <v/>
      </c>
      <c r="M530" s="53" t="str">
        <f t="array" ref="M530">IFERROR(VLOOKUP(B530,RT!A:AL,38,FALSE),"")</f>
        <v/>
      </c>
      <c r="N530" s="52" t="str">
        <f t="array" ref="N530">IFERROR(VLOOKUP(B530,RT!A:AK,37,FALSE),"")</f>
        <v/>
      </c>
      <c r="O530" s="54" t="str">
        <f t="array" ref="O530">IFERROR(VLOOKUP(B530,RT!A:I,9,FALSE),"")</f>
        <v/>
      </c>
      <c r="P530" s="52" t="str">
        <f t="array" ref="P530">IFERROR(VLOOKUP(B530,RT!A:H,8,FALSE),"")</f>
        <v/>
      </c>
      <c r="Q530" s="55" t="str">
        <f t="array" ref="Q530">IFERROR(VLOOKUP(B530,RT!A:AA,27,FALSE),"")</f>
        <v/>
      </c>
      <c r="R530" s="56" t="str">
        <f t="array" ref="R530">IF(AND(E530&lt;&gt;"",G530="INS",K530="OUI",M530&gt;0),M530*IF($O530&gt;41790,5.94,5.65),"")</f>
        <v/>
      </c>
      <c r="S530" s="50" t="str">
        <f t="array" ref="S530">IF(AND(E530&lt;&gt;"",G530="REV",K530="OUI",M530&gt;0),M530*IF($O530&gt;41790,6.2,5.9),"")</f>
        <v/>
      </c>
      <c r="T530" s="57" t="str">
        <f t="array" ref="T530">IF(AND(E530&lt;&gt;"",K530="NON",OR(L530="Branchement individuel",L530="Batiment détruit")),3,"")</f>
        <v/>
      </c>
      <c r="U530" s="58"/>
      <c r="V530" s="58" t="str">
        <f t="array" ref="V530">IF(AND(E530&lt;&gt;"",K530="OUI",Q530="OUI"),18,"")</f>
        <v/>
      </c>
      <c r="W530" s="49" t="str">
        <f t="array" ref="W530">IF(AND(E530&lt;&gt;"",K530="OUI",Q530="OUI"),60,"")</f>
        <v/>
      </c>
      <c r="X530" s="56"/>
      <c r="Y530" s="49"/>
      <c r="Z530" s="49"/>
      <c r="AA530" s="51"/>
      <c r="AB530" s="48"/>
    </row>
    <row r="531" spans="1:28" x14ac:dyDescent="0.25">
      <c r="A531" s="152" t="str">
        <f t="array" ref="A531">IF(D531="",RIGHT(E531,7),"")</f>
        <v>5195092</v>
      </c>
      <c r="B531" s="152">
        <f t="array" ref="B531">E531</f>
        <v>10005195092</v>
      </c>
      <c r="C531" s="61" t="str">
        <f t="array" ref="C531">IFERROR(VLOOKUP(B531,RT!A:B,2,FALSE),"")</f>
        <v/>
      </c>
      <c r="D531" s="7" t="str">
        <f t="array" ref="D531">IFERROR(VLOOKUP(B531,RT!A:J,10,FALSE),"")</f>
        <v/>
      </c>
      <c r="E531" s="203">
        <v>10005195092</v>
      </c>
      <c r="F531" s="204" t="s">
        <v>1275</v>
      </c>
      <c r="G531" s="204" t="s">
        <v>70</v>
      </c>
      <c r="H531" s="204"/>
      <c r="I531" s="204" t="s">
        <v>1104</v>
      </c>
      <c r="J531" s="202" t="s">
        <v>79</v>
      </c>
      <c r="K531" s="169" t="str">
        <f t="array" ref="K531">IFERROR(VLOOKUP(B531,RT!A:K,11,FALSE),"")</f>
        <v/>
      </c>
      <c r="L531" s="170" t="str">
        <f t="array" ref="L531">IFERROR(VLOOKUP(B531,RT!A:AJ,36,FALSE),"")</f>
        <v/>
      </c>
      <c r="M531" s="53" t="str">
        <f t="array" ref="M531">IFERROR(VLOOKUP(B531,RT!A:AL,38,FALSE),"")</f>
        <v/>
      </c>
      <c r="N531" s="52" t="str">
        <f t="array" ref="N531">IFERROR(VLOOKUP(B531,RT!A:AK,37,FALSE),"")</f>
        <v/>
      </c>
      <c r="O531" s="54" t="str">
        <f t="array" ref="O531">IFERROR(VLOOKUP(B531,RT!A:I,9,FALSE),"")</f>
        <v/>
      </c>
      <c r="P531" s="52" t="str">
        <f t="array" ref="P531">IFERROR(VLOOKUP(B531,RT!A:H,8,FALSE),"")</f>
        <v/>
      </c>
      <c r="Q531" s="55" t="str">
        <f t="array" ref="Q531">IFERROR(VLOOKUP(B531,RT!A:AA,27,FALSE),"")</f>
        <v/>
      </c>
      <c r="R531" s="56" t="str">
        <f t="array" ref="R531">IF(AND(E531&lt;&gt;"",G531="INS",K531="OUI",M531&gt;0),M531*IF($O531&gt;41790,5.94,5.65),"")</f>
        <v/>
      </c>
      <c r="S531" s="50" t="str">
        <f t="array" ref="S531">IF(AND(E531&lt;&gt;"",G531="REV",K531="OUI",M531&gt;0),M531*IF($O531&gt;41790,6.2,5.9),"")</f>
        <v/>
      </c>
      <c r="T531" s="57" t="str">
        <f t="array" ref="T531">IF(AND(E531&lt;&gt;"",K531="NON",OR(L531="Branchement individuel",L531="Batiment détruit")),3,"")</f>
        <v/>
      </c>
      <c r="U531" s="58"/>
      <c r="V531" s="58" t="str">
        <f t="array" ref="V531">IF(AND(E531&lt;&gt;"",K531="OUI",Q531="OUI"),18,"")</f>
        <v/>
      </c>
      <c r="W531" s="49" t="str">
        <f t="array" ref="W531">IF(AND(E531&lt;&gt;"",K531="OUI",Q531="OUI"),60,"")</f>
        <v/>
      </c>
      <c r="X531" s="56"/>
      <c r="Y531" s="49"/>
      <c r="Z531" s="49"/>
      <c r="AA531" s="51"/>
      <c r="AB531" s="48"/>
    </row>
    <row r="532" spans="1:28" x14ac:dyDescent="0.25">
      <c r="A532" s="152" t="str">
        <f t="array" ref="A532">IF(D532="",RIGHT(E532,7),"")</f>
        <v>5649297</v>
      </c>
      <c r="B532" s="152">
        <f t="array" ref="B532">E532</f>
        <v>10005649297</v>
      </c>
      <c r="C532" s="61" t="str">
        <f t="array" ref="C532">IFERROR(VLOOKUP(B532,RT!A:B,2,FALSE),"")</f>
        <v/>
      </c>
      <c r="D532" s="7" t="str">
        <f t="array" ref="D532">IFERROR(VLOOKUP(B532,RT!A:J,10,FALSE),"")</f>
        <v/>
      </c>
      <c r="E532" s="203">
        <v>10005649297</v>
      </c>
      <c r="F532" s="204" t="s">
        <v>1278</v>
      </c>
      <c r="G532" s="204" t="s">
        <v>70</v>
      </c>
      <c r="H532" s="204"/>
      <c r="I532" s="204" t="s">
        <v>1104</v>
      </c>
      <c r="J532" s="202" t="s">
        <v>79</v>
      </c>
      <c r="K532" s="169" t="str">
        <f t="array" ref="K532">IFERROR(VLOOKUP(B532,RT!A:K,11,FALSE),"")</f>
        <v/>
      </c>
      <c r="L532" s="170" t="str">
        <f t="array" ref="L532">IFERROR(VLOOKUP(B532,RT!A:AJ,36,FALSE),"")</f>
        <v/>
      </c>
      <c r="M532" s="53" t="str">
        <f t="array" ref="M532">IFERROR(VLOOKUP(B532,RT!A:AL,38,FALSE),"")</f>
        <v/>
      </c>
      <c r="N532" s="52" t="str">
        <f t="array" ref="N532">IFERROR(VLOOKUP(B532,RT!A:AK,37,FALSE),"")</f>
        <v/>
      </c>
      <c r="O532" s="54" t="str">
        <f t="array" ref="O532">IFERROR(VLOOKUP(B532,RT!A:I,9,FALSE),"")</f>
        <v/>
      </c>
      <c r="P532" s="52" t="str">
        <f t="array" ref="P532">IFERROR(VLOOKUP(B532,RT!A:H,8,FALSE),"")</f>
        <v/>
      </c>
      <c r="Q532" s="55" t="str">
        <f t="array" ref="Q532">IFERROR(VLOOKUP(B532,RT!A:AA,27,FALSE),"")</f>
        <v/>
      </c>
      <c r="R532" s="56" t="str">
        <f t="array" ref="R532">IF(AND(E532&lt;&gt;"",G532="INS",K532="OUI",M532&gt;0),M532*IF($O532&gt;41790,5.94,5.65),"")</f>
        <v/>
      </c>
      <c r="S532" s="50" t="str">
        <f t="array" ref="S532">IF(AND(E532&lt;&gt;"",G532="REV",K532="OUI",M532&gt;0),M532*IF($O532&gt;41790,6.2,5.9),"")</f>
        <v/>
      </c>
      <c r="T532" s="57" t="str">
        <f t="array" ref="T532">IF(AND(E532&lt;&gt;"",K532="NON",OR(L532="Branchement individuel",L532="Batiment détruit")),3,"")</f>
        <v/>
      </c>
      <c r="U532" s="58"/>
      <c r="V532" s="58" t="str">
        <f t="array" ref="V532">IF(AND(E532&lt;&gt;"",K532="OUI",Q532="OUI"),18,"")</f>
        <v/>
      </c>
      <c r="W532" s="49" t="str">
        <f t="array" ref="W532">IF(AND(E532&lt;&gt;"",K532="OUI",Q532="OUI"),60,"")</f>
        <v/>
      </c>
      <c r="X532" s="56"/>
      <c r="Y532" s="49"/>
      <c r="Z532" s="49"/>
      <c r="AA532" s="51"/>
      <c r="AB532" s="48"/>
    </row>
    <row r="533" spans="1:28" x14ac:dyDescent="0.25">
      <c r="A533" s="152" t="str">
        <f t="array" ref="A533">IF(D533="",RIGHT(E533,7),"")</f>
        <v>5554681</v>
      </c>
      <c r="B533" s="152">
        <f t="array" ref="B533">E533</f>
        <v>10005554681</v>
      </c>
      <c r="C533" s="61" t="str">
        <f t="array" ref="C533">IFERROR(VLOOKUP(B533,RT!A:B,2,FALSE),"")</f>
        <v/>
      </c>
      <c r="D533" s="7" t="str">
        <f t="array" ref="D533">IFERROR(VLOOKUP(B533,RT!A:J,10,FALSE),"")</f>
        <v/>
      </c>
      <c r="E533" s="203">
        <v>10005554681</v>
      </c>
      <c r="F533" s="204" t="s">
        <v>1171</v>
      </c>
      <c r="G533" s="204" t="s">
        <v>70</v>
      </c>
      <c r="H533" s="204"/>
      <c r="I533" s="204" t="s">
        <v>1104</v>
      </c>
      <c r="J533" s="202" t="s">
        <v>79</v>
      </c>
      <c r="K533" s="169" t="str">
        <f t="array" ref="K533">IFERROR(VLOOKUP(B533,RT!A:K,11,FALSE),"")</f>
        <v/>
      </c>
      <c r="L533" s="170" t="str">
        <f t="array" ref="L533">IFERROR(VLOOKUP(B533,RT!A:AJ,36,FALSE),"")</f>
        <v/>
      </c>
      <c r="M533" s="53" t="str">
        <f t="array" ref="M533">IFERROR(VLOOKUP(B533,RT!A:AL,38,FALSE),"")</f>
        <v/>
      </c>
      <c r="N533" s="52" t="str">
        <f t="array" ref="N533">IFERROR(VLOOKUP(B533,RT!A:AK,37,FALSE),"")</f>
        <v/>
      </c>
      <c r="O533" s="54" t="str">
        <f t="array" ref="O533">IFERROR(VLOOKUP(B533,RT!A:I,9,FALSE),"")</f>
        <v/>
      </c>
      <c r="P533" s="52" t="str">
        <f t="array" ref="P533">IFERROR(VLOOKUP(B533,RT!A:H,8,FALSE),"")</f>
        <v/>
      </c>
      <c r="Q533" s="55" t="str">
        <f t="array" ref="Q533">IFERROR(VLOOKUP(B533,RT!A:AA,27,FALSE),"")</f>
        <v/>
      </c>
      <c r="R533" s="56" t="str">
        <f t="array" ref="R533">IF(AND(E533&lt;&gt;"",G533="INS",K533="OUI",M533&gt;0),M533*IF($O533&gt;41790,5.94,5.65),"")</f>
        <v/>
      </c>
      <c r="S533" s="50" t="str">
        <f t="array" ref="S533">IF(AND(E533&lt;&gt;"",G533="REV",K533="OUI",M533&gt;0),M533*IF($O533&gt;41790,6.2,5.9),"")</f>
        <v/>
      </c>
      <c r="T533" s="57" t="str">
        <f t="array" ref="T533">IF(AND(E533&lt;&gt;"",K533="NON",OR(L533="Branchement individuel",L533="Batiment détruit")),3,"")</f>
        <v/>
      </c>
      <c r="U533" s="58"/>
      <c r="V533" s="58" t="str">
        <f t="array" ref="V533">IF(AND(E533&lt;&gt;"",K533="OUI",Q533="OUI"),18,"")</f>
        <v/>
      </c>
      <c r="W533" s="49" t="str">
        <f t="array" ref="W533">IF(AND(E533&lt;&gt;"",K533="OUI",Q533="OUI"),60,"")</f>
        <v/>
      </c>
      <c r="X533" s="56"/>
      <c r="Y533" s="49"/>
      <c r="Z533" s="49"/>
      <c r="AA533" s="51"/>
      <c r="AB533" s="48"/>
    </row>
    <row r="534" spans="1:28" x14ac:dyDescent="0.25">
      <c r="A534" s="152" t="str">
        <f t="array" ref="A534">IF(D534="",RIGHT(E534,7),"")</f>
        <v>5553902</v>
      </c>
      <c r="B534" s="152">
        <f t="array" ref="B534">E534</f>
        <v>10005553902</v>
      </c>
      <c r="C534" s="61" t="str">
        <f t="array" ref="C534">IFERROR(VLOOKUP(B534,RT!A:B,2,FALSE),"")</f>
        <v/>
      </c>
      <c r="D534" s="7" t="str">
        <f t="array" ref="D534">IFERROR(VLOOKUP(B534,RT!A:J,10,FALSE),"")</f>
        <v/>
      </c>
      <c r="E534" s="203">
        <v>10005553902</v>
      </c>
      <c r="F534" s="204" t="s">
        <v>1170</v>
      </c>
      <c r="G534" s="204" t="s">
        <v>70</v>
      </c>
      <c r="H534" s="204"/>
      <c r="I534" s="204" t="s">
        <v>1104</v>
      </c>
      <c r="J534" s="202" t="s">
        <v>79</v>
      </c>
      <c r="K534" s="169" t="str">
        <f t="array" ref="K534">IFERROR(VLOOKUP(B534,RT!A:K,11,FALSE),"")</f>
        <v/>
      </c>
      <c r="L534" s="170" t="str">
        <f t="array" ref="L534">IFERROR(VLOOKUP(B534,RT!A:AJ,36,FALSE),"")</f>
        <v/>
      </c>
      <c r="M534" s="53" t="str">
        <f t="array" ref="M534">IFERROR(VLOOKUP(B534,RT!A:AL,38,FALSE),"")</f>
        <v/>
      </c>
      <c r="N534" s="52" t="str">
        <f t="array" ref="N534">IFERROR(VLOOKUP(B534,RT!A:AK,37,FALSE),"")</f>
        <v/>
      </c>
      <c r="O534" s="54" t="str">
        <f t="array" ref="O534">IFERROR(VLOOKUP(B534,RT!A:I,9,FALSE),"")</f>
        <v/>
      </c>
      <c r="P534" s="52" t="str">
        <f t="array" ref="P534">IFERROR(VLOOKUP(B534,RT!A:H,8,FALSE),"")</f>
        <v/>
      </c>
      <c r="Q534" s="55" t="str">
        <f t="array" ref="Q534">IFERROR(VLOOKUP(B534,RT!A:AA,27,FALSE),"")</f>
        <v/>
      </c>
      <c r="R534" s="56" t="str">
        <f t="array" ref="R534">IF(AND(E534&lt;&gt;"",G534="INS",K534="OUI",M534&gt;0),M534*IF($O534&gt;41790,5.94,5.65),"")</f>
        <v/>
      </c>
      <c r="S534" s="50" t="str">
        <f t="array" ref="S534">IF(AND(E534&lt;&gt;"",G534="REV",K534="OUI",M534&gt;0),M534*IF($O534&gt;41790,6.2,5.9),"")</f>
        <v/>
      </c>
      <c r="T534" s="57" t="str">
        <f t="array" ref="T534">IF(AND(E534&lt;&gt;"",K534="NON",OR(L534="Branchement individuel",L534="Batiment détruit")),3,"")</f>
        <v/>
      </c>
      <c r="U534" s="58"/>
      <c r="V534" s="58" t="str">
        <f t="array" ref="V534">IF(AND(E534&lt;&gt;"",K534="OUI",Q534="OUI"),18,"")</f>
        <v/>
      </c>
      <c r="W534" s="49" t="str">
        <f t="array" ref="W534">IF(AND(E534&lt;&gt;"",K534="OUI",Q534="OUI"),60,"")</f>
        <v/>
      </c>
      <c r="X534" s="56"/>
      <c r="Y534" s="49"/>
      <c r="Z534" s="49"/>
      <c r="AA534" s="51"/>
      <c r="AB534" s="48"/>
    </row>
    <row r="535" spans="1:28" x14ac:dyDescent="0.25">
      <c r="A535" s="152" t="str">
        <f t="array" ref="A535">IF(D535="",RIGHT(E535,7),"")</f>
        <v>5385947</v>
      </c>
      <c r="B535" s="152">
        <f t="array" ref="B535">E535</f>
        <v>10005385947</v>
      </c>
      <c r="C535" s="61" t="str">
        <f t="array" ref="C535">IFERROR(VLOOKUP(B535,RT!A:B,2,FALSE),"")</f>
        <v/>
      </c>
      <c r="D535" s="7" t="str">
        <f t="array" ref="D535">IFERROR(VLOOKUP(B535,RT!A:J,10,FALSE),"")</f>
        <v/>
      </c>
      <c r="E535" s="203">
        <v>10005385947</v>
      </c>
      <c r="F535" s="204" t="s">
        <v>1286</v>
      </c>
      <c r="G535" s="204" t="s">
        <v>70</v>
      </c>
      <c r="H535" s="204"/>
      <c r="I535" s="204" t="s">
        <v>1104</v>
      </c>
      <c r="J535" s="202" t="s">
        <v>79</v>
      </c>
      <c r="K535" s="169" t="str">
        <f t="array" ref="K535">IFERROR(VLOOKUP(B535,RT!A:K,11,FALSE),"")</f>
        <v/>
      </c>
      <c r="L535" s="170" t="str">
        <f t="array" ref="L535">IFERROR(VLOOKUP(B535,RT!A:AJ,36,FALSE),"")</f>
        <v/>
      </c>
      <c r="M535" s="53" t="str">
        <f t="array" ref="M535">IFERROR(VLOOKUP(B535,RT!A:AL,38,FALSE),"")</f>
        <v/>
      </c>
      <c r="N535" s="52" t="str">
        <f t="array" ref="N535">IFERROR(VLOOKUP(B535,RT!A:AK,37,FALSE),"")</f>
        <v/>
      </c>
      <c r="O535" s="54" t="str">
        <f t="array" ref="O535">IFERROR(VLOOKUP(B535,RT!A:I,9,FALSE),"")</f>
        <v/>
      </c>
      <c r="P535" s="52" t="str">
        <f t="array" ref="P535">IFERROR(VLOOKUP(B535,RT!A:H,8,FALSE),"")</f>
        <v/>
      </c>
      <c r="Q535" s="55" t="str">
        <f t="array" ref="Q535">IFERROR(VLOOKUP(B535,RT!A:AA,27,FALSE),"")</f>
        <v/>
      </c>
      <c r="R535" s="56" t="str">
        <f t="array" ref="R535">IF(AND(E535&lt;&gt;"",G535="INS",K535="OUI",M535&gt;0),M535*IF($O535&gt;41790,5.94,5.65),"")</f>
        <v/>
      </c>
      <c r="S535" s="50" t="str">
        <f t="array" ref="S535">IF(AND(E535&lt;&gt;"",G535="REV",K535="OUI",M535&gt;0),M535*IF($O535&gt;41790,6.2,5.9),"")</f>
        <v/>
      </c>
      <c r="T535" s="57" t="str">
        <f t="array" ref="T535">IF(AND(E535&lt;&gt;"",K535="NON",OR(L535="Branchement individuel",L535="Batiment détruit")),3,"")</f>
        <v/>
      </c>
      <c r="U535" s="58"/>
      <c r="V535" s="58" t="str">
        <f t="array" ref="V535">IF(AND(E535&lt;&gt;"",K535="OUI",Q535="OUI"),18,"")</f>
        <v/>
      </c>
      <c r="W535" s="49" t="str">
        <f t="array" ref="W535">IF(AND(E535&lt;&gt;"",K535="OUI",Q535="OUI"),60,"")</f>
        <v/>
      </c>
      <c r="X535" s="56"/>
      <c r="Y535" s="49"/>
      <c r="Z535" s="49"/>
      <c r="AA535" s="51"/>
      <c r="AB535" s="48"/>
    </row>
    <row r="536" spans="1:28" x14ac:dyDescent="0.25">
      <c r="A536" s="152" t="str">
        <f t="array" ref="A536">IF(D536="",RIGHT(E536,7),"")</f>
        <v>5559721</v>
      </c>
      <c r="B536" s="152">
        <f t="array" ref="B536">E536</f>
        <v>10005559721</v>
      </c>
      <c r="C536" s="61" t="str">
        <f t="array" ref="C536">IFERROR(VLOOKUP(B536,RT!A:B,2,FALSE),"")</f>
        <v/>
      </c>
      <c r="D536" s="7" t="str">
        <f t="array" ref="D536">IFERROR(VLOOKUP(B536,RT!A:J,10,FALSE),"")</f>
        <v/>
      </c>
      <c r="E536" s="203">
        <v>10005559721</v>
      </c>
      <c r="F536" s="204" t="s">
        <v>1169</v>
      </c>
      <c r="G536" s="204" t="s">
        <v>70</v>
      </c>
      <c r="H536" s="204"/>
      <c r="I536" s="204" t="s">
        <v>1104</v>
      </c>
      <c r="J536" s="202" t="s">
        <v>79</v>
      </c>
      <c r="K536" s="169" t="str">
        <f t="array" ref="K536">IFERROR(VLOOKUP(B536,RT!A:K,11,FALSE),"")</f>
        <v/>
      </c>
      <c r="L536" s="170" t="str">
        <f t="array" ref="L536">IFERROR(VLOOKUP(B536,RT!A:AJ,36,FALSE),"")</f>
        <v/>
      </c>
      <c r="M536" s="53" t="str">
        <f t="array" ref="M536">IFERROR(VLOOKUP(B536,RT!A:AL,38,FALSE),"")</f>
        <v/>
      </c>
      <c r="N536" s="52" t="str">
        <f t="array" ref="N536">IFERROR(VLOOKUP(B536,RT!A:AK,37,FALSE),"")</f>
        <v/>
      </c>
      <c r="O536" s="54" t="str">
        <f t="array" ref="O536">IFERROR(VLOOKUP(B536,RT!A:I,9,FALSE),"")</f>
        <v/>
      </c>
      <c r="P536" s="52" t="str">
        <f t="array" ref="P536">IFERROR(VLOOKUP(B536,RT!A:H,8,FALSE),"")</f>
        <v/>
      </c>
      <c r="Q536" s="55" t="str">
        <f t="array" ref="Q536">IFERROR(VLOOKUP(B536,RT!A:AA,27,FALSE),"")</f>
        <v/>
      </c>
      <c r="R536" s="56" t="str">
        <f t="array" ref="R536">IF(AND(E536&lt;&gt;"",G536="INS",K536="OUI",M536&gt;0),M536*IF($O536&gt;41790,5.94,5.65),"")</f>
        <v/>
      </c>
      <c r="S536" s="50" t="str">
        <f t="array" ref="S536">IF(AND(E536&lt;&gt;"",G536="REV",K536="OUI",M536&gt;0),M536*IF($O536&gt;41790,6.2,5.9),"")</f>
        <v/>
      </c>
      <c r="T536" s="57" t="str">
        <f t="array" ref="T536">IF(AND(E536&lt;&gt;"",K536="NON",OR(L536="Branchement individuel",L536="Batiment détruit")),3,"")</f>
        <v/>
      </c>
      <c r="U536" s="58"/>
      <c r="V536" s="58" t="str">
        <f t="array" ref="V536">IF(AND(E536&lt;&gt;"",K536="OUI",Q536="OUI"),18,"")</f>
        <v/>
      </c>
      <c r="W536" s="49" t="str">
        <f t="array" ref="W536">IF(AND(E536&lt;&gt;"",K536="OUI",Q536="OUI"),60,"")</f>
        <v/>
      </c>
      <c r="X536" s="56"/>
      <c r="Y536" s="49"/>
      <c r="Z536" s="49"/>
      <c r="AA536" s="51"/>
      <c r="AB536" s="48"/>
    </row>
    <row r="537" spans="1:28" x14ac:dyDescent="0.25">
      <c r="A537" s="152" t="str">
        <f t="array" ref="A537">IF(D537="",RIGHT(E537,7),"")</f>
        <v>5554679</v>
      </c>
      <c r="B537" s="152">
        <f t="array" ref="B537">E537</f>
        <v>10005554679</v>
      </c>
      <c r="C537" s="61" t="str">
        <f t="array" ref="C537">IFERROR(VLOOKUP(B537,RT!A:B,2,FALSE),"")</f>
        <v/>
      </c>
      <c r="D537" s="7" t="str">
        <f t="array" ref="D537">IFERROR(VLOOKUP(B537,RT!A:J,10,FALSE),"")</f>
        <v/>
      </c>
      <c r="E537" s="203">
        <v>10005554679</v>
      </c>
      <c r="F537" s="204" t="s">
        <v>1168</v>
      </c>
      <c r="G537" s="204" t="s">
        <v>70</v>
      </c>
      <c r="H537" s="204"/>
      <c r="I537" s="204" t="s">
        <v>1104</v>
      </c>
      <c r="J537" s="202" t="s">
        <v>79</v>
      </c>
      <c r="K537" s="169" t="str">
        <f t="array" ref="K537">IFERROR(VLOOKUP(B537,RT!A:K,11,FALSE),"")</f>
        <v/>
      </c>
      <c r="L537" s="170" t="str">
        <f t="array" ref="L537">IFERROR(VLOOKUP(B537,RT!A:AJ,36,FALSE),"")</f>
        <v/>
      </c>
      <c r="M537" s="53" t="str">
        <f t="array" ref="M537">IFERROR(VLOOKUP(B537,RT!A:AL,38,FALSE),"")</f>
        <v/>
      </c>
      <c r="N537" s="52" t="str">
        <f t="array" ref="N537">IFERROR(VLOOKUP(B537,RT!A:AK,37,FALSE),"")</f>
        <v/>
      </c>
      <c r="O537" s="54" t="str">
        <f t="array" ref="O537">IFERROR(VLOOKUP(B537,RT!A:I,9,FALSE),"")</f>
        <v/>
      </c>
      <c r="P537" s="52" t="str">
        <f t="array" ref="P537">IFERROR(VLOOKUP(B537,RT!A:H,8,FALSE),"")</f>
        <v/>
      </c>
      <c r="Q537" s="55" t="str">
        <f t="array" ref="Q537">IFERROR(VLOOKUP(B537,RT!A:AA,27,FALSE),"")</f>
        <v/>
      </c>
      <c r="R537" s="56" t="str">
        <f t="array" ref="R537">IF(AND(E537&lt;&gt;"",G537="INS",K537="OUI",M537&gt;0),M537*IF($O537&gt;41790,5.94,5.65),"")</f>
        <v/>
      </c>
      <c r="S537" s="50" t="str">
        <f t="array" ref="S537">IF(AND(E537&lt;&gt;"",G537="REV",K537="OUI",M537&gt;0),M537*IF($O537&gt;41790,6.2,5.9),"")</f>
        <v/>
      </c>
      <c r="T537" s="57" t="str">
        <f t="array" ref="T537">IF(AND(E537&lt;&gt;"",K537="NON",OR(L537="Branchement individuel",L537="Batiment détruit")),3,"")</f>
        <v/>
      </c>
      <c r="U537" s="58"/>
      <c r="V537" s="58" t="str">
        <f t="array" ref="V537">IF(AND(E537&lt;&gt;"",K537="OUI",Q537="OUI"),18,"")</f>
        <v/>
      </c>
      <c r="W537" s="49" t="str">
        <f t="array" ref="W537">IF(AND(E537&lt;&gt;"",K537="OUI",Q537="OUI"),60,"")</f>
        <v/>
      </c>
      <c r="X537" s="56"/>
      <c r="Y537" s="49"/>
      <c r="Z537" s="49"/>
      <c r="AA537" s="51"/>
      <c r="AB537" s="48"/>
    </row>
    <row r="538" spans="1:28" x14ac:dyDescent="0.25">
      <c r="A538" s="152" t="str">
        <f t="array" ref="A538">IF(D538="",RIGHT(E538,7),"")</f>
        <v>5581584</v>
      </c>
      <c r="B538" s="152">
        <f t="array" ref="B538">E538</f>
        <v>10005581584</v>
      </c>
      <c r="C538" s="61" t="str">
        <f t="array" ref="C538">IFERROR(VLOOKUP(B538,RT!A:B,2,FALSE),"")</f>
        <v/>
      </c>
      <c r="D538" s="7" t="str">
        <f t="array" ref="D538">IFERROR(VLOOKUP(B538,RT!A:J,10,FALSE),"")</f>
        <v/>
      </c>
      <c r="E538" s="203">
        <v>10005581584</v>
      </c>
      <c r="F538" s="204" t="s">
        <v>1291</v>
      </c>
      <c r="G538" s="204" t="s">
        <v>70</v>
      </c>
      <c r="H538" s="204"/>
      <c r="I538" s="204" t="s">
        <v>1104</v>
      </c>
      <c r="J538" s="202" t="s">
        <v>79</v>
      </c>
      <c r="K538" s="169" t="str">
        <f t="array" ref="K538">IFERROR(VLOOKUP(B538,RT!A:K,11,FALSE),"")</f>
        <v/>
      </c>
      <c r="L538" s="170" t="str">
        <f t="array" ref="L538">IFERROR(VLOOKUP(B538,RT!A:AJ,36,FALSE),"")</f>
        <v/>
      </c>
      <c r="M538" s="53" t="str">
        <f t="array" ref="M538">IFERROR(VLOOKUP(B538,RT!A:AL,38,FALSE),"")</f>
        <v/>
      </c>
      <c r="N538" s="52" t="str">
        <f t="array" ref="N538">IFERROR(VLOOKUP(B538,RT!A:AK,37,FALSE),"")</f>
        <v/>
      </c>
      <c r="O538" s="54" t="str">
        <f t="array" ref="O538">IFERROR(VLOOKUP(B538,RT!A:I,9,FALSE),"")</f>
        <v/>
      </c>
      <c r="P538" s="52" t="str">
        <f t="array" ref="P538">IFERROR(VLOOKUP(B538,RT!A:H,8,FALSE),"")</f>
        <v/>
      </c>
      <c r="Q538" s="55" t="str">
        <f t="array" ref="Q538">IFERROR(VLOOKUP(B538,RT!A:AA,27,FALSE),"")</f>
        <v/>
      </c>
      <c r="R538" s="56" t="str">
        <f t="array" ref="R538">IF(AND(E538&lt;&gt;"",G538="INS",K538="OUI",M538&gt;0),M538*IF($O538&gt;41790,5.94,5.65),"")</f>
        <v/>
      </c>
      <c r="S538" s="50" t="str">
        <f t="array" ref="S538">IF(AND(E538&lt;&gt;"",G538="REV",K538="OUI",M538&gt;0),M538*IF($O538&gt;41790,6.2,5.9),"")</f>
        <v/>
      </c>
      <c r="T538" s="57" t="str">
        <f t="array" ref="T538">IF(AND(E538&lt;&gt;"",K538="NON",OR(L538="Branchement individuel",L538="Batiment détruit")),3,"")</f>
        <v/>
      </c>
      <c r="U538" s="58"/>
      <c r="V538" s="58" t="str">
        <f t="array" ref="V538">IF(AND(E538&lt;&gt;"",K538="OUI",Q538="OUI"),18,"")</f>
        <v/>
      </c>
      <c r="W538" s="49" t="str">
        <f t="array" ref="W538">IF(AND(E538&lt;&gt;"",K538="OUI",Q538="OUI"),60,"")</f>
        <v/>
      </c>
      <c r="X538" s="56"/>
      <c r="Y538" s="49"/>
      <c r="Z538" s="49"/>
      <c r="AA538" s="51"/>
      <c r="AB538" s="48"/>
    </row>
    <row r="539" spans="1:28" x14ac:dyDescent="0.25">
      <c r="A539" s="152" t="str">
        <f t="array" ref="A539">IF(D539="",RIGHT(E539,7),"")</f>
        <v>5580234</v>
      </c>
      <c r="B539" s="152">
        <f t="array" ref="B539">E539</f>
        <v>10005580234</v>
      </c>
      <c r="C539" s="61" t="str">
        <f t="array" ref="C539">IFERROR(VLOOKUP(B539,RT!A:B,2,FALSE),"")</f>
        <v/>
      </c>
      <c r="D539" s="7" t="str">
        <f t="array" ref="D539">IFERROR(VLOOKUP(B539,RT!A:J,10,FALSE),"")</f>
        <v/>
      </c>
      <c r="E539" s="203">
        <v>10005580234</v>
      </c>
      <c r="F539" s="204" t="s">
        <v>1292</v>
      </c>
      <c r="G539" s="204" t="s">
        <v>70</v>
      </c>
      <c r="H539" s="204"/>
      <c r="I539" s="204" t="s">
        <v>1104</v>
      </c>
      <c r="J539" s="202" t="s">
        <v>79</v>
      </c>
      <c r="K539" s="169" t="str">
        <f t="array" ref="K539">IFERROR(VLOOKUP(B539,RT!A:K,11,FALSE),"")</f>
        <v/>
      </c>
      <c r="L539" s="170" t="str">
        <f t="array" ref="L539">IFERROR(VLOOKUP(B539,RT!A:AJ,36,FALSE),"")</f>
        <v/>
      </c>
      <c r="M539" s="53" t="str">
        <f t="array" ref="M539">IFERROR(VLOOKUP(B539,RT!A:AL,38,FALSE),"")</f>
        <v/>
      </c>
      <c r="N539" s="52" t="str">
        <f t="array" ref="N539">IFERROR(VLOOKUP(B539,RT!A:AK,37,FALSE),"")</f>
        <v/>
      </c>
      <c r="O539" s="54" t="str">
        <f t="array" ref="O539">IFERROR(VLOOKUP(B539,RT!A:I,9,FALSE),"")</f>
        <v/>
      </c>
      <c r="P539" s="52" t="str">
        <f t="array" ref="P539">IFERROR(VLOOKUP(B539,RT!A:H,8,FALSE),"")</f>
        <v/>
      </c>
      <c r="Q539" s="55" t="str">
        <f t="array" ref="Q539">IFERROR(VLOOKUP(B539,RT!A:AA,27,FALSE),"")</f>
        <v/>
      </c>
      <c r="R539" s="56" t="str">
        <f t="array" ref="R539">IF(AND(E539&lt;&gt;"",G539="INS",K539="OUI",M539&gt;0),M539*IF($O539&gt;41790,5.94,5.65),"")</f>
        <v/>
      </c>
      <c r="S539" s="50" t="str">
        <f t="array" ref="S539">IF(AND(E539&lt;&gt;"",G539="REV",K539="OUI",M539&gt;0),M539*IF($O539&gt;41790,6.2,5.9),"")</f>
        <v/>
      </c>
      <c r="T539" s="57" t="str">
        <f t="array" ref="T539">IF(AND(E539&lt;&gt;"",K539="NON",OR(L539="Branchement individuel",L539="Batiment détruit")),3,"")</f>
        <v/>
      </c>
      <c r="U539" s="58"/>
      <c r="V539" s="58" t="str">
        <f t="array" ref="V539">IF(AND(E539&lt;&gt;"",K539="OUI",Q539="OUI"),18,"")</f>
        <v/>
      </c>
      <c r="W539" s="49" t="str">
        <f t="array" ref="W539">IF(AND(E539&lt;&gt;"",K539="OUI",Q539="OUI"),60,"")</f>
        <v/>
      </c>
      <c r="X539" s="56"/>
      <c r="Y539" s="49"/>
      <c r="Z539" s="49"/>
      <c r="AA539" s="51"/>
      <c r="AB539" s="48"/>
    </row>
    <row r="540" spans="1:28" x14ac:dyDescent="0.25">
      <c r="A540" s="152" t="str">
        <f t="array" ref="A540">IF(D540="",RIGHT(E540,7),"")</f>
        <v>5638746</v>
      </c>
      <c r="B540" s="152">
        <f t="array" ref="B540">E540</f>
        <v>10005638746</v>
      </c>
      <c r="C540" s="61" t="str">
        <f t="array" ref="C540">IFERROR(VLOOKUP(B540,RT!A:B,2,FALSE),"")</f>
        <v/>
      </c>
      <c r="D540" s="7" t="str">
        <f t="array" ref="D540">IFERROR(VLOOKUP(B540,RT!A:J,10,FALSE),"")</f>
        <v/>
      </c>
      <c r="E540" s="203">
        <v>10005638746</v>
      </c>
      <c r="F540" s="204" t="s">
        <v>1293</v>
      </c>
      <c r="G540" s="204" t="s">
        <v>70</v>
      </c>
      <c r="H540" s="204"/>
      <c r="I540" s="204" t="s">
        <v>1104</v>
      </c>
      <c r="J540" s="202" t="s">
        <v>79</v>
      </c>
      <c r="K540" s="169" t="str">
        <f t="array" ref="K540">IFERROR(VLOOKUP(B540,RT!A:K,11,FALSE),"")</f>
        <v/>
      </c>
      <c r="L540" s="170" t="str">
        <f t="array" ref="L540">IFERROR(VLOOKUP(B540,RT!A:AJ,36,FALSE),"")</f>
        <v/>
      </c>
      <c r="M540" s="53" t="str">
        <f t="array" ref="M540">IFERROR(VLOOKUP(B540,RT!A:AL,38,FALSE),"")</f>
        <v/>
      </c>
      <c r="N540" s="52" t="str">
        <f t="array" ref="N540">IFERROR(VLOOKUP(B540,RT!A:AK,37,FALSE),"")</f>
        <v/>
      </c>
      <c r="O540" s="54" t="str">
        <f t="array" ref="O540">IFERROR(VLOOKUP(B540,RT!A:I,9,FALSE),"")</f>
        <v/>
      </c>
      <c r="P540" s="52" t="str">
        <f t="array" ref="P540">IFERROR(VLOOKUP(B540,RT!A:H,8,FALSE),"")</f>
        <v/>
      </c>
      <c r="Q540" s="55" t="str">
        <f t="array" ref="Q540">IFERROR(VLOOKUP(B540,RT!A:AA,27,FALSE),"")</f>
        <v/>
      </c>
      <c r="R540" s="56" t="str">
        <f t="array" ref="R540">IF(AND(E540&lt;&gt;"",G540="INS",K540="OUI",M540&gt;0),M540*IF($O540&gt;41790,5.94,5.65),"")</f>
        <v/>
      </c>
      <c r="S540" s="50" t="str">
        <f t="array" ref="S540">IF(AND(E540&lt;&gt;"",G540="REV",K540="OUI",M540&gt;0),M540*IF($O540&gt;41790,6.2,5.9),"")</f>
        <v/>
      </c>
      <c r="T540" s="57" t="str">
        <f t="array" ref="T540">IF(AND(E540&lt;&gt;"",K540="NON",OR(L540="Branchement individuel",L540="Batiment détruit")),3,"")</f>
        <v/>
      </c>
      <c r="U540" s="58"/>
      <c r="V540" s="58" t="str">
        <f t="array" ref="V540">IF(AND(E540&lt;&gt;"",K540="OUI",Q540="OUI"),18,"")</f>
        <v/>
      </c>
      <c r="W540" s="49" t="str">
        <f t="array" ref="W540">IF(AND(E540&lt;&gt;"",K540="OUI",Q540="OUI"),60,"")</f>
        <v/>
      </c>
      <c r="X540" s="56"/>
      <c r="Y540" s="49"/>
      <c r="Z540" s="49"/>
      <c r="AA540" s="51"/>
      <c r="AB540" s="48"/>
    </row>
    <row r="541" spans="1:28" x14ac:dyDescent="0.25">
      <c r="A541" s="152" t="str">
        <f t="array" ref="A541">IF(D541="",RIGHT(E541,7),"")</f>
        <v>5340198</v>
      </c>
      <c r="B541" s="152">
        <f t="array" ref="B541">E541</f>
        <v>10005340198</v>
      </c>
      <c r="C541" s="61" t="str">
        <f t="array" ref="C541">IFERROR(VLOOKUP(B541,RT!A:B,2,FALSE),"")</f>
        <v/>
      </c>
      <c r="D541" s="7" t="str">
        <f t="array" ref="D541">IFERROR(VLOOKUP(B541,RT!A:J,10,FALSE),"")</f>
        <v/>
      </c>
      <c r="E541" s="203">
        <v>10005340198</v>
      </c>
      <c r="F541" s="204" t="s">
        <v>1294</v>
      </c>
      <c r="G541" s="204" t="s">
        <v>70</v>
      </c>
      <c r="H541" s="204"/>
      <c r="I541" s="204" t="s">
        <v>1104</v>
      </c>
      <c r="J541" s="202" t="s">
        <v>79</v>
      </c>
      <c r="K541" s="169" t="str">
        <f t="array" ref="K541">IFERROR(VLOOKUP(B541,RT!A:K,11,FALSE),"")</f>
        <v/>
      </c>
      <c r="L541" s="170" t="str">
        <f t="array" ref="L541">IFERROR(VLOOKUP(B541,RT!A:AJ,36,FALSE),"")</f>
        <v/>
      </c>
      <c r="M541" s="53" t="str">
        <f t="array" ref="M541">IFERROR(VLOOKUP(B541,RT!A:AL,38,FALSE),"")</f>
        <v/>
      </c>
      <c r="N541" s="52" t="str">
        <f t="array" ref="N541">IFERROR(VLOOKUP(B541,RT!A:AK,37,FALSE),"")</f>
        <v/>
      </c>
      <c r="O541" s="54" t="str">
        <f t="array" ref="O541">IFERROR(VLOOKUP(B541,RT!A:I,9,FALSE),"")</f>
        <v/>
      </c>
      <c r="P541" s="52" t="str">
        <f t="array" ref="P541">IFERROR(VLOOKUP(B541,RT!A:H,8,FALSE),"")</f>
        <v/>
      </c>
      <c r="Q541" s="55" t="str">
        <f t="array" ref="Q541">IFERROR(VLOOKUP(B541,RT!A:AA,27,FALSE),"")</f>
        <v/>
      </c>
      <c r="R541" s="56" t="str">
        <f t="array" ref="R541">IF(AND(E541&lt;&gt;"",G541="INS",K541="OUI",M541&gt;0),M541*IF($O541&gt;41790,5.94,5.65),"")</f>
        <v/>
      </c>
      <c r="S541" s="50" t="str">
        <f t="array" ref="S541">IF(AND(E541&lt;&gt;"",G541="REV",K541="OUI",M541&gt;0),M541*IF($O541&gt;41790,6.2,5.9),"")</f>
        <v/>
      </c>
      <c r="T541" s="57" t="str">
        <f t="array" ref="T541">IF(AND(E541&lt;&gt;"",K541="NON",OR(L541="Branchement individuel",L541="Batiment détruit")),3,"")</f>
        <v/>
      </c>
      <c r="U541" s="58"/>
      <c r="V541" s="58" t="str">
        <f t="array" ref="V541">IF(AND(E541&lt;&gt;"",K541="OUI",Q541="OUI"),18,"")</f>
        <v/>
      </c>
      <c r="W541" s="49" t="str">
        <f t="array" ref="W541">IF(AND(E541&lt;&gt;"",K541="OUI",Q541="OUI"),60,"")</f>
        <v/>
      </c>
      <c r="X541" s="56"/>
      <c r="Y541" s="49"/>
      <c r="Z541" s="49"/>
      <c r="AA541" s="51"/>
      <c r="AB541" s="48"/>
    </row>
    <row r="542" spans="1:28" x14ac:dyDescent="0.25">
      <c r="A542" s="152" t="str">
        <f t="array" ref="A542">IF(D542="",RIGHT(E542,7),"")</f>
        <v>5611407</v>
      </c>
      <c r="B542" s="152">
        <f t="array" ref="B542">E542</f>
        <v>10005611407</v>
      </c>
      <c r="C542" s="61" t="str">
        <f t="array" ref="C542">IFERROR(VLOOKUP(B542,RT!A:B,2,FALSE),"")</f>
        <v/>
      </c>
      <c r="D542" s="7" t="str">
        <f t="array" ref="D542">IFERROR(VLOOKUP(B542,RT!A:J,10,FALSE),"")</f>
        <v/>
      </c>
      <c r="E542" s="203">
        <v>10005611407</v>
      </c>
      <c r="F542" s="204" t="s">
        <v>1295</v>
      </c>
      <c r="G542" s="204" t="s">
        <v>70</v>
      </c>
      <c r="H542" s="204"/>
      <c r="I542" s="204" t="s">
        <v>1104</v>
      </c>
      <c r="J542" s="202" t="s">
        <v>79</v>
      </c>
      <c r="K542" s="169" t="str">
        <f t="array" ref="K542">IFERROR(VLOOKUP(B542,RT!A:K,11,FALSE),"")</f>
        <v/>
      </c>
      <c r="L542" s="170" t="str">
        <f t="array" ref="L542">IFERROR(VLOOKUP(B542,RT!A:AJ,36,FALSE),"")</f>
        <v/>
      </c>
      <c r="M542" s="53" t="str">
        <f t="array" ref="M542">IFERROR(VLOOKUP(B542,RT!A:AL,38,FALSE),"")</f>
        <v/>
      </c>
      <c r="N542" s="52" t="str">
        <f t="array" ref="N542">IFERROR(VLOOKUP(B542,RT!A:AK,37,FALSE),"")</f>
        <v/>
      </c>
      <c r="O542" s="54" t="str">
        <f t="array" ref="O542">IFERROR(VLOOKUP(B542,RT!A:I,9,FALSE),"")</f>
        <v/>
      </c>
      <c r="P542" s="52" t="str">
        <f t="array" ref="P542">IFERROR(VLOOKUP(B542,RT!A:H,8,FALSE),"")</f>
        <v/>
      </c>
      <c r="Q542" s="55" t="str">
        <f t="array" ref="Q542">IFERROR(VLOOKUP(B542,RT!A:AA,27,FALSE),"")</f>
        <v/>
      </c>
      <c r="R542" s="56" t="str">
        <f t="array" ref="R542">IF(AND(E542&lt;&gt;"",G542="INS",K542="OUI",M542&gt;0),M542*IF($O542&gt;41790,5.94,5.65),"")</f>
        <v/>
      </c>
      <c r="S542" s="50" t="str">
        <f t="array" ref="S542">IF(AND(E542&lt;&gt;"",G542="REV",K542="OUI",M542&gt;0),M542*IF($O542&gt;41790,6.2,5.9),"")</f>
        <v/>
      </c>
      <c r="T542" s="57" t="str">
        <f t="array" ref="T542">IF(AND(E542&lt;&gt;"",K542="NON",OR(L542="Branchement individuel",L542="Batiment détruit")),3,"")</f>
        <v/>
      </c>
      <c r="U542" s="58"/>
      <c r="V542" s="58" t="str">
        <f t="array" ref="V542">IF(AND(E542&lt;&gt;"",K542="OUI",Q542="OUI"),18,"")</f>
        <v/>
      </c>
      <c r="W542" s="49" t="str">
        <f t="array" ref="W542">IF(AND(E542&lt;&gt;"",K542="OUI",Q542="OUI"),60,"")</f>
        <v/>
      </c>
      <c r="X542" s="56"/>
      <c r="Y542" s="49"/>
      <c r="Z542" s="49"/>
      <c r="AA542" s="51"/>
      <c r="AB542" s="48"/>
    </row>
    <row r="543" spans="1:28" x14ac:dyDescent="0.25">
      <c r="A543" s="152" t="str">
        <f t="array" ref="A543">IF(D543="",RIGHT(E543,7),"")</f>
        <v>5645831</v>
      </c>
      <c r="B543" s="152">
        <f t="array" ref="B543">E543</f>
        <v>10005645831</v>
      </c>
      <c r="C543" s="61" t="str">
        <f t="array" ref="C543">IFERROR(VLOOKUP(B543,RT!A:B,2,FALSE),"")</f>
        <v/>
      </c>
      <c r="D543" s="7" t="str">
        <f t="array" ref="D543">IFERROR(VLOOKUP(B543,RT!A:J,10,FALSE),"")</f>
        <v/>
      </c>
      <c r="E543" s="203">
        <v>10005645831</v>
      </c>
      <c r="F543" s="204" t="s">
        <v>1224</v>
      </c>
      <c r="G543" s="204" t="s">
        <v>70</v>
      </c>
      <c r="H543" s="204"/>
      <c r="I543" s="204" t="s">
        <v>1104</v>
      </c>
      <c r="J543" s="202" t="s">
        <v>79</v>
      </c>
      <c r="K543" s="169" t="str">
        <f t="array" ref="K543">IFERROR(VLOOKUP(B543,RT!A:K,11,FALSE),"")</f>
        <v/>
      </c>
      <c r="L543" s="170" t="str">
        <f t="array" ref="L543">IFERROR(VLOOKUP(B543,RT!A:AJ,36,FALSE),"")</f>
        <v/>
      </c>
      <c r="M543" s="53" t="str">
        <f t="array" ref="M543">IFERROR(VLOOKUP(B543,RT!A:AL,38,FALSE),"")</f>
        <v/>
      </c>
      <c r="N543" s="52" t="str">
        <f t="array" ref="N543">IFERROR(VLOOKUP(B543,RT!A:AK,37,FALSE),"")</f>
        <v/>
      </c>
      <c r="O543" s="54" t="str">
        <f t="array" ref="O543">IFERROR(VLOOKUP(B543,RT!A:I,9,FALSE),"")</f>
        <v/>
      </c>
      <c r="P543" s="52" t="str">
        <f t="array" ref="P543">IFERROR(VLOOKUP(B543,RT!A:H,8,FALSE),"")</f>
        <v/>
      </c>
      <c r="Q543" s="55" t="str">
        <f t="array" ref="Q543">IFERROR(VLOOKUP(B543,RT!A:AA,27,FALSE),"")</f>
        <v/>
      </c>
      <c r="R543" s="56" t="str">
        <f t="array" ref="R543">IF(AND(E543&lt;&gt;"",G543="INS",K543="OUI",M543&gt;0),M543*IF($O543&gt;41790,5.94,5.65),"")</f>
        <v/>
      </c>
      <c r="S543" s="50" t="str">
        <f t="array" ref="S543">IF(AND(E543&lt;&gt;"",G543="REV",K543="OUI",M543&gt;0),M543*IF($O543&gt;41790,6.2,5.9),"")</f>
        <v/>
      </c>
      <c r="T543" s="57" t="str">
        <f t="array" ref="T543">IF(AND(E543&lt;&gt;"",K543="NON",OR(L543="Branchement individuel",L543="Batiment détruit")),3,"")</f>
        <v/>
      </c>
      <c r="U543" s="58"/>
      <c r="V543" s="58" t="str">
        <f t="array" ref="V543">IF(AND(E543&lt;&gt;"",K543="OUI",Q543="OUI"),18,"")</f>
        <v/>
      </c>
      <c r="W543" s="49" t="str">
        <f t="array" ref="W543">IF(AND(E543&lt;&gt;"",K543="OUI",Q543="OUI"),60,"")</f>
        <v/>
      </c>
      <c r="X543" s="56"/>
      <c r="Y543" s="49"/>
      <c r="Z543" s="49"/>
      <c r="AA543" s="51"/>
      <c r="AB543" s="48"/>
    </row>
    <row r="544" spans="1:28" x14ac:dyDescent="0.25">
      <c r="A544" s="152" t="str">
        <f t="array" ref="A544">IF(D544="",RIGHT(E544,7),"")</f>
        <v>5383592</v>
      </c>
      <c r="B544" s="152">
        <f t="array" ref="B544">E544</f>
        <v>10005383592</v>
      </c>
      <c r="C544" s="61" t="str">
        <f t="array" ref="C544">IFERROR(VLOOKUP(B544,RT!A:B,2,FALSE),"")</f>
        <v/>
      </c>
      <c r="D544" s="7" t="str">
        <f t="array" ref="D544">IFERROR(VLOOKUP(B544,RT!A:J,10,FALSE),"")</f>
        <v/>
      </c>
      <c r="E544" s="203">
        <v>10005383592</v>
      </c>
      <c r="F544" s="204" t="s">
        <v>1167</v>
      </c>
      <c r="G544" s="204" t="s">
        <v>70</v>
      </c>
      <c r="H544" s="204"/>
      <c r="I544" s="204" t="s">
        <v>1104</v>
      </c>
      <c r="J544" s="202" t="s">
        <v>79</v>
      </c>
      <c r="K544" s="169" t="str">
        <f t="array" ref="K544">IFERROR(VLOOKUP(B544,RT!A:K,11,FALSE),"")</f>
        <v/>
      </c>
      <c r="L544" s="170" t="str">
        <f t="array" ref="L544">IFERROR(VLOOKUP(B544,RT!A:AJ,36,FALSE),"")</f>
        <v/>
      </c>
      <c r="M544" s="53" t="str">
        <f t="array" ref="M544">IFERROR(VLOOKUP(B544,RT!A:AL,38,FALSE),"")</f>
        <v/>
      </c>
      <c r="N544" s="52" t="str">
        <f t="array" ref="N544">IFERROR(VLOOKUP(B544,RT!A:AK,37,FALSE),"")</f>
        <v/>
      </c>
      <c r="O544" s="54" t="str">
        <f t="array" ref="O544">IFERROR(VLOOKUP(B544,RT!A:I,9,FALSE),"")</f>
        <v/>
      </c>
      <c r="P544" s="52" t="str">
        <f t="array" ref="P544">IFERROR(VLOOKUP(B544,RT!A:H,8,FALSE),"")</f>
        <v/>
      </c>
      <c r="Q544" s="55" t="str">
        <f t="array" ref="Q544">IFERROR(VLOOKUP(B544,RT!A:AA,27,FALSE),"")</f>
        <v/>
      </c>
      <c r="R544" s="56" t="str">
        <f t="array" ref="R544">IF(AND(E544&lt;&gt;"",G544="INS",K544="OUI",M544&gt;0),M544*IF($O544&gt;41790,5.94,5.65),"")</f>
        <v/>
      </c>
      <c r="S544" s="50" t="str">
        <f t="array" ref="S544">IF(AND(E544&lt;&gt;"",G544="REV",K544="OUI",M544&gt;0),M544*IF($O544&gt;41790,6.2,5.9),"")</f>
        <v/>
      </c>
      <c r="T544" s="57" t="str">
        <f t="array" ref="T544">IF(AND(E544&lt;&gt;"",K544="NON",OR(L544="Branchement individuel",L544="Batiment détruit")),3,"")</f>
        <v/>
      </c>
      <c r="U544" s="58"/>
      <c r="V544" s="58" t="str">
        <f t="array" ref="V544">IF(AND(E544&lt;&gt;"",K544="OUI",Q544="OUI"),18,"")</f>
        <v/>
      </c>
      <c r="W544" s="49" t="str">
        <f t="array" ref="W544">IF(AND(E544&lt;&gt;"",K544="OUI",Q544="OUI"),60,"")</f>
        <v/>
      </c>
      <c r="X544" s="56"/>
      <c r="Y544" s="49"/>
      <c r="Z544" s="49"/>
      <c r="AA544" s="51"/>
      <c r="AB544" s="48"/>
    </row>
    <row r="545" spans="1:28" x14ac:dyDescent="0.25">
      <c r="A545" s="152" t="str">
        <f t="array" ref="A545">IF(D545="",RIGHT(E545,7),"")</f>
        <v>5422678</v>
      </c>
      <c r="B545" s="152">
        <f t="array" ref="B545">E545</f>
        <v>10005422678</v>
      </c>
      <c r="C545" s="61" t="str">
        <f t="array" ref="C545">IFERROR(VLOOKUP(B545,RT!A:B,2,FALSE),"")</f>
        <v/>
      </c>
      <c r="D545" s="7" t="str">
        <f t="array" ref="D545">IFERROR(VLOOKUP(B545,RT!A:J,10,FALSE),"")</f>
        <v/>
      </c>
      <c r="E545" s="203">
        <v>10005422678</v>
      </c>
      <c r="F545" s="204" t="s">
        <v>1157</v>
      </c>
      <c r="G545" s="204" t="s">
        <v>70</v>
      </c>
      <c r="H545" s="204"/>
      <c r="I545" s="204" t="s">
        <v>1104</v>
      </c>
      <c r="J545" s="202" t="s">
        <v>79</v>
      </c>
      <c r="K545" s="169" t="str">
        <f t="array" ref="K545">IFERROR(VLOOKUP(B545,RT!A:K,11,FALSE),"")</f>
        <v/>
      </c>
      <c r="L545" s="170" t="str">
        <f t="array" ref="L545">IFERROR(VLOOKUP(B545,RT!A:AJ,36,FALSE),"")</f>
        <v/>
      </c>
      <c r="M545" s="53" t="str">
        <f t="array" ref="M545">IFERROR(VLOOKUP(B545,RT!A:AL,38,FALSE),"")</f>
        <v/>
      </c>
      <c r="N545" s="52" t="str">
        <f t="array" ref="N545">IFERROR(VLOOKUP(B545,RT!A:AK,37,FALSE),"")</f>
        <v/>
      </c>
      <c r="O545" s="54" t="str">
        <f t="array" ref="O545">IFERROR(VLOOKUP(B545,RT!A:I,9,FALSE),"")</f>
        <v/>
      </c>
      <c r="P545" s="52" t="str">
        <f t="array" ref="P545">IFERROR(VLOOKUP(B545,RT!A:H,8,FALSE),"")</f>
        <v/>
      </c>
      <c r="Q545" s="55" t="str">
        <f t="array" ref="Q545">IFERROR(VLOOKUP(B545,RT!A:AA,27,FALSE),"")</f>
        <v/>
      </c>
      <c r="R545" s="56" t="str">
        <f t="array" ref="R545">IF(AND(E545&lt;&gt;"",G545="INS",K545="OUI",M545&gt;0),M545*IF($O545&gt;41790,5.94,5.65),"")</f>
        <v/>
      </c>
      <c r="S545" s="50" t="str">
        <f t="array" ref="S545">IF(AND(E545&lt;&gt;"",G545="REV",K545="OUI",M545&gt;0),M545*IF($O545&gt;41790,6.2,5.9),"")</f>
        <v/>
      </c>
      <c r="T545" s="57" t="str">
        <f t="array" ref="T545">IF(AND(E545&lt;&gt;"",K545="NON",OR(L545="Branchement individuel",L545="Batiment détruit")),3,"")</f>
        <v/>
      </c>
      <c r="U545" s="58"/>
      <c r="V545" s="58" t="str">
        <f t="array" ref="V545">IF(AND(E545&lt;&gt;"",K545="OUI",Q545="OUI"),18,"")</f>
        <v/>
      </c>
      <c r="W545" s="49" t="str">
        <f t="array" ref="W545">IF(AND(E545&lt;&gt;"",K545="OUI",Q545="OUI"),60,"")</f>
        <v/>
      </c>
      <c r="X545" s="56"/>
      <c r="Y545" s="49"/>
      <c r="Z545" s="49"/>
      <c r="AA545" s="51"/>
      <c r="AB545" s="48"/>
    </row>
    <row r="546" spans="1:28" x14ac:dyDescent="0.25">
      <c r="A546" s="152" t="str">
        <f t="array" ref="A546">IF(D546="",RIGHT(E546,7),"")</f>
        <v>5423781</v>
      </c>
      <c r="B546" s="152">
        <f t="array" ref="B546">E546</f>
        <v>10005423781</v>
      </c>
      <c r="C546" s="61" t="str">
        <f t="array" ref="C546">IFERROR(VLOOKUP(B546,RT!A:B,2,FALSE),"")</f>
        <v/>
      </c>
      <c r="D546" s="7" t="str">
        <f t="array" ref="D546">IFERROR(VLOOKUP(B546,RT!A:J,10,FALSE),"")</f>
        <v/>
      </c>
      <c r="E546" s="203">
        <v>10005423781</v>
      </c>
      <c r="F546" s="204" t="s">
        <v>1156</v>
      </c>
      <c r="G546" s="204" t="s">
        <v>70</v>
      </c>
      <c r="H546" s="204"/>
      <c r="I546" s="204" t="s">
        <v>1104</v>
      </c>
      <c r="J546" s="202" t="s">
        <v>79</v>
      </c>
      <c r="K546" s="169" t="str">
        <f t="array" ref="K546">IFERROR(VLOOKUP(B546,RT!A:K,11,FALSE),"")</f>
        <v/>
      </c>
      <c r="L546" s="170" t="str">
        <f t="array" ref="L546">IFERROR(VLOOKUP(B546,RT!A:AJ,36,FALSE),"")</f>
        <v/>
      </c>
      <c r="M546" s="53" t="str">
        <f t="array" ref="M546">IFERROR(VLOOKUP(B546,RT!A:AL,38,FALSE),"")</f>
        <v/>
      </c>
      <c r="N546" s="52" t="str">
        <f t="array" ref="N546">IFERROR(VLOOKUP(B546,RT!A:AK,37,FALSE),"")</f>
        <v/>
      </c>
      <c r="O546" s="54" t="str">
        <f t="array" ref="O546">IFERROR(VLOOKUP(B546,RT!A:I,9,FALSE),"")</f>
        <v/>
      </c>
      <c r="P546" s="52" t="str">
        <f t="array" ref="P546">IFERROR(VLOOKUP(B546,RT!A:H,8,FALSE),"")</f>
        <v/>
      </c>
      <c r="Q546" s="55" t="str">
        <f t="array" ref="Q546">IFERROR(VLOOKUP(B546,RT!A:AA,27,FALSE),"")</f>
        <v/>
      </c>
      <c r="R546" s="56" t="str">
        <f t="array" ref="R546">IF(AND(E546&lt;&gt;"",G546="INS",K546="OUI",M546&gt;0),M546*IF($O546&gt;41790,5.94,5.65),"")</f>
        <v/>
      </c>
      <c r="S546" s="50" t="str">
        <f t="array" ref="S546">IF(AND(E546&lt;&gt;"",G546="REV",K546="OUI",M546&gt;0),M546*IF($O546&gt;41790,6.2,5.9),"")</f>
        <v/>
      </c>
      <c r="T546" s="57" t="str">
        <f t="array" ref="T546">IF(AND(E546&lt;&gt;"",K546="NON",OR(L546="Branchement individuel",L546="Batiment détruit")),3,"")</f>
        <v/>
      </c>
      <c r="U546" s="58"/>
      <c r="V546" s="58" t="str">
        <f t="array" ref="V546">IF(AND(E546&lt;&gt;"",K546="OUI",Q546="OUI"),18,"")</f>
        <v/>
      </c>
      <c r="W546" s="49" t="str">
        <f t="array" ref="W546">IF(AND(E546&lt;&gt;"",K546="OUI",Q546="OUI"),60,"")</f>
        <v/>
      </c>
      <c r="X546" s="56"/>
      <c r="Y546" s="49"/>
      <c r="Z546" s="49"/>
      <c r="AA546" s="51"/>
      <c r="AB546" s="48"/>
    </row>
    <row r="547" spans="1:28" x14ac:dyDescent="0.25">
      <c r="A547" s="152" t="str">
        <f t="array" ref="A547">IF(D547="",RIGHT(E547,7),"")</f>
        <v>5240373</v>
      </c>
      <c r="B547" s="152">
        <f t="array" ref="B547">E547</f>
        <v>10005240373</v>
      </c>
      <c r="C547" s="61" t="str">
        <f t="array" ref="C547">IFERROR(VLOOKUP(B547,RT!A:B,2,FALSE),"")</f>
        <v/>
      </c>
      <c r="D547" s="7" t="str">
        <f t="array" ref="D547">IFERROR(VLOOKUP(B547,RT!A:J,10,FALSE),"")</f>
        <v/>
      </c>
      <c r="E547" s="203">
        <v>10005240373</v>
      </c>
      <c r="F547" s="204" t="s">
        <v>1313</v>
      </c>
      <c r="G547" s="204" t="s">
        <v>70</v>
      </c>
      <c r="H547" s="204"/>
      <c r="I547" s="204" t="s">
        <v>1104</v>
      </c>
      <c r="J547" s="202" t="s">
        <v>79</v>
      </c>
      <c r="K547" s="169" t="str">
        <f t="array" ref="K547">IFERROR(VLOOKUP(B547,RT!A:K,11,FALSE),"")</f>
        <v/>
      </c>
      <c r="L547" s="170" t="str">
        <f t="array" ref="L547">IFERROR(VLOOKUP(B547,RT!A:AJ,36,FALSE),"")</f>
        <v/>
      </c>
      <c r="M547" s="53" t="str">
        <f t="array" ref="M547">IFERROR(VLOOKUP(B547,RT!A:AL,38,FALSE),"")</f>
        <v/>
      </c>
      <c r="N547" s="52" t="str">
        <f t="array" ref="N547">IFERROR(VLOOKUP(B547,RT!A:AK,37,FALSE),"")</f>
        <v/>
      </c>
      <c r="O547" s="54" t="str">
        <f t="array" ref="O547">IFERROR(VLOOKUP(B547,RT!A:I,9,FALSE),"")</f>
        <v/>
      </c>
      <c r="P547" s="52" t="str">
        <f t="array" ref="P547">IFERROR(VLOOKUP(B547,RT!A:H,8,FALSE),"")</f>
        <v/>
      </c>
      <c r="Q547" s="55" t="str">
        <f t="array" ref="Q547">IFERROR(VLOOKUP(B547,RT!A:AA,27,FALSE),"")</f>
        <v/>
      </c>
      <c r="R547" s="56" t="str">
        <f t="array" ref="R547">IF(AND(E547&lt;&gt;"",G547="INS",K547="OUI",M547&gt;0),M547*IF($O547&gt;41790,5.94,5.65),"")</f>
        <v/>
      </c>
      <c r="S547" s="50" t="str">
        <f t="array" ref="S547">IF(AND(E547&lt;&gt;"",G547="REV",K547="OUI",M547&gt;0),M547*IF($O547&gt;41790,6.2,5.9),"")</f>
        <v/>
      </c>
      <c r="T547" s="57" t="str">
        <f t="array" ref="T547">IF(AND(E547&lt;&gt;"",K547="NON",OR(L547="Branchement individuel",L547="Batiment détruit")),3,"")</f>
        <v/>
      </c>
      <c r="U547" s="58"/>
      <c r="V547" s="58" t="str">
        <f t="array" ref="V547">IF(AND(E547&lt;&gt;"",K547="OUI",Q547="OUI"),18,"")</f>
        <v/>
      </c>
      <c r="W547" s="49" t="str">
        <f t="array" ref="W547">IF(AND(E547&lt;&gt;"",K547="OUI",Q547="OUI"),60,"")</f>
        <v/>
      </c>
      <c r="X547" s="56"/>
      <c r="Y547" s="49"/>
      <c r="Z547" s="49"/>
      <c r="AA547" s="51"/>
      <c r="AB547" s="48"/>
    </row>
    <row r="548" spans="1:28" x14ac:dyDescent="0.25">
      <c r="A548" s="152" t="str">
        <f t="array" ref="A548">IF(D548="",RIGHT(E548,7),"")</f>
        <v>5336690</v>
      </c>
      <c r="B548" s="152">
        <f t="array" ref="B548">E548</f>
        <v>10005336690</v>
      </c>
      <c r="C548" s="61" t="str">
        <f t="array" ref="C548">IFERROR(VLOOKUP(B548,RT!A:B,2,FALSE),"")</f>
        <v/>
      </c>
      <c r="D548" s="7" t="str">
        <f t="array" ref="D548">IFERROR(VLOOKUP(B548,RT!A:J,10,FALSE),"")</f>
        <v/>
      </c>
      <c r="E548" s="203">
        <v>10005336690</v>
      </c>
      <c r="F548" s="204" t="s">
        <v>1212</v>
      </c>
      <c r="G548" s="204" t="s">
        <v>70</v>
      </c>
      <c r="H548" s="204"/>
      <c r="I548" s="204" t="s">
        <v>1104</v>
      </c>
      <c r="J548" s="202" t="s">
        <v>79</v>
      </c>
      <c r="K548" s="169" t="str">
        <f t="array" ref="K548">IFERROR(VLOOKUP(B548,RT!A:K,11,FALSE),"")</f>
        <v/>
      </c>
      <c r="L548" s="170" t="str">
        <f t="array" ref="L548">IFERROR(VLOOKUP(B548,RT!A:AJ,36,FALSE),"")</f>
        <v/>
      </c>
      <c r="M548" s="53" t="str">
        <f t="array" ref="M548">IFERROR(VLOOKUP(B548,RT!A:AL,38,FALSE),"")</f>
        <v/>
      </c>
      <c r="N548" s="52" t="str">
        <f t="array" ref="N548">IFERROR(VLOOKUP(B548,RT!A:AK,37,FALSE),"")</f>
        <v/>
      </c>
      <c r="O548" s="54" t="str">
        <f t="array" ref="O548">IFERROR(VLOOKUP(B548,RT!A:I,9,FALSE),"")</f>
        <v/>
      </c>
      <c r="P548" s="52" t="str">
        <f t="array" ref="P548">IFERROR(VLOOKUP(B548,RT!A:H,8,FALSE),"")</f>
        <v/>
      </c>
      <c r="Q548" s="55" t="str">
        <f t="array" ref="Q548">IFERROR(VLOOKUP(B548,RT!A:AA,27,FALSE),"")</f>
        <v/>
      </c>
      <c r="R548" s="56" t="str">
        <f t="array" ref="R548">IF(AND(E548&lt;&gt;"",G548="INS",K548="OUI",M548&gt;0),M548*IF($O548&gt;41790,5.94,5.65),"")</f>
        <v/>
      </c>
      <c r="S548" s="50" t="str">
        <f t="array" ref="S548">IF(AND(E548&lt;&gt;"",G548="REV",K548="OUI",M548&gt;0),M548*IF($O548&gt;41790,6.2,5.9),"")</f>
        <v/>
      </c>
      <c r="T548" s="57" t="str">
        <f t="array" ref="T548">IF(AND(E548&lt;&gt;"",K548="NON",OR(L548="Branchement individuel",L548="Batiment détruit")),3,"")</f>
        <v/>
      </c>
      <c r="U548" s="58"/>
      <c r="V548" s="58" t="str">
        <f t="array" ref="V548">IF(AND(E548&lt;&gt;"",K548="OUI",Q548="OUI"),18,"")</f>
        <v/>
      </c>
      <c r="W548" s="49" t="str">
        <f t="array" ref="W548">IF(AND(E548&lt;&gt;"",K548="OUI",Q548="OUI"),60,"")</f>
        <v/>
      </c>
      <c r="X548" s="56"/>
      <c r="Y548" s="49"/>
      <c r="Z548" s="49"/>
      <c r="AA548" s="51"/>
      <c r="AB548" s="48"/>
    </row>
    <row r="549" spans="1:28" x14ac:dyDescent="0.25">
      <c r="A549" s="152" t="str">
        <f t="array" ref="A549">IF(D549="",RIGHT(E549,7),"")</f>
        <v>5557551</v>
      </c>
      <c r="B549" s="152">
        <f t="array" ref="B549">E549</f>
        <v>10005557551</v>
      </c>
      <c r="C549" s="61" t="str">
        <f t="array" ref="C549">IFERROR(VLOOKUP(B549,RT!A:B,2,FALSE),"")</f>
        <v/>
      </c>
      <c r="D549" s="7" t="str">
        <f t="array" ref="D549">IFERROR(VLOOKUP(B549,RT!A:J,10,FALSE),"")</f>
        <v/>
      </c>
      <c r="E549" s="203">
        <v>10005557551</v>
      </c>
      <c r="F549" s="204" t="s">
        <v>1237</v>
      </c>
      <c r="G549" s="204" t="s">
        <v>70</v>
      </c>
      <c r="H549" s="204"/>
      <c r="I549" s="204" t="s">
        <v>1104</v>
      </c>
      <c r="J549" s="202" t="s">
        <v>79</v>
      </c>
      <c r="K549" s="169" t="str">
        <f t="array" ref="K549">IFERROR(VLOOKUP(B549,RT!A:K,11,FALSE),"")</f>
        <v/>
      </c>
      <c r="L549" s="170" t="str">
        <f t="array" ref="L549">IFERROR(VLOOKUP(B549,RT!A:AJ,36,FALSE),"")</f>
        <v/>
      </c>
      <c r="M549" s="53" t="str">
        <f t="array" ref="M549">IFERROR(VLOOKUP(B549,RT!A:AL,38,FALSE),"")</f>
        <v/>
      </c>
      <c r="N549" s="52" t="str">
        <f t="array" ref="N549">IFERROR(VLOOKUP(B549,RT!A:AK,37,FALSE),"")</f>
        <v/>
      </c>
      <c r="O549" s="54" t="str">
        <f t="array" ref="O549">IFERROR(VLOOKUP(B549,RT!A:I,9,FALSE),"")</f>
        <v/>
      </c>
      <c r="P549" s="52" t="str">
        <f t="array" ref="P549">IFERROR(VLOOKUP(B549,RT!A:H,8,FALSE),"")</f>
        <v/>
      </c>
      <c r="Q549" s="55" t="str">
        <f t="array" ref="Q549">IFERROR(VLOOKUP(B549,RT!A:AA,27,FALSE),"")</f>
        <v/>
      </c>
      <c r="R549" s="56" t="str">
        <f t="array" ref="R549">IF(AND(E549&lt;&gt;"",G549="INS",K549="OUI",M549&gt;0),M549*IF($O549&gt;41790,5.94,5.65),"")</f>
        <v/>
      </c>
      <c r="S549" s="50" t="str">
        <f t="array" ref="S549">IF(AND(E549&lt;&gt;"",G549="REV",K549="OUI",M549&gt;0),M549*IF($O549&gt;41790,6.2,5.9),"")</f>
        <v/>
      </c>
      <c r="T549" s="57" t="str">
        <f t="array" ref="T549">IF(AND(E549&lt;&gt;"",K549="NON",OR(L549="Branchement individuel",L549="Batiment détruit")),3,"")</f>
        <v/>
      </c>
      <c r="U549" s="58"/>
      <c r="V549" s="58" t="str">
        <f t="array" ref="V549">IF(AND(E549&lt;&gt;"",K549="OUI",Q549="OUI"),18,"")</f>
        <v/>
      </c>
      <c r="W549" s="49" t="str">
        <f t="array" ref="W549">IF(AND(E549&lt;&gt;"",K549="OUI",Q549="OUI"),60,"")</f>
        <v/>
      </c>
      <c r="X549" s="56"/>
      <c r="Y549" s="49"/>
      <c r="Z549" s="49"/>
      <c r="AA549" s="51"/>
      <c r="AB549" s="48"/>
    </row>
    <row r="550" spans="1:28" x14ac:dyDescent="0.25">
      <c r="A550" s="152" t="str">
        <f t="array" ref="A550">IF(D550="",RIGHT(E550,7),"")</f>
        <v>5139647</v>
      </c>
      <c r="B550" s="152">
        <f t="array" ref="B550">E550</f>
        <v>10005139647</v>
      </c>
      <c r="C550" s="61" t="str">
        <f t="array" ref="C550">IFERROR(VLOOKUP(B550,RT!A:B,2,FALSE),"")</f>
        <v/>
      </c>
      <c r="D550" s="7" t="str">
        <f t="array" ref="D550">IFERROR(VLOOKUP(B550,RT!A:J,10,FALSE),"")</f>
        <v/>
      </c>
      <c r="E550" s="203">
        <v>10005139647</v>
      </c>
      <c r="F550" s="204" t="s">
        <v>1179</v>
      </c>
      <c r="G550" s="204" t="s">
        <v>70</v>
      </c>
      <c r="H550" s="204"/>
      <c r="I550" s="204" t="s">
        <v>1104</v>
      </c>
      <c r="J550" s="202" t="s">
        <v>79</v>
      </c>
      <c r="K550" s="169" t="str">
        <f t="array" ref="K550">IFERROR(VLOOKUP(B550,RT!A:K,11,FALSE),"")</f>
        <v/>
      </c>
      <c r="L550" s="170" t="str">
        <f t="array" ref="L550">IFERROR(VLOOKUP(B550,RT!A:AJ,36,FALSE),"")</f>
        <v/>
      </c>
      <c r="M550" s="53" t="str">
        <f t="array" ref="M550">IFERROR(VLOOKUP(B550,RT!A:AL,38,FALSE),"")</f>
        <v/>
      </c>
      <c r="N550" s="52" t="str">
        <f t="array" ref="N550">IFERROR(VLOOKUP(B550,RT!A:AK,37,FALSE),"")</f>
        <v/>
      </c>
      <c r="O550" s="54" t="str">
        <f t="array" ref="O550">IFERROR(VLOOKUP(B550,RT!A:I,9,FALSE),"")</f>
        <v/>
      </c>
      <c r="P550" s="52" t="str">
        <f t="array" ref="P550">IFERROR(VLOOKUP(B550,RT!A:H,8,FALSE),"")</f>
        <v/>
      </c>
      <c r="Q550" s="55" t="str">
        <f t="array" ref="Q550">IFERROR(VLOOKUP(B550,RT!A:AA,27,FALSE),"")</f>
        <v/>
      </c>
      <c r="R550" s="56" t="str">
        <f t="array" ref="R550">IF(AND(E550&lt;&gt;"",G550="INS",K550="OUI",M550&gt;0),M550*IF($O550&gt;41790,5.94,5.65),"")</f>
        <v/>
      </c>
      <c r="S550" s="50" t="str">
        <f t="array" ref="S550">IF(AND(E550&lt;&gt;"",G550="REV",K550="OUI",M550&gt;0),M550*IF($O550&gt;41790,6.2,5.9),"")</f>
        <v/>
      </c>
      <c r="T550" s="57" t="str">
        <f t="array" ref="T550">IF(AND(E550&lt;&gt;"",K550="NON",OR(L550="Branchement individuel",L550="Batiment détruit")),3,"")</f>
        <v/>
      </c>
      <c r="U550" s="58"/>
      <c r="V550" s="58" t="str">
        <f t="array" ref="V550">IF(AND(E550&lt;&gt;"",K550="OUI",Q550="OUI"),18,"")</f>
        <v/>
      </c>
      <c r="W550" s="49" t="str">
        <f t="array" ref="W550">IF(AND(E550&lt;&gt;"",K550="OUI",Q550="OUI"),60,"")</f>
        <v/>
      </c>
      <c r="X550" s="56"/>
      <c r="Y550" s="49"/>
      <c r="Z550" s="49"/>
      <c r="AA550" s="51"/>
      <c r="AB550" s="48"/>
    </row>
    <row r="551" spans="1:28" x14ac:dyDescent="0.25">
      <c r="A551" s="152" t="str">
        <f t="array" ref="A551">IF(D551="",RIGHT(E551,7),"")</f>
        <v>5201296</v>
      </c>
      <c r="B551" s="152">
        <f t="array" ref="B551">E551</f>
        <v>10005201296</v>
      </c>
      <c r="C551" s="61" t="str">
        <f t="array" ref="C551">IFERROR(VLOOKUP(B551,RT!A:B,2,FALSE),"")</f>
        <v/>
      </c>
      <c r="D551" s="7" t="str">
        <f t="array" ref="D551">IFERROR(VLOOKUP(B551,RT!A:J,10,FALSE),"")</f>
        <v/>
      </c>
      <c r="E551" s="203">
        <v>10005201296</v>
      </c>
      <c r="F551" s="204" t="s">
        <v>1279</v>
      </c>
      <c r="G551" s="204" t="s">
        <v>70</v>
      </c>
      <c r="H551" s="204"/>
      <c r="I551" s="204" t="s">
        <v>1104</v>
      </c>
      <c r="J551" s="202" t="s">
        <v>79</v>
      </c>
      <c r="K551" s="169" t="str">
        <f t="array" ref="K551">IFERROR(VLOOKUP(B551,RT!A:K,11,FALSE),"")</f>
        <v/>
      </c>
      <c r="L551" s="170" t="str">
        <f t="array" ref="L551">IFERROR(VLOOKUP(B551,RT!A:AJ,36,FALSE),"")</f>
        <v/>
      </c>
      <c r="M551" s="53" t="str">
        <f t="array" ref="M551">IFERROR(VLOOKUP(B551,RT!A:AL,38,FALSE),"")</f>
        <v/>
      </c>
      <c r="N551" s="52" t="str">
        <f t="array" ref="N551">IFERROR(VLOOKUP(B551,RT!A:AK,37,FALSE),"")</f>
        <v/>
      </c>
      <c r="O551" s="54" t="str">
        <f t="array" ref="O551">IFERROR(VLOOKUP(B551,RT!A:I,9,FALSE),"")</f>
        <v/>
      </c>
      <c r="P551" s="52" t="str">
        <f t="array" ref="P551">IFERROR(VLOOKUP(B551,RT!A:H,8,FALSE),"")</f>
        <v/>
      </c>
      <c r="Q551" s="55" t="str">
        <f t="array" ref="Q551">IFERROR(VLOOKUP(B551,RT!A:AA,27,FALSE),"")</f>
        <v/>
      </c>
      <c r="R551" s="56" t="str">
        <f t="array" ref="R551">IF(AND(E551&lt;&gt;"",G551="INS",K551="OUI",M551&gt;0),M551*IF($O551&gt;41790,5.94,5.65),"")</f>
        <v/>
      </c>
      <c r="S551" s="50" t="str">
        <f t="array" ref="S551">IF(AND(E551&lt;&gt;"",G551="REV",K551="OUI",M551&gt;0),M551*IF($O551&gt;41790,6.2,5.9),"")</f>
        <v/>
      </c>
      <c r="T551" s="57" t="str">
        <f t="array" ref="T551">IF(AND(E551&lt;&gt;"",K551="NON",OR(L551="Branchement individuel",L551="Batiment détruit")),3,"")</f>
        <v/>
      </c>
      <c r="U551" s="58"/>
      <c r="V551" s="58" t="str">
        <f t="array" ref="V551">IF(AND(E551&lt;&gt;"",K551="OUI",Q551="OUI"),18,"")</f>
        <v/>
      </c>
      <c r="W551" s="49" t="str">
        <f t="array" ref="W551">IF(AND(E551&lt;&gt;"",K551="OUI",Q551="OUI"),60,"")</f>
        <v/>
      </c>
      <c r="X551" s="56"/>
      <c r="Y551" s="49"/>
      <c r="Z551" s="49"/>
      <c r="AA551" s="51"/>
      <c r="AB551" s="48"/>
    </row>
    <row r="552" spans="1:28" x14ac:dyDescent="0.25">
      <c r="A552" s="152" t="str">
        <f t="array" ref="A552">IF(D552="",RIGHT(E552,7),"")</f>
        <v>5337721</v>
      </c>
      <c r="B552" s="152">
        <f t="array" ref="B552">E552</f>
        <v>10005337721</v>
      </c>
      <c r="C552" s="61" t="str">
        <f t="array" ref="C552">IFERROR(VLOOKUP(B552,RT!A:B,2,FALSE),"")</f>
        <v/>
      </c>
      <c r="D552" s="7" t="str">
        <f t="array" ref="D552">IFERROR(VLOOKUP(B552,RT!A:J,10,FALSE),"")</f>
        <v/>
      </c>
      <c r="E552" s="203">
        <v>10005337721</v>
      </c>
      <c r="F552" s="204" t="s">
        <v>1297</v>
      </c>
      <c r="G552" s="204" t="s">
        <v>70</v>
      </c>
      <c r="H552" s="204"/>
      <c r="I552" s="204" t="s">
        <v>1104</v>
      </c>
      <c r="J552" s="202" t="s">
        <v>79</v>
      </c>
      <c r="K552" s="169" t="str">
        <f t="array" ref="K552">IFERROR(VLOOKUP(B552,RT!A:K,11,FALSE),"")</f>
        <v/>
      </c>
      <c r="L552" s="170" t="str">
        <f t="array" ref="L552">IFERROR(VLOOKUP(B552,RT!A:AJ,36,FALSE),"")</f>
        <v/>
      </c>
      <c r="M552" s="53" t="str">
        <f t="array" ref="M552">IFERROR(VLOOKUP(B552,RT!A:AL,38,FALSE),"")</f>
        <v/>
      </c>
      <c r="N552" s="52" t="str">
        <f t="array" ref="N552">IFERROR(VLOOKUP(B552,RT!A:AK,37,FALSE),"")</f>
        <v/>
      </c>
      <c r="O552" s="54" t="str">
        <f t="array" ref="O552">IFERROR(VLOOKUP(B552,RT!A:I,9,FALSE),"")</f>
        <v/>
      </c>
      <c r="P552" s="52" t="str">
        <f t="array" ref="P552">IFERROR(VLOOKUP(B552,RT!A:H,8,FALSE),"")</f>
        <v/>
      </c>
      <c r="Q552" s="55" t="str">
        <f t="array" ref="Q552">IFERROR(VLOOKUP(B552,RT!A:AA,27,FALSE),"")</f>
        <v/>
      </c>
      <c r="R552" s="56" t="str">
        <f t="array" ref="R552">IF(AND(E552&lt;&gt;"",G552="INS",K552="OUI",M552&gt;0),M552*IF($O552&gt;41790,5.94,5.65),"")</f>
        <v/>
      </c>
      <c r="S552" s="50" t="str">
        <f t="array" ref="S552">IF(AND(E552&lt;&gt;"",G552="REV",K552="OUI",M552&gt;0),M552*IF($O552&gt;41790,6.2,5.9),"")</f>
        <v/>
      </c>
      <c r="T552" s="57" t="str">
        <f t="array" ref="T552">IF(AND(E552&lt;&gt;"",K552="NON",OR(L552="Branchement individuel",L552="Batiment détruit")),3,"")</f>
        <v/>
      </c>
      <c r="U552" s="58"/>
      <c r="V552" s="58" t="str">
        <f t="array" ref="V552">IF(AND(E552&lt;&gt;"",K552="OUI",Q552="OUI"),18,"")</f>
        <v/>
      </c>
      <c r="W552" s="49" t="str">
        <f t="array" ref="W552">IF(AND(E552&lt;&gt;"",K552="OUI",Q552="OUI"),60,"")</f>
        <v/>
      </c>
      <c r="X552" s="56"/>
      <c r="Y552" s="49"/>
      <c r="Z552" s="49"/>
      <c r="AA552" s="51"/>
      <c r="AB552" s="48"/>
    </row>
    <row r="553" spans="1:28" x14ac:dyDescent="0.25">
      <c r="A553" s="152" t="str">
        <f t="array" ref="A553">IF(D553="",RIGHT(E553,7),"")</f>
        <v>5338750</v>
      </c>
      <c r="B553" s="152">
        <f t="array" ref="B553">E553</f>
        <v>10005338750</v>
      </c>
      <c r="C553" s="61" t="str">
        <f t="array" ref="C553">IFERROR(VLOOKUP(B553,RT!A:B,2,FALSE),"")</f>
        <v/>
      </c>
      <c r="D553" s="7" t="str">
        <f t="array" ref="D553">IFERROR(VLOOKUP(B553,RT!A:J,10,FALSE),"")</f>
        <v/>
      </c>
      <c r="E553" s="203">
        <v>10005338750</v>
      </c>
      <c r="F553" s="204" t="s">
        <v>1298</v>
      </c>
      <c r="G553" s="204" t="s">
        <v>70</v>
      </c>
      <c r="H553" s="204"/>
      <c r="I553" s="204" t="s">
        <v>1104</v>
      </c>
      <c r="J553" s="202" t="s">
        <v>79</v>
      </c>
      <c r="K553" s="169" t="str">
        <f t="array" ref="K553">IFERROR(VLOOKUP(B553,RT!A:K,11,FALSE),"")</f>
        <v/>
      </c>
      <c r="L553" s="170" t="str">
        <f t="array" ref="L553">IFERROR(VLOOKUP(B553,RT!A:AJ,36,FALSE),"")</f>
        <v/>
      </c>
      <c r="M553" s="53" t="str">
        <f t="array" ref="M553">IFERROR(VLOOKUP(B553,RT!A:AL,38,FALSE),"")</f>
        <v/>
      </c>
      <c r="N553" s="52" t="str">
        <f t="array" ref="N553">IFERROR(VLOOKUP(B553,RT!A:AK,37,FALSE),"")</f>
        <v/>
      </c>
      <c r="O553" s="54" t="str">
        <f t="array" ref="O553">IFERROR(VLOOKUP(B553,RT!A:I,9,FALSE),"")</f>
        <v/>
      </c>
      <c r="P553" s="52" t="str">
        <f t="array" ref="P553">IFERROR(VLOOKUP(B553,RT!A:H,8,FALSE),"")</f>
        <v/>
      </c>
      <c r="Q553" s="55" t="str">
        <f t="array" ref="Q553">IFERROR(VLOOKUP(B553,RT!A:AA,27,FALSE),"")</f>
        <v/>
      </c>
      <c r="R553" s="56" t="str">
        <f t="array" ref="R553">IF(AND(E553&lt;&gt;"",G553="INS",K553="OUI",M553&gt;0),M553*IF($O553&gt;41790,5.94,5.65),"")</f>
        <v/>
      </c>
      <c r="S553" s="50" t="str">
        <f t="array" ref="S553">IF(AND(E553&lt;&gt;"",G553="REV",K553="OUI",M553&gt;0),M553*IF($O553&gt;41790,6.2,5.9),"")</f>
        <v/>
      </c>
      <c r="T553" s="57" t="str">
        <f t="array" ref="T553">IF(AND(E553&lt;&gt;"",K553="NON",OR(L553="Branchement individuel",L553="Batiment détruit")),3,"")</f>
        <v/>
      </c>
      <c r="U553" s="58"/>
      <c r="V553" s="58" t="str">
        <f t="array" ref="V553">IF(AND(E553&lt;&gt;"",K553="OUI",Q553="OUI"),18,"")</f>
        <v/>
      </c>
      <c r="W553" s="49" t="str">
        <f t="array" ref="W553">IF(AND(E553&lt;&gt;"",K553="OUI",Q553="OUI"),60,"")</f>
        <v/>
      </c>
      <c r="X553" s="56"/>
      <c r="Y553" s="49"/>
      <c r="Z553" s="49"/>
      <c r="AA553" s="51"/>
      <c r="AB553" s="48"/>
    </row>
    <row r="554" spans="1:28" x14ac:dyDescent="0.25">
      <c r="A554" s="152" t="str">
        <f t="array" ref="A554">IF(D554="",RIGHT(E554,7),"")</f>
        <v>5580229</v>
      </c>
      <c r="B554" s="152">
        <f t="array" ref="B554">E554</f>
        <v>10005580229</v>
      </c>
      <c r="C554" s="61" t="str">
        <f t="array" ref="C554">IFERROR(VLOOKUP(B554,RT!A:B,2,FALSE),"")</f>
        <v/>
      </c>
      <c r="D554" s="7" t="str">
        <f t="array" ref="D554">IFERROR(VLOOKUP(B554,RT!A:J,10,FALSE),"")</f>
        <v/>
      </c>
      <c r="E554" s="203">
        <v>10005580229</v>
      </c>
      <c r="F554" s="204" t="s">
        <v>1299</v>
      </c>
      <c r="G554" s="204" t="s">
        <v>70</v>
      </c>
      <c r="H554" s="204"/>
      <c r="I554" s="204" t="s">
        <v>1104</v>
      </c>
      <c r="J554" s="202" t="s">
        <v>79</v>
      </c>
      <c r="K554" s="169" t="str">
        <f t="array" ref="K554">IFERROR(VLOOKUP(B554,RT!A:K,11,FALSE),"")</f>
        <v/>
      </c>
      <c r="L554" s="170" t="str">
        <f t="array" ref="L554">IFERROR(VLOOKUP(B554,RT!A:AJ,36,FALSE),"")</f>
        <v/>
      </c>
      <c r="M554" s="53" t="str">
        <f t="array" ref="M554">IFERROR(VLOOKUP(B554,RT!A:AL,38,FALSE),"")</f>
        <v/>
      </c>
      <c r="N554" s="52" t="str">
        <f t="array" ref="N554">IFERROR(VLOOKUP(B554,RT!A:AK,37,FALSE),"")</f>
        <v/>
      </c>
      <c r="O554" s="54" t="str">
        <f t="array" ref="O554">IFERROR(VLOOKUP(B554,RT!A:I,9,FALSE),"")</f>
        <v/>
      </c>
      <c r="P554" s="52" t="str">
        <f t="array" ref="P554">IFERROR(VLOOKUP(B554,RT!A:H,8,FALSE),"")</f>
        <v/>
      </c>
      <c r="Q554" s="55" t="str">
        <f t="array" ref="Q554">IFERROR(VLOOKUP(B554,RT!A:AA,27,FALSE),"")</f>
        <v/>
      </c>
      <c r="R554" s="56" t="str">
        <f t="array" ref="R554">IF(AND(E554&lt;&gt;"",G554="INS",K554="OUI",M554&gt;0),M554*IF($O554&gt;41790,5.94,5.65),"")</f>
        <v/>
      </c>
      <c r="S554" s="50" t="str">
        <f t="array" ref="S554">IF(AND(E554&lt;&gt;"",G554="REV",K554="OUI",M554&gt;0),M554*IF($O554&gt;41790,6.2,5.9),"")</f>
        <v/>
      </c>
      <c r="T554" s="57" t="str">
        <f t="array" ref="T554">IF(AND(E554&lt;&gt;"",K554="NON",OR(L554="Branchement individuel",L554="Batiment détruit")),3,"")</f>
        <v/>
      </c>
      <c r="U554" s="58"/>
      <c r="V554" s="58" t="str">
        <f t="array" ref="V554">IF(AND(E554&lt;&gt;"",K554="OUI",Q554="OUI"),18,"")</f>
        <v/>
      </c>
      <c r="W554" s="49" t="str">
        <f t="array" ref="W554">IF(AND(E554&lt;&gt;"",K554="OUI",Q554="OUI"),60,"")</f>
        <v/>
      </c>
      <c r="X554" s="56"/>
      <c r="Y554" s="49"/>
      <c r="Z554" s="49"/>
      <c r="AA554" s="51"/>
      <c r="AB554" s="48"/>
    </row>
    <row r="555" spans="1:28" x14ac:dyDescent="0.25">
      <c r="A555" s="152" t="str">
        <f t="array" ref="A555">IF(D555="",RIGHT(E555,7),"")</f>
        <v>5582190</v>
      </c>
      <c r="B555" s="152">
        <f t="array" ref="B555">E555</f>
        <v>10005582190</v>
      </c>
      <c r="C555" s="61" t="str">
        <f t="array" ref="C555">IFERROR(VLOOKUP(B555,RT!A:B,2,FALSE),"")</f>
        <v/>
      </c>
      <c r="D555" s="7" t="str">
        <f t="array" ref="D555">IFERROR(VLOOKUP(B555,RT!A:J,10,FALSE),"")</f>
        <v/>
      </c>
      <c r="E555" s="203">
        <v>10005582190</v>
      </c>
      <c r="F555" s="204" t="s">
        <v>1300</v>
      </c>
      <c r="G555" s="204" t="s">
        <v>70</v>
      </c>
      <c r="H555" s="204"/>
      <c r="I555" s="204" t="s">
        <v>1104</v>
      </c>
      <c r="J555" s="202" t="s">
        <v>79</v>
      </c>
      <c r="K555" s="169" t="str">
        <f t="array" ref="K555">IFERROR(VLOOKUP(B555,RT!A:K,11,FALSE),"")</f>
        <v/>
      </c>
      <c r="L555" s="170" t="str">
        <f t="array" ref="L555">IFERROR(VLOOKUP(B555,RT!A:AJ,36,FALSE),"")</f>
        <v/>
      </c>
      <c r="M555" s="53" t="str">
        <f t="array" ref="M555">IFERROR(VLOOKUP(B555,RT!A:AL,38,FALSE),"")</f>
        <v/>
      </c>
      <c r="N555" s="52" t="str">
        <f t="array" ref="N555">IFERROR(VLOOKUP(B555,RT!A:AK,37,FALSE),"")</f>
        <v/>
      </c>
      <c r="O555" s="54" t="str">
        <f t="array" ref="O555">IFERROR(VLOOKUP(B555,RT!A:I,9,FALSE),"")</f>
        <v/>
      </c>
      <c r="P555" s="52" t="str">
        <f t="array" ref="P555">IFERROR(VLOOKUP(B555,RT!A:H,8,FALSE),"")</f>
        <v/>
      </c>
      <c r="Q555" s="55" t="str">
        <f t="array" ref="Q555">IFERROR(VLOOKUP(B555,RT!A:AA,27,FALSE),"")</f>
        <v/>
      </c>
      <c r="R555" s="56" t="str">
        <f t="array" ref="R555">IF(AND(E555&lt;&gt;"",G555="INS",K555="OUI",M555&gt;0),M555*IF($O555&gt;41790,5.94,5.65),"")</f>
        <v/>
      </c>
      <c r="S555" s="50" t="str">
        <f t="array" ref="S555">IF(AND(E555&lt;&gt;"",G555="REV",K555="OUI",M555&gt;0),M555*IF($O555&gt;41790,6.2,5.9),"")</f>
        <v/>
      </c>
      <c r="T555" s="57" t="str">
        <f t="array" ref="T555">IF(AND(E555&lt;&gt;"",K555="NON",OR(L555="Branchement individuel",L555="Batiment détruit")),3,"")</f>
        <v/>
      </c>
      <c r="U555" s="58"/>
      <c r="V555" s="58" t="str">
        <f t="array" ref="V555">IF(AND(E555&lt;&gt;"",K555="OUI",Q555="OUI"),18,"")</f>
        <v/>
      </c>
      <c r="W555" s="49" t="str">
        <f t="array" ref="W555">IF(AND(E555&lt;&gt;"",K555="OUI",Q555="OUI"),60,"")</f>
        <v/>
      </c>
      <c r="X555" s="56"/>
      <c r="Y555" s="49"/>
      <c r="Z555" s="49"/>
      <c r="AA555" s="51"/>
      <c r="AB555" s="48"/>
    </row>
    <row r="556" spans="1:28" x14ac:dyDescent="0.25">
      <c r="A556" s="152" t="str">
        <f t="array" ref="A556">IF(D556="",RIGHT(E556,7),"")</f>
        <v>5384547</v>
      </c>
      <c r="B556" s="152">
        <f t="array" ref="B556">E556</f>
        <v>10005384547</v>
      </c>
      <c r="C556" s="61" t="str">
        <f t="array" ref="C556">IFERROR(VLOOKUP(B556,RT!A:B,2,FALSE),"")</f>
        <v/>
      </c>
      <c r="D556" s="7" t="str">
        <f t="array" ref="D556">IFERROR(VLOOKUP(B556,RT!A:J,10,FALSE),"")</f>
        <v/>
      </c>
      <c r="E556" s="203">
        <v>10005384547</v>
      </c>
      <c r="F556" s="204" t="s">
        <v>1166</v>
      </c>
      <c r="G556" s="204" t="s">
        <v>70</v>
      </c>
      <c r="H556" s="204"/>
      <c r="I556" s="204" t="s">
        <v>1104</v>
      </c>
      <c r="J556" s="202" t="s">
        <v>79</v>
      </c>
      <c r="K556" s="169" t="str">
        <f t="array" ref="K556">IFERROR(VLOOKUP(B556,RT!A:K,11,FALSE),"")</f>
        <v/>
      </c>
      <c r="L556" s="170" t="str">
        <f t="array" ref="L556">IFERROR(VLOOKUP(B556,RT!A:AJ,36,FALSE),"")</f>
        <v/>
      </c>
      <c r="M556" s="53" t="str">
        <f t="array" ref="M556">IFERROR(VLOOKUP(B556,RT!A:AL,38,FALSE),"")</f>
        <v/>
      </c>
      <c r="N556" s="52" t="str">
        <f t="array" ref="N556">IFERROR(VLOOKUP(B556,RT!A:AK,37,FALSE),"")</f>
        <v/>
      </c>
      <c r="O556" s="54" t="str">
        <f t="array" ref="O556">IFERROR(VLOOKUP(B556,RT!A:I,9,FALSE),"")</f>
        <v/>
      </c>
      <c r="P556" s="52" t="str">
        <f t="array" ref="P556">IFERROR(VLOOKUP(B556,RT!A:H,8,FALSE),"")</f>
        <v/>
      </c>
      <c r="Q556" s="55" t="str">
        <f t="array" ref="Q556">IFERROR(VLOOKUP(B556,RT!A:AA,27,FALSE),"")</f>
        <v/>
      </c>
      <c r="R556" s="56" t="str">
        <f t="array" ref="R556">IF(AND(E556&lt;&gt;"",G556="INS",K556="OUI",M556&gt;0),M556*IF($O556&gt;41790,5.94,5.65),"")</f>
        <v/>
      </c>
      <c r="S556" s="50" t="str">
        <f t="array" ref="S556">IF(AND(E556&lt;&gt;"",G556="REV",K556="OUI",M556&gt;0),M556*IF($O556&gt;41790,6.2,5.9),"")</f>
        <v/>
      </c>
      <c r="T556" s="57" t="str">
        <f t="array" ref="T556">IF(AND(E556&lt;&gt;"",K556="NON",OR(L556="Branchement individuel",L556="Batiment détruit")),3,"")</f>
        <v/>
      </c>
      <c r="U556" s="58"/>
      <c r="V556" s="58" t="str">
        <f t="array" ref="V556">IF(AND(E556&lt;&gt;"",K556="OUI",Q556="OUI"),18,"")</f>
        <v/>
      </c>
      <c r="W556" s="49" t="str">
        <f t="array" ref="W556">IF(AND(E556&lt;&gt;"",K556="OUI",Q556="OUI"),60,"")</f>
        <v/>
      </c>
      <c r="X556" s="56"/>
      <c r="Y556" s="49"/>
      <c r="Z556" s="49"/>
      <c r="AA556" s="51"/>
      <c r="AB556" s="48"/>
    </row>
    <row r="557" spans="1:28" x14ac:dyDescent="0.25">
      <c r="A557" s="152" t="str">
        <f t="array" ref="A557">IF(D557="",RIGHT(E557,7),"")</f>
        <v>5384058</v>
      </c>
      <c r="B557" s="152">
        <f t="array" ref="B557">E557</f>
        <v>10005384058</v>
      </c>
      <c r="C557" s="61" t="str">
        <f t="array" ref="C557">IFERROR(VLOOKUP(B557,RT!A:B,2,FALSE),"")</f>
        <v/>
      </c>
      <c r="D557" s="7" t="str">
        <f t="array" ref="D557">IFERROR(VLOOKUP(B557,RT!A:J,10,FALSE),"")</f>
        <v/>
      </c>
      <c r="E557" s="203">
        <v>10005384058</v>
      </c>
      <c r="F557" s="204" t="s">
        <v>1165</v>
      </c>
      <c r="G557" s="204" t="s">
        <v>70</v>
      </c>
      <c r="H557" s="204"/>
      <c r="I557" s="204" t="s">
        <v>1104</v>
      </c>
      <c r="J557" s="202" t="s">
        <v>79</v>
      </c>
      <c r="K557" s="169" t="str">
        <f t="array" ref="K557">IFERROR(VLOOKUP(B557,RT!A:K,11,FALSE),"")</f>
        <v/>
      </c>
      <c r="L557" s="170" t="str">
        <f t="array" ref="L557">IFERROR(VLOOKUP(B557,RT!A:AJ,36,FALSE),"")</f>
        <v/>
      </c>
      <c r="M557" s="53" t="str">
        <f t="array" ref="M557">IFERROR(VLOOKUP(B557,RT!A:AL,38,FALSE),"")</f>
        <v/>
      </c>
      <c r="N557" s="52" t="str">
        <f t="array" ref="N557">IFERROR(VLOOKUP(B557,RT!A:AK,37,FALSE),"")</f>
        <v/>
      </c>
      <c r="O557" s="54" t="str">
        <f t="array" ref="O557">IFERROR(VLOOKUP(B557,RT!A:I,9,FALSE),"")</f>
        <v/>
      </c>
      <c r="P557" s="52" t="str">
        <f t="array" ref="P557">IFERROR(VLOOKUP(B557,RT!A:H,8,FALSE),"")</f>
        <v/>
      </c>
      <c r="Q557" s="55" t="str">
        <f t="array" ref="Q557">IFERROR(VLOOKUP(B557,RT!A:AA,27,FALSE),"")</f>
        <v/>
      </c>
      <c r="R557" s="56" t="str">
        <f t="array" ref="R557">IF(AND(E557&lt;&gt;"",G557="INS",K557="OUI",M557&gt;0),M557*IF($O557&gt;41790,5.94,5.65),"")</f>
        <v/>
      </c>
      <c r="S557" s="50" t="str">
        <f t="array" ref="S557">IF(AND(E557&lt;&gt;"",G557="REV",K557="OUI",M557&gt;0),M557*IF($O557&gt;41790,6.2,5.9),"")</f>
        <v/>
      </c>
      <c r="T557" s="57" t="str">
        <f t="array" ref="T557">IF(AND(E557&lt;&gt;"",K557="NON",OR(L557="Branchement individuel",L557="Batiment détruit")),3,"")</f>
        <v/>
      </c>
      <c r="U557" s="58"/>
      <c r="V557" s="58" t="str">
        <f t="array" ref="V557">IF(AND(E557&lt;&gt;"",K557="OUI",Q557="OUI"),18,"")</f>
        <v/>
      </c>
      <c r="W557" s="49" t="str">
        <f t="array" ref="W557">IF(AND(E557&lt;&gt;"",K557="OUI",Q557="OUI"),60,"")</f>
        <v/>
      </c>
      <c r="X557" s="56"/>
      <c r="Y557" s="49"/>
      <c r="Z557" s="49"/>
      <c r="AA557" s="51"/>
      <c r="AB557" s="48"/>
    </row>
    <row r="558" spans="1:28" x14ac:dyDescent="0.25">
      <c r="A558" s="152" t="str">
        <f t="array" ref="A558">IF(D558="",RIGHT(E558,7),"")</f>
        <v>5385949</v>
      </c>
      <c r="B558" s="152">
        <f t="array" ref="B558">E558</f>
        <v>10005385949</v>
      </c>
      <c r="C558" s="61" t="str">
        <f t="array" ref="C558">IFERROR(VLOOKUP(B558,RT!A:B,2,FALSE),"")</f>
        <v/>
      </c>
      <c r="D558" s="7" t="str">
        <f t="array" ref="D558">IFERROR(VLOOKUP(B558,RT!A:J,10,FALSE),"")</f>
        <v/>
      </c>
      <c r="E558" s="203">
        <v>10005385949</v>
      </c>
      <c r="F558" s="204" t="s">
        <v>1164</v>
      </c>
      <c r="G558" s="204" t="s">
        <v>70</v>
      </c>
      <c r="H558" s="204"/>
      <c r="I558" s="204" t="s">
        <v>1104</v>
      </c>
      <c r="J558" s="202" t="s">
        <v>79</v>
      </c>
      <c r="K558" s="169" t="str">
        <f t="array" ref="K558">IFERROR(VLOOKUP(B558,RT!A:K,11,FALSE),"")</f>
        <v/>
      </c>
      <c r="L558" s="170" t="str">
        <f t="array" ref="L558">IFERROR(VLOOKUP(B558,RT!A:AJ,36,FALSE),"")</f>
        <v/>
      </c>
      <c r="M558" s="53" t="str">
        <f t="array" ref="M558">IFERROR(VLOOKUP(B558,RT!A:AL,38,FALSE),"")</f>
        <v/>
      </c>
      <c r="N558" s="52" t="str">
        <f t="array" ref="N558">IFERROR(VLOOKUP(B558,RT!A:AK,37,FALSE),"")</f>
        <v/>
      </c>
      <c r="O558" s="54" t="str">
        <f t="array" ref="O558">IFERROR(VLOOKUP(B558,RT!A:I,9,FALSE),"")</f>
        <v/>
      </c>
      <c r="P558" s="52" t="str">
        <f t="array" ref="P558">IFERROR(VLOOKUP(B558,RT!A:H,8,FALSE),"")</f>
        <v/>
      </c>
      <c r="Q558" s="55" t="str">
        <f t="array" ref="Q558">IFERROR(VLOOKUP(B558,RT!A:AA,27,FALSE),"")</f>
        <v/>
      </c>
      <c r="R558" s="56" t="str">
        <f t="array" ref="R558">IF(AND(E558&lt;&gt;"",G558="INS",K558="OUI",M558&gt;0),M558*IF($O558&gt;41790,5.94,5.65),"")</f>
        <v/>
      </c>
      <c r="S558" s="50" t="str">
        <f t="array" ref="S558">IF(AND(E558&lt;&gt;"",G558="REV",K558="OUI",M558&gt;0),M558*IF($O558&gt;41790,6.2,5.9),"")</f>
        <v/>
      </c>
      <c r="T558" s="57" t="str">
        <f t="array" ref="T558">IF(AND(E558&lt;&gt;"",K558="NON",OR(L558="Branchement individuel",L558="Batiment détruit")),3,"")</f>
        <v/>
      </c>
      <c r="U558" s="58"/>
      <c r="V558" s="58" t="str">
        <f t="array" ref="V558">IF(AND(E558&lt;&gt;"",K558="OUI",Q558="OUI"),18,"")</f>
        <v/>
      </c>
      <c r="W558" s="49" t="str">
        <f t="array" ref="W558">IF(AND(E558&lt;&gt;"",K558="OUI",Q558="OUI"),60,"")</f>
        <v/>
      </c>
      <c r="X558" s="56"/>
      <c r="Y558" s="49"/>
      <c r="Z558" s="49"/>
      <c r="AA558" s="51"/>
      <c r="AB558" s="48"/>
    </row>
    <row r="559" spans="1:28" x14ac:dyDescent="0.25">
      <c r="A559" s="152" t="str">
        <f t="array" ref="A559">IF(D559="",RIGHT(E559,7),"")</f>
        <v>5388780</v>
      </c>
      <c r="B559" s="152">
        <f t="array" ref="B559">E559</f>
        <v>10005388780</v>
      </c>
      <c r="C559" s="61" t="str">
        <f t="array" ref="C559">IFERROR(VLOOKUP(B559,RT!A:B,2,FALSE),"")</f>
        <v/>
      </c>
      <c r="D559" s="7" t="str">
        <f t="array" ref="D559">IFERROR(VLOOKUP(B559,RT!A:J,10,FALSE),"")</f>
        <v/>
      </c>
      <c r="E559" s="203">
        <v>10005388780</v>
      </c>
      <c r="F559" s="204" t="s">
        <v>1163</v>
      </c>
      <c r="G559" s="204" t="s">
        <v>70</v>
      </c>
      <c r="H559" s="204"/>
      <c r="I559" s="204" t="s">
        <v>1104</v>
      </c>
      <c r="J559" s="202" t="s">
        <v>79</v>
      </c>
      <c r="K559" s="169" t="str">
        <f t="array" ref="K559">IFERROR(VLOOKUP(B559,RT!A:K,11,FALSE),"")</f>
        <v/>
      </c>
      <c r="L559" s="170" t="str">
        <f t="array" ref="L559">IFERROR(VLOOKUP(B559,RT!A:AJ,36,FALSE),"")</f>
        <v/>
      </c>
      <c r="M559" s="53" t="str">
        <f t="array" ref="M559">IFERROR(VLOOKUP(B559,RT!A:AL,38,FALSE),"")</f>
        <v/>
      </c>
      <c r="N559" s="52" t="str">
        <f t="array" ref="N559">IFERROR(VLOOKUP(B559,RT!A:AK,37,FALSE),"")</f>
        <v/>
      </c>
      <c r="O559" s="54" t="str">
        <f t="array" ref="O559">IFERROR(VLOOKUP(B559,RT!A:I,9,FALSE),"")</f>
        <v/>
      </c>
      <c r="P559" s="52" t="str">
        <f t="array" ref="P559">IFERROR(VLOOKUP(B559,RT!A:H,8,FALSE),"")</f>
        <v/>
      </c>
      <c r="Q559" s="55" t="str">
        <f t="array" ref="Q559">IFERROR(VLOOKUP(B559,RT!A:AA,27,FALSE),"")</f>
        <v/>
      </c>
      <c r="R559" s="56" t="str">
        <f t="array" ref="R559">IF(AND(E559&lt;&gt;"",G559="INS",K559="OUI",M559&gt;0),M559*IF($O559&gt;41790,5.94,5.65),"")</f>
        <v/>
      </c>
      <c r="S559" s="50" t="str">
        <f t="array" ref="S559">IF(AND(E559&lt;&gt;"",G559="REV",K559="OUI",M559&gt;0),M559*IF($O559&gt;41790,6.2,5.9),"")</f>
        <v/>
      </c>
      <c r="T559" s="57" t="str">
        <f t="array" ref="T559">IF(AND(E559&lt;&gt;"",K559="NON",OR(L559="Branchement individuel",L559="Batiment détruit")),3,"")</f>
        <v/>
      </c>
      <c r="U559" s="58"/>
      <c r="V559" s="58" t="str">
        <f t="array" ref="V559">IF(AND(E559&lt;&gt;"",K559="OUI",Q559="OUI"),18,"")</f>
        <v/>
      </c>
      <c r="W559" s="49" t="str">
        <f t="array" ref="W559">IF(AND(E559&lt;&gt;"",K559="OUI",Q559="OUI"),60,"")</f>
        <v/>
      </c>
      <c r="X559" s="56"/>
      <c r="Y559" s="49"/>
      <c r="Z559" s="49"/>
      <c r="AA559" s="51"/>
      <c r="AB559" s="48"/>
    </row>
    <row r="560" spans="1:28" x14ac:dyDescent="0.25">
      <c r="A560" s="152" t="str">
        <f t="array" ref="A560">IF(D560="",RIGHT(E560,7),"")</f>
        <v>5386927</v>
      </c>
      <c r="B560" s="152">
        <f t="array" ref="B560">E560</f>
        <v>10005386927</v>
      </c>
      <c r="C560" s="61" t="str">
        <f t="array" ref="C560">IFERROR(VLOOKUP(B560,RT!A:B,2,FALSE),"")</f>
        <v/>
      </c>
      <c r="D560" s="7" t="str">
        <f t="array" ref="D560">IFERROR(VLOOKUP(B560,RT!A:J,10,FALSE),"")</f>
        <v/>
      </c>
      <c r="E560" s="203">
        <v>10005386927</v>
      </c>
      <c r="F560" s="204" t="s">
        <v>1162</v>
      </c>
      <c r="G560" s="204" t="s">
        <v>70</v>
      </c>
      <c r="H560" s="204"/>
      <c r="I560" s="204" t="s">
        <v>1104</v>
      </c>
      <c r="J560" s="202" t="s">
        <v>79</v>
      </c>
      <c r="K560" s="169" t="str">
        <f t="array" ref="K560">IFERROR(VLOOKUP(B560,RT!A:K,11,FALSE),"")</f>
        <v/>
      </c>
      <c r="L560" s="170" t="str">
        <f t="array" ref="L560">IFERROR(VLOOKUP(B560,RT!A:AJ,36,FALSE),"")</f>
        <v/>
      </c>
      <c r="M560" s="53" t="str">
        <f t="array" ref="M560">IFERROR(VLOOKUP(B560,RT!A:AL,38,FALSE),"")</f>
        <v/>
      </c>
      <c r="N560" s="52" t="str">
        <f t="array" ref="N560">IFERROR(VLOOKUP(B560,RT!A:AK,37,FALSE),"")</f>
        <v/>
      </c>
      <c r="O560" s="54" t="str">
        <f t="array" ref="O560">IFERROR(VLOOKUP(B560,RT!A:I,9,FALSE),"")</f>
        <v/>
      </c>
      <c r="P560" s="52" t="str">
        <f t="array" ref="P560">IFERROR(VLOOKUP(B560,RT!A:H,8,FALSE),"")</f>
        <v/>
      </c>
      <c r="Q560" s="55" t="str">
        <f t="array" ref="Q560">IFERROR(VLOOKUP(B560,RT!A:AA,27,FALSE),"")</f>
        <v/>
      </c>
      <c r="R560" s="56" t="str">
        <f t="array" ref="R560">IF(AND(E560&lt;&gt;"",G560="INS",K560="OUI",M560&gt;0),M560*IF($O560&gt;41790,5.94,5.65),"")</f>
        <v/>
      </c>
      <c r="S560" s="50" t="str">
        <f t="array" ref="S560">IF(AND(E560&lt;&gt;"",G560="REV",K560="OUI",M560&gt;0),M560*IF($O560&gt;41790,6.2,5.9),"")</f>
        <v/>
      </c>
      <c r="T560" s="57" t="str">
        <f t="array" ref="T560">IF(AND(E560&lt;&gt;"",K560="NON",OR(L560="Branchement individuel",L560="Batiment détruit")),3,"")</f>
        <v/>
      </c>
      <c r="U560" s="58"/>
      <c r="V560" s="58" t="str">
        <f t="array" ref="V560">IF(AND(E560&lt;&gt;"",K560="OUI",Q560="OUI"),18,"")</f>
        <v/>
      </c>
      <c r="W560" s="49" t="str">
        <f t="array" ref="W560">IF(AND(E560&lt;&gt;"",K560="OUI",Q560="OUI"),60,"")</f>
        <v/>
      </c>
      <c r="X560" s="56"/>
      <c r="Y560" s="49"/>
      <c r="Z560" s="49"/>
      <c r="AA560" s="51"/>
      <c r="AB560" s="48"/>
    </row>
    <row r="561" spans="1:28" x14ac:dyDescent="0.25">
      <c r="A561" s="152" t="str">
        <f t="array" ref="A561">IF(D561="",RIGHT(E561,7),"")</f>
        <v>5383591</v>
      </c>
      <c r="B561" s="152">
        <f t="array" ref="B561">E561</f>
        <v>10005383591</v>
      </c>
      <c r="C561" s="61" t="str">
        <f t="array" ref="C561">IFERROR(VLOOKUP(B561,RT!A:B,2,FALSE),"")</f>
        <v/>
      </c>
      <c r="D561" s="7" t="str">
        <f t="array" ref="D561">IFERROR(VLOOKUP(B561,RT!A:J,10,FALSE),"")</f>
        <v/>
      </c>
      <c r="E561" s="203">
        <v>10005383591</v>
      </c>
      <c r="F561" s="204" t="s">
        <v>1161</v>
      </c>
      <c r="G561" s="204" t="s">
        <v>70</v>
      </c>
      <c r="H561" s="204"/>
      <c r="I561" s="204" t="s">
        <v>1104</v>
      </c>
      <c r="J561" s="202" t="s">
        <v>79</v>
      </c>
      <c r="K561" s="169" t="str">
        <f t="array" ref="K561">IFERROR(VLOOKUP(B561,RT!A:K,11,FALSE),"")</f>
        <v/>
      </c>
      <c r="L561" s="170" t="str">
        <f t="array" ref="L561">IFERROR(VLOOKUP(B561,RT!A:AJ,36,FALSE),"")</f>
        <v/>
      </c>
      <c r="M561" s="53" t="str">
        <f t="array" ref="M561">IFERROR(VLOOKUP(B561,RT!A:AL,38,FALSE),"")</f>
        <v/>
      </c>
      <c r="N561" s="52" t="str">
        <f t="array" ref="N561">IFERROR(VLOOKUP(B561,RT!A:AK,37,FALSE),"")</f>
        <v/>
      </c>
      <c r="O561" s="54" t="str">
        <f t="array" ref="O561">IFERROR(VLOOKUP(B561,RT!A:I,9,FALSE),"")</f>
        <v/>
      </c>
      <c r="P561" s="52" t="str">
        <f t="array" ref="P561">IFERROR(VLOOKUP(B561,RT!A:H,8,FALSE),"")</f>
        <v/>
      </c>
      <c r="Q561" s="55" t="str">
        <f t="array" ref="Q561">IFERROR(VLOOKUP(B561,RT!A:AA,27,FALSE),"")</f>
        <v/>
      </c>
      <c r="R561" s="56" t="str">
        <f t="array" ref="R561">IF(AND(E561&lt;&gt;"",G561="INS",K561="OUI",M561&gt;0),M561*IF($O561&gt;41790,5.94,5.65),"")</f>
        <v/>
      </c>
      <c r="S561" s="50" t="str">
        <f t="array" ref="S561">IF(AND(E561&lt;&gt;"",G561="REV",K561="OUI",M561&gt;0),M561*IF($O561&gt;41790,6.2,5.9),"")</f>
        <v/>
      </c>
      <c r="T561" s="57" t="str">
        <f t="array" ref="T561">IF(AND(E561&lt;&gt;"",K561="NON",OR(L561="Branchement individuel",L561="Batiment détruit")),3,"")</f>
        <v/>
      </c>
      <c r="U561" s="58"/>
      <c r="V561" s="58" t="str">
        <f t="array" ref="V561">IF(AND(E561&lt;&gt;"",K561="OUI",Q561="OUI"),18,"")</f>
        <v/>
      </c>
      <c r="W561" s="49" t="str">
        <f t="array" ref="W561">IF(AND(E561&lt;&gt;"",K561="OUI",Q561="OUI"),60,"")</f>
        <v/>
      </c>
      <c r="X561" s="56"/>
      <c r="Y561" s="49"/>
      <c r="Z561" s="49"/>
      <c r="AA561" s="51"/>
      <c r="AB561" s="48"/>
    </row>
    <row r="562" spans="1:28" x14ac:dyDescent="0.25">
      <c r="A562" s="152" t="str">
        <f t="array" ref="A562">IF(D562="",RIGHT(E562,7),"")</f>
        <v>5425318</v>
      </c>
      <c r="B562" s="152">
        <f t="array" ref="B562">E562</f>
        <v>10005425318</v>
      </c>
      <c r="C562" s="61" t="str">
        <f t="array" ref="C562">IFERROR(VLOOKUP(B562,RT!A:B,2,FALSE),"")</f>
        <v/>
      </c>
      <c r="D562" s="7" t="str">
        <f t="array" ref="D562">IFERROR(VLOOKUP(B562,RT!A:J,10,FALSE),"")</f>
        <v/>
      </c>
      <c r="E562" s="203">
        <v>10005425318</v>
      </c>
      <c r="F562" s="204" t="s">
        <v>1160</v>
      </c>
      <c r="G562" s="204" t="s">
        <v>70</v>
      </c>
      <c r="H562" s="204"/>
      <c r="I562" s="204" t="s">
        <v>1104</v>
      </c>
      <c r="J562" s="202" t="s">
        <v>79</v>
      </c>
      <c r="K562" s="169" t="str">
        <f t="array" ref="K562">IFERROR(VLOOKUP(B562,RT!A:K,11,FALSE),"")</f>
        <v/>
      </c>
      <c r="L562" s="170" t="str">
        <f t="array" ref="L562">IFERROR(VLOOKUP(B562,RT!A:AJ,36,FALSE),"")</f>
        <v/>
      </c>
      <c r="M562" s="53" t="str">
        <f t="array" ref="M562">IFERROR(VLOOKUP(B562,RT!A:AL,38,FALSE),"")</f>
        <v/>
      </c>
      <c r="N562" s="52" t="str">
        <f t="array" ref="N562">IFERROR(VLOOKUP(B562,RT!A:AK,37,FALSE),"")</f>
        <v/>
      </c>
      <c r="O562" s="54" t="str">
        <f t="array" ref="O562">IFERROR(VLOOKUP(B562,RT!A:I,9,FALSE),"")</f>
        <v/>
      </c>
      <c r="P562" s="52" t="str">
        <f t="array" ref="P562">IFERROR(VLOOKUP(B562,RT!A:H,8,FALSE),"")</f>
        <v/>
      </c>
      <c r="Q562" s="55" t="str">
        <f t="array" ref="Q562">IFERROR(VLOOKUP(B562,RT!A:AA,27,FALSE),"")</f>
        <v/>
      </c>
      <c r="R562" s="56" t="str">
        <f t="array" ref="R562">IF(AND(E562&lt;&gt;"",G562="INS",K562="OUI",M562&gt;0),M562*IF($O562&gt;41790,5.94,5.65),"")</f>
        <v/>
      </c>
      <c r="S562" s="50" t="str">
        <f t="array" ref="S562">IF(AND(E562&lt;&gt;"",G562="REV",K562="OUI",M562&gt;0),M562*IF($O562&gt;41790,6.2,5.9),"")</f>
        <v/>
      </c>
      <c r="T562" s="57" t="str">
        <f t="array" ref="T562">IF(AND(E562&lt;&gt;"",K562="NON",OR(L562="Branchement individuel",L562="Batiment détruit")),3,"")</f>
        <v/>
      </c>
      <c r="U562" s="58"/>
      <c r="V562" s="58" t="str">
        <f t="array" ref="V562">IF(AND(E562&lt;&gt;"",K562="OUI",Q562="OUI"),18,"")</f>
        <v/>
      </c>
      <c r="W562" s="49" t="str">
        <f t="array" ref="W562">IF(AND(E562&lt;&gt;"",K562="OUI",Q562="OUI"),60,"")</f>
        <v/>
      </c>
      <c r="X562" s="56"/>
      <c r="Y562" s="49"/>
      <c r="Z562" s="49"/>
      <c r="AA562" s="51"/>
      <c r="AB562" s="48"/>
    </row>
    <row r="563" spans="1:28" x14ac:dyDescent="0.25">
      <c r="A563" s="152" t="str">
        <f t="array" ref="A563">IF(D563="",RIGHT(E563,7),"")</f>
        <v>5426194</v>
      </c>
      <c r="B563" s="152">
        <f t="array" ref="B563">E563</f>
        <v>10005426194</v>
      </c>
      <c r="C563" s="61" t="str">
        <f t="array" ref="C563">IFERROR(VLOOKUP(B563,RT!A:B,2,FALSE),"")</f>
        <v/>
      </c>
      <c r="D563" s="7" t="str">
        <f t="array" ref="D563">IFERROR(VLOOKUP(B563,RT!A:J,10,FALSE),"")</f>
        <v/>
      </c>
      <c r="E563" s="203">
        <v>10005426194</v>
      </c>
      <c r="F563" s="204" t="s">
        <v>1159</v>
      </c>
      <c r="G563" s="204" t="s">
        <v>70</v>
      </c>
      <c r="H563" s="204"/>
      <c r="I563" s="204" t="s">
        <v>1104</v>
      </c>
      <c r="J563" s="202" t="s">
        <v>79</v>
      </c>
      <c r="K563" s="169" t="str">
        <f t="array" ref="K563">IFERROR(VLOOKUP(B563,RT!A:K,11,FALSE),"")</f>
        <v/>
      </c>
      <c r="L563" s="170" t="str">
        <f t="array" ref="L563">IFERROR(VLOOKUP(B563,RT!A:AJ,36,FALSE),"")</f>
        <v/>
      </c>
      <c r="M563" s="53" t="str">
        <f t="array" ref="M563">IFERROR(VLOOKUP(B563,RT!A:AL,38,FALSE),"")</f>
        <v/>
      </c>
      <c r="N563" s="52" t="str">
        <f t="array" ref="N563">IFERROR(VLOOKUP(B563,RT!A:AK,37,FALSE),"")</f>
        <v/>
      </c>
      <c r="O563" s="54" t="str">
        <f t="array" ref="O563">IFERROR(VLOOKUP(B563,RT!A:I,9,FALSE),"")</f>
        <v/>
      </c>
      <c r="P563" s="52" t="str">
        <f t="array" ref="P563">IFERROR(VLOOKUP(B563,RT!A:H,8,FALSE),"")</f>
        <v/>
      </c>
      <c r="Q563" s="55" t="str">
        <f t="array" ref="Q563">IFERROR(VLOOKUP(B563,RT!A:AA,27,FALSE),"")</f>
        <v/>
      </c>
      <c r="R563" s="56" t="str">
        <f t="array" ref="R563">IF(AND(E563&lt;&gt;"",G563="INS",K563="OUI",M563&gt;0),M563*IF($O563&gt;41790,5.94,5.65),"")</f>
        <v/>
      </c>
      <c r="S563" s="50" t="str">
        <f t="array" ref="S563">IF(AND(E563&lt;&gt;"",G563="REV",K563="OUI",M563&gt;0),M563*IF($O563&gt;41790,6.2,5.9),"")</f>
        <v/>
      </c>
      <c r="T563" s="57" t="str">
        <f t="array" ref="T563">IF(AND(E563&lt;&gt;"",K563="NON",OR(L563="Branchement individuel",L563="Batiment détruit")),3,"")</f>
        <v/>
      </c>
      <c r="U563" s="58"/>
      <c r="V563" s="58" t="str">
        <f t="array" ref="V563">IF(AND(E563&lt;&gt;"",K563="OUI",Q563="OUI"),18,"")</f>
        <v/>
      </c>
      <c r="W563" s="49" t="str">
        <f t="array" ref="W563">IF(AND(E563&lt;&gt;"",K563="OUI",Q563="OUI"),60,"")</f>
        <v/>
      </c>
      <c r="X563" s="56"/>
      <c r="Y563" s="49"/>
      <c r="Z563" s="49"/>
      <c r="AA563" s="51"/>
      <c r="AB563" s="48"/>
    </row>
    <row r="564" spans="1:28" x14ac:dyDescent="0.25">
      <c r="A564" s="152" t="str">
        <f t="array" ref="A564">IF(D564="",RIGHT(E564,7),"")</f>
        <v>5203412</v>
      </c>
      <c r="B564" s="152">
        <f t="array" ref="B564">E564</f>
        <v>10005203412</v>
      </c>
      <c r="C564" s="61" t="str">
        <f t="array" ref="C564">IFERROR(VLOOKUP(B564,RT!A:B,2,FALSE),"")</f>
        <v/>
      </c>
      <c r="D564" s="7" t="str">
        <f t="array" ref="D564">IFERROR(VLOOKUP(B564,RT!A:J,10,FALSE),"")</f>
        <v/>
      </c>
      <c r="E564" s="203">
        <v>10005203412</v>
      </c>
      <c r="F564" s="204" t="s">
        <v>1308</v>
      </c>
      <c r="G564" s="204" t="s">
        <v>70</v>
      </c>
      <c r="H564" s="204"/>
      <c r="I564" s="204" t="s">
        <v>1104</v>
      </c>
      <c r="J564" s="202" t="s">
        <v>79</v>
      </c>
      <c r="K564" s="169" t="str">
        <f t="array" ref="K564">IFERROR(VLOOKUP(B564,RT!A:K,11,FALSE),"")</f>
        <v/>
      </c>
      <c r="L564" s="170" t="str">
        <f t="array" ref="L564">IFERROR(VLOOKUP(B564,RT!A:AJ,36,FALSE),"")</f>
        <v/>
      </c>
      <c r="M564" s="53" t="str">
        <f t="array" ref="M564">IFERROR(VLOOKUP(B564,RT!A:AL,38,FALSE),"")</f>
        <v/>
      </c>
      <c r="N564" s="52" t="str">
        <f t="array" ref="N564">IFERROR(VLOOKUP(B564,RT!A:AK,37,FALSE),"")</f>
        <v/>
      </c>
      <c r="O564" s="54" t="str">
        <f t="array" ref="O564">IFERROR(VLOOKUP(B564,RT!A:I,9,FALSE),"")</f>
        <v/>
      </c>
      <c r="P564" s="52" t="str">
        <f t="array" ref="P564">IFERROR(VLOOKUP(B564,RT!A:H,8,FALSE),"")</f>
        <v/>
      </c>
      <c r="Q564" s="55" t="str">
        <f t="array" ref="Q564">IFERROR(VLOOKUP(B564,RT!A:AA,27,FALSE),"")</f>
        <v/>
      </c>
      <c r="R564" s="56" t="str">
        <f t="array" ref="R564">IF(AND(E564&lt;&gt;"",G564="INS",K564="OUI",M564&gt;0),M564*IF($O564&gt;41790,5.94,5.65),"")</f>
        <v/>
      </c>
      <c r="S564" s="50" t="str">
        <f t="array" ref="S564">IF(AND(E564&lt;&gt;"",G564="REV",K564="OUI",M564&gt;0),M564*IF($O564&gt;41790,6.2,5.9),"")</f>
        <v/>
      </c>
      <c r="T564" s="57" t="str">
        <f t="array" ref="T564">IF(AND(E564&lt;&gt;"",K564="NON",OR(L564="Branchement individuel",L564="Batiment détruit")),3,"")</f>
        <v/>
      </c>
      <c r="U564" s="58"/>
      <c r="V564" s="58" t="str">
        <f t="array" ref="V564">IF(AND(E564&lt;&gt;"",K564="OUI",Q564="OUI"),18,"")</f>
        <v/>
      </c>
      <c r="W564" s="49" t="str">
        <f t="array" ref="W564">IF(AND(E564&lt;&gt;"",K564="OUI",Q564="OUI"),60,"")</f>
        <v/>
      </c>
      <c r="X564" s="56"/>
      <c r="Y564" s="49"/>
      <c r="Z564" s="49"/>
      <c r="AA564" s="51"/>
      <c r="AB564" s="48"/>
    </row>
    <row r="565" spans="1:28" x14ac:dyDescent="0.25">
      <c r="A565" s="152" t="str">
        <f t="array" ref="A565">IF(D565="",RIGHT(E565,7),"")</f>
        <v>5197207</v>
      </c>
      <c r="B565" s="152">
        <f t="array" ref="B565">E565</f>
        <v>10005197207</v>
      </c>
      <c r="C565" s="61" t="str">
        <f t="array" ref="C565">IFERROR(VLOOKUP(B565,RT!A:B,2,FALSE),"")</f>
        <v/>
      </c>
      <c r="D565" s="7" t="str">
        <f t="array" ref="D565">IFERROR(VLOOKUP(B565,RT!A:J,10,FALSE),"")</f>
        <v/>
      </c>
      <c r="E565" s="203">
        <v>10005197207</v>
      </c>
      <c r="F565" s="204" t="s">
        <v>1309</v>
      </c>
      <c r="G565" s="204" t="s">
        <v>70</v>
      </c>
      <c r="H565" s="204"/>
      <c r="I565" s="204" t="s">
        <v>1104</v>
      </c>
      <c r="J565" s="202" t="s">
        <v>79</v>
      </c>
      <c r="K565" s="169" t="str">
        <f t="array" ref="K565">IFERROR(VLOOKUP(B565,RT!A:K,11,FALSE),"")</f>
        <v/>
      </c>
      <c r="L565" s="170" t="str">
        <f t="array" ref="L565">IFERROR(VLOOKUP(B565,RT!A:AJ,36,FALSE),"")</f>
        <v/>
      </c>
      <c r="M565" s="53" t="str">
        <f t="array" ref="M565">IFERROR(VLOOKUP(B565,RT!A:AL,38,FALSE),"")</f>
        <v/>
      </c>
      <c r="N565" s="52" t="str">
        <f t="array" ref="N565">IFERROR(VLOOKUP(B565,RT!A:AK,37,FALSE),"")</f>
        <v/>
      </c>
      <c r="O565" s="54" t="str">
        <f t="array" ref="O565">IFERROR(VLOOKUP(B565,RT!A:I,9,FALSE),"")</f>
        <v/>
      </c>
      <c r="P565" s="52" t="str">
        <f t="array" ref="P565">IFERROR(VLOOKUP(B565,RT!A:H,8,FALSE),"")</f>
        <v/>
      </c>
      <c r="Q565" s="55" t="str">
        <f t="array" ref="Q565">IFERROR(VLOOKUP(B565,RT!A:AA,27,FALSE),"")</f>
        <v/>
      </c>
      <c r="R565" s="56" t="str">
        <f t="array" ref="R565">IF(AND(E565&lt;&gt;"",G565="INS",K565="OUI",M565&gt;0),M565*IF($O565&gt;41790,5.94,5.65),"")</f>
        <v/>
      </c>
      <c r="S565" s="50" t="str">
        <f t="array" ref="S565">IF(AND(E565&lt;&gt;"",G565="REV",K565="OUI",M565&gt;0),M565*IF($O565&gt;41790,6.2,5.9),"")</f>
        <v/>
      </c>
      <c r="T565" s="57" t="str">
        <f t="array" ref="T565">IF(AND(E565&lt;&gt;"",K565="NON",OR(L565="Branchement individuel",L565="Batiment détruit")),3,"")</f>
        <v/>
      </c>
      <c r="U565" s="58"/>
      <c r="V565" s="58" t="str">
        <f t="array" ref="V565">IF(AND(E565&lt;&gt;"",K565="OUI",Q565="OUI"),18,"")</f>
        <v/>
      </c>
      <c r="W565" s="49" t="str">
        <f t="array" ref="W565">IF(AND(E565&lt;&gt;"",K565="OUI",Q565="OUI"),60,"")</f>
        <v/>
      </c>
      <c r="X565" s="56"/>
      <c r="Y565" s="49"/>
      <c r="Z565" s="49"/>
      <c r="AA565" s="51"/>
      <c r="AB565" s="48"/>
    </row>
    <row r="566" spans="1:28" x14ac:dyDescent="0.25">
      <c r="A566" s="152" t="str">
        <f t="array" ref="A566">IF(D566="",RIGHT(E566,7),"")</f>
        <v>5195094</v>
      </c>
      <c r="B566" s="152">
        <f t="array" ref="B566">E566</f>
        <v>10005195094</v>
      </c>
      <c r="C566" s="61" t="str">
        <f t="array" ref="C566">IFERROR(VLOOKUP(B566,RT!A:B,2,FALSE),"")</f>
        <v/>
      </c>
      <c r="D566" s="7" t="str">
        <f t="array" ref="D566">IFERROR(VLOOKUP(B566,RT!A:J,10,FALSE),"")</f>
        <v/>
      </c>
      <c r="E566" s="203">
        <v>10005195094</v>
      </c>
      <c r="F566" s="204" t="s">
        <v>1310</v>
      </c>
      <c r="G566" s="204" t="s">
        <v>70</v>
      </c>
      <c r="H566" s="204"/>
      <c r="I566" s="204" t="s">
        <v>1104</v>
      </c>
      <c r="J566" s="202" t="s">
        <v>79</v>
      </c>
      <c r="K566" s="169" t="str">
        <f t="array" ref="K566">IFERROR(VLOOKUP(B566,RT!A:K,11,FALSE),"")</f>
        <v/>
      </c>
      <c r="L566" s="170" t="str">
        <f t="array" ref="L566">IFERROR(VLOOKUP(B566,RT!A:AJ,36,FALSE),"")</f>
        <v/>
      </c>
      <c r="M566" s="53" t="str">
        <f t="array" ref="M566">IFERROR(VLOOKUP(B566,RT!A:AL,38,FALSE),"")</f>
        <v/>
      </c>
      <c r="N566" s="52" t="str">
        <f t="array" ref="N566">IFERROR(VLOOKUP(B566,RT!A:AK,37,FALSE),"")</f>
        <v/>
      </c>
      <c r="O566" s="54" t="str">
        <f t="array" ref="O566">IFERROR(VLOOKUP(B566,RT!A:I,9,FALSE),"")</f>
        <v/>
      </c>
      <c r="P566" s="52" t="str">
        <f t="array" ref="P566">IFERROR(VLOOKUP(B566,RT!A:H,8,FALSE),"")</f>
        <v/>
      </c>
      <c r="Q566" s="55" t="str">
        <f t="array" ref="Q566">IFERROR(VLOOKUP(B566,RT!A:AA,27,FALSE),"")</f>
        <v/>
      </c>
      <c r="R566" s="56" t="str">
        <f t="array" ref="R566">IF(AND(E566&lt;&gt;"",G566="INS",K566="OUI",M566&gt;0),M566*IF($O566&gt;41790,5.94,5.65),"")</f>
        <v/>
      </c>
      <c r="S566" s="50" t="str">
        <f t="array" ref="S566">IF(AND(E566&lt;&gt;"",G566="REV",K566="OUI",M566&gt;0),M566*IF($O566&gt;41790,6.2,5.9),"")</f>
        <v/>
      </c>
      <c r="T566" s="57" t="str">
        <f t="array" ref="T566">IF(AND(E566&lt;&gt;"",K566="NON",OR(L566="Branchement individuel",L566="Batiment détruit")),3,"")</f>
        <v/>
      </c>
      <c r="U566" s="58"/>
      <c r="V566" s="58" t="str">
        <f t="array" ref="V566">IF(AND(E566&lt;&gt;"",K566="OUI",Q566="OUI"),18,"")</f>
        <v/>
      </c>
      <c r="W566" s="49" t="str">
        <f t="array" ref="W566">IF(AND(E566&lt;&gt;"",K566="OUI",Q566="OUI"),60,"")</f>
        <v/>
      </c>
      <c r="X566" s="56"/>
      <c r="Y566" s="49"/>
      <c r="Z566" s="49"/>
      <c r="AA566" s="51"/>
      <c r="AB566" s="48"/>
    </row>
    <row r="567" spans="1:28" x14ac:dyDescent="0.25">
      <c r="A567" s="152" t="str">
        <f t="array" ref="A567">IF(D567="",RIGHT(E567,7),"")</f>
        <v>5581582</v>
      </c>
      <c r="B567" s="152">
        <f t="array" ref="B567">E567</f>
        <v>10005581582</v>
      </c>
      <c r="C567" s="61" t="str">
        <f t="array" ref="C567">IFERROR(VLOOKUP(B567,RT!A:B,2,FALSE),"")</f>
        <v/>
      </c>
      <c r="D567" s="7" t="str">
        <f t="array" ref="D567">IFERROR(VLOOKUP(B567,RT!A:J,10,FALSE),"")</f>
        <v/>
      </c>
      <c r="E567" s="203">
        <v>10005581582</v>
      </c>
      <c r="F567" s="204" t="s">
        <v>1311</v>
      </c>
      <c r="G567" s="204" t="s">
        <v>70</v>
      </c>
      <c r="H567" s="204"/>
      <c r="I567" s="204" t="s">
        <v>1104</v>
      </c>
      <c r="J567" s="202" t="s">
        <v>79</v>
      </c>
      <c r="K567" s="169" t="str">
        <f t="array" ref="K567">IFERROR(VLOOKUP(B567,RT!A:K,11,FALSE),"")</f>
        <v/>
      </c>
      <c r="L567" s="170" t="str">
        <f t="array" ref="L567">IFERROR(VLOOKUP(B567,RT!A:AJ,36,FALSE),"")</f>
        <v/>
      </c>
      <c r="M567" s="53" t="str">
        <f t="array" ref="M567">IFERROR(VLOOKUP(B567,RT!A:AL,38,FALSE),"")</f>
        <v/>
      </c>
      <c r="N567" s="52" t="str">
        <f t="array" ref="N567">IFERROR(VLOOKUP(B567,RT!A:AK,37,FALSE),"")</f>
        <v/>
      </c>
      <c r="O567" s="54" t="str">
        <f t="array" ref="O567">IFERROR(VLOOKUP(B567,RT!A:I,9,FALSE),"")</f>
        <v/>
      </c>
      <c r="P567" s="52" t="str">
        <f t="array" ref="P567">IFERROR(VLOOKUP(B567,RT!A:H,8,FALSE),"")</f>
        <v/>
      </c>
      <c r="Q567" s="55" t="str">
        <f t="array" ref="Q567">IFERROR(VLOOKUP(B567,RT!A:AA,27,FALSE),"")</f>
        <v/>
      </c>
      <c r="R567" s="56" t="str">
        <f t="array" ref="R567">IF(AND(E567&lt;&gt;"",G567="INS",K567="OUI",M567&gt;0),M567*IF($O567&gt;41790,5.94,5.65),"")</f>
        <v/>
      </c>
      <c r="S567" s="50" t="str">
        <f t="array" ref="S567">IF(AND(E567&lt;&gt;"",G567="REV",K567="OUI",M567&gt;0),M567*IF($O567&gt;41790,6.2,5.9),"")</f>
        <v/>
      </c>
      <c r="T567" s="57" t="str">
        <f t="array" ref="T567">IF(AND(E567&lt;&gt;"",K567="NON",OR(L567="Branchement individuel",L567="Batiment détruit")),3,"")</f>
        <v/>
      </c>
      <c r="U567" s="58"/>
      <c r="V567" s="58" t="str">
        <f t="array" ref="V567">IF(AND(E567&lt;&gt;"",K567="OUI",Q567="OUI"),18,"")</f>
        <v/>
      </c>
      <c r="W567" s="49" t="str">
        <f t="array" ref="W567">IF(AND(E567&lt;&gt;"",K567="OUI",Q567="OUI"),60,"")</f>
        <v/>
      </c>
      <c r="X567" s="56"/>
      <c r="Y567" s="49"/>
      <c r="Z567" s="49"/>
      <c r="AA567" s="51"/>
      <c r="AB567" s="48"/>
    </row>
    <row r="568" spans="1:28" x14ac:dyDescent="0.25">
      <c r="A568" s="152" t="str">
        <f t="array" ref="A568">IF(D568="",RIGHT(E568,7),"")</f>
        <v>5200230</v>
      </c>
      <c r="B568" s="152">
        <f t="array" ref="B568">E568</f>
        <v>10005200230</v>
      </c>
      <c r="C568" s="61" t="str">
        <f t="array" ref="C568">IFERROR(VLOOKUP(B568,RT!A:B,2,FALSE),"")</f>
        <v/>
      </c>
      <c r="D568" s="7" t="str">
        <f t="array" ref="D568">IFERROR(VLOOKUP(B568,RT!A:J,10,FALSE),"")</f>
        <v/>
      </c>
      <c r="E568" s="203">
        <v>10005200230</v>
      </c>
      <c r="F568" s="204" t="s">
        <v>1312</v>
      </c>
      <c r="G568" s="204" t="s">
        <v>70</v>
      </c>
      <c r="H568" s="204"/>
      <c r="I568" s="204" t="s">
        <v>1104</v>
      </c>
      <c r="J568" s="202" t="s">
        <v>79</v>
      </c>
      <c r="K568" s="169" t="str">
        <f t="array" ref="K568">IFERROR(VLOOKUP(B568,RT!A:K,11,FALSE),"")</f>
        <v/>
      </c>
      <c r="L568" s="170" t="str">
        <f t="array" ref="L568">IFERROR(VLOOKUP(B568,RT!A:AJ,36,FALSE),"")</f>
        <v/>
      </c>
      <c r="M568" s="53" t="str">
        <f t="array" ref="M568">IFERROR(VLOOKUP(B568,RT!A:AL,38,FALSE),"")</f>
        <v/>
      </c>
      <c r="N568" s="52" t="str">
        <f t="array" ref="N568">IFERROR(VLOOKUP(B568,RT!A:AK,37,FALSE),"")</f>
        <v/>
      </c>
      <c r="O568" s="54" t="str">
        <f t="array" ref="O568">IFERROR(VLOOKUP(B568,RT!A:I,9,FALSE),"")</f>
        <v/>
      </c>
      <c r="P568" s="52" t="str">
        <f t="array" ref="P568">IFERROR(VLOOKUP(B568,RT!A:H,8,FALSE),"")</f>
        <v/>
      </c>
      <c r="Q568" s="55" t="str">
        <f t="array" ref="Q568">IFERROR(VLOOKUP(B568,RT!A:AA,27,FALSE),"")</f>
        <v/>
      </c>
      <c r="R568" s="56" t="str">
        <f t="array" ref="R568">IF(AND(E568&lt;&gt;"",G568="INS",K568="OUI",M568&gt;0),M568*IF($O568&gt;41790,5.94,5.65),"")</f>
        <v/>
      </c>
      <c r="S568" s="50" t="str">
        <f t="array" ref="S568">IF(AND(E568&lt;&gt;"",G568="REV",K568="OUI",M568&gt;0),M568*IF($O568&gt;41790,6.2,5.9),"")</f>
        <v/>
      </c>
      <c r="T568" s="57" t="str">
        <f t="array" ref="T568">IF(AND(E568&lt;&gt;"",K568="NON",OR(L568="Branchement individuel",L568="Batiment détruit")),3,"")</f>
        <v/>
      </c>
      <c r="U568" s="58"/>
      <c r="V568" s="58" t="str">
        <f t="array" ref="V568">IF(AND(E568&lt;&gt;"",K568="OUI",Q568="OUI"),18,"")</f>
        <v/>
      </c>
      <c r="W568" s="49" t="str">
        <f t="array" ref="W568">IF(AND(E568&lt;&gt;"",K568="OUI",Q568="OUI"),60,"")</f>
        <v/>
      </c>
      <c r="X568" s="56"/>
      <c r="Y568" s="49"/>
      <c r="Z568" s="49"/>
      <c r="AA568" s="51"/>
      <c r="AB568" s="48"/>
    </row>
    <row r="569" spans="1:28" x14ac:dyDescent="0.25">
      <c r="A569" s="152" t="str">
        <f t="array" ref="A569">IF(D569="",RIGHT(E569,7),"")</f>
        <v>5383595</v>
      </c>
      <c r="B569" s="152">
        <f t="array" ref="B569">E569</f>
        <v>10005383595</v>
      </c>
      <c r="C569" s="61" t="str">
        <f t="array" ref="C569">IFERROR(VLOOKUP(B569,RT!A:B,2,FALSE),"")</f>
        <v/>
      </c>
      <c r="D569" s="7" t="str">
        <f t="array" ref="D569">IFERROR(VLOOKUP(B569,RT!A:J,10,FALSE),"")</f>
        <v/>
      </c>
      <c r="E569" s="203">
        <v>10005383595</v>
      </c>
      <c r="F569" s="204" t="s">
        <v>1207</v>
      </c>
      <c r="G569" s="204" t="s">
        <v>70</v>
      </c>
      <c r="H569" s="204"/>
      <c r="I569" s="204" t="s">
        <v>1104</v>
      </c>
      <c r="J569" s="202" t="s">
        <v>79</v>
      </c>
      <c r="K569" s="169" t="str">
        <f t="array" ref="K569">IFERROR(VLOOKUP(B569,RT!A:K,11,FALSE),"")</f>
        <v/>
      </c>
      <c r="L569" s="170" t="str">
        <f t="array" ref="L569">IFERROR(VLOOKUP(B569,RT!A:AJ,36,FALSE),"")</f>
        <v/>
      </c>
      <c r="M569" s="53" t="str">
        <f t="array" ref="M569">IFERROR(VLOOKUP(B569,RT!A:AL,38,FALSE),"")</f>
        <v/>
      </c>
      <c r="N569" s="52" t="str">
        <f t="array" ref="N569">IFERROR(VLOOKUP(B569,RT!A:AK,37,FALSE),"")</f>
        <v/>
      </c>
      <c r="O569" s="54" t="str">
        <f t="array" ref="O569">IFERROR(VLOOKUP(B569,RT!A:I,9,FALSE),"")</f>
        <v/>
      </c>
      <c r="P569" s="52" t="str">
        <f t="array" ref="P569">IFERROR(VLOOKUP(B569,RT!A:H,8,FALSE),"")</f>
        <v/>
      </c>
      <c r="Q569" s="55" t="str">
        <f t="array" ref="Q569">IFERROR(VLOOKUP(B569,RT!A:AA,27,FALSE),"")</f>
        <v/>
      </c>
      <c r="R569" s="56" t="str">
        <f t="array" ref="R569">IF(AND(E569&lt;&gt;"",G569="INS",K569="OUI",M569&gt;0),M569*IF($O569&gt;41790,5.94,5.65),"")</f>
        <v/>
      </c>
      <c r="S569" s="50" t="str">
        <f t="array" ref="S569">IF(AND(E569&lt;&gt;"",G569="REV",K569="OUI",M569&gt;0),M569*IF($O569&gt;41790,6.2,5.9),"")</f>
        <v/>
      </c>
      <c r="T569" s="57" t="str">
        <f t="array" ref="T569">IF(AND(E569&lt;&gt;"",K569="NON",OR(L569="Branchement individuel",L569="Batiment détruit")),3,"")</f>
        <v/>
      </c>
      <c r="U569" s="58"/>
      <c r="V569" s="58" t="str">
        <f t="array" ref="V569">IF(AND(E569&lt;&gt;"",K569="OUI",Q569="OUI"),18,"")</f>
        <v/>
      </c>
      <c r="W569" s="49" t="str">
        <f t="array" ref="W569">IF(AND(E569&lt;&gt;"",K569="OUI",Q569="OUI"),60,"")</f>
        <v/>
      </c>
      <c r="X569" s="56"/>
      <c r="Y569" s="49"/>
      <c r="Z569" s="49"/>
      <c r="AA569" s="51"/>
      <c r="AB569" s="48"/>
    </row>
    <row r="570" spans="1:28" x14ac:dyDescent="0.25">
      <c r="A570" s="152" t="str">
        <f t="array" ref="A570">IF(D570="",RIGHT(E570,7),"")</f>
        <v>5559723</v>
      </c>
      <c r="B570" s="152">
        <f t="array" ref="B570">E570</f>
        <v>10005559723</v>
      </c>
      <c r="C570" s="61" t="str">
        <f t="array" ref="C570">IFERROR(VLOOKUP(B570,RT!A:B,2,FALSE),"")</f>
        <v/>
      </c>
      <c r="D570" s="7" t="str">
        <f t="array" ref="D570">IFERROR(VLOOKUP(B570,RT!A:J,10,FALSE),"")</f>
        <v/>
      </c>
      <c r="E570" s="203">
        <v>10005559723</v>
      </c>
      <c r="F570" s="204" t="s">
        <v>1206</v>
      </c>
      <c r="G570" s="204" t="s">
        <v>70</v>
      </c>
      <c r="H570" s="204"/>
      <c r="I570" s="204" t="s">
        <v>1104</v>
      </c>
      <c r="J570" s="202" t="s">
        <v>79</v>
      </c>
      <c r="K570" s="169" t="str">
        <f t="array" ref="K570">IFERROR(VLOOKUP(B570,RT!A:K,11,FALSE),"")</f>
        <v/>
      </c>
      <c r="L570" s="170" t="str">
        <f t="array" ref="L570">IFERROR(VLOOKUP(B570,RT!A:AJ,36,FALSE),"")</f>
        <v/>
      </c>
      <c r="M570" s="53" t="str">
        <f t="array" ref="M570">IFERROR(VLOOKUP(B570,RT!A:AL,38,FALSE),"")</f>
        <v/>
      </c>
      <c r="N570" s="52" t="str">
        <f t="array" ref="N570">IFERROR(VLOOKUP(B570,RT!A:AK,37,FALSE),"")</f>
        <v/>
      </c>
      <c r="O570" s="54" t="str">
        <f t="array" ref="O570">IFERROR(VLOOKUP(B570,RT!A:I,9,FALSE),"")</f>
        <v/>
      </c>
      <c r="P570" s="52" t="str">
        <f t="array" ref="P570">IFERROR(VLOOKUP(B570,RT!A:H,8,FALSE),"")</f>
        <v/>
      </c>
      <c r="Q570" s="55" t="str">
        <f t="array" ref="Q570">IFERROR(VLOOKUP(B570,RT!A:AA,27,FALSE),"")</f>
        <v/>
      </c>
      <c r="R570" s="56" t="str">
        <f t="array" ref="R570">IF(AND(E570&lt;&gt;"",G570="INS",K570="OUI",M570&gt;0),M570*IF($O570&gt;41790,5.94,5.65),"")</f>
        <v/>
      </c>
      <c r="S570" s="50" t="str">
        <f t="array" ref="S570">IF(AND(E570&lt;&gt;"",G570="REV",K570="OUI",M570&gt;0),M570*IF($O570&gt;41790,6.2,5.9),"")</f>
        <v/>
      </c>
      <c r="T570" s="57" t="str">
        <f t="array" ref="T570">IF(AND(E570&lt;&gt;"",K570="NON",OR(L570="Branchement individuel",L570="Batiment détruit")),3,"")</f>
        <v/>
      </c>
      <c r="U570" s="58"/>
      <c r="V570" s="58" t="str">
        <f t="array" ref="V570">IF(AND(E570&lt;&gt;"",K570="OUI",Q570="OUI"),18,"")</f>
        <v/>
      </c>
      <c r="W570" s="49" t="str">
        <f t="array" ref="W570">IF(AND(E570&lt;&gt;"",K570="OUI",Q570="OUI"),60,"")</f>
        <v/>
      </c>
      <c r="X570" s="56"/>
      <c r="Y570" s="49"/>
      <c r="Z570" s="49"/>
      <c r="AA570" s="51"/>
      <c r="AB570" s="48"/>
    </row>
    <row r="571" spans="1:28" x14ac:dyDescent="0.25">
      <c r="A571" s="152" t="str">
        <f t="array" ref="A571">IF(D571="",RIGHT(E571,7),"")</f>
        <v>5624976</v>
      </c>
      <c r="B571" s="152">
        <f t="array" ref="B571">E571</f>
        <v>10005624976</v>
      </c>
      <c r="C571" s="61" t="str">
        <f t="array" ref="C571">IFERROR(VLOOKUP(B571,RT!A:B,2,FALSE),"")</f>
        <v/>
      </c>
      <c r="D571" s="7" t="str">
        <f t="array" ref="D571">IFERROR(VLOOKUP(B571,RT!A:J,10,FALSE),"")</f>
        <v/>
      </c>
      <c r="E571" s="203">
        <v>10005624976</v>
      </c>
      <c r="F571" s="204" t="s">
        <v>1248</v>
      </c>
      <c r="G571" s="204" t="s">
        <v>70</v>
      </c>
      <c r="H571" s="204"/>
      <c r="I571" s="204" t="s">
        <v>1104</v>
      </c>
      <c r="J571" s="202" t="s">
        <v>79</v>
      </c>
      <c r="K571" s="169" t="str">
        <f t="array" ref="K571">IFERROR(VLOOKUP(B571,RT!A:K,11,FALSE),"")</f>
        <v/>
      </c>
      <c r="L571" s="170" t="str">
        <f t="array" ref="L571">IFERROR(VLOOKUP(B571,RT!A:AJ,36,FALSE),"")</f>
        <v/>
      </c>
      <c r="M571" s="53" t="str">
        <f t="array" ref="M571">IFERROR(VLOOKUP(B571,RT!A:AL,38,FALSE),"")</f>
        <v/>
      </c>
      <c r="N571" s="52" t="str">
        <f t="array" ref="N571">IFERROR(VLOOKUP(B571,RT!A:AK,37,FALSE),"")</f>
        <v/>
      </c>
      <c r="O571" s="54" t="str">
        <f t="array" ref="O571">IFERROR(VLOOKUP(B571,RT!A:I,9,FALSE),"")</f>
        <v/>
      </c>
      <c r="P571" s="52" t="str">
        <f t="array" ref="P571">IFERROR(VLOOKUP(B571,RT!A:H,8,FALSE),"")</f>
        <v/>
      </c>
      <c r="Q571" s="55" t="str">
        <f t="array" ref="Q571">IFERROR(VLOOKUP(B571,RT!A:AA,27,FALSE),"")</f>
        <v/>
      </c>
      <c r="R571" s="56" t="str">
        <f t="array" ref="R571">IF(AND(E571&lt;&gt;"",G571="INS",K571="OUI",M571&gt;0),M571*IF($O571&gt;41790,5.94,5.65),"")</f>
        <v/>
      </c>
      <c r="S571" s="50" t="str">
        <f t="array" ref="S571">IF(AND(E571&lt;&gt;"",G571="REV",K571="OUI",M571&gt;0),M571*IF($O571&gt;41790,6.2,5.9),"")</f>
        <v/>
      </c>
      <c r="T571" s="57" t="str">
        <f t="array" ref="T571">IF(AND(E571&lt;&gt;"",K571="NON",OR(L571="Branchement individuel",L571="Batiment détruit")),3,"")</f>
        <v/>
      </c>
      <c r="U571" s="58"/>
      <c r="V571" s="58" t="str">
        <f t="array" ref="V571">IF(AND(E571&lt;&gt;"",K571="OUI",Q571="OUI"),18,"")</f>
        <v/>
      </c>
      <c r="W571" s="49" t="str">
        <f t="array" ref="W571">IF(AND(E571&lt;&gt;"",K571="OUI",Q571="OUI"),60,"")</f>
        <v/>
      </c>
      <c r="X571" s="56"/>
      <c r="Y571" s="49"/>
      <c r="Z571" s="49"/>
      <c r="AA571" s="51"/>
      <c r="AB571" s="48"/>
    </row>
    <row r="572" spans="1:28" x14ac:dyDescent="0.25">
      <c r="A572" s="152" t="str">
        <f t="array" ref="A572">IF(D572="",RIGHT(E572,7),"")</f>
        <v>5652529</v>
      </c>
      <c r="B572" s="152">
        <f t="array" ref="B572">E572</f>
        <v>10005652529</v>
      </c>
      <c r="C572" s="61" t="str">
        <f t="array" ref="C572">IFERROR(VLOOKUP(B572,RT!A:B,2,FALSE),"")</f>
        <v/>
      </c>
      <c r="D572" s="7" t="str">
        <f t="array" ref="D572">IFERROR(VLOOKUP(B572,RT!A:J,10,FALSE),"")</f>
        <v/>
      </c>
      <c r="E572" s="203">
        <v>10005652529</v>
      </c>
      <c r="F572" s="204" t="s">
        <v>1254</v>
      </c>
      <c r="G572" s="204" t="s">
        <v>70</v>
      </c>
      <c r="H572" s="204"/>
      <c r="I572" s="204" t="s">
        <v>1104</v>
      </c>
      <c r="J572" s="202" t="s">
        <v>79</v>
      </c>
      <c r="K572" s="169" t="str">
        <f t="array" ref="K572">IFERROR(VLOOKUP(B572,RT!A:K,11,FALSE),"")</f>
        <v/>
      </c>
      <c r="L572" s="170" t="str">
        <f t="array" ref="L572">IFERROR(VLOOKUP(B572,RT!A:AJ,36,FALSE),"")</f>
        <v/>
      </c>
      <c r="M572" s="53" t="str">
        <f t="array" ref="M572">IFERROR(VLOOKUP(B572,RT!A:AL,38,FALSE),"")</f>
        <v/>
      </c>
      <c r="N572" s="52" t="str">
        <f t="array" ref="N572">IFERROR(VLOOKUP(B572,RT!A:AK,37,FALSE),"")</f>
        <v/>
      </c>
      <c r="O572" s="54" t="str">
        <f t="array" ref="O572">IFERROR(VLOOKUP(B572,RT!A:I,9,FALSE),"")</f>
        <v/>
      </c>
      <c r="P572" s="52" t="str">
        <f t="array" ref="P572">IFERROR(VLOOKUP(B572,RT!A:H,8,FALSE),"")</f>
        <v/>
      </c>
      <c r="Q572" s="55" t="str">
        <f t="array" ref="Q572">IFERROR(VLOOKUP(B572,RT!A:AA,27,FALSE),"")</f>
        <v/>
      </c>
      <c r="R572" s="56" t="str">
        <f t="array" ref="R572">IF(AND(E572&lt;&gt;"",G572="INS",K572="OUI",M572&gt;0),M572*IF($O572&gt;41790,5.94,5.65),"")</f>
        <v/>
      </c>
      <c r="S572" s="50" t="str">
        <f t="array" ref="S572">IF(AND(E572&lt;&gt;"",G572="REV",K572="OUI",M572&gt;0),M572*IF($O572&gt;41790,6.2,5.9),"")</f>
        <v/>
      </c>
      <c r="T572" s="57" t="str">
        <f t="array" ref="T572">IF(AND(E572&lt;&gt;"",K572="NON",OR(L572="Branchement individuel",L572="Batiment détruit")),3,"")</f>
        <v/>
      </c>
      <c r="U572" s="58"/>
      <c r="V572" s="58" t="str">
        <f t="array" ref="V572">IF(AND(E572&lt;&gt;"",K572="OUI",Q572="OUI"),18,"")</f>
        <v/>
      </c>
      <c r="W572" s="49" t="str">
        <f t="array" ref="W572">IF(AND(E572&lt;&gt;"",K572="OUI",Q572="OUI"),60,"")</f>
        <v/>
      </c>
      <c r="X572" s="56"/>
      <c r="Y572" s="49"/>
      <c r="Z572" s="49"/>
      <c r="AA572" s="51"/>
      <c r="AB572" s="48"/>
    </row>
    <row r="573" spans="1:28" x14ac:dyDescent="0.25">
      <c r="A573" s="152" t="str">
        <f t="array" ref="A573">IF(D573="",RIGHT(E573,7),"")</f>
        <v>5459885</v>
      </c>
      <c r="B573" s="152">
        <f t="array" ref="B573">E573</f>
        <v>10005459885</v>
      </c>
      <c r="C573" s="61" t="str">
        <f t="array" ref="C573">IFERROR(VLOOKUP(B573,RT!A:B,2,FALSE),"")</f>
        <v/>
      </c>
      <c r="D573" s="7" t="str">
        <f t="array" ref="D573">IFERROR(VLOOKUP(B573,RT!A:J,10,FALSE),"")</f>
        <v/>
      </c>
      <c r="E573" s="203">
        <v>10005459885</v>
      </c>
      <c r="F573" s="204" t="s">
        <v>1323</v>
      </c>
      <c r="G573" s="204" t="s">
        <v>70</v>
      </c>
      <c r="H573" s="204"/>
      <c r="I573" s="204" t="s">
        <v>1104</v>
      </c>
      <c r="J573" s="202" t="s">
        <v>79</v>
      </c>
      <c r="K573" s="169" t="str">
        <f t="array" ref="K573">IFERROR(VLOOKUP(B573,RT!A:K,11,FALSE),"")</f>
        <v/>
      </c>
      <c r="L573" s="170" t="str">
        <f t="array" ref="L573">IFERROR(VLOOKUP(B573,RT!A:AJ,36,FALSE),"")</f>
        <v/>
      </c>
      <c r="M573" s="53" t="str">
        <f t="array" ref="M573">IFERROR(VLOOKUP(B573,RT!A:AL,38,FALSE),"")</f>
        <v/>
      </c>
      <c r="N573" s="52" t="str">
        <f t="array" ref="N573">IFERROR(VLOOKUP(B573,RT!A:AK,37,FALSE),"")</f>
        <v/>
      </c>
      <c r="O573" s="54" t="str">
        <f t="array" ref="O573">IFERROR(VLOOKUP(B573,RT!A:I,9,FALSE),"")</f>
        <v/>
      </c>
      <c r="P573" s="52" t="str">
        <f t="array" ref="P573">IFERROR(VLOOKUP(B573,RT!A:H,8,FALSE),"")</f>
        <v/>
      </c>
      <c r="Q573" s="55" t="str">
        <f t="array" ref="Q573">IFERROR(VLOOKUP(B573,RT!A:AA,27,FALSE),"")</f>
        <v/>
      </c>
      <c r="R573" s="56" t="str">
        <f t="array" ref="R573">IF(AND(E573&lt;&gt;"",G573="INS",K573="OUI",M573&gt;0),M573*IF($O573&gt;41790,5.94,5.65),"")</f>
        <v/>
      </c>
      <c r="S573" s="50" t="str">
        <f t="array" ref="S573">IF(AND(E573&lt;&gt;"",G573="REV",K573="OUI",M573&gt;0),M573*IF($O573&gt;41790,6.2,5.9),"")</f>
        <v/>
      </c>
      <c r="T573" s="57" t="str">
        <f t="array" ref="T573">IF(AND(E573&lt;&gt;"",K573="NON",OR(L573="Branchement individuel",L573="Batiment détruit")),3,"")</f>
        <v/>
      </c>
      <c r="U573" s="58"/>
      <c r="V573" s="58" t="str">
        <f t="array" ref="V573">IF(AND(E573&lt;&gt;"",K573="OUI",Q573="OUI"),18,"")</f>
        <v/>
      </c>
      <c r="W573" s="49" t="str">
        <f t="array" ref="W573">IF(AND(E573&lt;&gt;"",K573="OUI",Q573="OUI"),60,"")</f>
        <v/>
      </c>
      <c r="X573" s="56"/>
      <c r="Y573" s="49"/>
      <c r="Z573" s="49"/>
      <c r="AA573" s="51"/>
      <c r="AB573" s="48"/>
    </row>
    <row r="574" spans="1:28" x14ac:dyDescent="0.25">
      <c r="A574" s="152" t="str">
        <f t="array" ref="A574">IF(D574="",RIGHT(E574,7),"")</f>
        <v>5616686</v>
      </c>
      <c r="B574" s="152">
        <f t="array" ref="B574">E574</f>
        <v>10005616686</v>
      </c>
      <c r="C574" s="61" t="str">
        <f t="array" ref="C574">IFERROR(VLOOKUP(B574,RT!A:B,2,FALSE),"")</f>
        <v/>
      </c>
      <c r="D574" s="7" t="str">
        <f t="array" ref="D574">IFERROR(VLOOKUP(B574,RT!A:J,10,FALSE),"")</f>
        <v/>
      </c>
      <c r="E574" s="203">
        <v>10005616686</v>
      </c>
      <c r="F574" s="204" t="s">
        <v>1277</v>
      </c>
      <c r="G574" s="204" t="s">
        <v>70</v>
      </c>
      <c r="H574" s="204"/>
      <c r="I574" s="204" t="s">
        <v>1104</v>
      </c>
      <c r="J574" s="202" t="s">
        <v>79</v>
      </c>
      <c r="K574" s="169" t="str">
        <f t="array" ref="K574">IFERROR(VLOOKUP(B574,RT!A:K,11,FALSE),"")</f>
        <v/>
      </c>
      <c r="L574" s="170" t="str">
        <f t="array" ref="L574">IFERROR(VLOOKUP(B574,RT!A:AJ,36,FALSE),"")</f>
        <v/>
      </c>
      <c r="M574" s="53" t="str">
        <f t="array" ref="M574">IFERROR(VLOOKUP(B574,RT!A:AL,38,FALSE),"")</f>
        <v/>
      </c>
      <c r="N574" s="52" t="str">
        <f t="array" ref="N574">IFERROR(VLOOKUP(B574,RT!A:AK,37,FALSE),"")</f>
        <v/>
      </c>
      <c r="O574" s="54" t="str">
        <f t="array" ref="O574">IFERROR(VLOOKUP(B574,RT!A:I,9,FALSE),"")</f>
        <v/>
      </c>
      <c r="P574" s="52" t="str">
        <f t="array" ref="P574">IFERROR(VLOOKUP(B574,RT!A:H,8,FALSE),"")</f>
        <v/>
      </c>
      <c r="Q574" s="55" t="str">
        <f t="array" ref="Q574">IFERROR(VLOOKUP(B574,RT!A:AA,27,FALSE),"")</f>
        <v/>
      </c>
      <c r="R574" s="56" t="str">
        <f t="array" ref="R574">IF(AND(E574&lt;&gt;"",G574="INS",K574="OUI",M574&gt;0),M574*IF($O574&gt;41790,5.94,5.65),"")</f>
        <v/>
      </c>
      <c r="S574" s="50" t="str">
        <f t="array" ref="S574">IF(AND(E574&lt;&gt;"",G574="REV",K574="OUI",M574&gt;0),M574*IF($O574&gt;41790,6.2,5.9),"")</f>
        <v/>
      </c>
      <c r="T574" s="57" t="str">
        <f t="array" ref="T574">IF(AND(E574&lt;&gt;"",K574="NON",OR(L574="Branchement individuel",L574="Batiment détruit")),3,"")</f>
        <v/>
      </c>
      <c r="U574" s="58"/>
      <c r="V574" s="58" t="str">
        <f t="array" ref="V574">IF(AND(E574&lt;&gt;"",K574="OUI",Q574="OUI"),18,"")</f>
        <v/>
      </c>
      <c r="W574" s="49" t="str">
        <f t="array" ref="W574">IF(AND(E574&lt;&gt;"",K574="OUI",Q574="OUI"),60,"")</f>
        <v/>
      </c>
      <c r="X574" s="56"/>
      <c r="Y574" s="49"/>
      <c r="Z574" s="49"/>
      <c r="AA574" s="51"/>
      <c r="AB574" s="48"/>
    </row>
    <row r="575" spans="1:28" x14ac:dyDescent="0.25">
      <c r="A575" s="152" t="str">
        <f t="array" ref="A575">IF(D575="",RIGHT(E575,7),"")</f>
        <v>5521835</v>
      </c>
      <c r="B575" s="152">
        <f t="array" ref="B575">E575</f>
        <v>10005521835</v>
      </c>
      <c r="C575" s="61" t="str">
        <f t="array" ref="C575">IFERROR(VLOOKUP(B575,RT!A:B,2,FALSE),"")</f>
        <v/>
      </c>
      <c r="D575" s="7" t="str">
        <f t="array" ref="D575">IFERROR(VLOOKUP(B575,RT!A:J,10,FALSE),"")</f>
        <v/>
      </c>
      <c r="E575" s="203">
        <v>10005521835</v>
      </c>
      <c r="F575" s="204" t="s">
        <v>1173</v>
      </c>
      <c r="G575" s="204" t="s">
        <v>70</v>
      </c>
      <c r="H575" s="204"/>
      <c r="I575" s="204" t="s">
        <v>1104</v>
      </c>
      <c r="J575" s="202" t="s">
        <v>79</v>
      </c>
      <c r="K575" s="169" t="str">
        <f t="array" ref="K575">IFERROR(VLOOKUP(B575,RT!A:K,11,FALSE),"")</f>
        <v/>
      </c>
      <c r="L575" s="170" t="str">
        <f t="array" ref="L575">IFERROR(VLOOKUP(B575,RT!A:AJ,36,FALSE),"")</f>
        <v/>
      </c>
      <c r="M575" s="53" t="str">
        <f t="array" ref="M575">IFERROR(VLOOKUP(B575,RT!A:AL,38,FALSE),"")</f>
        <v/>
      </c>
      <c r="N575" s="52" t="str">
        <f t="array" ref="N575">IFERROR(VLOOKUP(B575,RT!A:AK,37,FALSE),"")</f>
        <v/>
      </c>
      <c r="O575" s="54" t="str">
        <f t="array" ref="O575">IFERROR(VLOOKUP(B575,RT!A:I,9,FALSE),"")</f>
        <v/>
      </c>
      <c r="P575" s="52" t="str">
        <f t="array" ref="P575">IFERROR(VLOOKUP(B575,RT!A:H,8,FALSE),"")</f>
        <v/>
      </c>
      <c r="Q575" s="55" t="str">
        <f t="array" ref="Q575">IFERROR(VLOOKUP(B575,RT!A:AA,27,FALSE),"")</f>
        <v/>
      </c>
      <c r="R575" s="56" t="str">
        <f t="array" ref="R575">IF(AND(E575&lt;&gt;"",G575="INS",K575="OUI",M575&gt;0),M575*IF($O575&gt;41790,5.94,5.65),"")</f>
        <v/>
      </c>
      <c r="S575" s="50" t="str">
        <f t="array" ref="S575">IF(AND(E575&lt;&gt;"",G575="REV",K575="OUI",M575&gt;0),M575*IF($O575&gt;41790,6.2,5.9),"")</f>
        <v/>
      </c>
      <c r="T575" s="57" t="str">
        <f t="array" ref="T575">IF(AND(E575&lt;&gt;"",K575="NON",OR(L575="Branchement individuel",L575="Batiment détruit")),3,"")</f>
        <v/>
      </c>
      <c r="U575" s="58"/>
      <c r="V575" s="58" t="str">
        <f t="array" ref="V575">IF(AND(E575&lt;&gt;"",K575="OUI",Q575="OUI"),18,"")</f>
        <v/>
      </c>
      <c r="W575" s="49" t="str">
        <f t="array" ref="W575">IF(AND(E575&lt;&gt;"",K575="OUI",Q575="OUI"),60,"")</f>
        <v/>
      </c>
      <c r="X575" s="56"/>
      <c r="Y575" s="49"/>
      <c r="Z575" s="49"/>
      <c r="AA575" s="51"/>
      <c r="AB575" s="48"/>
    </row>
    <row r="576" spans="1:28" x14ac:dyDescent="0.25">
      <c r="A576" s="152" t="str">
        <f t="array" ref="A576">IF(D576="",RIGHT(E576,7),"")</f>
        <v>5616697</v>
      </c>
      <c r="B576" s="152">
        <f t="array" ref="B576">E576</f>
        <v>10005616697</v>
      </c>
      <c r="C576" s="61" t="str">
        <f t="array" ref="C576">IFERROR(VLOOKUP(B576,RT!A:B,2,FALSE),"")</f>
        <v/>
      </c>
      <c r="D576" s="7" t="str">
        <f t="array" ref="D576">IFERROR(VLOOKUP(B576,RT!A:J,10,FALSE),"")</f>
        <v/>
      </c>
      <c r="E576" s="203">
        <v>10005616697</v>
      </c>
      <c r="F576" s="204" t="s">
        <v>1282</v>
      </c>
      <c r="G576" s="204" t="s">
        <v>70</v>
      </c>
      <c r="H576" s="204"/>
      <c r="I576" s="204" t="s">
        <v>1104</v>
      </c>
      <c r="J576" s="202" t="s">
        <v>79</v>
      </c>
      <c r="K576" s="169" t="str">
        <f t="array" ref="K576">IFERROR(VLOOKUP(B576,RT!A:K,11,FALSE),"")</f>
        <v/>
      </c>
      <c r="L576" s="170" t="str">
        <f t="array" ref="L576">IFERROR(VLOOKUP(B576,RT!A:AJ,36,FALSE),"")</f>
        <v/>
      </c>
      <c r="M576" s="53" t="str">
        <f t="array" ref="M576">IFERROR(VLOOKUP(B576,RT!A:AL,38,FALSE),"")</f>
        <v/>
      </c>
      <c r="N576" s="52" t="str">
        <f t="array" ref="N576">IFERROR(VLOOKUP(B576,RT!A:AK,37,FALSE),"")</f>
        <v/>
      </c>
      <c r="O576" s="54" t="str">
        <f t="array" ref="O576">IFERROR(VLOOKUP(B576,RT!A:I,9,FALSE),"")</f>
        <v/>
      </c>
      <c r="P576" s="52" t="str">
        <f t="array" ref="P576">IFERROR(VLOOKUP(B576,RT!A:H,8,FALSE),"")</f>
        <v/>
      </c>
      <c r="Q576" s="55" t="str">
        <f t="array" ref="Q576">IFERROR(VLOOKUP(B576,RT!A:AA,27,FALSE),"")</f>
        <v/>
      </c>
      <c r="R576" s="56" t="str">
        <f t="array" ref="R576">IF(AND(E576&lt;&gt;"",G576="INS",K576="OUI",M576&gt;0),M576*IF($O576&gt;41790,5.94,5.65),"")</f>
        <v/>
      </c>
      <c r="S576" s="50" t="str">
        <f t="array" ref="S576">IF(AND(E576&lt;&gt;"",G576="REV",K576="OUI",M576&gt;0),M576*IF($O576&gt;41790,6.2,5.9),"")</f>
        <v/>
      </c>
      <c r="T576" s="57" t="str">
        <f t="array" ref="T576">IF(AND(E576&lt;&gt;"",K576="NON",OR(L576="Branchement individuel",L576="Batiment détruit")),3,"")</f>
        <v/>
      </c>
      <c r="U576" s="58"/>
      <c r="V576" s="58" t="str">
        <f t="array" ref="V576">IF(AND(E576&lt;&gt;"",K576="OUI",Q576="OUI"),18,"")</f>
        <v/>
      </c>
      <c r="W576" s="49" t="str">
        <f t="array" ref="W576">IF(AND(E576&lt;&gt;"",K576="OUI",Q576="OUI"),60,"")</f>
        <v/>
      </c>
      <c r="X576" s="56"/>
      <c r="Y576" s="49"/>
      <c r="Z576" s="49"/>
      <c r="AA576" s="51"/>
      <c r="AB576" s="48"/>
    </row>
    <row r="577" spans="1:28" x14ac:dyDescent="0.25">
      <c r="A577" s="152" t="str">
        <f t="array" ref="A577">IF(D577="",RIGHT(E577,7),"")</f>
        <v>5611395</v>
      </c>
      <c r="B577" s="152">
        <f t="array" ref="B577">E577</f>
        <v>10005611395</v>
      </c>
      <c r="C577" s="61" t="str">
        <f t="array" ref="C577">IFERROR(VLOOKUP(B577,RT!A:B,2,FALSE),"")</f>
        <v/>
      </c>
      <c r="D577" s="7" t="str">
        <f t="array" ref="D577">IFERROR(VLOOKUP(B577,RT!A:J,10,FALSE),"")</f>
        <v/>
      </c>
      <c r="E577" s="203">
        <v>10005611395</v>
      </c>
      <c r="F577" s="204" t="s">
        <v>1287</v>
      </c>
      <c r="G577" s="204" t="s">
        <v>70</v>
      </c>
      <c r="H577" s="204"/>
      <c r="I577" s="204" t="s">
        <v>1104</v>
      </c>
      <c r="J577" s="202" t="s">
        <v>79</v>
      </c>
      <c r="K577" s="169" t="str">
        <f t="array" ref="K577">IFERROR(VLOOKUP(B577,RT!A:K,11,FALSE),"")</f>
        <v/>
      </c>
      <c r="L577" s="170" t="str">
        <f t="array" ref="L577">IFERROR(VLOOKUP(B577,RT!A:AJ,36,FALSE),"")</f>
        <v/>
      </c>
      <c r="M577" s="53" t="str">
        <f t="array" ref="M577">IFERROR(VLOOKUP(B577,RT!A:AL,38,FALSE),"")</f>
        <v/>
      </c>
      <c r="N577" s="52" t="str">
        <f t="array" ref="N577">IFERROR(VLOOKUP(B577,RT!A:AK,37,FALSE),"")</f>
        <v/>
      </c>
      <c r="O577" s="54" t="str">
        <f t="array" ref="O577">IFERROR(VLOOKUP(B577,RT!A:I,9,FALSE),"")</f>
        <v/>
      </c>
      <c r="P577" s="52" t="str">
        <f t="array" ref="P577">IFERROR(VLOOKUP(B577,RT!A:H,8,FALSE),"")</f>
        <v/>
      </c>
      <c r="Q577" s="55" t="str">
        <f t="array" ref="Q577">IFERROR(VLOOKUP(B577,RT!A:AA,27,FALSE),"")</f>
        <v/>
      </c>
      <c r="R577" s="56" t="str">
        <f t="array" ref="R577">IF(AND(E577&lt;&gt;"",G577="INS",K577="OUI",M577&gt;0),M577*IF($O577&gt;41790,5.94,5.65),"")</f>
        <v/>
      </c>
      <c r="S577" s="50" t="str">
        <f t="array" ref="S577">IF(AND(E577&lt;&gt;"",G577="REV",K577="OUI",M577&gt;0),M577*IF($O577&gt;41790,6.2,5.9),"")</f>
        <v/>
      </c>
      <c r="T577" s="57" t="str">
        <f t="array" ref="T577">IF(AND(E577&lt;&gt;"",K577="NON",OR(L577="Branchement individuel",L577="Batiment détruit")),3,"")</f>
        <v/>
      </c>
      <c r="U577" s="58"/>
      <c r="V577" s="58" t="str">
        <f t="array" ref="V577">IF(AND(E577&lt;&gt;"",K577="OUI",Q577="OUI"),18,"")</f>
        <v/>
      </c>
      <c r="W577" s="49" t="str">
        <f t="array" ref="W577">IF(AND(E577&lt;&gt;"",K577="OUI",Q577="OUI"),60,"")</f>
        <v/>
      </c>
      <c r="X577" s="56"/>
      <c r="Y577" s="49"/>
      <c r="Z577" s="49"/>
      <c r="AA577" s="51"/>
      <c r="AB577" s="48"/>
    </row>
    <row r="578" spans="1:28" x14ac:dyDescent="0.25">
      <c r="A578" s="152" t="str">
        <f t="array" ref="A578">IF(D578="",RIGHT(E578,7),"")</f>
        <v>5553909</v>
      </c>
      <c r="B578" s="152">
        <f t="array" ref="B578">E578</f>
        <v>10005553909</v>
      </c>
      <c r="C578" s="61" t="str">
        <f t="array" ref="C578">IFERROR(VLOOKUP(B578,RT!A:B,2,FALSE),"")</f>
        <v/>
      </c>
      <c r="D578" s="7" t="str">
        <f t="array" ref="D578">IFERROR(VLOOKUP(B578,RT!A:J,10,FALSE),"")</f>
        <v/>
      </c>
      <c r="E578" s="203">
        <v>10005553909</v>
      </c>
      <c r="F578" s="204" t="s">
        <v>1320</v>
      </c>
      <c r="G578" s="204" t="s">
        <v>70</v>
      </c>
      <c r="H578" s="204"/>
      <c r="I578" s="204" t="s">
        <v>1104</v>
      </c>
      <c r="J578" s="202" t="s">
        <v>79</v>
      </c>
      <c r="K578" s="169" t="str">
        <f t="array" ref="K578">IFERROR(VLOOKUP(B578,RT!A:K,11,FALSE),"")</f>
        <v/>
      </c>
      <c r="L578" s="170" t="str">
        <f t="array" ref="L578">IFERROR(VLOOKUP(B578,RT!A:AJ,36,FALSE),"")</f>
        <v/>
      </c>
      <c r="M578" s="53" t="str">
        <f t="array" ref="M578">IFERROR(VLOOKUP(B578,RT!A:AL,38,FALSE),"")</f>
        <v/>
      </c>
      <c r="N578" s="52" t="str">
        <f t="array" ref="N578">IFERROR(VLOOKUP(B578,RT!A:AK,37,FALSE),"")</f>
        <v/>
      </c>
      <c r="O578" s="54" t="str">
        <f t="array" ref="O578">IFERROR(VLOOKUP(B578,RT!A:I,9,FALSE),"")</f>
        <v/>
      </c>
      <c r="P578" s="52" t="str">
        <f t="array" ref="P578">IFERROR(VLOOKUP(B578,RT!A:H,8,FALSE),"")</f>
        <v/>
      </c>
      <c r="Q578" s="55" t="str">
        <f t="array" ref="Q578">IFERROR(VLOOKUP(B578,RT!A:AA,27,FALSE),"")</f>
        <v/>
      </c>
      <c r="R578" s="56" t="str">
        <f t="array" ref="R578">IF(AND(E578&lt;&gt;"",G578="INS",K578="OUI",M578&gt;0),M578*IF($O578&gt;41790,5.94,5.65),"")</f>
        <v/>
      </c>
      <c r="S578" s="50" t="str">
        <f t="array" ref="S578">IF(AND(E578&lt;&gt;"",G578="REV",K578="OUI",M578&gt;0),M578*IF($O578&gt;41790,6.2,5.9),"")</f>
        <v/>
      </c>
      <c r="T578" s="57" t="str">
        <f t="array" ref="T578">IF(AND(E578&lt;&gt;"",K578="NON",OR(L578="Branchement individuel",L578="Batiment détruit")),3,"")</f>
        <v/>
      </c>
      <c r="U578" s="58"/>
      <c r="V578" s="58" t="str">
        <f t="array" ref="V578">IF(AND(E578&lt;&gt;"",K578="OUI",Q578="OUI"),18,"")</f>
        <v/>
      </c>
      <c r="W578" s="49" t="str">
        <f t="array" ref="W578">IF(AND(E578&lt;&gt;"",K578="OUI",Q578="OUI"),60,"")</f>
        <v/>
      </c>
      <c r="X578" s="56"/>
      <c r="Y578" s="49"/>
      <c r="Z578" s="49"/>
      <c r="AA578" s="51"/>
      <c r="AB578" s="48"/>
    </row>
    <row r="579" spans="1:28" x14ac:dyDescent="0.25">
      <c r="A579" s="152" t="str">
        <f t="array" ref="A579">IF(D579="",RIGHT(E579,7),"")</f>
        <v>5583449</v>
      </c>
      <c r="B579" s="152">
        <f t="array" ref="B579">E579</f>
        <v>10005583449</v>
      </c>
      <c r="C579" s="61" t="str">
        <f t="array" ref="C579">IFERROR(VLOOKUP(B579,RT!A:B,2,FALSE),"")</f>
        <v/>
      </c>
      <c r="D579" s="7" t="str">
        <f t="array" ref="D579">IFERROR(VLOOKUP(B579,RT!A:J,10,FALSE),"")</f>
        <v/>
      </c>
      <c r="E579" s="203">
        <v>10005583449</v>
      </c>
      <c r="F579" s="204" t="s">
        <v>1321</v>
      </c>
      <c r="G579" s="204" t="s">
        <v>70</v>
      </c>
      <c r="H579" s="204"/>
      <c r="I579" s="204" t="s">
        <v>1104</v>
      </c>
      <c r="J579" s="202" t="s">
        <v>79</v>
      </c>
      <c r="K579" s="169" t="str">
        <f t="array" ref="K579">IFERROR(VLOOKUP(B579,RT!A:K,11,FALSE),"")</f>
        <v/>
      </c>
      <c r="L579" s="170" t="str">
        <f t="array" ref="L579">IFERROR(VLOOKUP(B579,RT!A:AJ,36,FALSE),"")</f>
        <v/>
      </c>
      <c r="M579" s="53" t="str">
        <f t="array" ref="M579">IFERROR(VLOOKUP(B579,RT!A:AL,38,FALSE),"")</f>
        <v/>
      </c>
      <c r="N579" s="52" t="str">
        <f t="array" ref="N579">IFERROR(VLOOKUP(B579,RT!A:AK,37,FALSE),"")</f>
        <v/>
      </c>
      <c r="O579" s="54" t="str">
        <f t="array" ref="O579">IFERROR(VLOOKUP(B579,RT!A:I,9,FALSE),"")</f>
        <v/>
      </c>
      <c r="P579" s="52" t="str">
        <f t="array" ref="P579">IFERROR(VLOOKUP(B579,RT!A:H,8,FALSE),"")</f>
        <v/>
      </c>
      <c r="Q579" s="55" t="str">
        <f t="array" ref="Q579">IFERROR(VLOOKUP(B579,RT!A:AA,27,FALSE),"")</f>
        <v/>
      </c>
      <c r="R579" s="56" t="str">
        <f t="array" ref="R579">IF(AND(E579&lt;&gt;"",G579="INS",K579="OUI",M579&gt;0),M579*IF($O579&gt;41790,5.94,5.65),"")</f>
        <v/>
      </c>
      <c r="S579" s="50" t="str">
        <f t="array" ref="S579">IF(AND(E579&lt;&gt;"",G579="REV",K579="OUI",M579&gt;0),M579*IF($O579&gt;41790,6.2,5.9),"")</f>
        <v/>
      </c>
      <c r="T579" s="57" t="str">
        <f t="array" ref="T579">IF(AND(E579&lt;&gt;"",K579="NON",OR(L579="Branchement individuel",L579="Batiment détruit")),3,"")</f>
        <v/>
      </c>
      <c r="U579" s="58"/>
      <c r="V579" s="58" t="str">
        <f t="array" ref="V579">IF(AND(E579&lt;&gt;"",K579="OUI",Q579="OUI"),18,"")</f>
        <v/>
      </c>
      <c r="W579" s="49" t="str">
        <f t="array" ref="W579">IF(AND(E579&lt;&gt;"",K579="OUI",Q579="OUI"),60,"")</f>
        <v/>
      </c>
      <c r="X579" s="56"/>
      <c r="Y579" s="49"/>
      <c r="Z579" s="49"/>
      <c r="AA579" s="51"/>
      <c r="AB579" s="48"/>
    </row>
    <row r="580" spans="1:28" x14ac:dyDescent="0.25">
      <c r="A580" s="152" t="str">
        <f t="array" ref="A580">IF(D580="",RIGHT(E580,7),"")</f>
        <v>5582812</v>
      </c>
      <c r="B580" s="152">
        <f t="array" ref="B580">E580</f>
        <v>10005582812</v>
      </c>
      <c r="C580" s="61" t="str">
        <f t="array" ref="C580">IFERROR(VLOOKUP(B580,RT!A:B,2,FALSE),"")</f>
        <v/>
      </c>
      <c r="D580" s="7" t="str">
        <f t="array" ref="D580">IFERROR(VLOOKUP(B580,RT!A:J,10,FALSE),"")</f>
        <v/>
      </c>
      <c r="E580" s="203">
        <v>10005582812</v>
      </c>
      <c r="F580" s="204" t="s">
        <v>1322</v>
      </c>
      <c r="G580" s="204" t="s">
        <v>70</v>
      </c>
      <c r="H580" s="204"/>
      <c r="I580" s="204" t="s">
        <v>1104</v>
      </c>
      <c r="J580" s="202" t="s">
        <v>79</v>
      </c>
      <c r="K580" s="169" t="str">
        <f t="array" ref="K580">IFERROR(VLOOKUP(B580,RT!A:K,11,FALSE),"")</f>
        <v/>
      </c>
      <c r="L580" s="170" t="str">
        <f t="array" ref="L580">IFERROR(VLOOKUP(B580,RT!A:AJ,36,FALSE),"")</f>
        <v/>
      </c>
      <c r="M580" s="53" t="str">
        <f t="array" ref="M580">IFERROR(VLOOKUP(B580,RT!A:AL,38,FALSE),"")</f>
        <v/>
      </c>
      <c r="N580" s="52" t="str">
        <f t="array" ref="N580">IFERROR(VLOOKUP(B580,RT!A:AK,37,FALSE),"")</f>
        <v/>
      </c>
      <c r="O580" s="54" t="str">
        <f t="array" ref="O580">IFERROR(VLOOKUP(B580,RT!A:I,9,FALSE),"")</f>
        <v/>
      </c>
      <c r="P580" s="52" t="str">
        <f t="array" ref="P580">IFERROR(VLOOKUP(B580,RT!A:H,8,FALSE),"")</f>
        <v/>
      </c>
      <c r="Q580" s="55" t="str">
        <f t="array" ref="Q580">IFERROR(VLOOKUP(B580,RT!A:AA,27,FALSE),"")</f>
        <v/>
      </c>
      <c r="R580" s="56" t="str">
        <f t="array" ref="R580">IF(AND(E580&lt;&gt;"",G580="INS",K580="OUI",M580&gt;0),M580*IF($O580&gt;41790,5.94,5.65),"")</f>
        <v/>
      </c>
      <c r="S580" s="50" t="str">
        <f t="array" ref="S580">IF(AND(E580&lt;&gt;"",G580="REV",K580="OUI",M580&gt;0),M580*IF($O580&gt;41790,6.2,5.9),"")</f>
        <v/>
      </c>
      <c r="T580" s="57" t="str">
        <f t="array" ref="T580">IF(AND(E580&lt;&gt;"",K580="NON",OR(L580="Branchement individuel",L580="Batiment détruit")),3,"")</f>
        <v/>
      </c>
      <c r="U580" s="58"/>
      <c r="V580" s="58" t="str">
        <f t="array" ref="V580">IF(AND(E580&lt;&gt;"",K580="OUI",Q580="OUI"),18,"")</f>
        <v/>
      </c>
      <c r="W580" s="49" t="str">
        <f t="array" ref="W580">IF(AND(E580&lt;&gt;"",K580="OUI",Q580="OUI"),60,"")</f>
        <v/>
      </c>
      <c r="X580" s="56"/>
      <c r="Y580" s="49"/>
      <c r="Z580" s="49"/>
      <c r="AA580" s="51"/>
      <c r="AB580" s="48"/>
    </row>
    <row r="581" spans="1:28" x14ac:dyDescent="0.25">
      <c r="A581" s="152" t="str">
        <f t="array" ref="A581">IF(D581="",RIGHT(E581,7),"")</f>
        <v>5556837</v>
      </c>
      <c r="B581" s="152">
        <f t="array" ref="B581">E581</f>
        <v>10005556837</v>
      </c>
      <c r="C581" s="61" t="str">
        <f t="array" ref="C581">IFERROR(VLOOKUP(B581,RT!A:B,2,FALSE),"")</f>
        <v/>
      </c>
      <c r="D581" s="7" t="str">
        <f t="array" ref="D581">IFERROR(VLOOKUP(B581,RT!A:J,10,FALSE),"")</f>
        <v/>
      </c>
      <c r="E581" s="203">
        <v>10005556837</v>
      </c>
      <c r="F581" s="204" t="s">
        <v>1148</v>
      </c>
      <c r="G581" s="204" t="s">
        <v>70</v>
      </c>
      <c r="H581" s="204"/>
      <c r="I581" s="204" t="s">
        <v>1104</v>
      </c>
      <c r="J581" s="202" t="s">
        <v>79</v>
      </c>
      <c r="K581" s="169" t="str">
        <f t="array" ref="K581">IFERROR(VLOOKUP(B581,RT!A:K,11,FALSE),"")</f>
        <v/>
      </c>
      <c r="L581" s="170" t="str">
        <f t="array" ref="L581">IFERROR(VLOOKUP(B581,RT!A:AJ,36,FALSE),"")</f>
        <v/>
      </c>
      <c r="M581" s="53" t="str">
        <f t="array" ref="M581">IFERROR(VLOOKUP(B581,RT!A:AL,38,FALSE),"")</f>
        <v/>
      </c>
      <c r="N581" s="52" t="str">
        <f t="array" ref="N581">IFERROR(VLOOKUP(B581,RT!A:AK,37,FALSE),"")</f>
        <v/>
      </c>
      <c r="O581" s="54" t="str">
        <f t="array" ref="O581">IFERROR(VLOOKUP(B581,RT!A:I,9,FALSE),"")</f>
        <v/>
      </c>
      <c r="P581" s="52" t="str">
        <f t="array" ref="P581">IFERROR(VLOOKUP(B581,RT!A:H,8,FALSE),"")</f>
        <v/>
      </c>
      <c r="Q581" s="55" t="str">
        <f t="array" ref="Q581">IFERROR(VLOOKUP(B581,RT!A:AA,27,FALSE),"")</f>
        <v/>
      </c>
      <c r="R581" s="56" t="str">
        <f t="array" ref="R581">IF(AND(E581&lt;&gt;"",G581="INS",K581="OUI",M581&gt;0),M581*IF($O581&gt;41790,5.94,5.65),"")</f>
        <v/>
      </c>
      <c r="S581" s="50" t="str">
        <f t="array" ref="S581">IF(AND(E581&lt;&gt;"",G581="REV",K581="OUI",M581&gt;0),M581*IF($O581&gt;41790,6.2,5.9),"")</f>
        <v/>
      </c>
      <c r="T581" s="57" t="str">
        <f t="array" ref="T581">IF(AND(E581&lt;&gt;"",K581="NON",OR(L581="Branchement individuel",L581="Batiment détruit")),3,"")</f>
        <v/>
      </c>
      <c r="U581" s="58"/>
      <c r="V581" s="58" t="str">
        <f t="array" ref="V581">IF(AND(E581&lt;&gt;"",K581="OUI",Q581="OUI"),18,"")</f>
        <v/>
      </c>
      <c r="W581" s="49" t="str">
        <f t="array" ref="W581">IF(AND(E581&lt;&gt;"",K581="OUI",Q581="OUI"),60,"")</f>
        <v/>
      </c>
      <c r="X581" s="56"/>
      <c r="Y581" s="49"/>
      <c r="Z581" s="49"/>
      <c r="AA581" s="51"/>
      <c r="AB581" s="48"/>
    </row>
    <row r="582" spans="1:28" x14ac:dyDescent="0.25">
      <c r="A582" s="152" t="str">
        <f t="array" ref="A582">IF(D582="",RIGHT(E582,7),"")</f>
        <v>5498023</v>
      </c>
      <c r="B582" s="152">
        <f t="array" ref="B582">E582</f>
        <v>10005498023</v>
      </c>
      <c r="C582" s="61" t="str">
        <f t="array" ref="C582">IFERROR(VLOOKUP(B582,RT!A:B,2,FALSE),"")</f>
        <v/>
      </c>
      <c r="D582" s="7" t="str">
        <f t="array" ref="D582">IFERROR(VLOOKUP(B582,RT!A:J,10,FALSE),"")</f>
        <v/>
      </c>
      <c r="E582" s="203">
        <v>10005498023</v>
      </c>
      <c r="F582" s="204" t="s">
        <v>1147</v>
      </c>
      <c r="G582" s="204" t="s">
        <v>70</v>
      </c>
      <c r="H582" s="204"/>
      <c r="I582" s="204" t="s">
        <v>1104</v>
      </c>
      <c r="J582" s="202" t="s">
        <v>79</v>
      </c>
      <c r="K582" s="169" t="str">
        <f t="array" ref="K582">IFERROR(VLOOKUP(B582,RT!A:K,11,FALSE),"")</f>
        <v/>
      </c>
      <c r="L582" s="170" t="str">
        <f t="array" ref="L582">IFERROR(VLOOKUP(B582,RT!A:AJ,36,FALSE),"")</f>
        <v/>
      </c>
      <c r="M582" s="53" t="str">
        <f t="array" ref="M582">IFERROR(VLOOKUP(B582,RT!A:AL,38,FALSE),"")</f>
        <v/>
      </c>
      <c r="N582" s="52" t="str">
        <f t="array" ref="N582">IFERROR(VLOOKUP(B582,RT!A:AK,37,FALSE),"")</f>
        <v/>
      </c>
      <c r="O582" s="54" t="str">
        <f t="array" ref="O582">IFERROR(VLOOKUP(B582,RT!A:I,9,FALSE),"")</f>
        <v/>
      </c>
      <c r="P582" s="52" t="str">
        <f t="array" ref="P582">IFERROR(VLOOKUP(B582,RT!A:H,8,FALSE),"")</f>
        <v/>
      </c>
      <c r="Q582" s="55" t="str">
        <f t="array" ref="Q582">IFERROR(VLOOKUP(B582,RT!A:AA,27,FALSE),"")</f>
        <v/>
      </c>
      <c r="R582" s="56" t="str">
        <f t="array" ref="R582">IF(AND(E582&lt;&gt;"",G582="INS",K582="OUI",M582&gt;0),M582*IF($O582&gt;41790,5.94,5.65),"")</f>
        <v/>
      </c>
      <c r="S582" s="50" t="str">
        <f t="array" ref="S582">IF(AND(E582&lt;&gt;"",G582="REV",K582="OUI",M582&gt;0),M582*IF($O582&gt;41790,6.2,5.9),"")</f>
        <v/>
      </c>
      <c r="T582" s="57" t="str">
        <f t="array" ref="T582">IF(AND(E582&lt;&gt;"",K582="NON",OR(L582="Branchement individuel",L582="Batiment détruit")),3,"")</f>
        <v/>
      </c>
      <c r="U582" s="58"/>
      <c r="V582" s="58" t="str">
        <f t="array" ref="V582">IF(AND(E582&lt;&gt;"",K582="OUI",Q582="OUI"),18,"")</f>
        <v/>
      </c>
      <c r="W582" s="49" t="str">
        <f t="array" ref="W582">IF(AND(E582&lt;&gt;"",K582="OUI",Q582="OUI"),60,"")</f>
        <v/>
      </c>
      <c r="X582" s="56"/>
      <c r="Y582" s="49"/>
      <c r="Z582" s="49"/>
      <c r="AA582" s="51"/>
      <c r="AB582" s="48"/>
    </row>
    <row r="583" spans="1:28" x14ac:dyDescent="0.25">
      <c r="A583" s="152" t="str">
        <f t="array" ref="A583">IF(D583="",RIGHT(E583,7),"")</f>
        <v>5498747</v>
      </c>
      <c r="B583" s="152">
        <f t="array" ref="B583">E583</f>
        <v>10005498747</v>
      </c>
      <c r="C583" s="61" t="str">
        <f t="array" ref="C583">IFERROR(VLOOKUP(B583,RT!A:B,2,FALSE),"")</f>
        <v/>
      </c>
      <c r="D583" s="7" t="str">
        <f t="array" ref="D583">IFERROR(VLOOKUP(B583,RT!A:J,10,FALSE),"")</f>
        <v/>
      </c>
      <c r="E583" s="203">
        <v>10005498747</v>
      </c>
      <c r="F583" s="204" t="s">
        <v>1146</v>
      </c>
      <c r="G583" s="204" t="s">
        <v>70</v>
      </c>
      <c r="H583" s="204"/>
      <c r="I583" s="204" t="s">
        <v>1104</v>
      </c>
      <c r="J583" s="202" t="s">
        <v>79</v>
      </c>
      <c r="K583" s="169" t="str">
        <f t="array" ref="K583">IFERROR(VLOOKUP(B583,RT!A:K,11,FALSE),"")</f>
        <v/>
      </c>
      <c r="L583" s="170" t="str">
        <f t="array" ref="L583">IFERROR(VLOOKUP(B583,RT!A:AJ,36,FALSE),"")</f>
        <v/>
      </c>
      <c r="M583" s="53" t="str">
        <f t="array" ref="M583">IFERROR(VLOOKUP(B583,RT!A:AL,38,FALSE),"")</f>
        <v/>
      </c>
      <c r="N583" s="52" t="str">
        <f t="array" ref="N583">IFERROR(VLOOKUP(B583,RT!A:AK,37,FALSE),"")</f>
        <v/>
      </c>
      <c r="O583" s="54" t="str">
        <f t="array" ref="O583">IFERROR(VLOOKUP(B583,RT!A:I,9,FALSE),"")</f>
        <v/>
      </c>
      <c r="P583" s="52" t="str">
        <f t="array" ref="P583">IFERROR(VLOOKUP(B583,RT!A:H,8,FALSE),"")</f>
        <v/>
      </c>
      <c r="Q583" s="55" t="str">
        <f t="array" ref="Q583">IFERROR(VLOOKUP(B583,RT!A:AA,27,FALSE),"")</f>
        <v/>
      </c>
      <c r="R583" s="56" t="str">
        <f t="array" ref="R583">IF(AND(E583&lt;&gt;"",G583="INS",K583="OUI",M583&gt;0),M583*IF($O583&gt;41790,5.94,5.65),"")</f>
        <v/>
      </c>
      <c r="S583" s="50" t="str">
        <f t="array" ref="S583">IF(AND(E583&lt;&gt;"",G583="REV",K583="OUI",M583&gt;0),M583*IF($O583&gt;41790,6.2,5.9),"")</f>
        <v/>
      </c>
      <c r="T583" s="57" t="str">
        <f t="array" ref="T583">IF(AND(E583&lt;&gt;"",K583="NON",OR(L583="Branchement individuel",L583="Batiment détruit")),3,"")</f>
        <v/>
      </c>
      <c r="U583" s="58"/>
      <c r="V583" s="58" t="str">
        <f t="array" ref="V583">IF(AND(E583&lt;&gt;"",K583="OUI",Q583="OUI"),18,"")</f>
        <v/>
      </c>
      <c r="W583" s="49" t="str">
        <f t="array" ref="W583">IF(AND(E583&lt;&gt;"",K583="OUI",Q583="OUI"),60,"")</f>
        <v/>
      </c>
      <c r="X583" s="56"/>
      <c r="Y583" s="49"/>
      <c r="Z583" s="49"/>
      <c r="AA583" s="51"/>
      <c r="AB583" s="48"/>
    </row>
    <row r="584" spans="1:28" x14ac:dyDescent="0.25">
      <c r="A584" s="152" t="str">
        <f t="array" ref="A584">IF(D584="",RIGHT(E584,7),"")</f>
        <v>5499448</v>
      </c>
      <c r="B584" s="152">
        <f t="array" ref="B584">E584</f>
        <v>10005499448</v>
      </c>
      <c r="C584" s="61" t="str">
        <f t="array" ref="C584">IFERROR(VLOOKUP(B584,RT!A:B,2,FALSE),"")</f>
        <v/>
      </c>
      <c r="D584" s="7" t="str">
        <f t="array" ref="D584">IFERROR(VLOOKUP(B584,RT!A:J,10,FALSE),"")</f>
        <v/>
      </c>
      <c r="E584" s="203">
        <v>10005499448</v>
      </c>
      <c r="F584" s="204" t="s">
        <v>1145</v>
      </c>
      <c r="G584" s="204" t="s">
        <v>70</v>
      </c>
      <c r="H584" s="204"/>
      <c r="I584" s="204" t="s">
        <v>1104</v>
      </c>
      <c r="J584" s="202" t="s">
        <v>79</v>
      </c>
      <c r="K584" s="169" t="str">
        <f t="array" ref="K584">IFERROR(VLOOKUP(B584,RT!A:K,11,FALSE),"")</f>
        <v/>
      </c>
      <c r="L584" s="170" t="str">
        <f t="array" ref="L584">IFERROR(VLOOKUP(B584,RT!A:AJ,36,FALSE),"")</f>
        <v/>
      </c>
      <c r="M584" s="53" t="str">
        <f t="array" ref="M584">IFERROR(VLOOKUP(B584,RT!A:AL,38,FALSE),"")</f>
        <v/>
      </c>
      <c r="N584" s="52" t="str">
        <f t="array" ref="N584">IFERROR(VLOOKUP(B584,RT!A:AK,37,FALSE),"")</f>
        <v/>
      </c>
      <c r="O584" s="54" t="str">
        <f t="array" ref="O584">IFERROR(VLOOKUP(B584,RT!A:I,9,FALSE),"")</f>
        <v/>
      </c>
      <c r="P584" s="52" t="str">
        <f t="array" ref="P584">IFERROR(VLOOKUP(B584,RT!A:H,8,FALSE),"")</f>
        <v/>
      </c>
      <c r="Q584" s="55" t="str">
        <f t="array" ref="Q584">IFERROR(VLOOKUP(B584,RT!A:AA,27,FALSE),"")</f>
        <v/>
      </c>
      <c r="R584" s="56" t="str">
        <f t="array" ref="R584">IF(AND(E584&lt;&gt;"",G584="INS",K584="OUI",M584&gt;0),M584*IF($O584&gt;41790,5.94,5.65),"")</f>
        <v/>
      </c>
      <c r="S584" s="50" t="str">
        <f t="array" ref="S584">IF(AND(E584&lt;&gt;"",G584="REV",K584="OUI",M584&gt;0),M584*IF($O584&gt;41790,6.2,5.9),"")</f>
        <v/>
      </c>
      <c r="T584" s="57" t="str">
        <f t="array" ref="T584">IF(AND(E584&lt;&gt;"",K584="NON",OR(L584="Branchement individuel",L584="Batiment détruit")),3,"")</f>
        <v/>
      </c>
      <c r="U584" s="58"/>
      <c r="V584" s="58" t="str">
        <f t="array" ref="V584">IF(AND(E584&lt;&gt;"",K584="OUI",Q584="OUI"),18,"")</f>
        <v/>
      </c>
      <c r="W584" s="49" t="str">
        <f t="array" ref="W584">IF(AND(E584&lt;&gt;"",K584="OUI",Q584="OUI"),60,"")</f>
        <v/>
      </c>
      <c r="X584" s="56"/>
      <c r="Y584" s="49"/>
      <c r="Z584" s="49"/>
      <c r="AA584" s="51"/>
      <c r="AB584" s="48"/>
    </row>
    <row r="585" spans="1:28" x14ac:dyDescent="0.25">
      <c r="A585" s="152" t="str">
        <f t="array" ref="A585">IF(D585="",RIGHT(E585,7),"")</f>
        <v>5240371</v>
      </c>
      <c r="B585" s="152">
        <f t="array" ref="B585">E585</f>
        <v>10005240371</v>
      </c>
      <c r="C585" s="61" t="str">
        <f t="array" ref="C585">IFERROR(VLOOKUP(B585,RT!A:B,2,FALSE),"")</f>
        <v/>
      </c>
      <c r="D585" s="7" t="str">
        <f t="array" ref="D585">IFERROR(VLOOKUP(B585,RT!A:J,10,FALSE),"")</f>
        <v/>
      </c>
      <c r="E585" s="203">
        <v>10005240371</v>
      </c>
      <c r="F585" s="204" t="s">
        <v>1331</v>
      </c>
      <c r="G585" s="204" t="s">
        <v>70</v>
      </c>
      <c r="H585" s="204"/>
      <c r="I585" s="204" t="s">
        <v>1104</v>
      </c>
      <c r="J585" s="202" t="s">
        <v>79</v>
      </c>
      <c r="K585" s="169" t="str">
        <f t="array" ref="K585">IFERROR(VLOOKUP(B585,RT!A:K,11,FALSE),"")</f>
        <v/>
      </c>
      <c r="L585" s="170" t="str">
        <f t="array" ref="L585">IFERROR(VLOOKUP(B585,RT!A:AJ,36,FALSE),"")</f>
        <v/>
      </c>
      <c r="M585" s="53" t="str">
        <f t="array" ref="M585">IFERROR(VLOOKUP(B585,RT!A:AL,38,FALSE),"")</f>
        <v/>
      </c>
      <c r="N585" s="52" t="str">
        <f t="array" ref="N585">IFERROR(VLOOKUP(B585,RT!A:AK,37,FALSE),"")</f>
        <v/>
      </c>
      <c r="O585" s="54" t="str">
        <f t="array" ref="O585">IFERROR(VLOOKUP(B585,RT!A:I,9,FALSE),"")</f>
        <v/>
      </c>
      <c r="P585" s="52" t="str">
        <f t="array" ref="P585">IFERROR(VLOOKUP(B585,RT!A:H,8,FALSE),"")</f>
        <v/>
      </c>
      <c r="Q585" s="55" t="str">
        <f t="array" ref="Q585">IFERROR(VLOOKUP(B585,RT!A:AA,27,FALSE),"")</f>
        <v/>
      </c>
      <c r="R585" s="56" t="str">
        <f t="array" ref="R585">IF(AND(E585&lt;&gt;"",G585="INS",K585="OUI",M585&gt;0),M585*IF($O585&gt;41790,5.94,5.65),"")</f>
        <v/>
      </c>
      <c r="S585" s="50" t="str">
        <f t="array" ref="S585">IF(AND(E585&lt;&gt;"",G585="REV",K585="OUI",M585&gt;0),M585*IF($O585&gt;41790,6.2,5.9),"")</f>
        <v/>
      </c>
      <c r="T585" s="57" t="str">
        <f t="array" ref="T585">IF(AND(E585&lt;&gt;"",K585="NON",OR(L585="Branchement individuel",L585="Batiment détruit")),3,"")</f>
        <v/>
      </c>
      <c r="U585" s="58"/>
      <c r="V585" s="58" t="str">
        <f t="array" ref="V585">IF(AND(E585&lt;&gt;"",K585="OUI",Q585="OUI"),18,"")</f>
        <v/>
      </c>
      <c r="W585" s="49" t="str">
        <f t="array" ref="W585">IF(AND(E585&lt;&gt;"",K585="OUI",Q585="OUI"),60,"")</f>
        <v/>
      </c>
      <c r="X585" s="56"/>
      <c r="Y585" s="49"/>
      <c r="Z585" s="49"/>
      <c r="AA585" s="51"/>
      <c r="AB585" s="48"/>
    </row>
    <row r="586" spans="1:28" x14ac:dyDescent="0.25">
      <c r="A586" s="152" t="str">
        <f t="array" ref="A586">IF(D586="",RIGHT(E586,7),"")</f>
        <v>5246049</v>
      </c>
      <c r="B586" s="152">
        <f t="array" ref="B586">E586</f>
        <v>10005246049</v>
      </c>
      <c r="C586" s="61" t="str">
        <f t="array" ref="C586">IFERROR(VLOOKUP(B586,RT!A:B,2,FALSE),"")</f>
        <v/>
      </c>
      <c r="D586" s="7" t="str">
        <f t="array" ref="D586">IFERROR(VLOOKUP(B586,RT!A:J,10,FALSE),"")</f>
        <v/>
      </c>
      <c r="E586" s="203">
        <v>10005246049</v>
      </c>
      <c r="F586" s="204" t="s">
        <v>1332</v>
      </c>
      <c r="G586" s="204" t="s">
        <v>70</v>
      </c>
      <c r="H586" s="204"/>
      <c r="I586" s="204" t="s">
        <v>1104</v>
      </c>
      <c r="J586" s="202" t="s">
        <v>79</v>
      </c>
      <c r="K586" s="169" t="str">
        <f t="array" ref="K586">IFERROR(VLOOKUP(B586,RT!A:K,11,FALSE),"")</f>
        <v/>
      </c>
      <c r="L586" s="170" t="str">
        <f t="array" ref="L586">IFERROR(VLOOKUP(B586,RT!A:AJ,36,FALSE),"")</f>
        <v/>
      </c>
      <c r="M586" s="53" t="str">
        <f t="array" ref="M586">IFERROR(VLOOKUP(B586,RT!A:AL,38,FALSE),"")</f>
        <v/>
      </c>
      <c r="N586" s="52" t="str">
        <f t="array" ref="N586">IFERROR(VLOOKUP(B586,RT!A:AK,37,FALSE),"")</f>
        <v/>
      </c>
      <c r="O586" s="54" t="str">
        <f t="array" ref="O586">IFERROR(VLOOKUP(B586,RT!A:I,9,FALSE),"")</f>
        <v/>
      </c>
      <c r="P586" s="52" t="str">
        <f t="array" ref="P586">IFERROR(VLOOKUP(B586,RT!A:H,8,FALSE),"")</f>
        <v/>
      </c>
      <c r="Q586" s="55" t="str">
        <f t="array" ref="Q586">IFERROR(VLOOKUP(B586,RT!A:AA,27,FALSE),"")</f>
        <v/>
      </c>
      <c r="R586" s="56" t="str">
        <f t="array" ref="R586">IF(AND(E586&lt;&gt;"",G586="INS",K586="OUI",M586&gt;0),M586*IF($O586&gt;41790,5.94,5.65),"")</f>
        <v/>
      </c>
      <c r="S586" s="50" t="str">
        <f t="array" ref="S586">IF(AND(E586&lt;&gt;"",G586="REV",K586="OUI",M586&gt;0),M586*IF($O586&gt;41790,6.2,5.9),"")</f>
        <v/>
      </c>
      <c r="T586" s="57" t="str">
        <f t="array" ref="T586">IF(AND(E586&lt;&gt;"",K586="NON",OR(L586="Branchement individuel",L586="Batiment détruit")),3,"")</f>
        <v/>
      </c>
      <c r="U586" s="58"/>
      <c r="V586" s="58" t="str">
        <f t="array" ref="V586">IF(AND(E586&lt;&gt;"",K586="OUI",Q586="OUI"),18,"")</f>
        <v/>
      </c>
      <c r="W586" s="49" t="str">
        <f t="array" ref="W586">IF(AND(E586&lt;&gt;"",K586="OUI",Q586="OUI"),60,"")</f>
        <v/>
      </c>
      <c r="X586" s="56"/>
      <c r="Y586" s="49"/>
      <c r="Z586" s="49"/>
      <c r="AA586" s="51"/>
      <c r="AB586" s="48"/>
    </row>
    <row r="587" spans="1:28" x14ac:dyDescent="0.25">
      <c r="A587" s="152" t="str">
        <f t="array" ref="A587">IF(D587="",RIGHT(E587,7),"")</f>
        <v>5245107</v>
      </c>
      <c r="B587" s="152">
        <f t="array" ref="B587">E587</f>
        <v>10005245107</v>
      </c>
      <c r="C587" s="61" t="str">
        <f t="array" ref="C587">IFERROR(VLOOKUP(B587,RT!A:B,2,FALSE),"")</f>
        <v/>
      </c>
      <c r="D587" s="7" t="str">
        <f t="array" ref="D587">IFERROR(VLOOKUP(B587,RT!A:J,10,FALSE),"")</f>
        <v/>
      </c>
      <c r="E587" s="203">
        <v>10005245107</v>
      </c>
      <c r="F587" s="204" t="s">
        <v>1333</v>
      </c>
      <c r="G587" s="204" t="s">
        <v>70</v>
      </c>
      <c r="H587" s="204"/>
      <c r="I587" s="204" t="s">
        <v>1104</v>
      </c>
      <c r="J587" s="202" t="s">
        <v>79</v>
      </c>
      <c r="K587" s="169" t="str">
        <f t="array" ref="K587">IFERROR(VLOOKUP(B587,RT!A:K,11,FALSE),"")</f>
        <v/>
      </c>
      <c r="L587" s="170" t="str">
        <f t="array" ref="L587">IFERROR(VLOOKUP(B587,RT!A:AJ,36,FALSE),"")</f>
        <v/>
      </c>
      <c r="M587" s="53" t="str">
        <f t="array" ref="M587">IFERROR(VLOOKUP(B587,RT!A:AL,38,FALSE),"")</f>
        <v/>
      </c>
      <c r="N587" s="52" t="str">
        <f t="array" ref="N587">IFERROR(VLOOKUP(B587,RT!A:AK,37,FALSE),"")</f>
        <v/>
      </c>
      <c r="O587" s="54" t="str">
        <f t="array" ref="O587">IFERROR(VLOOKUP(B587,RT!A:I,9,FALSE),"")</f>
        <v/>
      </c>
      <c r="P587" s="52" t="str">
        <f t="array" ref="P587">IFERROR(VLOOKUP(B587,RT!A:H,8,FALSE),"")</f>
        <v/>
      </c>
      <c r="Q587" s="55" t="str">
        <f t="array" ref="Q587">IFERROR(VLOOKUP(B587,RT!A:AA,27,FALSE),"")</f>
        <v/>
      </c>
      <c r="R587" s="56" t="str">
        <f t="array" ref="R587">IF(AND(E587&lt;&gt;"",G587="INS",K587="OUI",M587&gt;0),M587*IF($O587&gt;41790,5.94,5.65),"")</f>
        <v/>
      </c>
      <c r="S587" s="50" t="str">
        <f t="array" ref="S587">IF(AND(E587&lt;&gt;"",G587="REV",K587="OUI",M587&gt;0),M587*IF($O587&gt;41790,6.2,5.9),"")</f>
        <v/>
      </c>
      <c r="T587" s="57" t="str">
        <f t="array" ref="T587">IF(AND(E587&lt;&gt;"",K587="NON",OR(L587="Branchement individuel",L587="Batiment détruit")),3,"")</f>
        <v/>
      </c>
      <c r="U587" s="58"/>
      <c r="V587" s="58" t="str">
        <f t="array" ref="V587">IF(AND(E587&lt;&gt;"",K587="OUI",Q587="OUI"),18,"")</f>
        <v/>
      </c>
      <c r="W587" s="49" t="str">
        <f t="array" ref="W587">IF(AND(E587&lt;&gt;"",K587="OUI",Q587="OUI"),60,"")</f>
        <v/>
      </c>
      <c r="X587" s="56"/>
      <c r="Y587" s="49"/>
      <c r="Z587" s="49"/>
      <c r="AA587" s="51"/>
      <c r="AB587" s="48"/>
    </row>
    <row r="588" spans="1:28" x14ac:dyDescent="0.25">
      <c r="A588" s="152" t="str">
        <f t="array" ref="A588">IF(D588="",RIGHT(E588,7),"")</f>
        <v>5558969</v>
      </c>
      <c r="B588" s="152">
        <f t="array" ref="B588">E588</f>
        <v>10005558969</v>
      </c>
      <c r="C588" s="61" t="str">
        <f t="array" ref="C588">IFERROR(VLOOKUP(B588,RT!A:B,2,FALSE),"")</f>
        <v/>
      </c>
      <c r="D588" s="7" t="str">
        <f t="array" ref="D588">IFERROR(VLOOKUP(B588,RT!A:J,10,FALSE),"")</f>
        <v/>
      </c>
      <c r="E588" s="203">
        <v>10005558969</v>
      </c>
      <c r="F588" s="204" t="s">
        <v>1334</v>
      </c>
      <c r="G588" s="204" t="s">
        <v>70</v>
      </c>
      <c r="H588" s="204"/>
      <c r="I588" s="204" t="s">
        <v>1104</v>
      </c>
      <c r="J588" s="202" t="s">
        <v>79</v>
      </c>
      <c r="K588" s="169" t="str">
        <f t="array" ref="K588">IFERROR(VLOOKUP(B588,RT!A:K,11,FALSE),"")</f>
        <v/>
      </c>
      <c r="L588" s="170" t="str">
        <f t="array" ref="L588">IFERROR(VLOOKUP(B588,RT!A:AJ,36,FALSE),"")</f>
        <v/>
      </c>
      <c r="M588" s="53" t="str">
        <f t="array" ref="M588">IFERROR(VLOOKUP(B588,RT!A:AL,38,FALSE),"")</f>
        <v/>
      </c>
      <c r="N588" s="52" t="str">
        <f t="array" ref="N588">IFERROR(VLOOKUP(B588,RT!A:AK,37,FALSE),"")</f>
        <v/>
      </c>
      <c r="O588" s="54" t="str">
        <f t="array" ref="O588">IFERROR(VLOOKUP(B588,RT!A:I,9,FALSE),"")</f>
        <v/>
      </c>
      <c r="P588" s="52" t="str">
        <f t="array" ref="P588">IFERROR(VLOOKUP(B588,RT!A:H,8,FALSE),"")</f>
        <v/>
      </c>
      <c r="Q588" s="55" t="str">
        <f t="array" ref="Q588">IFERROR(VLOOKUP(B588,RT!A:AA,27,FALSE),"")</f>
        <v/>
      </c>
      <c r="R588" s="56" t="str">
        <f t="array" ref="R588">IF(AND(E588&lt;&gt;"",G588="INS",K588="OUI",M588&gt;0),M588*IF($O588&gt;41790,5.94,5.65),"")</f>
        <v/>
      </c>
      <c r="S588" s="50" t="str">
        <f t="array" ref="S588">IF(AND(E588&lt;&gt;"",G588="REV",K588="OUI",M588&gt;0),M588*IF($O588&gt;41790,6.2,5.9),"")</f>
        <v/>
      </c>
      <c r="T588" s="57" t="str">
        <f t="array" ref="T588">IF(AND(E588&lt;&gt;"",K588="NON",OR(L588="Branchement individuel",L588="Batiment détruit")),3,"")</f>
        <v/>
      </c>
      <c r="U588" s="58"/>
      <c r="V588" s="58" t="str">
        <f t="array" ref="V588">IF(AND(E588&lt;&gt;"",K588="OUI",Q588="OUI"),18,"")</f>
        <v/>
      </c>
      <c r="W588" s="49" t="str">
        <f t="array" ref="W588">IF(AND(E588&lt;&gt;"",K588="OUI",Q588="OUI"),60,"")</f>
        <v/>
      </c>
      <c r="X588" s="56"/>
      <c r="Y588" s="49"/>
      <c r="Z588" s="49"/>
      <c r="AA588" s="51"/>
      <c r="AB588" s="48"/>
    </row>
    <row r="589" spans="1:28" x14ac:dyDescent="0.25">
      <c r="A589" s="152" t="str">
        <f t="array" ref="A589">IF(D589="",RIGHT(E589,7),"")</f>
        <v>5243949</v>
      </c>
      <c r="B589" s="152">
        <f t="array" ref="B589">E589</f>
        <v>10005243949</v>
      </c>
      <c r="C589" s="61" t="str">
        <f t="array" ref="C589">IFERROR(VLOOKUP(B589,RT!A:B,2,FALSE),"")</f>
        <v/>
      </c>
      <c r="D589" s="7" t="str">
        <f t="array" ref="D589">IFERROR(VLOOKUP(B589,RT!A:J,10,FALSE),"")</f>
        <v/>
      </c>
      <c r="E589" s="203">
        <v>10005243949</v>
      </c>
      <c r="F589" s="204" t="s">
        <v>1335</v>
      </c>
      <c r="G589" s="204" t="s">
        <v>70</v>
      </c>
      <c r="H589" s="204"/>
      <c r="I589" s="204" t="s">
        <v>1104</v>
      </c>
      <c r="J589" s="202" t="s">
        <v>79</v>
      </c>
      <c r="K589" s="169" t="str">
        <f t="array" ref="K589">IFERROR(VLOOKUP(B589,RT!A:K,11,FALSE),"")</f>
        <v/>
      </c>
      <c r="L589" s="170" t="str">
        <f t="array" ref="L589">IFERROR(VLOOKUP(B589,RT!A:AJ,36,FALSE),"")</f>
        <v/>
      </c>
      <c r="M589" s="53" t="str">
        <f t="array" ref="M589">IFERROR(VLOOKUP(B589,RT!A:AL,38,FALSE),"")</f>
        <v/>
      </c>
      <c r="N589" s="52" t="str">
        <f t="array" ref="N589">IFERROR(VLOOKUP(B589,RT!A:AK,37,FALSE),"")</f>
        <v/>
      </c>
      <c r="O589" s="54" t="str">
        <f t="array" ref="O589">IFERROR(VLOOKUP(B589,RT!A:I,9,FALSE),"")</f>
        <v/>
      </c>
      <c r="P589" s="52" t="str">
        <f t="array" ref="P589">IFERROR(VLOOKUP(B589,RT!A:H,8,FALSE),"")</f>
        <v/>
      </c>
      <c r="Q589" s="55" t="str">
        <f t="array" ref="Q589">IFERROR(VLOOKUP(B589,RT!A:AA,27,FALSE),"")</f>
        <v/>
      </c>
      <c r="R589" s="56" t="str">
        <f t="array" ref="R589">IF(AND(E589&lt;&gt;"",G589="INS",K589="OUI",M589&gt;0),M589*IF($O589&gt;41790,5.94,5.65),"")</f>
        <v/>
      </c>
      <c r="S589" s="50" t="str">
        <f t="array" ref="S589">IF(AND(E589&lt;&gt;"",G589="REV",K589="OUI",M589&gt;0),M589*IF($O589&gt;41790,6.2,5.9),"")</f>
        <v/>
      </c>
      <c r="T589" s="57" t="str">
        <f t="array" ref="T589">IF(AND(E589&lt;&gt;"",K589="NON",OR(L589="Branchement individuel",L589="Batiment détruit")),3,"")</f>
        <v/>
      </c>
      <c r="U589" s="58"/>
      <c r="V589" s="58" t="str">
        <f t="array" ref="V589">IF(AND(E589&lt;&gt;"",K589="OUI",Q589="OUI"),18,"")</f>
        <v/>
      </c>
      <c r="W589" s="49" t="str">
        <f t="array" ref="W589">IF(AND(E589&lt;&gt;"",K589="OUI",Q589="OUI"),60,"")</f>
        <v/>
      </c>
      <c r="X589" s="56"/>
      <c r="Y589" s="49"/>
      <c r="Z589" s="49"/>
      <c r="AA589" s="51"/>
      <c r="AB589" s="48"/>
    </row>
    <row r="590" spans="1:28" x14ac:dyDescent="0.25">
      <c r="A590" s="152" t="str">
        <f t="array" ref="A590">IF(D590="",RIGHT(E590,7),"")</f>
        <v>5243382</v>
      </c>
      <c r="B590" s="152">
        <f t="array" ref="B590">E590</f>
        <v>10005243382</v>
      </c>
      <c r="C590" s="61" t="str">
        <f t="array" ref="C590">IFERROR(VLOOKUP(B590,RT!A:B,2,FALSE),"")</f>
        <v/>
      </c>
      <c r="D590" s="7" t="str">
        <f t="array" ref="D590">IFERROR(VLOOKUP(B590,RT!A:J,10,FALSE),"")</f>
        <v/>
      </c>
      <c r="E590" s="203">
        <v>10005243382</v>
      </c>
      <c r="F590" s="204" t="s">
        <v>1336</v>
      </c>
      <c r="G590" s="204" t="s">
        <v>70</v>
      </c>
      <c r="H590" s="204"/>
      <c r="I590" s="204" t="s">
        <v>1104</v>
      </c>
      <c r="J590" s="202" t="s">
        <v>79</v>
      </c>
      <c r="K590" s="169" t="str">
        <f t="array" ref="K590">IFERROR(VLOOKUP(B590,RT!A:K,11,FALSE),"")</f>
        <v/>
      </c>
      <c r="L590" s="170" t="str">
        <f t="array" ref="L590">IFERROR(VLOOKUP(B590,RT!A:AJ,36,FALSE),"")</f>
        <v/>
      </c>
      <c r="M590" s="53" t="str">
        <f t="array" ref="M590">IFERROR(VLOOKUP(B590,RT!A:AL,38,FALSE),"")</f>
        <v/>
      </c>
      <c r="N590" s="52" t="str">
        <f t="array" ref="N590">IFERROR(VLOOKUP(B590,RT!A:AK,37,FALSE),"")</f>
        <v/>
      </c>
      <c r="O590" s="54" t="str">
        <f t="array" ref="O590">IFERROR(VLOOKUP(B590,RT!A:I,9,FALSE),"")</f>
        <v/>
      </c>
      <c r="P590" s="52" t="str">
        <f t="array" ref="P590">IFERROR(VLOOKUP(B590,RT!A:H,8,FALSE),"")</f>
        <v/>
      </c>
      <c r="Q590" s="55" t="str">
        <f t="array" ref="Q590">IFERROR(VLOOKUP(B590,RT!A:AA,27,FALSE),"")</f>
        <v/>
      </c>
      <c r="R590" s="56" t="str">
        <f t="array" ref="R590">IF(AND(E590&lt;&gt;"",G590="INS",K590="OUI",M590&gt;0),M590*IF($O590&gt;41790,5.94,5.65),"")</f>
        <v/>
      </c>
      <c r="S590" s="50" t="str">
        <f t="array" ref="S590">IF(AND(E590&lt;&gt;"",G590="REV",K590="OUI",M590&gt;0),M590*IF($O590&gt;41790,6.2,5.9),"")</f>
        <v/>
      </c>
      <c r="T590" s="57" t="str">
        <f t="array" ref="T590">IF(AND(E590&lt;&gt;"",K590="NON",OR(L590="Branchement individuel",L590="Batiment détruit")),3,"")</f>
        <v/>
      </c>
      <c r="U590" s="58"/>
      <c r="V590" s="58" t="str">
        <f t="array" ref="V590">IF(AND(E590&lt;&gt;"",K590="OUI",Q590="OUI"),18,"")</f>
        <v/>
      </c>
      <c r="W590" s="49" t="str">
        <f t="array" ref="W590">IF(AND(E590&lt;&gt;"",K590="OUI",Q590="OUI"),60,"")</f>
        <v/>
      </c>
      <c r="X590" s="56"/>
      <c r="Y590" s="49"/>
      <c r="Z590" s="49"/>
      <c r="AA590" s="51"/>
      <c r="AB590" s="48"/>
    </row>
    <row r="591" spans="1:28" x14ac:dyDescent="0.25">
      <c r="A591" s="152" t="str">
        <f t="array" ref="A591">IF(D591="",RIGHT(E591,7),"")</f>
        <v>5242761</v>
      </c>
      <c r="B591" s="152">
        <f t="array" ref="B591">E591</f>
        <v>10005242761</v>
      </c>
      <c r="C591" s="61" t="str">
        <f t="array" ref="C591">IFERROR(VLOOKUP(B591,RT!A:B,2,FALSE),"")</f>
        <v/>
      </c>
      <c r="D591" s="7" t="str">
        <f t="array" ref="D591">IFERROR(VLOOKUP(B591,RT!A:J,10,FALSE),"")</f>
        <v/>
      </c>
      <c r="E591" s="203">
        <v>10005242761</v>
      </c>
      <c r="F591" s="204" t="s">
        <v>1337</v>
      </c>
      <c r="G591" s="204" t="s">
        <v>70</v>
      </c>
      <c r="H591" s="204"/>
      <c r="I591" s="204" t="s">
        <v>1104</v>
      </c>
      <c r="J591" s="202" t="s">
        <v>79</v>
      </c>
      <c r="K591" s="169" t="str">
        <f t="array" ref="K591">IFERROR(VLOOKUP(B591,RT!A:K,11,FALSE),"")</f>
        <v/>
      </c>
      <c r="L591" s="170" t="str">
        <f t="array" ref="L591">IFERROR(VLOOKUP(B591,RT!A:AJ,36,FALSE),"")</f>
        <v/>
      </c>
      <c r="M591" s="53" t="str">
        <f t="array" ref="M591">IFERROR(VLOOKUP(B591,RT!A:AL,38,FALSE),"")</f>
        <v/>
      </c>
      <c r="N591" s="52" t="str">
        <f t="array" ref="N591">IFERROR(VLOOKUP(B591,RT!A:AK,37,FALSE),"")</f>
        <v/>
      </c>
      <c r="O591" s="54" t="str">
        <f t="array" ref="O591">IFERROR(VLOOKUP(B591,RT!A:I,9,FALSE),"")</f>
        <v/>
      </c>
      <c r="P591" s="52" t="str">
        <f t="array" ref="P591">IFERROR(VLOOKUP(B591,RT!A:H,8,FALSE),"")</f>
        <v/>
      </c>
      <c r="Q591" s="55" t="str">
        <f t="array" ref="Q591">IFERROR(VLOOKUP(B591,RT!A:AA,27,FALSE),"")</f>
        <v/>
      </c>
      <c r="R591" s="56" t="str">
        <f t="array" ref="R591">IF(AND(E591&lt;&gt;"",G591="INS",K591="OUI",M591&gt;0),M591*IF($O591&gt;41790,5.94,5.65),"")</f>
        <v/>
      </c>
      <c r="S591" s="50" t="str">
        <f t="array" ref="S591">IF(AND(E591&lt;&gt;"",G591="REV",K591="OUI",M591&gt;0),M591*IF($O591&gt;41790,6.2,5.9),"")</f>
        <v/>
      </c>
      <c r="T591" s="57" t="str">
        <f t="array" ref="T591">IF(AND(E591&lt;&gt;"",K591="NON",OR(L591="Branchement individuel",L591="Batiment détruit")),3,"")</f>
        <v/>
      </c>
      <c r="U591" s="58"/>
      <c r="V591" s="58" t="str">
        <f t="array" ref="V591">IF(AND(E591&lt;&gt;"",K591="OUI",Q591="OUI"),18,"")</f>
        <v/>
      </c>
      <c r="W591" s="49" t="str">
        <f t="array" ref="W591">IF(AND(E591&lt;&gt;"",K591="OUI",Q591="OUI"),60,"")</f>
        <v/>
      </c>
      <c r="X591" s="56"/>
      <c r="Y591" s="49"/>
      <c r="Z591" s="49"/>
      <c r="AA591" s="51"/>
      <c r="AB591" s="48"/>
    </row>
    <row r="592" spans="1:28" x14ac:dyDescent="0.25">
      <c r="A592" s="152" t="str">
        <f t="array" ref="A592">IF(D592="",RIGHT(E592,7),"")</f>
        <v>5242166</v>
      </c>
      <c r="B592" s="152">
        <f t="array" ref="B592">E592</f>
        <v>10005242166</v>
      </c>
      <c r="C592" s="61" t="str">
        <f t="array" ref="C592">IFERROR(VLOOKUP(B592,RT!A:B,2,FALSE),"")</f>
        <v/>
      </c>
      <c r="D592" s="7" t="str">
        <f t="array" ref="D592">IFERROR(VLOOKUP(B592,RT!A:J,10,FALSE),"")</f>
        <v/>
      </c>
      <c r="E592" s="203">
        <v>10005242166</v>
      </c>
      <c r="F592" s="204" t="s">
        <v>1338</v>
      </c>
      <c r="G592" s="204" t="s">
        <v>70</v>
      </c>
      <c r="H592" s="204"/>
      <c r="I592" s="204" t="s">
        <v>1104</v>
      </c>
      <c r="J592" s="202" t="s">
        <v>79</v>
      </c>
      <c r="K592" s="169" t="str">
        <f t="array" ref="K592">IFERROR(VLOOKUP(B592,RT!A:K,11,FALSE),"")</f>
        <v/>
      </c>
      <c r="L592" s="170" t="str">
        <f t="array" ref="L592">IFERROR(VLOOKUP(B592,RT!A:AJ,36,FALSE),"")</f>
        <v/>
      </c>
      <c r="M592" s="53" t="str">
        <f t="array" ref="M592">IFERROR(VLOOKUP(B592,RT!A:AL,38,FALSE),"")</f>
        <v/>
      </c>
      <c r="N592" s="52" t="str">
        <f t="array" ref="N592">IFERROR(VLOOKUP(B592,RT!A:AK,37,FALSE),"")</f>
        <v/>
      </c>
      <c r="O592" s="54" t="str">
        <f t="array" ref="O592">IFERROR(VLOOKUP(B592,RT!A:I,9,FALSE),"")</f>
        <v/>
      </c>
      <c r="P592" s="52" t="str">
        <f t="array" ref="P592">IFERROR(VLOOKUP(B592,RT!A:H,8,FALSE),"")</f>
        <v/>
      </c>
      <c r="Q592" s="55" t="str">
        <f t="array" ref="Q592">IFERROR(VLOOKUP(B592,RT!A:AA,27,FALSE),"")</f>
        <v/>
      </c>
      <c r="R592" s="56" t="str">
        <f t="array" ref="R592">IF(AND(E592&lt;&gt;"",G592="INS",K592="OUI",M592&gt;0),M592*IF($O592&gt;41790,5.94,5.65),"")</f>
        <v/>
      </c>
      <c r="S592" s="50" t="str">
        <f t="array" ref="S592">IF(AND(E592&lt;&gt;"",G592="REV",K592="OUI",M592&gt;0),M592*IF($O592&gt;41790,6.2,5.9),"")</f>
        <v/>
      </c>
      <c r="T592" s="57" t="str">
        <f t="array" ref="T592">IF(AND(E592&lt;&gt;"",K592="NON",OR(L592="Branchement individuel",L592="Batiment détruit")),3,"")</f>
        <v/>
      </c>
      <c r="U592" s="58"/>
      <c r="V592" s="58" t="str">
        <f t="array" ref="V592">IF(AND(E592&lt;&gt;"",K592="OUI",Q592="OUI"),18,"")</f>
        <v/>
      </c>
      <c r="W592" s="49" t="str">
        <f t="array" ref="W592">IF(AND(E592&lt;&gt;"",K592="OUI",Q592="OUI"),60,"")</f>
        <v/>
      </c>
      <c r="X592" s="56"/>
      <c r="Y592" s="49"/>
      <c r="Z592" s="49"/>
      <c r="AA592" s="51"/>
      <c r="AB592" s="48"/>
    </row>
    <row r="593" spans="1:28" x14ac:dyDescent="0.25">
      <c r="A593" s="152" t="str">
        <f t="array" ref="A593">IF(D593="",RIGHT(E593,7),"")</f>
        <v>5458551</v>
      </c>
      <c r="B593" s="152">
        <f t="array" ref="B593">E593</f>
        <v>10005458551</v>
      </c>
      <c r="C593" s="61" t="str">
        <f t="array" ref="C593">IFERROR(VLOOKUP(B593,RT!A:B,2,FALSE),"")</f>
        <v/>
      </c>
      <c r="D593" s="7" t="str">
        <f t="array" ref="D593">IFERROR(VLOOKUP(B593,RT!A:J,10,FALSE),"")</f>
        <v/>
      </c>
      <c r="E593" s="203">
        <v>10005458551</v>
      </c>
      <c r="F593" s="204" t="s">
        <v>1340</v>
      </c>
      <c r="G593" s="204" t="s">
        <v>70</v>
      </c>
      <c r="H593" s="204"/>
      <c r="I593" s="204" t="s">
        <v>1104</v>
      </c>
      <c r="J593" s="202" t="s">
        <v>79</v>
      </c>
      <c r="K593" s="169" t="str">
        <f t="array" ref="K593">IFERROR(VLOOKUP(B593,RT!A:K,11,FALSE),"")</f>
        <v/>
      </c>
      <c r="L593" s="170" t="str">
        <f t="array" ref="L593">IFERROR(VLOOKUP(B593,RT!A:AJ,36,FALSE),"")</f>
        <v/>
      </c>
      <c r="M593" s="53" t="str">
        <f t="array" ref="M593">IFERROR(VLOOKUP(B593,RT!A:AL,38,FALSE),"")</f>
        <v/>
      </c>
      <c r="N593" s="52" t="str">
        <f t="array" ref="N593">IFERROR(VLOOKUP(B593,RT!A:AK,37,FALSE),"")</f>
        <v/>
      </c>
      <c r="O593" s="54" t="str">
        <f t="array" ref="O593">IFERROR(VLOOKUP(B593,RT!A:I,9,FALSE),"")</f>
        <v/>
      </c>
      <c r="P593" s="52" t="str">
        <f t="array" ref="P593">IFERROR(VLOOKUP(B593,RT!A:H,8,FALSE),"")</f>
        <v/>
      </c>
      <c r="Q593" s="55" t="str">
        <f t="array" ref="Q593">IFERROR(VLOOKUP(B593,RT!A:AA,27,FALSE),"")</f>
        <v/>
      </c>
      <c r="R593" s="56" t="str">
        <f t="array" ref="R593">IF(AND(E593&lt;&gt;"",G593="INS",K593="OUI",M593&gt;0),M593*IF($O593&gt;41790,5.94,5.65),"")</f>
        <v/>
      </c>
      <c r="S593" s="50" t="str">
        <f t="array" ref="S593">IF(AND(E593&lt;&gt;"",G593="REV",K593="OUI",M593&gt;0),M593*IF($O593&gt;41790,6.2,5.9),"")</f>
        <v/>
      </c>
      <c r="T593" s="57" t="str">
        <f t="array" ref="T593">IF(AND(E593&lt;&gt;"",K593="NON",OR(L593="Branchement individuel",L593="Batiment détruit")),3,"")</f>
        <v/>
      </c>
      <c r="U593" s="58"/>
      <c r="V593" s="58" t="str">
        <f t="array" ref="V593">IF(AND(E593&lt;&gt;"",K593="OUI",Q593="OUI"),18,"")</f>
        <v/>
      </c>
      <c r="W593" s="49" t="str">
        <f t="array" ref="W593">IF(AND(E593&lt;&gt;"",K593="OUI",Q593="OUI"),60,"")</f>
        <v/>
      </c>
      <c r="X593" s="56"/>
      <c r="Y593" s="49"/>
      <c r="Z593" s="49"/>
      <c r="AA593" s="51"/>
      <c r="AB593" s="48"/>
    </row>
    <row r="594" spans="1:28" x14ac:dyDescent="0.25">
      <c r="A594" s="152" t="str">
        <f t="array" ref="A594">IF(D594="",RIGHT(E594,7),"")</f>
        <v>5459185</v>
      </c>
      <c r="B594" s="152">
        <f t="array" ref="B594">E594</f>
        <v>10005459185</v>
      </c>
      <c r="C594" s="61" t="str">
        <f t="array" ref="C594">IFERROR(VLOOKUP(B594,RT!A:B,2,FALSE),"")</f>
        <v/>
      </c>
      <c r="D594" s="7" t="str">
        <f t="array" ref="D594">IFERROR(VLOOKUP(B594,RT!A:J,10,FALSE),"")</f>
        <v/>
      </c>
      <c r="E594" s="203">
        <v>10005459185</v>
      </c>
      <c r="F594" s="204" t="s">
        <v>1341</v>
      </c>
      <c r="G594" s="204" t="s">
        <v>70</v>
      </c>
      <c r="H594" s="204"/>
      <c r="I594" s="204" t="s">
        <v>1104</v>
      </c>
      <c r="J594" s="202" t="s">
        <v>79</v>
      </c>
      <c r="K594" s="169" t="str">
        <f t="array" ref="K594">IFERROR(VLOOKUP(B594,RT!A:K,11,FALSE),"")</f>
        <v/>
      </c>
      <c r="L594" s="170" t="str">
        <f t="array" ref="L594">IFERROR(VLOOKUP(B594,RT!A:AJ,36,FALSE),"")</f>
        <v/>
      </c>
      <c r="M594" s="53" t="str">
        <f t="array" ref="M594">IFERROR(VLOOKUP(B594,RT!A:AL,38,FALSE),"")</f>
        <v/>
      </c>
      <c r="N594" s="52" t="str">
        <f t="array" ref="N594">IFERROR(VLOOKUP(B594,RT!A:AK,37,FALSE),"")</f>
        <v/>
      </c>
      <c r="O594" s="54" t="str">
        <f t="array" ref="O594">IFERROR(VLOOKUP(B594,RT!A:I,9,FALSE),"")</f>
        <v/>
      </c>
      <c r="P594" s="52" t="str">
        <f t="array" ref="P594">IFERROR(VLOOKUP(B594,RT!A:H,8,FALSE),"")</f>
        <v/>
      </c>
      <c r="Q594" s="55" t="str">
        <f t="array" ref="Q594">IFERROR(VLOOKUP(B594,RT!A:AA,27,FALSE),"")</f>
        <v/>
      </c>
      <c r="R594" s="56" t="str">
        <f t="array" ref="R594">IF(AND(E594&lt;&gt;"",G594="INS",K594="OUI",M594&gt;0),M594*IF($O594&gt;41790,5.94,5.65),"")</f>
        <v/>
      </c>
      <c r="S594" s="50" t="str">
        <f t="array" ref="S594">IF(AND(E594&lt;&gt;"",G594="REV",K594="OUI",M594&gt;0),M594*IF($O594&gt;41790,6.2,5.9),"")</f>
        <v/>
      </c>
      <c r="T594" s="57" t="str">
        <f t="array" ref="T594">IF(AND(E594&lt;&gt;"",K594="NON",OR(L594="Branchement individuel",L594="Batiment détruit")),3,"")</f>
        <v/>
      </c>
      <c r="U594" s="58"/>
      <c r="V594" s="58" t="str">
        <f t="array" ref="V594">IF(AND(E594&lt;&gt;"",K594="OUI",Q594="OUI"),18,"")</f>
        <v/>
      </c>
      <c r="W594" s="49" t="str">
        <f t="array" ref="W594">IF(AND(E594&lt;&gt;"",K594="OUI",Q594="OUI"),60,"")</f>
        <v/>
      </c>
      <c r="X594" s="56"/>
      <c r="Y594" s="49"/>
      <c r="Z594" s="49"/>
      <c r="AA594" s="51"/>
      <c r="AB594" s="48"/>
    </row>
    <row r="595" spans="1:28" x14ac:dyDescent="0.25">
      <c r="A595" s="152" t="str">
        <f t="array" ref="A595">IF(D595="",RIGHT(E595,7),"")</f>
        <v>5606376</v>
      </c>
      <c r="B595" s="152">
        <f t="array" ref="B595">E595</f>
        <v>10005606376</v>
      </c>
      <c r="C595" s="61" t="str">
        <f t="array" ref="C595">IFERROR(VLOOKUP(B595,RT!A:B,2,FALSE),"")</f>
        <v/>
      </c>
      <c r="D595" s="7" t="str">
        <f t="array" ref="D595">IFERROR(VLOOKUP(B595,RT!A:J,10,FALSE),"")</f>
        <v/>
      </c>
      <c r="E595" s="203">
        <v>10005606376</v>
      </c>
      <c r="F595" s="204" t="s">
        <v>1342</v>
      </c>
      <c r="G595" s="204" t="s">
        <v>70</v>
      </c>
      <c r="H595" s="204"/>
      <c r="I595" s="204" t="s">
        <v>1104</v>
      </c>
      <c r="J595" s="202" t="s">
        <v>79</v>
      </c>
      <c r="K595" s="169" t="str">
        <f t="array" ref="K595">IFERROR(VLOOKUP(B595,RT!A:K,11,FALSE),"")</f>
        <v/>
      </c>
      <c r="L595" s="170" t="str">
        <f t="array" ref="L595">IFERROR(VLOOKUP(B595,RT!A:AJ,36,FALSE),"")</f>
        <v/>
      </c>
      <c r="M595" s="53" t="str">
        <f t="array" ref="M595">IFERROR(VLOOKUP(B595,RT!A:AL,38,FALSE),"")</f>
        <v/>
      </c>
      <c r="N595" s="52" t="str">
        <f t="array" ref="N595">IFERROR(VLOOKUP(B595,RT!A:AK,37,FALSE),"")</f>
        <v/>
      </c>
      <c r="O595" s="54" t="str">
        <f t="array" ref="O595">IFERROR(VLOOKUP(B595,RT!A:I,9,FALSE),"")</f>
        <v/>
      </c>
      <c r="P595" s="52" t="str">
        <f t="array" ref="P595">IFERROR(VLOOKUP(B595,RT!A:H,8,FALSE),"")</f>
        <v/>
      </c>
      <c r="Q595" s="55" t="str">
        <f t="array" ref="Q595">IFERROR(VLOOKUP(B595,RT!A:AA,27,FALSE),"")</f>
        <v/>
      </c>
      <c r="R595" s="56" t="str">
        <f t="array" ref="R595">IF(AND(E595&lt;&gt;"",G595="INS",K595="OUI",M595&gt;0),M595*IF($O595&gt;41790,5.94,5.65),"")</f>
        <v/>
      </c>
      <c r="S595" s="50" t="str">
        <f t="array" ref="S595">IF(AND(E595&lt;&gt;"",G595="REV",K595="OUI",M595&gt;0),M595*IF($O595&gt;41790,6.2,5.9),"")</f>
        <v/>
      </c>
      <c r="T595" s="57" t="str">
        <f t="array" ref="T595">IF(AND(E595&lt;&gt;"",K595="NON",OR(L595="Branchement individuel",L595="Batiment détruit")),3,"")</f>
        <v/>
      </c>
      <c r="U595" s="58"/>
      <c r="V595" s="58" t="str">
        <f t="array" ref="V595">IF(AND(E595&lt;&gt;"",K595="OUI",Q595="OUI"),18,"")</f>
        <v/>
      </c>
      <c r="W595" s="49" t="str">
        <f t="array" ref="W595">IF(AND(E595&lt;&gt;"",K595="OUI",Q595="OUI"),60,"")</f>
        <v/>
      </c>
      <c r="X595" s="56"/>
      <c r="Y595" s="49"/>
      <c r="Z595" s="49"/>
      <c r="AA595" s="51"/>
      <c r="AB595" s="48"/>
    </row>
    <row r="596" spans="1:28" x14ac:dyDescent="0.25">
      <c r="A596" s="152" t="str">
        <f t="array" ref="A596">IF(D596="",RIGHT(E596,7),"")</f>
        <v>5458557</v>
      </c>
      <c r="B596" s="152">
        <f t="array" ref="B596">E596</f>
        <v>10005458557</v>
      </c>
      <c r="C596" s="61" t="str">
        <f t="array" ref="C596">IFERROR(VLOOKUP(B596,RT!A:B,2,FALSE),"")</f>
        <v/>
      </c>
      <c r="D596" s="7" t="str">
        <f t="array" ref="D596">IFERROR(VLOOKUP(B596,RT!A:J,10,FALSE),"")</f>
        <v/>
      </c>
      <c r="E596" s="203">
        <v>10005458557</v>
      </c>
      <c r="F596" s="204" t="s">
        <v>1141</v>
      </c>
      <c r="G596" s="204" t="s">
        <v>70</v>
      </c>
      <c r="H596" s="204"/>
      <c r="I596" s="204" t="s">
        <v>1104</v>
      </c>
      <c r="J596" s="202" t="s">
        <v>79</v>
      </c>
      <c r="K596" s="169" t="str">
        <f t="array" ref="K596">IFERROR(VLOOKUP(B596,RT!A:K,11,FALSE),"")</f>
        <v/>
      </c>
      <c r="L596" s="170" t="str">
        <f t="array" ref="L596">IFERROR(VLOOKUP(B596,RT!A:AJ,36,FALSE),"")</f>
        <v/>
      </c>
      <c r="M596" s="53" t="str">
        <f t="array" ref="M596">IFERROR(VLOOKUP(B596,RT!A:AL,38,FALSE),"")</f>
        <v/>
      </c>
      <c r="N596" s="52" t="str">
        <f t="array" ref="N596">IFERROR(VLOOKUP(B596,RT!A:AK,37,FALSE),"")</f>
        <v/>
      </c>
      <c r="O596" s="54" t="str">
        <f t="array" ref="O596">IFERROR(VLOOKUP(B596,RT!A:I,9,FALSE),"")</f>
        <v/>
      </c>
      <c r="P596" s="52" t="str">
        <f t="array" ref="P596">IFERROR(VLOOKUP(B596,RT!A:H,8,FALSE),"")</f>
        <v/>
      </c>
      <c r="Q596" s="55" t="str">
        <f t="array" ref="Q596">IFERROR(VLOOKUP(B596,RT!A:AA,27,FALSE),"")</f>
        <v/>
      </c>
      <c r="R596" s="56" t="str">
        <f t="array" ref="R596">IF(AND(E596&lt;&gt;"",G596="INS",K596="OUI",M596&gt;0),M596*IF($O596&gt;41790,5.94,5.65),"")</f>
        <v/>
      </c>
      <c r="S596" s="50" t="str">
        <f t="array" ref="S596">IF(AND(E596&lt;&gt;"",G596="REV",K596="OUI",M596&gt;0),M596*IF($O596&gt;41790,6.2,5.9),"")</f>
        <v/>
      </c>
      <c r="T596" s="57" t="str">
        <f t="array" ref="T596">IF(AND(E596&lt;&gt;"",K596="NON",OR(L596="Branchement individuel",L596="Batiment détruit")),3,"")</f>
        <v/>
      </c>
      <c r="U596" s="58"/>
      <c r="V596" s="58" t="str">
        <f t="array" ref="V596">IF(AND(E596&lt;&gt;"",K596="OUI",Q596="OUI"),18,"")</f>
        <v/>
      </c>
      <c r="W596" s="49" t="str">
        <f t="array" ref="W596">IF(AND(E596&lt;&gt;"",K596="OUI",Q596="OUI"),60,"")</f>
        <v/>
      </c>
      <c r="X596" s="56"/>
      <c r="Y596" s="49"/>
      <c r="Z596" s="49"/>
      <c r="AA596" s="51"/>
      <c r="AB596" s="48"/>
    </row>
    <row r="597" spans="1:28" x14ac:dyDescent="0.25">
      <c r="A597" s="152" t="str">
        <f t="array" ref="A597">IF(D597="",RIGHT(E597,7),"")</f>
        <v>5243381</v>
      </c>
      <c r="B597" s="152">
        <f t="array" ref="B597">E597</f>
        <v>10005243381</v>
      </c>
      <c r="C597" s="61" t="str">
        <f t="array" ref="C597">IFERROR(VLOOKUP(B597,RT!A:B,2,FALSE),"")</f>
        <v/>
      </c>
      <c r="D597" s="7" t="str">
        <f t="array" ref="D597">IFERROR(VLOOKUP(B597,RT!A:J,10,FALSE),"")</f>
        <v/>
      </c>
      <c r="E597" s="203">
        <v>10005243381</v>
      </c>
      <c r="F597" s="204" t="s">
        <v>1343</v>
      </c>
      <c r="G597" s="204" t="s">
        <v>70</v>
      </c>
      <c r="H597" s="204"/>
      <c r="I597" s="204" t="s">
        <v>1104</v>
      </c>
      <c r="J597" s="202" t="s">
        <v>79</v>
      </c>
      <c r="K597" s="169" t="str">
        <f t="array" ref="K597">IFERROR(VLOOKUP(B597,RT!A:K,11,FALSE),"")</f>
        <v/>
      </c>
      <c r="L597" s="170" t="str">
        <f t="array" ref="L597">IFERROR(VLOOKUP(B597,RT!A:AJ,36,FALSE),"")</f>
        <v/>
      </c>
      <c r="M597" s="53" t="str">
        <f t="array" ref="M597">IFERROR(VLOOKUP(B597,RT!A:AL,38,FALSE),"")</f>
        <v/>
      </c>
      <c r="N597" s="52" t="str">
        <f t="array" ref="N597">IFERROR(VLOOKUP(B597,RT!A:AK,37,FALSE),"")</f>
        <v/>
      </c>
      <c r="O597" s="54" t="str">
        <f t="array" ref="O597">IFERROR(VLOOKUP(B597,RT!A:I,9,FALSE),"")</f>
        <v/>
      </c>
      <c r="P597" s="52" t="str">
        <f t="array" ref="P597">IFERROR(VLOOKUP(B597,RT!A:H,8,FALSE),"")</f>
        <v/>
      </c>
      <c r="Q597" s="55" t="str">
        <f t="array" ref="Q597">IFERROR(VLOOKUP(B597,RT!A:AA,27,FALSE),"")</f>
        <v/>
      </c>
      <c r="R597" s="56" t="str">
        <f t="array" ref="R597">IF(AND(E597&lt;&gt;"",G597="INS",K597="OUI",M597&gt;0),M597*IF($O597&gt;41790,5.94,5.65),"")</f>
        <v/>
      </c>
      <c r="S597" s="50" t="str">
        <f t="array" ref="S597">IF(AND(E597&lt;&gt;"",G597="REV",K597="OUI",M597&gt;0),M597*IF($O597&gt;41790,6.2,5.9),"")</f>
        <v/>
      </c>
      <c r="T597" s="57" t="str">
        <f t="array" ref="T597">IF(AND(E597&lt;&gt;"",K597="NON",OR(L597="Branchement individuel",L597="Batiment détruit")),3,"")</f>
        <v/>
      </c>
      <c r="U597" s="58"/>
      <c r="V597" s="58" t="str">
        <f t="array" ref="V597">IF(AND(E597&lt;&gt;"",K597="OUI",Q597="OUI"),18,"")</f>
        <v/>
      </c>
      <c r="W597" s="49" t="str">
        <f t="array" ref="W597">IF(AND(E597&lt;&gt;"",K597="OUI",Q597="OUI"),60,"")</f>
        <v/>
      </c>
      <c r="X597" s="56"/>
      <c r="Y597" s="49"/>
      <c r="Z597" s="49"/>
      <c r="AA597" s="51"/>
      <c r="AB597" s="48"/>
    </row>
    <row r="598" spans="1:28" x14ac:dyDescent="0.25">
      <c r="A598" s="152" t="str">
        <f t="array" ref="A598">IF(D598="",RIGHT(E598,7),"")</f>
        <v>5240374</v>
      </c>
      <c r="B598" s="152">
        <f t="array" ref="B598">E598</f>
        <v>10005240374</v>
      </c>
      <c r="C598" s="61" t="str">
        <f t="array" ref="C598">IFERROR(VLOOKUP(B598,RT!A:B,2,FALSE),"")</f>
        <v/>
      </c>
      <c r="D598" s="7" t="str">
        <f t="array" ref="D598">IFERROR(VLOOKUP(B598,RT!A:J,10,FALSE),"")</f>
        <v/>
      </c>
      <c r="E598" s="203">
        <v>10005240374</v>
      </c>
      <c r="F598" s="204" t="s">
        <v>1344</v>
      </c>
      <c r="G598" s="204" t="s">
        <v>70</v>
      </c>
      <c r="H598" s="204"/>
      <c r="I598" s="204" t="s">
        <v>1104</v>
      </c>
      <c r="J598" s="202" t="s">
        <v>79</v>
      </c>
      <c r="K598" s="169" t="str">
        <f t="array" ref="K598">IFERROR(VLOOKUP(B598,RT!A:K,11,FALSE),"")</f>
        <v/>
      </c>
      <c r="L598" s="170" t="str">
        <f t="array" ref="L598">IFERROR(VLOOKUP(B598,RT!A:AJ,36,FALSE),"")</f>
        <v/>
      </c>
      <c r="M598" s="53" t="str">
        <f t="array" ref="M598">IFERROR(VLOOKUP(B598,RT!A:AL,38,FALSE),"")</f>
        <v/>
      </c>
      <c r="N598" s="52" t="str">
        <f t="array" ref="N598">IFERROR(VLOOKUP(B598,RT!A:AK,37,FALSE),"")</f>
        <v/>
      </c>
      <c r="O598" s="54" t="str">
        <f t="array" ref="O598">IFERROR(VLOOKUP(B598,RT!A:I,9,FALSE),"")</f>
        <v/>
      </c>
      <c r="P598" s="52" t="str">
        <f t="array" ref="P598">IFERROR(VLOOKUP(B598,RT!A:H,8,FALSE),"")</f>
        <v/>
      </c>
      <c r="Q598" s="55" t="str">
        <f t="array" ref="Q598">IFERROR(VLOOKUP(B598,RT!A:AA,27,FALSE),"")</f>
        <v/>
      </c>
      <c r="R598" s="56" t="str">
        <f t="array" ref="R598">IF(AND(E598&lt;&gt;"",G598="INS",K598="OUI",M598&gt;0),M598*IF($O598&gt;41790,5.94,5.65),"")</f>
        <v/>
      </c>
      <c r="S598" s="50" t="str">
        <f t="array" ref="S598">IF(AND(E598&lt;&gt;"",G598="REV",K598="OUI",M598&gt;0),M598*IF($O598&gt;41790,6.2,5.9),"")</f>
        <v/>
      </c>
      <c r="T598" s="57" t="str">
        <f t="array" ref="T598">IF(AND(E598&lt;&gt;"",K598="NON",OR(L598="Branchement individuel",L598="Batiment détruit")),3,"")</f>
        <v/>
      </c>
      <c r="U598" s="58"/>
      <c r="V598" s="58" t="str">
        <f t="array" ref="V598">IF(AND(E598&lt;&gt;"",K598="OUI",Q598="OUI"),18,"")</f>
        <v/>
      </c>
      <c r="W598" s="49" t="str">
        <f t="array" ref="W598">IF(AND(E598&lt;&gt;"",K598="OUI",Q598="OUI"),60,"")</f>
        <v/>
      </c>
      <c r="X598" s="56"/>
      <c r="Y598" s="49"/>
      <c r="Z598" s="49"/>
      <c r="AA598" s="51"/>
      <c r="AB598" s="48"/>
    </row>
    <row r="599" spans="1:28" x14ac:dyDescent="0.25">
      <c r="A599" s="152" t="str">
        <f t="array" ref="A599">IF(D599="",RIGHT(E599,7),"")</f>
        <v>5203415</v>
      </c>
      <c r="B599" s="152">
        <f t="array" ref="B599">E599</f>
        <v>10005203415</v>
      </c>
      <c r="C599" s="61" t="str">
        <f t="array" ref="C599">IFERROR(VLOOKUP(B599,RT!A:B,2,FALSE),"")</f>
        <v/>
      </c>
      <c r="D599" s="7" t="str">
        <f t="array" ref="D599">IFERROR(VLOOKUP(B599,RT!A:J,10,FALSE),"")</f>
        <v/>
      </c>
      <c r="E599" s="203">
        <v>10005203415</v>
      </c>
      <c r="F599" s="204" t="s">
        <v>1140</v>
      </c>
      <c r="G599" s="204" t="s">
        <v>70</v>
      </c>
      <c r="H599" s="204"/>
      <c r="I599" s="204" t="s">
        <v>1104</v>
      </c>
      <c r="J599" s="202" t="s">
        <v>79</v>
      </c>
      <c r="K599" s="169" t="str">
        <f t="array" ref="K599">IFERROR(VLOOKUP(B599,RT!A:K,11,FALSE),"")</f>
        <v/>
      </c>
      <c r="L599" s="170" t="str">
        <f t="array" ref="L599">IFERROR(VLOOKUP(B599,RT!A:AJ,36,FALSE),"")</f>
        <v/>
      </c>
      <c r="M599" s="53" t="str">
        <f t="array" ref="M599">IFERROR(VLOOKUP(B599,RT!A:AL,38,FALSE),"")</f>
        <v/>
      </c>
      <c r="N599" s="52" t="str">
        <f t="array" ref="N599">IFERROR(VLOOKUP(B599,RT!A:AK,37,FALSE),"")</f>
        <v/>
      </c>
      <c r="O599" s="54" t="str">
        <f t="array" ref="O599">IFERROR(VLOOKUP(B599,RT!A:I,9,FALSE),"")</f>
        <v/>
      </c>
      <c r="P599" s="52" t="str">
        <f t="array" ref="P599">IFERROR(VLOOKUP(B599,RT!A:H,8,FALSE),"")</f>
        <v/>
      </c>
      <c r="Q599" s="55" t="str">
        <f t="array" ref="Q599">IFERROR(VLOOKUP(B599,RT!A:AA,27,FALSE),"")</f>
        <v/>
      </c>
      <c r="R599" s="56" t="str">
        <f t="array" ref="R599">IF(AND(E599&lt;&gt;"",G599="INS",K599="OUI",M599&gt;0),M599*IF($O599&gt;41790,5.94,5.65),"")</f>
        <v/>
      </c>
      <c r="S599" s="50" t="str">
        <f t="array" ref="S599">IF(AND(E599&lt;&gt;"",G599="REV",K599="OUI",M599&gt;0),M599*IF($O599&gt;41790,6.2,5.9),"")</f>
        <v/>
      </c>
      <c r="T599" s="57" t="str">
        <f t="array" ref="T599">IF(AND(E599&lt;&gt;"",K599="NON",OR(L599="Branchement individuel",L599="Batiment détruit")),3,"")</f>
        <v/>
      </c>
      <c r="U599" s="58"/>
      <c r="V599" s="58" t="str">
        <f t="array" ref="V599">IF(AND(E599&lt;&gt;"",K599="OUI",Q599="OUI"),18,"")</f>
        <v/>
      </c>
      <c r="W599" s="49" t="str">
        <f t="array" ref="W599">IF(AND(E599&lt;&gt;"",K599="OUI",Q599="OUI"),60,"")</f>
        <v/>
      </c>
      <c r="X599" s="56"/>
      <c r="Y599" s="49"/>
      <c r="Z599" s="49"/>
      <c r="AA599" s="51"/>
      <c r="AB599" s="48"/>
    </row>
    <row r="600" spans="1:28" x14ac:dyDescent="0.25">
      <c r="A600" s="152" t="str">
        <f t="array" ref="A600">IF(D600="",RIGHT(E600,7),"")</f>
        <v>5645902</v>
      </c>
      <c r="B600" s="152">
        <f t="array" ref="B600">E600</f>
        <v>10005645902</v>
      </c>
      <c r="C600" s="61" t="str">
        <f t="array" ref="C600">IFERROR(VLOOKUP(B600,RT!A:B,2,FALSE),"")</f>
        <v/>
      </c>
      <c r="D600" s="7" t="str">
        <f t="array" ref="D600">IFERROR(VLOOKUP(B600,RT!A:J,10,FALSE),"")</f>
        <v/>
      </c>
      <c r="E600" s="203">
        <v>10005645902</v>
      </c>
      <c r="F600" s="204" t="s">
        <v>1346</v>
      </c>
      <c r="G600" s="204" t="s">
        <v>70</v>
      </c>
      <c r="H600" s="204"/>
      <c r="I600" s="204" t="s">
        <v>1104</v>
      </c>
      <c r="J600" s="202" t="s">
        <v>79</v>
      </c>
      <c r="K600" s="169" t="str">
        <f t="array" ref="K600">IFERROR(VLOOKUP(B600,RT!A:K,11,FALSE),"")</f>
        <v/>
      </c>
      <c r="L600" s="170" t="str">
        <f t="array" ref="L600">IFERROR(VLOOKUP(B600,RT!A:AJ,36,FALSE),"")</f>
        <v/>
      </c>
      <c r="M600" s="53" t="str">
        <f t="array" ref="M600">IFERROR(VLOOKUP(B600,RT!A:AL,38,FALSE),"")</f>
        <v/>
      </c>
      <c r="N600" s="52" t="str">
        <f t="array" ref="N600">IFERROR(VLOOKUP(B600,RT!A:AK,37,FALSE),"")</f>
        <v/>
      </c>
      <c r="O600" s="54" t="str">
        <f t="array" ref="O600">IFERROR(VLOOKUP(B600,RT!A:I,9,FALSE),"")</f>
        <v/>
      </c>
      <c r="P600" s="52" t="str">
        <f t="array" ref="P600">IFERROR(VLOOKUP(B600,RT!A:H,8,FALSE),"")</f>
        <v/>
      </c>
      <c r="Q600" s="55" t="str">
        <f t="array" ref="Q600">IFERROR(VLOOKUP(B600,RT!A:AA,27,FALSE),"")</f>
        <v/>
      </c>
      <c r="R600" s="56" t="str">
        <f t="array" ref="R600">IF(AND(E600&lt;&gt;"",G600="INS",K600="OUI",M600&gt;0),M600*IF($O600&gt;41790,5.94,5.65),"")</f>
        <v/>
      </c>
      <c r="S600" s="50" t="str">
        <f t="array" ref="S600">IF(AND(E600&lt;&gt;"",G600="REV",K600="OUI",M600&gt;0),M600*IF($O600&gt;41790,6.2,5.9),"")</f>
        <v/>
      </c>
      <c r="T600" s="57" t="str">
        <f t="array" ref="T600">IF(AND(E600&lt;&gt;"",K600="NON",OR(L600="Branchement individuel",L600="Batiment détruit")),3,"")</f>
        <v/>
      </c>
      <c r="U600" s="58"/>
      <c r="V600" s="58" t="str">
        <f t="array" ref="V600">IF(AND(E600&lt;&gt;"",K600="OUI",Q600="OUI"),18,"")</f>
        <v/>
      </c>
      <c r="W600" s="49" t="str">
        <f t="array" ref="W600">IF(AND(E600&lt;&gt;"",K600="OUI",Q600="OUI"),60,"")</f>
        <v/>
      </c>
      <c r="X600" s="56"/>
      <c r="Y600" s="49"/>
      <c r="Z600" s="49"/>
      <c r="AA600" s="51"/>
      <c r="AB600" s="48"/>
    </row>
    <row r="601" spans="1:28" x14ac:dyDescent="0.25">
      <c r="A601" s="152" t="str">
        <f t="array" ref="A601">IF(D601="",RIGHT(E601,7),"")</f>
        <v>5586000</v>
      </c>
      <c r="B601" s="152">
        <f t="array" ref="B601">E601</f>
        <v>10005586000</v>
      </c>
      <c r="C601" s="61" t="str">
        <f t="array" ref="C601">IFERROR(VLOOKUP(B601,RT!A:B,2,FALSE),"")</f>
        <v/>
      </c>
      <c r="D601" s="7" t="str">
        <f t="array" ref="D601">IFERROR(VLOOKUP(B601,RT!A:J,10,FALSE),"")</f>
        <v/>
      </c>
      <c r="E601" s="203">
        <v>10005586000</v>
      </c>
      <c r="F601" s="204" t="s">
        <v>1347</v>
      </c>
      <c r="G601" s="204" t="s">
        <v>70</v>
      </c>
      <c r="H601" s="204"/>
      <c r="I601" s="204" t="s">
        <v>1104</v>
      </c>
      <c r="J601" s="202" t="s">
        <v>79</v>
      </c>
      <c r="K601" s="169" t="str">
        <f t="array" ref="K601">IFERROR(VLOOKUP(B601,RT!A:K,11,FALSE),"")</f>
        <v/>
      </c>
      <c r="L601" s="170" t="str">
        <f t="array" ref="L601">IFERROR(VLOOKUP(B601,RT!A:AJ,36,FALSE),"")</f>
        <v/>
      </c>
      <c r="M601" s="53" t="str">
        <f t="array" ref="M601">IFERROR(VLOOKUP(B601,RT!A:AL,38,FALSE),"")</f>
        <v/>
      </c>
      <c r="N601" s="52" t="str">
        <f t="array" ref="N601">IFERROR(VLOOKUP(B601,RT!A:AK,37,FALSE),"")</f>
        <v/>
      </c>
      <c r="O601" s="54" t="str">
        <f t="array" ref="O601">IFERROR(VLOOKUP(B601,RT!A:I,9,FALSE),"")</f>
        <v/>
      </c>
      <c r="P601" s="52" t="str">
        <f t="array" ref="P601">IFERROR(VLOOKUP(B601,RT!A:H,8,FALSE),"")</f>
        <v/>
      </c>
      <c r="Q601" s="55" t="str">
        <f t="array" ref="Q601">IFERROR(VLOOKUP(B601,RT!A:AA,27,FALSE),"")</f>
        <v/>
      </c>
      <c r="R601" s="56" t="str">
        <f t="array" ref="R601">IF(AND(E601&lt;&gt;"",G601="INS",K601="OUI",M601&gt;0),M601*IF($O601&gt;41790,5.94,5.65),"")</f>
        <v/>
      </c>
      <c r="S601" s="50" t="str">
        <f t="array" ref="S601">IF(AND(E601&lt;&gt;"",G601="REV",K601="OUI",M601&gt;0),M601*IF($O601&gt;41790,6.2,5.9),"")</f>
        <v/>
      </c>
      <c r="T601" s="57" t="str">
        <f t="array" ref="T601">IF(AND(E601&lt;&gt;"",K601="NON",OR(L601="Branchement individuel",L601="Batiment détruit")),3,"")</f>
        <v/>
      </c>
      <c r="U601" s="58"/>
      <c r="V601" s="58" t="str">
        <f t="array" ref="V601">IF(AND(E601&lt;&gt;"",K601="OUI",Q601="OUI"),18,"")</f>
        <v/>
      </c>
      <c r="W601" s="49" t="str">
        <f t="array" ref="W601">IF(AND(E601&lt;&gt;"",K601="OUI",Q601="OUI"),60,"")</f>
        <v/>
      </c>
      <c r="X601" s="56"/>
      <c r="Y601" s="49"/>
      <c r="Z601" s="49"/>
      <c r="AA601" s="51"/>
      <c r="AB601" s="48"/>
    </row>
    <row r="602" spans="1:28" x14ac:dyDescent="0.25">
      <c r="A602" s="152" t="str">
        <f t="array" ref="A602">IF(D602="",RIGHT(E602,7),"")</f>
        <v>5584012</v>
      </c>
      <c r="B602" s="152">
        <f t="array" ref="B602">E602</f>
        <v>10005584012</v>
      </c>
      <c r="C602" s="61" t="str">
        <f t="array" ref="C602">IFERROR(VLOOKUP(B602,RT!A:B,2,FALSE),"")</f>
        <v/>
      </c>
      <c r="D602" s="7" t="str">
        <f t="array" ref="D602">IFERROR(VLOOKUP(B602,RT!A:J,10,FALSE),"")</f>
        <v/>
      </c>
      <c r="E602" s="203">
        <v>10005584012</v>
      </c>
      <c r="F602" s="204" t="s">
        <v>1348</v>
      </c>
      <c r="G602" s="204" t="s">
        <v>70</v>
      </c>
      <c r="H602" s="204"/>
      <c r="I602" s="204" t="s">
        <v>1104</v>
      </c>
      <c r="J602" s="202" t="s">
        <v>79</v>
      </c>
      <c r="K602" s="169" t="str">
        <f t="array" ref="K602">IFERROR(VLOOKUP(B602,RT!A:K,11,FALSE),"")</f>
        <v/>
      </c>
      <c r="L602" s="170" t="str">
        <f t="array" ref="L602">IFERROR(VLOOKUP(B602,RT!A:AJ,36,FALSE),"")</f>
        <v/>
      </c>
      <c r="M602" s="53" t="str">
        <f t="array" ref="M602">IFERROR(VLOOKUP(B602,RT!A:AL,38,FALSE),"")</f>
        <v/>
      </c>
      <c r="N602" s="52" t="str">
        <f t="array" ref="N602">IFERROR(VLOOKUP(B602,RT!A:AK,37,FALSE),"")</f>
        <v/>
      </c>
      <c r="O602" s="54" t="str">
        <f t="array" ref="O602">IFERROR(VLOOKUP(B602,RT!A:I,9,FALSE),"")</f>
        <v/>
      </c>
      <c r="P602" s="52" t="str">
        <f t="array" ref="P602">IFERROR(VLOOKUP(B602,RT!A:H,8,FALSE),"")</f>
        <v/>
      </c>
      <c r="Q602" s="55" t="str">
        <f t="array" ref="Q602">IFERROR(VLOOKUP(B602,RT!A:AA,27,FALSE),"")</f>
        <v/>
      </c>
      <c r="R602" s="56" t="str">
        <f t="array" ref="R602">IF(AND(E602&lt;&gt;"",G602="INS",K602="OUI",M602&gt;0),M602*IF($O602&gt;41790,5.94,5.65),"")</f>
        <v/>
      </c>
      <c r="S602" s="50" t="str">
        <f t="array" ref="S602">IF(AND(E602&lt;&gt;"",G602="REV",K602="OUI",M602&gt;0),M602*IF($O602&gt;41790,6.2,5.9),"")</f>
        <v/>
      </c>
      <c r="T602" s="57" t="str">
        <f t="array" ref="T602">IF(AND(E602&lt;&gt;"",K602="NON",OR(L602="Branchement individuel",L602="Batiment détruit")),3,"")</f>
        <v/>
      </c>
      <c r="U602" s="58"/>
      <c r="V602" s="58" t="str">
        <f t="array" ref="V602">IF(AND(E602&lt;&gt;"",K602="OUI",Q602="OUI"),18,"")</f>
        <v/>
      </c>
      <c r="W602" s="49" t="str">
        <f t="array" ref="W602">IF(AND(E602&lt;&gt;"",K602="OUI",Q602="OUI"),60,"")</f>
        <v/>
      </c>
      <c r="X602" s="56"/>
      <c r="Y602" s="49"/>
      <c r="Z602" s="49"/>
      <c r="AA602" s="51"/>
      <c r="AB602" s="48"/>
    </row>
    <row r="603" spans="1:28" x14ac:dyDescent="0.25">
      <c r="A603" s="152" t="str">
        <f t="array" ref="A603">IF(D603="",RIGHT(E603,7),"")</f>
        <v>5458555</v>
      </c>
      <c r="B603" s="152">
        <f t="array" ref="B603">E603</f>
        <v>10005458555</v>
      </c>
      <c r="C603" s="61" t="str">
        <f t="array" ref="C603">IFERROR(VLOOKUP(B603,RT!A:B,2,FALSE),"")</f>
        <v/>
      </c>
      <c r="D603" s="7" t="str">
        <f t="array" ref="D603">IFERROR(VLOOKUP(B603,RT!A:J,10,FALSE),"")</f>
        <v/>
      </c>
      <c r="E603" s="203">
        <v>10005458555</v>
      </c>
      <c r="F603" s="204" t="s">
        <v>1139</v>
      </c>
      <c r="G603" s="204" t="s">
        <v>70</v>
      </c>
      <c r="H603" s="204"/>
      <c r="I603" s="204" t="s">
        <v>1104</v>
      </c>
      <c r="J603" s="202" t="s">
        <v>79</v>
      </c>
      <c r="K603" s="169" t="str">
        <f t="array" ref="K603">IFERROR(VLOOKUP(B603,RT!A:K,11,FALSE),"")</f>
        <v/>
      </c>
      <c r="L603" s="170" t="str">
        <f t="array" ref="L603">IFERROR(VLOOKUP(B603,RT!A:AJ,36,FALSE),"")</f>
        <v/>
      </c>
      <c r="M603" s="53" t="str">
        <f t="array" ref="M603">IFERROR(VLOOKUP(B603,RT!A:AL,38,FALSE),"")</f>
        <v/>
      </c>
      <c r="N603" s="52" t="str">
        <f t="array" ref="N603">IFERROR(VLOOKUP(B603,RT!A:AK,37,FALSE),"")</f>
        <v/>
      </c>
      <c r="O603" s="54" t="str">
        <f t="array" ref="O603">IFERROR(VLOOKUP(B603,RT!A:I,9,FALSE),"")</f>
        <v/>
      </c>
      <c r="P603" s="52" t="str">
        <f t="array" ref="P603">IFERROR(VLOOKUP(B603,RT!A:H,8,FALSE),"")</f>
        <v/>
      </c>
      <c r="Q603" s="55" t="str">
        <f t="array" ref="Q603">IFERROR(VLOOKUP(B603,RT!A:AA,27,FALSE),"")</f>
        <v/>
      </c>
      <c r="R603" s="56" t="str">
        <f t="array" ref="R603">IF(AND(E603&lt;&gt;"",G603="INS",K603="OUI",M603&gt;0),M603*IF($O603&gt;41790,5.94,5.65),"")</f>
        <v/>
      </c>
      <c r="S603" s="50" t="str">
        <f t="array" ref="S603">IF(AND(E603&lt;&gt;"",G603="REV",K603="OUI",M603&gt;0),M603*IF($O603&gt;41790,6.2,5.9),"")</f>
        <v/>
      </c>
      <c r="T603" s="57" t="str">
        <f t="array" ref="T603">IF(AND(E603&lt;&gt;"",K603="NON",OR(L603="Branchement individuel",L603="Batiment détruit")),3,"")</f>
        <v/>
      </c>
      <c r="U603" s="58"/>
      <c r="V603" s="58" t="str">
        <f t="array" ref="V603">IF(AND(E603&lt;&gt;"",K603="OUI",Q603="OUI"),18,"")</f>
        <v/>
      </c>
      <c r="W603" s="49" t="str">
        <f t="array" ref="W603">IF(AND(E603&lt;&gt;"",K603="OUI",Q603="OUI"),60,"")</f>
        <v/>
      </c>
      <c r="X603" s="56"/>
      <c r="Y603" s="49"/>
      <c r="Z603" s="49"/>
      <c r="AA603" s="51"/>
      <c r="AB603" s="48"/>
    </row>
    <row r="604" spans="1:28" x14ac:dyDescent="0.25">
      <c r="A604" s="152" t="str">
        <f t="array" ref="A604">IF(D604="",RIGHT(E604,7),"")</f>
        <v>5606374</v>
      </c>
      <c r="B604" s="152">
        <f t="array" ref="B604">E604</f>
        <v>10005606374</v>
      </c>
      <c r="C604" s="61" t="str">
        <f t="array" ref="C604">IFERROR(VLOOKUP(B604,RT!A:B,2,FALSE),"")</f>
        <v/>
      </c>
      <c r="D604" s="7" t="str">
        <f t="array" ref="D604">IFERROR(VLOOKUP(B604,RT!A:J,10,FALSE),"")</f>
        <v/>
      </c>
      <c r="E604" s="203">
        <v>10005606374</v>
      </c>
      <c r="F604" s="204" t="s">
        <v>1350</v>
      </c>
      <c r="G604" s="204" t="s">
        <v>70</v>
      </c>
      <c r="H604" s="204"/>
      <c r="I604" s="204" t="s">
        <v>1104</v>
      </c>
      <c r="J604" s="202" t="s">
        <v>79</v>
      </c>
      <c r="K604" s="169" t="str">
        <f t="array" ref="K604">IFERROR(VLOOKUP(B604,RT!A:K,11,FALSE),"")</f>
        <v/>
      </c>
      <c r="L604" s="170" t="str">
        <f t="array" ref="L604">IFERROR(VLOOKUP(B604,RT!A:AJ,36,FALSE),"")</f>
        <v/>
      </c>
      <c r="M604" s="53" t="str">
        <f t="array" ref="M604">IFERROR(VLOOKUP(B604,RT!A:AL,38,FALSE),"")</f>
        <v/>
      </c>
      <c r="N604" s="52" t="str">
        <f t="array" ref="N604">IFERROR(VLOOKUP(B604,RT!A:AK,37,FALSE),"")</f>
        <v/>
      </c>
      <c r="O604" s="54" t="str">
        <f t="array" ref="O604">IFERROR(VLOOKUP(B604,RT!A:I,9,FALSE),"")</f>
        <v/>
      </c>
      <c r="P604" s="52" t="str">
        <f t="array" ref="P604">IFERROR(VLOOKUP(B604,RT!A:H,8,FALSE),"")</f>
        <v/>
      </c>
      <c r="Q604" s="55" t="str">
        <f t="array" ref="Q604">IFERROR(VLOOKUP(B604,RT!A:AA,27,FALSE),"")</f>
        <v/>
      </c>
      <c r="R604" s="56" t="str">
        <f t="array" ref="R604">IF(AND(E604&lt;&gt;"",G604="INS",K604="OUI",M604&gt;0),M604*IF($O604&gt;41790,5.94,5.65),"")</f>
        <v/>
      </c>
      <c r="S604" s="50" t="str">
        <f t="array" ref="S604">IF(AND(E604&lt;&gt;"",G604="REV",K604="OUI",M604&gt;0),M604*IF($O604&gt;41790,6.2,5.9),"")</f>
        <v/>
      </c>
      <c r="T604" s="57" t="str">
        <f t="array" ref="T604">IF(AND(E604&lt;&gt;"",K604="NON",OR(L604="Branchement individuel",L604="Batiment détruit")),3,"")</f>
        <v/>
      </c>
      <c r="U604" s="58"/>
      <c r="V604" s="58" t="str">
        <f t="array" ref="V604">IF(AND(E604&lt;&gt;"",K604="OUI",Q604="OUI"),18,"")</f>
        <v/>
      </c>
      <c r="W604" s="49" t="str">
        <f t="array" ref="W604">IF(AND(E604&lt;&gt;"",K604="OUI",Q604="OUI"),60,"")</f>
        <v/>
      </c>
      <c r="X604" s="56"/>
      <c r="Y604" s="49"/>
      <c r="Z604" s="49"/>
      <c r="AA604" s="51"/>
      <c r="AB604" s="48"/>
    </row>
    <row r="605" spans="1:28" x14ac:dyDescent="0.25">
      <c r="A605" s="152" t="str">
        <f t="array" ref="A605">IF(D605="",RIGHT(E605,7),"")</f>
        <v>5584022</v>
      </c>
      <c r="B605" s="152">
        <f t="array" ref="B605">E605</f>
        <v>10005584022</v>
      </c>
      <c r="C605" s="61" t="str">
        <f t="array" ref="C605">IFERROR(VLOOKUP(B605,RT!A:B,2,FALSE),"")</f>
        <v/>
      </c>
      <c r="D605" s="7" t="str">
        <f t="array" ref="D605">IFERROR(VLOOKUP(B605,RT!A:J,10,FALSE),"")</f>
        <v/>
      </c>
      <c r="E605" s="203">
        <v>10005584022</v>
      </c>
      <c r="F605" s="204" t="s">
        <v>1351</v>
      </c>
      <c r="G605" s="204" t="s">
        <v>70</v>
      </c>
      <c r="H605" s="204"/>
      <c r="I605" s="204" t="s">
        <v>1104</v>
      </c>
      <c r="J605" s="202" t="s">
        <v>79</v>
      </c>
      <c r="K605" s="169" t="str">
        <f t="array" ref="K605">IFERROR(VLOOKUP(B605,RT!A:K,11,FALSE),"")</f>
        <v/>
      </c>
      <c r="L605" s="170" t="str">
        <f t="array" ref="L605">IFERROR(VLOOKUP(B605,RT!A:AJ,36,FALSE),"")</f>
        <v/>
      </c>
      <c r="M605" s="53" t="str">
        <f t="array" ref="M605">IFERROR(VLOOKUP(B605,RT!A:AL,38,FALSE),"")</f>
        <v/>
      </c>
      <c r="N605" s="52" t="str">
        <f t="array" ref="N605">IFERROR(VLOOKUP(B605,RT!A:AK,37,FALSE),"")</f>
        <v/>
      </c>
      <c r="O605" s="54" t="str">
        <f t="array" ref="O605">IFERROR(VLOOKUP(B605,RT!A:I,9,FALSE),"")</f>
        <v/>
      </c>
      <c r="P605" s="52" t="str">
        <f t="array" ref="P605">IFERROR(VLOOKUP(B605,RT!A:H,8,FALSE),"")</f>
        <v/>
      </c>
      <c r="Q605" s="55" t="str">
        <f t="array" ref="Q605">IFERROR(VLOOKUP(B605,RT!A:AA,27,FALSE),"")</f>
        <v/>
      </c>
      <c r="R605" s="56" t="str">
        <f t="array" ref="R605">IF(AND(E605&lt;&gt;"",G605="INS",K605="OUI",M605&gt;0),M605*IF($O605&gt;41790,5.94,5.65),"")</f>
        <v/>
      </c>
      <c r="S605" s="50" t="str">
        <f t="array" ref="S605">IF(AND(E605&lt;&gt;"",G605="REV",K605="OUI",M605&gt;0),M605*IF($O605&gt;41790,6.2,5.9),"")</f>
        <v/>
      </c>
      <c r="T605" s="57" t="str">
        <f t="array" ref="T605">IF(AND(E605&lt;&gt;"",K605="NON",OR(L605="Branchement individuel",L605="Batiment détruit")),3,"")</f>
        <v/>
      </c>
      <c r="U605" s="58"/>
      <c r="V605" s="58" t="str">
        <f t="array" ref="V605">IF(AND(E605&lt;&gt;"",K605="OUI",Q605="OUI"),18,"")</f>
        <v/>
      </c>
      <c r="W605" s="49" t="str">
        <f t="array" ref="W605">IF(AND(E605&lt;&gt;"",K605="OUI",Q605="OUI"),60,"")</f>
        <v/>
      </c>
      <c r="X605" s="56"/>
      <c r="Y605" s="49"/>
      <c r="Z605" s="49"/>
      <c r="AA605" s="51"/>
      <c r="AB605" s="48"/>
    </row>
    <row r="606" spans="1:28" x14ac:dyDescent="0.25">
      <c r="A606" s="152" t="str">
        <f t="array" ref="A606">IF(D606="",RIGHT(E606,7),"")</f>
        <v>5463442</v>
      </c>
      <c r="B606" s="152">
        <f t="array" ref="B606">E606</f>
        <v>10005463442</v>
      </c>
      <c r="C606" s="61" t="str">
        <f t="array" ref="C606">IFERROR(VLOOKUP(B606,RT!A:B,2,FALSE),"")</f>
        <v/>
      </c>
      <c r="D606" s="7" t="str">
        <f t="array" ref="D606">IFERROR(VLOOKUP(B606,RT!A:J,10,FALSE),"")</f>
        <v/>
      </c>
      <c r="E606" s="203">
        <v>10005463442</v>
      </c>
      <c r="F606" s="204" t="s">
        <v>1135</v>
      </c>
      <c r="G606" s="204" t="s">
        <v>70</v>
      </c>
      <c r="H606" s="204"/>
      <c r="I606" s="204" t="s">
        <v>1104</v>
      </c>
      <c r="J606" s="202" t="s">
        <v>79</v>
      </c>
      <c r="K606" s="169" t="str">
        <f t="array" ref="K606">IFERROR(VLOOKUP(B606,RT!A:K,11,FALSE),"")</f>
        <v/>
      </c>
      <c r="L606" s="170" t="str">
        <f t="array" ref="L606">IFERROR(VLOOKUP(B606,RT!A:AJ,36,FALSE),"")</f>
        <v/>
      </c>
      <c r="M606" s="53" t="str">
        <f t="array" ref="M606">IFERROR(VLOOKUP(B606,RT!A:AL,38,FALSE),"")</f>
        <v/>
      </c>
      <c r="N606" s="52" t="str">
        <f t="array" ref="N606">IFERROR(VLOOKUP(B606,RT!A:AK,37,FALSE),"")</f>
        <v/>
      </c>
      <c r="O606" s="54" t="str">
        <f t="array" ref="O606">IFERROR(VLOOKUP(B606,RT!A:I,9,FALSE),"")</f>
        <v/>
      </c>
      <c r="P606" s="52" t="str">
        <f t="array" ref="P606">IFERROR(VLOOKUP(B606,RT!A:H,8,FALSE),"")</f>
        <v/>
      </c>
      <c r="Q606" s="55" t="str">
        <f t="array" ref="Q606">IFERROR(VLOOKUP(B606,RT!A:AA,27,FALSE),"")</f>
        <v/>
      </c>
      <c r="R606" s="56" t="str">
        <f t="array" ref="R606">IF(AND(E606&lt;&gt;"",G606="INS",K606="OUI",M606&gt;0),M606*IF($O606&gt;41790,5.94,5.65),"")</f>
        <v/>
      </c>
      <c r="S606" s="50" t="str">
        <f t="array" ref="S606">IF(AND(E606&lt;&gt;"",G606="REV",K606="OUI",M606&gt;0),M606*IF($O606&gt;41790,6.2,5.9),"")</f>
        <v/>
      </c>
      <c r="T606" s="57" t="str">
        <f t="array" ref="T606">IF(AND(E606&lt;&gt;"",K606="NON",OR(L606="Branchement individuel",L606="Batiment détruit")),3,"")</f>
        <v/>
      </c>
      <c r="U606" s="58"/>
      <c r="V606" s="58" t="str">
        <f t="array" ref="V606">IF(AND(E606&lt;&gt;"",K606="OUI",Q606="OUI"),18,"")</f>
        <v/>
      </c>
      <c r="W606" s="49" t="str">
        <f t="array" ref="W606">IF(AND(E606&lt;&gt;"",K606="OUI",Q606="OUI"),60,"")</f>
        <v/>
      </c>
      <c r="X606" s="56"/>
      <c r="Y606" s="49"/>
      <c r="Z606" s="49"/>
      <c r="AA606" s="51"/>
      <c r="AB606" s="48"/>
    </row>
    <row r="607" spans="1:28" x14ac:dyDescent="0.25">
      <c r="A607" s="152" t="str">
        <f t="array" ref="A607">IF(D607="",RIGHT(E607,7),"")</f>
        <v>5338225</v>
      </c>
      <c r="B607" s="152">
        <f t="array" ref="B607">E607</f>
        <v>10005338225</v>
      </c>
      <c r="C607" s="61" t="str">
        <f t="array" ref="C607">IFERROR(VLOOKUP(B607,RT!A:B,2,FALSE),"")</f>
        <v/>
      </c>
      <c r="D607" s="7" t="str">
        <f t="array" ref="D607">IFERROR(VLOOKUP(B607,RT!A:J,10,FALSE),"")</f>
        <v/>
      </c>
      <c r="E607" s="203">
        <v>10005338225</v>
      </c>
      <c r="F607" s="204" t="s">
        <v>1371</v>
      </c>
      <c r="G607" s="204" t="s">
        <v>70</v>
      </c>
      <c r="H607" s="204"/>
      <c r="I607" s="204" t="s">
        <v>1104</v>
      </c>
      <c r="J607" s="202" t="s">
        <v>79</v>
      </c>
      <c r="K607" s="169" t="str">
        <f t="array" ref="K607">IFERROR(VLOOKUP(B607,RT!A:K,11,FALSE),"")</f>
        <v/>
      </c>
      <c r="L607" s="170" t="str">
        <f t="array" ref="L607">IFERROR(VLOOKUP(B607,RT!A:AJ,36,FALSE),"")</f>
        <v/>
      </c>
      <c r="M607" s="53" t="str">
        <f t="array" ref="M607">IFERROR(VLOOKUP(B607,RT!A:AL,38,FALSE),"")</f>
        <v/>
      </c>
      <c r="N607" s="52" t="str">
        <f t="array" ref="N607">IFERROR(VLOOKUP(B607,RT!A:AK,37,FALSE),"")</f>
        <v/>
      </c>
      <c r="O607" s="54" t="str">
        <f t="array" ref="O607">IFERROR(VLOOKUP(B607,RT!A:I,9,FALSE),"")</f>
        <v/>
      </c>
      <c r="P607" s="52" t="str">
        <f t="array" ref="P607">IFERROR(VLOOKUP(B607,RT!A:H,8,FALSE),"")</f>
        <v/>
      </c>
      <c r="Q607" s="55" t="str">
        <f t="array" ref="Q607">IFERROR(VLOOKUP(B607,RT!A:AA,27,FALSE),"")</f>
        <v/>
      </c>
      <c r="R607" s="56" t="str">
        <f t="array" ref="R607">IF(AND(E607&lt;&gt;"",G607="INS",K607="OUI",M607&gt;0),M607*IF($O607&gt;41790,5.94,5.65),"")</f>
        <v/>
      </c>
      <c r="S607" s="50" t="str">
        <f t="array" ref="S607">IF(AND(E607&lt;&gt;"",G607="REV",K607="OUI",M607&gt;0),M607*IF($O607&gt;41790,6.2,5.9),"")</f>
        <v/>
      </c>
      <c r="T607" s="57" t="str">
        <f t="array" ref="T607">IF(AND(E607&lt;&gt;"",K607="NON",OR(L607="Branchement individuel",L607="Batiment détruit")),3,"")</f>
        <v/>
      </c>
      <c r="U607" s="58"/>
      <c r="V607" s="58" t="str">
        <f t="array" ref="V607">IF(AND(E607&lt;&gt;"",K607="OUI",Q607="OUI"),18,"")</f>
        <v/>
      </c>
      <c r="W607" s="49" t="str">
        <f t="array" ref="W607">IF(AND(E607&lt;&gt;"",K607="OUI",Q607="OUI"),60,"")</f>
        <v/>
      </c>
      <c r="X607" s="56"/>
      <c r="Y607" s="49"/>
      <c r="Z607" s="49"/>
      <c r="AA607" s="51"/>
      <c r="AB607" s="48"/>
    </row>
    <row r="608" spans="1:28" x14ac:dyDescent="0.25">
      <c r="A608" s="152" t="str">
        <f t="array" ref="A608">IF(D608="",RIGHT(E608,7),"")</f>
        <v>5338752</v>
      </c>
      <c r="B608" s="152">
        <f t="array" ref="B608">E608</f>
        <v>10005338752</v>
      </c>
      <c r="C608" s="61" t="str">
        <f t="array" ref="C608">IFERROR(VLOOKUP(B608,RT!A:B,2,FALSE),"")</f>
        <v/>
      </c>
      <c r="D608" s="7" t="str">
        <f t="array" ref="D608">IFERROR(VLOOKUP(B608,RT!A:J,10,FALSE),"")</f>
        <v/>
      </c>
      <c r="E608" s="203">
        <v>10005338752</v>
      </c>
      <c r="F608" s="204" t="s">
        <v>1372</v>
      </c>
      <c r="G608" s="204" t="s">
        <v>70</v>
      </c>
      <c r="H608" s="204"/>
      <c r="I608" s="204" t="s">
        <v>1104</v>
      </c>
      <c r="J608" s="202" t="s">
        <v>79</v>
      </c>
      <c r="K608" s="169" t="str">
        <f t="array" ref="K608">IFERROR(VLOOKUP(B608,RT!A:K,11,FALSE),"")</f>
        <v/>
      </c>
      <c r="L608" s="170" t="str">
        <f t="array" ref="L608">IFERROR(VLOOKUP(B608,RT!A:AJ,36,FALSE),"")</f>
        <v/>
      </c>
      <c r="M608" s="53" t="str">
        <f t="array" ref="M608">IFERROR(VLOOKUP(B608,RT!A:AL,38,FALSE),"")</f>
        <v/>
      </c>
      <c r="N608" s="52" t="str">
        <f t="array" ref="N608">IFERROR(VLOOKUP(B608,RT!A:AK,37,FALSE),"")</f>
        <v/>
      </c>
      <c r="O608" s="54" t="str">
        <f t="array" ref="O608">IFERROR(VLOOKUP(B608,RT!A:I,9,FALSE),"")</f>
        <v/>
      </c>
      <c r="P608" s="52" t="str">
        <f t="array" ref="P608">IFERROR(VLOOKUP(B608,RT!A:H,8,FALSE),"")</f>
        <v/>
      </c>
      <c r="Q608" s="55" t="str">
        <f t="array" ref="Q608">IFERROR(VLOOKUP(B608,RT!A:AA,27,FALSE),"")</f>
        <v/>
      </c>
      <c r="R608" s="56" t="str">
        <f t="array" ref="R608">IF(AND(E608&lt;&gt;"",G608="INS",K608="OUI",M608&gt;0),M608*IF($O608&gt;41790,5.94,5.65),"")</f>
        <v/>
      </c>
      <c r="S608" s="50" t="str">
        <f t="array" ref="S608">IF(AND(E608&lt;&gt;"",G608="REV",K608="OUI",M608&gt;0),M608*IF($O608&gt;41790,6.2,5.9),"")</f>
        <v/>
      </c>
      <c r="T608" s="57" t="str">
        <f t="array" ref="T608">IF(AND(E608&lt;&gt;"",K608="NON",OR(L608="Branchement individuel",L608="Batiment détruit")),3,"")</f>
        <v/>
      </c>
      <c r="U608" s="58"/>
      <c r="V608" s="58" t="str">
        <f t="array" ref="V608">IF(AND(E608&lt;&gt;"",K608="OUI",Q608="OUI"),18,"")</f>
        <v/>
      </c>
      <c r="W608" s="49" t="str">
        <f t="array" ref="W608">IF(AND(E608&lt;&gt;"",K608="OUI",Q608="OUI"),60,"")</f>
        <v/>
      </c>
      <c r="X608" s="56"/>
      <c r="Y608" s="49"/>
      <c r="Z608" s="49"/>
      <c r="AA608" s="51"/>
      <c r="AB608" s="48"/>
    </row>
    <row r="609" spans="1:28" x14ac:dyDescent="0.25">
      <c r="A609" s="152" t="str">
        <f t="array" ref="A609">IF(D609="",RIGHT(E609,7),"")</f>
        <v>5339728</v>
      </c>
      <c r="B609" s="152">
        <f t="array" ref="B609">E609</f>
        <v>10005339728</v>
      </c>
      <c r="C609" s="61" t="str">
        <f t="array" ref="C609">IFERROR(VLOOKUP(B609,RT!A:B,2,FALSE),"")</f>
        <v/>
      </c>
      <c r="D609" s="7" t="str">
        <f t="array" ref="D609">IFERROR(VLOOKUP(B609,RT!A:J,10,FALSE),"")</f>
        <v/>
      </c>
      <c r="E609" s="203">
        <v>10005339728</v>
      </c>
      <c r="F609" s="204" t="s">
        <v>1373</v>
      </c>
      <c r="G609" s="204" t="s">
        <v>70</v>
      </c>
      <c r="H609" s="204"/>
      <c r="I609" s="204" t="s">
        <v>1104</v>
      </c>
      <c r="J609" s="202" t="s">
        <v>79</v>
      </c>
      <c r="K609" s="169" t="str">
        <f t="array" ref="K609">IFERROR(VLOOKUP(B609,RT!A:K,11,FALSE),"")</f>
        <v/>
      </c>
      <c r="L609" s="170" t="str">
        <f t="array" ref="L609">IFERROR(VLOOKUP(B609,RT!A:AJ,36,FALSE),"")</f>
        <v/>
      </c>
      <c r="M609" s="53" t="str">
        <f t="array" ref="M609">IFERROR(VLOOKUP(B609,RT!A:AL,38,FALSE),"")</f>
        <v/>
      </c>
      <c r="N609" s="52" t="str">
        <f t="array" ref="N609">IFERROR(VLOOKUP(B609,RT!A:AK,37,FALSE),"")</f>
        <v/>
      </c>
      <c r="O609" s="54" t="str">
        <f t="array" ref="O609">IFERROR(VLOOKUP(B609,RT!A:I,9,FALSE),"")</f>
        <v/>
      </c>
      <c r="P609" s="52" t="str">
        <f t="array" ref="P609">IFERROR(VLOOKUP(B609,RT!A:H,8,FALSE),"")</f>
        <v/>
      </c>
      <c r="Q609" s="55" t="str">
        <f t="array" ref="Q609">IFERROR(VLOOKUP(B609,RT!A:AA,27,FALSE),"")</f>
        <v/>
      </c>
      <c r="R609" s="56" t="str">
        <f t="array" ref="R609">IF(AND(E609&lt;&gt;"",G609="INS",K609="OUI",M609&gt;0),M609*IF($O609&gt;41790,5.94,5.65),"")</f>
        <v/>
      </c>
      <c r="S609" s="50" t="str">
        <f t="array" ref="S609">IF(AND(E609&lt;&gt;"",G609="REV",K609="OUI",M609&gt;0),M609*IF($O609&gt;41790,6.2,5.9),"")</f>
        <v/>
      </c>
      <c r="T609" s="57" t="str">
        <f t="array" ref="T609">IF(AND(E609&lt;&gt;"",K609="NON",OR(L609="Branchement individuel",L609="Batiment détruit")),3,"")</f>
        <v/>
      </c>
      <c r="U609" s="58"/>
      <c r="V609" s="58" t="str">
        <f t="array" ref="V609">IF(AND(E609&lt;&gt;"",K609="OUI",Q609="OUI"),18,"")</f>
        <v/>
      </c>
      <c r="W609" s="49" t="str">
        <f t="array" ref="W609">IF(AND(E609&lt;&gt;"",K609="OUI",Q609="OUI"),60,"")</f>
        <v/>
      </c>
      <c r="X609" s="56"/>
      <c r="Y609" s="49"/>
      <c r="Z609" s="49"/>
      <c r="AA609" s="51"/>
      <c r="AB609" s="48"/>
    </row>
    <row r="610" spans="1:28" x14ac:dyDescent="0.25">
      <c r="A610" s="152" t="str">
        <f t="array" ref="A610">IF(D610="",RIGHT(E610,7),"")</f>
        <v>5340193</v>
      </c>
      <c r="B610" s="152">
        <f t="array" ref="B610">E610</f>
        <v>10005340193</v>
      </c>
      <c r="C610" s="61" t="str">
        <f t="array" ref="C610">IFERROR(VLOOKUP(B610,RT!A:B,2,FALSE),"")</f>
        <v/>
      </c>
      <c r="D610" s="7" t="str">
        <f t="array" ref="D610">IFERROR(VLOOKUP(B610,RT!A:J,10,FALSE),"")</f>
        <v/>
      </c>
      <c r="E610" s="203">
        <v>10005340193</v>
      </c>
      <c r="F610" s="204" t="s">
        <v>1374</v>
      </c>
      <c r="G610" s="204" t="s">
        <v>70</v>
      </c>
      <c r="H610" s="204"/>
      <c r="I610" s="204" t="s">
        <v>1104</v>
      </c>
      <c r="J610" s="202" t="s">
        <v>79</v>
      </c>
      <c r="K610" s="169" t="str">
        <f t="array" ref="K610">IFERROR(VLOOKUP(B610,RT!A:K,11,FALSE),"")</f>
        <v/>
      </c>
      <c r="L610" s="170" t="str">
        <f t="array" ref="L610">IFERROR(VLOOKUP(B610,RT!A:AJ,36,FALSE),"")</f>
        <v/>
      </c>
      <c r="M610" s="53" t="str">
        <f t="array" ref="M610">IFERROR(VLOOKUP(B610,RT!A:AL,38,FALSE),"")</f>
        <v/>
      </c>
      <c r="N610" s="52" t="str">
        <f t="array" ref="N610">IFERROR(VLOOKUP(B610,RT!A:AK,37,FALSE),"")</f>
        <v/>
      </c>
      <c r="O610" s="54" t="str">
        <f t="array" ref="O610">IFERROR(VLOOKUP(B610,RT!A:I,9,FALSE),"")</f>
        <v/>
      </c>
      <c r="P610" s="52" t="str">
        <f t="array" ref="P610">IFERROR(VLOOKUP(B610,RT!A:H,8,FALSE),"")</f>
        <v/>
      </c>
      <c r="Q610" s="55" t="str">
        <f t="array" ref="Q610">IFERROR(VLOOKUP(B610,RT!A:AA,27,FALSE),"")</f>
        <v/>
      </c>
      <c r="R610" s="56" t="str">
        <f t="array" ref="R610">IF(AND(E610&lt;&gt;"",G610="INS",K610="OUI",M610&gt;0),M610*IF($O610&gt;41790,5.94,5.65),"")</f>
        <v/>
      </c>
      <c r="S610" s="50" t="str">
        <f t="array" ref="S610">IF(AND(E610&lt;&gt;"",G610="REV",K610="OUI",M610&gt;0),M610*IF($O610&gt;41790,6.2,5.9),"")</f>
        <v/>
      </c>
      <c r="T610" s="57" t="str">
        <f t="array" ref="T610">IF(AND(E610&lt;&gt;"",K610="NON",OR(L610="Branchement individuel",L610="Batiment détruit")),3,"")</f>
        <v/>
      </c>
      <c r="U610" s="58"/>
      <c r="V610" s="58" t="str">
        <f t="array" ref="V610">IF(AND(E610&lt;&gt;"",K610="OUI",Q610="OUI"),18,"")</f>
        <v/>
      </c>
      <c r="W610" s="49" t="str">
        <f t="array" ref="W610">IF(AND(E610&lt;&gt;"",K610="OUI",Q610="OUI"),60,"")</f>
        <v/>
      </c>
      <c r="X610" s="56"/>
      <c r="Y610" s="49"/>
      <c r="Z610" s="49"/>
      <c r="AA610" s="51"/>
      <c r="AB610" s="48"/>
    </row>
    <row r="611" spans="1:28" x14ac:dyDescent="0.25">
      <c r="A611" s="152" t="str">
        <f t="array" ref="A611">IF(D611="",RIGHT(E611,7),"")</f>
        <v>5582820</v>
      </c>
      <c r="B611" s="152">
        <f t="array" ref="B611">E611</f>
        <v>10005582820</v>
      </c>
      <c r="C611" s="61" t="str">
        <f t="array" ref="C611">IFERROR(VLOOKUP(B611,RT!A:B,2,FALSE),"")</f>
        <v/>
      </c>
      <c r="D611" s="7" t="str">
        <f t="array" ref="D611">IFERROR(VLOOKUP(B611,RT!A:J,10,FALSE),"")</f>
        <v/>
      </c>
      <c r="E611" s="203">
        <v>10005582820</v>
      </c>
      <c r="F611" s="204" t="s">
        <v>1375</v>
      </c>
      <c r="G611" s="204" t="s">
        <v>70</v>
      </c>
      <c r="H611" s="204"/>
      <c r="I611" s="204" t="s">
        <v>1104</v>
      </c>
      <c r="J611" s="202" t="s">
        <v>79</v>
      </c>
      <c r="K611" s="169" t="str">
        <f t="array" ref="K611">IFERROR(VLOOKUP(B611,RT!A:K,11,FALSE),"")</f>
        <v/>
      </c>
      <c r="L611" s="170" t="str">
        <f t="array" ref="L611">IFERROR(VLOOKUP(B611,RT!A:AJ,36,FALSE),"")</f>
        <v/>
      </c>
      <c r="M611" s="53" t="str">
        <f t="array" ref="M611">IFERROR(VLOOKUP(B611,RT!A:AL,38,FALSE),"")</f>
        <v/>
      </c>
      <c r="N611" s="52" t="str">
        <f t="array" ref="N611">IFERROR(VLOOKUP(B611,RT!A:AK,37,FALSE),"")</f>
        <v/>
      </c>
      <c r="O611" s="54" t="str">
        <f t="array" ref="O611">IFERROR(VLOOKUP(B611,RT!A:I,9,FALSE),"")</f>
        <v/>
      </c>
      <c r="P611" s="52" t="str">
        <f t="array" ref="P611">IFERROR(VLOOKUP(B611,RT!A:H,8,FALSE),"")</f>
        <v/>
      </c>
      <c r="Q611" s="55" t="str">
        <f t="array" ref="Q611">IFERROR(VLOOKUP(B611,RT!A:AA,27,FALSE),"")</f>
        <v/>
      </c>
      <c r="R611" s="56" t="str">
        <f t="array" ref="R611">IF(AND(E611&lt;&gt;"",G611="INS",K611="OUI",M611&gt;0),M611*IF($O611&gt;41790,5.94,5.65),"")</f>
        <v/>
      </c>
      <c r="S611" s="50" t="str">
        <f t="array" ref="S611">IF(AND(E611&lt;&gt;"",G611="REV",K611="OUI",M611&gt;0),M611*IF($O611&gt;41790,6.2,5.9),"")</f>
        <v/>
      </c>
      <c r="T611" s="57" t="str">
        <f t="array" ref="T611">IF(AND(E611&lt;&gt;"",K611="NON",OR(L611="Branchement individuel",L611="Batiment détruit")),3,"")</f>
        <v/>
      </c>
      <c r="U611" s="58"/>
      <c r="V611" s="58" t="str">
        <f t="array" ref="V611">IF(AND(E611&lt;&gt;"",K611="OUI",Q611="OUI"),18,"")</f>
        <v/>
      </c>
      <c r="W611" s="49" t="str">
        <f t="array" ref="W611">IF(AND(E611&lt;&gt;"",K611="OUI",Q611="OUI"),60,"")</f>
        <v/>
      </c>
      <c r="X611" s="56"/>
      <c r="Y611" s="49"/>
      <c r="Z611" s="49"/>
      <c r="AA611" s="51"/>
      <c r="AB611" s="48"/>
    </row>
    <row r="612" spans="1:28" x14ac:dyDescent="0.25">
      <c r="A612" s="152" t="str">
        <f t="array" ref="A612">IF(D612="",RIGHT(E612,7),"")</f>
        <v>5524249</v>
      </c>
      <c r="B612" s="152">
        <f t="array" ref="B612">E612</f>
        <v>10005524249</v>
      </c>
      <c r="C612" s="61" t="str">
        <f t="array" ref="C612">IFERROR(VLOOKUP(B612,RT!A:B,2,FALSE),"")</f>
        <v/>
      </c>
      <c r="D612" s="7" t="str">
        <f t="array" ref="D612">IFERROR(VLOOKUP(B612,RT!A:J,10,FALSE),"")</f>
        <v/>
      </c>
      <c r="E612" s="203">
        <v>10005524249</v>
      </c>
      <c r="F612" s="204" t="s">
        <v>1409</v>
      </c>
      <c r="G612" s="204" t="s">
        <v>70</v>
      </c>
      <c r="H612" s="204"/>
      <c r="I612" s="204" t="s">
        <v>1104</v>
      </c>
      <c r="J612" s="202" t="s">
        <v>79</v>
      </c>
      <c r="K612" s="169" t="str">
        <f t="array" ref="K612">IFERROR(VLOOKUP(B612,RT!A:K,11,FALSE),"")</f>
        <v/>
      </c>
      <c r="L612" s="170" t="str">
        <f t="array" ref="L612">IFERROR(VLOOKUP(B612,RT!A:AJ,36,FALSE),"")</f>
        <v/>
      </c>
      <c r="M612" s="53" t="str">
        <f t="array" ref="M612">IFERROR(VLOOKUP(B612,RT!A:AL,38,FALSE),"")</f>
        <v/>
      </c>
      <c r="N612" s="52" t="str">
        <f t="array" ref="N612">IFERROR(VLOOKUP(B612,RT!A:AK,37,FALSE),"")</f>
        <v/>
      </c>
      <c r="O612" s="54" t="str">
        <f t="array" ref="O612">IFERROR(VLOOKUP(B612,RT!A:I,9,FALSE),"")</f>
        <v/>
      </c>
      <c r="P612" s="52" t="str">
        <f t="array" ref="P612">IFERROR(VLOOKUP(B612,RT!A:H,8,FALSE),"")</f>
        <v/>
      </c>
      <c r="Q612" s="55" t="str">
        <f t="array" ref="Q612">IFERROR(VLOOKUP(B612,RT!A:AA,27,FALSE),"")</f>
        <v/>
      </c>
      <c r="R612" s="56" t="str">
        <f t="array" ref="R612">IF(AND(E612&lt;&gt;"",G612="INS",K612="OUI",M612&gt;0),M612*IF($O612&gt;41790,5.94,5.65),"")</f>
        <v/>
      </c>
      <c r="S612" s="50" t="str">
        <f t="array" ref="S612">IF(AND(E612&lt;&gt;"",G612="REV",K612="OUI",M612&gt;0),M612*IF($O612&gt;41790,6.2,5.9),"")</f>
        <v/>
      </c>
      <c r="T612" s="57" t="str">
        <f t="array" ref="T612">IF(AND(E612&lt;&gt;"",K612="NON",OR(L612="Branchement individuel",L612="Batiment détruit")),3,"")</f>
        <v/>
      </c>
      <c r="U612" s="58"/>
      <c r="V612" s="58" t="str">
        <f t="array" ref="V612">IF(AND(E612&lt;&gt;"",K612="OUI",Q612="OUI"),18,"")</f>
        <v/>
      </c>
      <c r="W612" s="49" t="str">
        <f t="array" ref="W612">IF(AND(E612&lt;&gt;"",K612="OUI",Q612="OUI"),60,"")</f>
        <v/>
      </c>
      <c r="X612" s="56"/>
      <c r="Y612" s="49"/>
      <c r="Z612" s="49"/>
      <c r="AA612" s="51"/>
      <c r="AB612" s="48"/>
    </row>
    <row r="613" spans="1:28" x14ac:dyDescent="0.25">
      <c r="A613" s="152" t="str">
        <f t="array" ref="A613">IF(D613="",RIGHT(E613,7),"")</f>
        <v>5523479</v>
      </c>
      <c r="B613" s="152">
        <f t="array" ref="B613">E613</f>
        <v>10005523479</v>
      </c>
      <c r="C613" s="61" t="str">
        <f t="array" ref="C613">IFERROR(VLOOKUP(B613,RT!A:B,2,FALSE),"")</f>
        <v/>
      </c>
      <c r="D613" s="7" t="str">
        <f t="array" ref="D613">IFERROR(VLOOKUP(B613,RT!A:J,10,FALSE),"")</f>
        <v/>
      </c>
      <c r="E613" s="203">
        <v>10005523479</v>
      </c>
      <c r="F613" s="204" t="s">
        <v>1410</v>
      </c>
      <c r="G613" s="204" t="s">
        <v>70</v>
      </c>
      <c r="H613" s="204"/>
      <c r="I613" s="204" t="s">
        <v>1104</v>
      </c>
      <c r="J613" s="202" t="s">
        <v>79</v>
      </c>
      <c r="K613" s="169" t="str">
        <f t="array" ref="K613">IFERROR(VLOOKUP(B613,RT!A:K,11,FALSE),"")</f>
        <v/>
      </c>
      <c r="L613" s="170" t="str">
        <f t="array" ref="L613">IFERROR(VLOOKUP(B613,RT!A:AJ,36,FALSE),"")</f>
        <v/>
      </c>
      <c r="M613" s="53" t="str">
        <f t="array" ref="M613">IFERROR(VLOOKUP(B613,RT!A:AL,38,FALSE),"")</f>
        <v/>
      </c>
      <c r="N613" s="52" t="str">
        <f t="array" ref="N613">IFERROR(VLOOKUP(B613,RT!A:AK,37,FALSE),"")</f>
        <v/>
      </c>
      <c r="O613" s="54" t="str">
        <f t="array" ref="O613">IFERROR(VLOOKUP(B613,RT!A:I,9,FALSE),"")</f>
        <v/>
      </c>
      <c r="P613" s="52" t="str">
        <f t="array" ref="P613">IFERROR(VLOOKUP(B613,RT!A:H,8,FALSE),"")</f>
        <v/>
      </c>
      <c r="Q613" s="55" t="str">
        <f t="array" ref="Q613">IFERROR(VLOOKUP(B613,RT!A:AA,27,FALSE),"")</f>
        <v/>
      </c>
      <c r="R613" s="56" t="str">
        <f t="array" ref="R613">IF(AND(E613&lt;&gt;"",G613="INS",K613="OUI",M613&gt;0),M613*IF($O613&gt;41790,5.94,5.65),"")</f>
        <v/>
      </c>
      <c r="S613" s="50" t="str">
        <f t="array" ref="S613">IF(AND(E613&lt;&gt;"",G613="REV",K613="OUI",M613&gt;0),M613*IF($O613&gt;41790,6.2,5.9),"")</f>
        <v/>
      </c>
      <c r="T613" s="57" t="str">
        <f t="array" ref="T613">IF(AND(E613&lt;&gt;"",K613="NON",OR(L613="Branchement individuel",L613="Batiment détruit")),3,"")</f>
        <v/>
      </c>
      <c r="U613" s="58"/>
      <c r="V613" s="58" t="str">
        <f t="array" ref="V613">IF(AND(E613&lt;&gt;"",K613="OUI",Q613="OUI"),18,"")</f>
        <v/>
      </c>
      <c r="W613" s="49" t="str">
        <f t="array" ref="W613">IF(AND(E613&lt;&gt;"",K613="OUI",Q613="OUI"),60,"")</f>
        <v/>
      </c>
      <c r="X613" s="56"/>
      <c r="Y613" s="49"/>
      <c r="Z613" s="49"/>
      <c r="AA613" s="51"/>
      <c r="AB613" s="48"/>
    </row>
    <row r="614" spans="1:28" x14ac:dyDescent="0.25">
      <c r="A614" s="152" t="str">
        <f t="array" ref="A614">IF(D614="",RIGHT(E614,7),"")</f>
        <v>5522654</v>
      </c>
      <c r="B614" s="152">
        <f t="array" ref="B614">E614</f>
        <v>10005522654</v>
      </c>
      <c r="C614" s="61" t="str">
        <f t="array" ref="C614">IFERROR(VLOOKUP(B614,RT!A:B,2,FALSE),"")</f>
        <v/>
      </c>
      <c r="D614" s="7" t="str">
        <f t="array" ref="D614">IFERROR(VLOOKUP(B614,RT!A:J,10,FALSE),"")</f>
        <v/>
      </c>
      <c r="E614" s="203">
        <v>10005522654</v>
      </c>
      <c r="F614" s="204" t="s">
        <v>1116</v>
      </c>
      <c r="G614" s="204" t="s">
        <v>70</v>
      </c>
      <c r="H614" s="204"/>
      <c r="I614" s="204" t="s">
        <v>1104</v>
      </c>
      <c r="J614" s="202" t="s">
        <v>79</v>
      </c>
      <c r="K614" s="169" t="str">
        <f t="array" ref="K614">IFERROR(VLOOKUP(B614,RT!A:K,11,FALSE),"")</f>
        <v/>
      </c>
      <c r="L614" s="170" t="str">
        <f t="array" ref="L614">IFERROR(VLOOKUP(B614,RT!A:AJ,36,FALSE),"")</f>
        <v/>
      </c>
      <c r="M614" s="53" t="str">
        <f t="array" ref="M614">IFERROR(VLOOKUP(B614,RT!A:AL,38,FALSE),"")</f>
        <v/>
      </c>
      <c r="N614" s="52" t="str">
        <f t="array" ref="N614">IFERROR(VLOOKUP(B614,RT!A:AK,37,FALSE),"")</f>
        <v/>
      </c>
      <c r="O614" s="54" t="str">
        <f t="array" ref="O614">IFERROR(VLOOKUP(B614,RT!A:I,9,FALSE),"")</f>
        <v/>
      </c>
      <c r="P614" s="52" t="str">
        <f t="array" ref="P614">IFERROR(VLOOKUP(B614,RT!A:H,8,FALSE),"")</f>
        <v/>
      </c>
      <c r="Q614" s="55" t="str">
        <f t="array" ref="Q614">IFERROR(VLOOKUP(B614,RT!A:AA,27,FALSE),"")</f>
        <v/>
      </c>
      <c r="R614" s="56" t="str">
        <f t="array" ref="R614">IF(AND(E614&lt;&gt;"",G614="INS",K614="OUI",M614&gt;0),M614*IF($O614&gt;41790,5.94,5.65),"")</f>
        <v/>
      </c>
      <c r="S614" s="50" t="str">
        <f t="array" ref="S614">IF(AND(E614&lt;&gt;"",G614="REV",K614="OUI",M614&gt;0),M614*IF($O614&gt;41790,6.2,5.9),"")</f>
        <v/>
      </c>
      <c r="T614" s="57" t="str">
        <f t="array" ref="T614">IF(AND(E614&lt;&gt;"",K614="NON",OR(L614="Branchement individuel",L614="Batiment détruit")),3,"")</f>
        <v/>
      </c>
      <c r="U614" s="58"/>
      <c r="V614" s="58" t="str">
        <f t="array" ref="V614">IF(AND(E614&lt;&gt;"",K614="OUI",Q614="OUI"),18,"")</f>
        <v/>
      </c>
      <c r="W614" s="49" t="str">
        <f t="array" ref="W614">IF(AND(E614&lt;&gt;"",K614="OUI",Q614="OUI"),60,"")</f>
        <v/>
      </c>
      <c r="X614" s="56"/>
      <c r="Y614" s="49"/>
      <c r="Z614" s="49"/>
      <c r="AA614" s="51"/>
      <c r="AB614" s="48"/>
    </row>
    <row r="615" spans="1:28" x14ac:dyDescent="0.25">
      <c r="A615" s="152" t="str">
        <f t="array" ref="A615">IF(D615="",RIGHT(E615,7),"")</f>
        <v>5336235</v>
      </c>
      <c r="B615" s="152">
        <f t="array" ref="B615">E615</f>
        <v>10005336235</v>
      </c>
      <c r="C615" s="61" t="str">
        <f t="array" ref="C615">IFERROR(VLOOKUP(B615,RT!A:B,2,FALSE),"")</f>
        <v/>
      </c>
      <c r="D615" s="7" t="str">
        <f t="array" ref="D615">IFERROR(VLOOKUP(B615,RT!A:J,10,FALSE),"")</f>
        <v/>
      </c>
      <c r="E615" s="203">
        <v>10005336235</v>
      </c>
      <c r="F615" s="204" t="s">
        <v>1411</v>
      </c>
      <c r="G615" s="204" t="s">
        <v>70</v>
      </c>
      <c r="H615" s="204"/>
      <c r="I615" s="204" t="s">
        <v>1104</v>
      </c>
      <c r="J615" s="202" t="s">
        <v>79</v>
      </c>
      <c r="K615" s="169" t="str">
        <f t="array" ref="K615">IFERROR(VLOOKUP(B615,RT!A:K,11,FALSE),"")</f>
        <v/>
      </c>
      <c r="L615" s="170" t="str">
        <f t="array" ref="L615">IFERROR(VLOOKUP(B615,RT!A:AJ,36,FALSE),"")</f>
        <v/>
      </c>
      <c r="M615" s="53" t="str">
        <f t="array" ref="M615">IFERROR(VLOOKUP(B615,RT!A:AL,38,FALSE),"")</f>
        <v/>
      </c>
      <c r="N615" s="52" t="str">
        <f t="array" ref="N615">IFERROR(VLOOKUP(B615,RT!A:AK,37,FALSE),"")</f>
        <v/>
      </c>
      <c r="O615" s="54" t="str">
        <f t="array" ref="O615">IFERROR(VLOOKUP(B615,RT!A:I,9,FALSE),"")</f>
        <v/>
      </c>
      <c r="P615" s="52" t="str">
        <f t="array" ref="P615">IFERROR(VLOOKUP(B615,RT!A:H,8,FALSE),"")</f>
        <v/>
      </c>
      <c r="Q615" s="55" t="str">
        <f t="array" ref="Q615">IFERROR(VLOOKUP(B615,RT!A:AA,27,FALSE),"")</f>
        <v/>
      </c>
      <c r="R615" s="56" t="str">
        <f t="array" ref="R615">IF(AND(E615&lt;&gt;"",G615="INS",K615="OUI",M615&gt;0),M615*IF($O615&gt;41790,5.94,5.65),"")</f>
        <v/>
      </c>
      <c r="S615" s="50" t="str">
        <f t="array" ref="S615">IF(AND(E615&lt;&gt;"",G615="REV",K615="OUI",M615&gt;0),M615*IF($O615&gt;41790,6.2,5.9),"")</f>
        <v/>
      </c>
      <c r="T615" s="57" t="str">
        <f t="array" ref="T615">IF(AND(E615&lt;&gt;"",K615="NON",OR(L615="Branchement individuel",L615="Batiment détruit")),3,"")</f>
        <v/>
      </c>
      <c r="U615" s="58"/>
      <c r="V615" s="58" t="str">
        <f t="array" ref="V615">IF(AND(E615&lt;&gt;"",K615="OUI",Q615="OUI"),18,"")</f>
        <v/>
      </c>
      <c r="W615" s="49" t="str">
        <f t="array" ref="W615">IF(AND(E615&lt;&gt;"",K615="OUI",Q615="OUI"),60,"")</f>
        <v/>
      </c>
      <c r="X615" s="56"/>
      <c r="Y615" s="49"/>
      <c r="Z615" s="49"/>
      <c r="AA615" s="51"/>
      <c r="AB615" s="48"/>
    </row>
    <row r="616" spans="1:28" x14ac:dyDescent="0.25">
      <c r="A616" s="152" t="str">
        <f t="array" ref="A616">IF(D616="",RIGHT(E616,7),"")</f>
        <v>5340666</v>
      </c>
      <c r="B616" s="152">
        <f t="array" ref="B616">E616</f>
        <v>10005340666</v>
      </c>
      <c r="C616" s="61" t="str">
        <f t="array" ref="C616">IFERROR(VLOOKUP(B616,RT!A:B,2,FALSE),"")</f>
        <v/>
      </c>
      <c r="D616" s="7" t="str">
        <f t="array" ref="D616">IFERROR(VLOOKUP(B616,RT!A:J,10,FALSE),"")</f>
        <v/>
      </c>
      <c r="E616" s="203">
        <v>10005340666</v>
      </c>
      <c r="F616" s="204" t="s">
        <v>1114</v>
      </c>
      <c r="G616" s="204" t="s">
        <v>70</v>
      </c>
      <c r="H616" s="204"/>
      <c r="I616" s="204" t="s">
        <v>1104</v>
      </c>
      <c r="J616" s="202" t="s">
        <v>79</v>
      </c>
      <c r="K616" s="169" t="str">
        <f t="array" ref="K616">IFERROR(VLOOKUP(B616,RT!A:K,11,FALSE),"")</f>
        <v/>
      </c>
      <c r="L616" s="170" t="str">
        <f t="array" ref="L616">IFERROR(VLOOKUP(B616,RT!A:AJ,36,FALSE),"")</f>
        <v/>
      </c>
      <c r="M616" s="53" t="str">
        <f t="array" ref="M616">IFERROR(VLOOKUP(B616,RT!A:AL,38,FALSE),"")</f>
        <v/>
      </c>
      <c r="N616" s="52" t="str">
        <f t="array" ref="N616">IFERROR(VLOOKUP(B616,RT!A:AK,37,FALSE),"")</f>
        <v/>
      </c>
      <c r="O616" s="54" t="str">
        <f t="array" ref="O616">IFERROR(VLOOKUP(B616,RT!A:I,9,FALSE),"")</f>
        <v/>
      </c>
      <c r="P616" s="52" t="str">
        <f t="array" ref="P616">IFERROR(VLOOKUP(B616,RT!A:H,8,FALSE),"")</f>
        <v/>
      </c>
      <c r="Q616" s="55" t="str">
        <f t="array" ref="Q616">IFERROR(VLOOKUP(B616,RT!A:AA,27,FALSE),"")</f>
        <v/>
      </c>
      <c r="R616" s="56" t="str">
        <f t="array" ref="R616">IF(AND(E616&lt;&gt;"",G616="INS",K616="OUI",M616&gt;0),M616*IF($O616&gt;41790,5.94,5.65),"")</f>
        <v/>
      </c>
      <c r="S616" s="50" t="str">
        <f t="array" ref="S616">IF(AND(E616&lt;&gt;"",G616="REV",K616="OUI",M616&gt;0),M616*IF($O616&gt;41790,6.2,5.9),"")</f>
        <v/>
      </c>
      <c r="T616" s="57" t="str">
        <f t="array" ref="T616">IF(AND(E616&lt;&gt;"",K616="NON",OR(L616="Branchement individuel",L616="Batiment détruit")),3,"")</f>
        <v/>
      </c>
      <c r="U616" s="58"/>
      <c r="V616" s="58" t="str">
        <f t="array" ref="V616">IF(AND(E616&lt;&gt;"",K616="OUI",Q616="OUI"),18,"")</f>
        <v/>
      </c>
      <c r="W616" s="49" t="str">
        <f t="array" ref="W616">IF(AND(E616&lt;&gt;"",K616="OUI",Q616="OUI"),60,"")</f>
        <v/>
      </c>
      <c r="X616" s="56"/>
      <c r="Y616" s="49"/>
      <c r="Z616" s="49"/>
      <c r="AA616" s="51"/>
      <c r="AB616" s="48"/>
    </row>
    <row r="617" spans="1:28" x14ac:dyDescent="0.25">
      <c r="A617" s="152" t="str">
        <f t="array" ref="A617">IF(D617="",RIGHT(E617,7),"")</f>
        <v>5584019</v>
      </c>
      <c r="B617" s="152">
        <f t="array" ref="B617">E617</f>
        <v>10005584019</v>
      </c>
      <c r="C617" s="61" t="str">
        <f t="array" ref="C617">IFERROR(VLOOKUP(B617,RT!A:B,2,FALSE),"")</f>
        <v/>
      </c>
      <c r="D617" s="7" t="str">
        <f t="array" ref="D617">IFERROR(VLOOKUP(B617,RT!A:J,10,FALSE),"")</f>
        <v/>
      </c>
      <c r="E617" s="203">
        <v>10005584019</v>
      </c>
      <c r="F617" s="204" t="s">
        <v>1418</v>
      </c>
      <c r="G617" s="204" t="s">
        <v>70</v>
      </c>
      <c r="H617" s="204"/>
      <c r="I617" s="204" t="s">
        <v>1104</v>
      </c>
      <c r="J617" s="202" t="s">
        <v>79</v>
      </c>
      <c r="K617" s="169" t="str">
        <f t="array" ref="K617">IFERROR(VLOOKUP(B617,RT!A:K,11,FALSE),"")</f>
        <v/>
      </c>
      <c r="L617" s="170" t="str">
        <f t="array" ref="L617">IFERROR(VLOOKUP(B617,RT!A:AJ,36,FALSE),"")</f>
        <v/>
      </c>
      <c r="M617" s="53" t="str">
        <f t="array" ref="M617">IFERROR(VLOOKUP(B617,RT!A:AL,38,FALSE),"")</f>
        <v/>
      </c>
      <c r="N617" s="52" t="str">
        <f t="array" ref="N617">IFERROR(VLOOKUP(B617,RT!A:AK,37,FALSE),"")</f>
        <v/>
      </c>
      <c r="O617" s="54" t="str">
        <f t="array" ref="O617">IFERROR(VLOOKUP(B617,RT!A:I,9,FALSE),"")</f>
        <v/>
      </c>
      <c r="P617" s="52" t="str">
        <f t="array" ref="P617">IFERROR(VLOOKUP(B617,RT!A:H,8,FALSE),"")</f>
        <v/>
      </c>
      <c r="Q617" s="55" t="str">
        <f t="array" ref="Q617">IFERROR(VLOOKUP(B617,RT!A:AA,27,FALSE),"")</f>
        <v/>
      </c>
      <c r="R617" s="56" t="str">
        <f t="array" ref="R617">IF(AND(E617&lt;&gt;"",G617="INS",K617="OUI",M617&gt;0),M617*IF($O617&gt;41790,5.94,5.65),"")</f>
        <v/>
      </c>
      <c r="S617" s="50" t="str">
        <f t="array" ref="S617">IF(AND(E617&lt;&gt;"",G617="REV",K617="OUI",M617&gt;0),M617*IF($O617&gt;41790,6.2,5.9),"")</f>
        <v/>
      </c>
      <c r="T617" s="57" t="str">
        <f t="array" ref="T617">IF(AND(E617&lt;&gt;"",K617="NON",OR(L617="Branchement individuel",L617="Batiment détruit")),3,"")</f>
        <v/>
      </c>
      <c r="U617" s="58"/>
      <c r="V617" s="58" t="str">
        <f t="array" ref="V617">IF(AND(E617&lt;&gt;"",K617="OUI",Q617="OUI"),18,"")</f>
        <v/>
      </c>
      <c r="W617" s="49" t="str">
        <f t="array" ref="W617">IF(AND(E617&lt;&gt;"",K617="OUI",Q617="OUI"),60,"")</f>
        <v/>
      </c>
      <c r="X617" s="56"/>
      <c r="Y617" s="49"/>
      <c r="Z617" s="49"/>
      <c r="AA617" s="51"/>
      <c r="AB617" s="48"/>
    </row>
    <row r="618" spans="1:28" x14ac:dyDescent="0.25">
      <c r="A618" s="152" t="str">
        <f t="array" ref="A618">IF(D618="",RIGHT(E618,7),"")</f>
        <v>5557548</v>
      </c>
      <c r="B618" s="152">
        <f t="array" ref="B618">E618</f>
        <v>10005557548</v>
      </c>
      <c r="C618" s="61" t="str">
        <f t="array" ref="C618">IFERROR(VLOOKUP(B618,RT!A:B,2,FALSE),"")</f>
        <v/>
      </c>
      <c r="D618" s="7" t="str">
        <f t="array" ref="D618">IFERROR(VLOOKUP(B618,RT!A:J,10,FALSE),"")</f>
        <v/>
      </c>
      <c r="E618" s="203">
        <v>10005557548</v>
      </c>
      <c r="F618" s="204" t="s">
        <v>1419</v>
      </c>
      <c r="G618" s="204" t="s">
        <v>70</v>
      </c>
      <c r="H618" s="204"/>
      <c r="I618" s="204" t="s">
        <v>1104</v>
      </c>
      <c r="J618" s="202" t="s">
        <v>79</v>
      </c>
      <c r="K618" s="169" t="str">
        <f t="array" ref="K618">IFERROR(VLOOKUP(B618,RT!A:K,11,FALSE),"")</f>
        <v/>
      </c>
      <c r="L618" s="170" t="str">
        <f t="array" ref="L618">IFERROR(VLOOKUP(B618,RT!A:AJ,36,FALSE),"")</f>
        <v/>
      </c>
      <c r="M618" s="53" t="str">
        <f t="array" ref="M618">IFERROR(VLOOKUP(B618,RT!A:AL,38,FALSE),"")</f>
        <v/>
      </c>
      <c r="N618" s="52" t="str">
        <f t="array" ref="N618">IFERROR(VLOOKUP(B618,RT!A:AK,37,FALSE),"")</f>
        <v/>
      </c>
      <c r="O618" s="54" t="str">
        <f t="array" ref="O618">IFERROR(VLOOKUP(B618,RT!A:I,9,FALSE),"")</f>
        <v/>
      </c>
      <c r="P618" s="52" t="str">
        <f t="array" ref="P618">IFERROR(VLOOKUP(B618,RT!A:H,8,FALSE),"")</f>
        <v/>
      </c>
      <c r="Q618" s="55" t="str">
        <f t="array" ref="Q618">IFERROR(VLOOKUP(B618,RT!A:AA,27,FALSE),"")</f>
        <v/>
      </c>
      <c r="R618" s="56" t="str">
        <f t="array" ref="R618">IF(AND(E618&lt;&gt;"",G618="INS",K618="OUI",M618&gt;0),M618*IF($O618&gt;41790,5.94,5.65),"")</f>
        <v/>
      </c>
      <c r="S618" s="50" t="str">
        <f t="array" ref="S618">IF(AND(E618&lt;&gt;"",G618="REV",K618="OUI",M618&gt;0),M618*IF($O618&gt;41790,6.2,5.9),"")</f>
        <v/>
      </c>
      <c r="T618" s="57" t="str">
        <f t="array" ref="T618">IF(AND(E618&lt;&gt;"",K618="NON",OR(L618="Branchement individuel",L618="Batiment détruit")),3,"")</f>
        <v/>
      </c>
      <c r="U618" s="58"/>
      <c r="V618" s="58" t="str">
        <f t="array" ref="V618">IF(AND(E618&lt;&gt;"",K618="OUI",Q618="OUI"),18,"")</f>
        <v/>
      </c>
      <c r="W618" s="49" t="str">
        <f t="array" ref="W618">IF(AND(E618&lt;&gt;"",K618="OUI",Q618="OUI"),60,"")</f>
        <v/>
      </c>
      <c r="X618" s="56"/>
      <c r="Y618" s="49"/>
      <c r="Z618" s="49"/>
      <c r="AA618" s="51"/>
      <c r="AB618" s="48"/>
    </row>
    <row r="619" spans="1:28" x14ac:dyDescent="0.25">
      <c r="A619" s="152" t="str">
        <f t="array" ref="A619">IF(D619="",RIGHT(E619,7),"")</f>
        <v>5287163</v>
      </c>
      <c r="B619" s="152">
        <f t="array" ref="B619">E619</f>
        <v>10005287163</v>
      </c>
      <c r="C619" s="61" t="str">
        <f t="array" ref="C619">IFERROR(VLOOKUP(B619,RT!A:B,2,FALSE),"")</f>
        <v/>
      </c>
      <c r="D619" s="7" t="str">
        <f t="array" ref="D619">IFERROR(VLOOKUP(B619,RT!A:J,10,FALSE),"")</f>
        <v/>
      </c>
      <c r="E619" s="203">
        <v>10005287163</v>
      </c>
      <c r="F619" s="204" t="s">
        <v>1421</v>
      </c>
      <c r="G619" s="204" t="s">
        <v>70</v>
      </c>
      <c r="H619" s="204"/>
      <c r="I619" s="204" t="s">
        <v>1104</v>
      </c>
      <c r="J619" s="202" t="s">
        <v>79</v>
      </c>
      <c r="K619" s="169" t="str">
        <f t="array" ref="K619">IFERROR(VLOOKUP(B619,RT!A:K,11,FALSE),"")</f>
        <v/>
      </c>
      <c r="L619" s="170" t="str">
        <f t="array" ref="L619">IFERROR(VLOOKUP(B619,RT!A:AJ,36,FALSE),"")</f>
        <v/>
      </c>
      <c r="M619" s="53" t="str">
        <f t="array" ref="M619">IFERROR(VLOOKUP(B619,RT!A:AL,38,FALSE),"")</f>
        <v/>
      </c>
      <c r="N619" s="52" t="str">
        <f t="array" ref="N619">IFERROR(VLOOKUP(B619,RT!A:AK,37,FALSE),"")</f>
        <v/>
      </c>
      <c r="O619" s="54" t="str">
        <f t="array" ref="O619">IFERROR(VLOOKUP(B619,RT!A:I,9,FALSE),"")</f>
        <v/>
      </c>
      <c r="P619" s="52" t="str">
        <f t="array" ref="P619">IFERROR(VLOOKUP(B619,RT!A:H,8,FALSE),"")</f>
        <v/>
      </c>
      <c r="Q619" s="55" t="str">
        <f t="array" ref="Q619">IFERROR(VLOOKUP(B619,RT!A:AA,27,FALSE),"")</f>
        <v/>
      </c>
      <c r="R619" s="56" t="str">
        <f t="array" ref="R619">IF(AND(E619&lt;&gt;"",G619="INS",K619="OUI",M619&gt;0),M619*IF($O619&gt;41790,5.94,5.65),"")</f>
        <v/>
      </c>
      <c r="S619" s="50" t="str">
        <f t="array" ref="S619">IF(AND(E619&lt;&gt;"",G619="REV",K619="OUI",M619&gt;0),M619*IF($O619&gt;41790,6.2,5.9),"")</f>
        <v/>
      </c>
      <c r="T619" s="57" t="str">
        <f t="array" ref="T619">IF(AND(E619&lt;&gt;"",K619="NON",OR(L619="Branchement individuel",L619="Batiment détruit")),3,"")</f>
        <v/>
      </c>
      <c r="U619" s="58"/>
      <c r="V619" s="58" t="str">
        <f t="array" ref="V619">IF(AND(E619&lt;&gt;"",K619="OUI",Q619="OUI"),18,"")</f>
        <v/>
      </c>
      <c r="W619" s="49" t="str">
        <f t="array" ref="W619">IF(AND(E619&lt;&gt;"",K619="OUI",Q619="OUI"),60,"")</f>
        <v/>
      </c>
      <c r="X619" s="56"/>
      <c r="Y619" s="49"/>
      <c r="Z619" s="49"/>
      <c r="AA619" s="51"/>
      <c r="AB619" s="48"/>
    </row>
    <row r="620" spans="1:28" x14ac:dyDescent="0.25">
      <c r="A620" s="152" t="str">
        <f t="array" ref="A620">IF(D620="",RIGHT(E620,7),"")</f>
        <v>5288367</v>
      </c>
      <c r="B620" s="152">
        <f t="array" ref="B620">E620</f>
        <v>10005288367</v>
      </c>
      <c r="C620" s="61" t="str">
        <f t="array" ref="C620">IFERROR(VLOOKUP(B620,RT!A:B,2,FALSE),"")</f>
        <v/>
      </c>
      <c r="D620" s="7" t="str">
        <f t="array" ref="D620">IFERROR(VLOOKUP(B620,RT!A:J,10,FALSE),"")</f>
        <v/>
      </c>
      <c r="E620" s="203">
        <v>10005288367</v>
      </c>
      <c r="F620" s="204" t="s">
        <v>1422</v>
      </c>
      <c r="G620" s="204" t="s">
        <v>70</v>
      </c>
      <c r="H620" s="204"/>
      <c r="I620" s="204" t="s">
        <v>1104</v>
      </c>
      <c r="J620" s="202" t="s">
        <v>79</v>
      </c>
      <c r="K620" s="169" t="str">
        <f t="array" ref="K620">IFERROR(VLOOKUP(B620,RT!A:K,11,FALSE),"")</f>
        <v/>
      </c>
      <c r="L620" s="170" t="str">
        <f t="array" ref="L620">IFERROR(VLOOKUP(B620,RT!A:AJ,36,FALSE),"")</f>
        <v/>
      </c>
      <c r="M620" s="53" t="str">
        <f t="array" ref="M620">IFERROR(VLOOKUP(B620,RT!A:AL,38,FALSE),"")</f>
        <v/>
      </c>
      <c r="N620" s="52" t="str">
        <f t="array" ref="N620">IFERROR(VLOOKUP(B620,RT!A:AK,37,FALSE),"")</f>
        <v/>
      </c>
      <c r="O620" s="54" t="str">
        <f t="array" ref="O620">IFERROR(VLOOKUP(B620,RT!A:I,9,FALSE),"")</f>
        <v/>
      </c>
      <c r="P620" s="52" t="str">
        <f t="array" ref="P620">IFERROR(VLOOKUP(B620,RT!A:H,8,FALSE),"")</f>
        <v/>
      </c>
      <c r="Q620" s="55" t="str">
        <f t="array" ref="Q620">IFERROR(VLOOKUP(B620,RT!A:AA,27,FALSE),"")</f>
        <v/>
      </c>
      <c r="R620" s="56" t="str">
        <f t="array" ref="R620">IF(AND(E620&lt;&gt;"",G620="INS",K620="OUI",M620&gt;0),M620*IF($O620&gt;41790,5.94,5.65),"")</f>
        <v/>
      </c>
      <c r="S620" s="50" t="str">
        <f t="array" ref="S620">IF(AND(E620&lt;&gt;"",G620="REV",K620="OUI",M620&gt;0),M620*IF($O620&gt;41790,6.2,5.9),"")</f>
        <v/>
      </c>
      <c r="T620" s="57" t="str">
        <f t="array" ref="T620">IF(AND(E620&lt;&gt;"",K620="NON",OR(L620="Branchement individuel",L620="Batiment détruit")),3,"")</f>
        <v/>
      </c>
      <c r="U620" s="58"/>
      <c r="V620" s="58" t="str">
        <f t="array" ref="V620">IF(AND(E620&lt;&gt;"",K620="OUI",Q620="OUI"),18,"")</f>
        <v/>
      </c>
      <c r="W620" s="49" t="str">
        <f t="array" ref="W620">IF(AND(E620&lt;&gt;"",K620="OUI",Q620="OUI"),60,"")</f>
        <v/>
      </c>
      <c r="X620" s="56"/>
      <c r="Y620" s="49"/>
      <c r="Z620" s="49"/>
      <c r="AA620" s="51"/>
      <c r="AB620" s="48"/>
    </row>
    <row r="621" spans="1:28" x14ac:dyDescent="0.25">
      <c r="A621" s="152" t="str">
        <f t="array" ref="A621">IF(D621="",RIGHT(E621,7),"")</f>
        <v>5287727</v>
      </c>
      <c r="B621" s="152">
        <f t="array" ref="B621">E621</f>
        <v>10005287727</v>
      </c>
      <c r="C621" s="61" t="str">
        <f t="array" ref="C621">IFERROR(VLOOKUP(B621,RT!A:B,2,FALSE),"")</f>
        <v/>
      </c>
      <c r="D621" s="7" t="str">
        <f t="array" ref="D621">IFERROR(VLOOKUP(B621,RT!A:J,10,FALSE),"")</f>
        <v/>
      </c>
      <c r="E621" s="203">
        <v>10005287727</v>
      </c>
      <c r="F621" s="204" t="s">
        <v>1423</v>
      </c>
      <c r="G621" s="204" t="s">
        <v>70</v>
      </c>
      <c r="H621" s="204"/>
      <c r="I621" s="204" t="s">
        <v>1104</v>
      </c>
      <c r="J621" s="202" t="s">
        <v>79</v>
      </c>
      <c r="K621" s="169" t="str">
        <f t="array" ref="K621">IFERROR(VLOOKUP(B621,RT!A:K,11,FALSE),"")</f>
        <v/>
      </c>
      <c r="L621" s="170" t="str">
        <f t="array" ref="L621">IFERROR(VLOOKUP(B621,RT!A:AJ,36,FALSE),"")</f>
        <v/>
      </c>
      <c r="M621" s="53" t="str">
        <f t="array" ref="M621">IFERROR(VLOOKUP(B621,RT!A:AL,38,FALSE),"")</f>
        <v/>
      </c>
      <c r="N621" s="52" t="str">
        <f t="array" ref="N621">IFERROR(VLOOKUP(B621,RT!A:AK,37,FALSE),"")</f>
        <v/>
      </c>
      <c r="O621" s="54" t="str">
        <f t="array" ref="O621">IFERROR(VLOOKUP(B621,RT!A:I,9,FALSE),"")</f>
        <v/>
      </c>
      <c r="P621" s="52" t="str">
        <f t="array" ref="P621">IFERROR(VLOOKUP(B621,RT!A:H,8,FALSE),"")</f>
        <v/>
      </c>
      <c r="Q621" s="55" t="str">
        <f t="array" ref="Q621">IFERROR(VLOOKUP(B621,RT!A:AA,27,FALSE),"")</f>
        <v/>
      </c>
      <c r="R621" s="56" t="str">
        <f t="array" ref="R621">IF(AND(E621&lt;&gt;"",G621="INS",K621="OUI",M621&gt;0),M621*IF($O621&gt;41790,5.94,5.65),"")</f>
        <v/>
      </c>
      <c r="S621" s="50" t="str">
        <f t="array" ref="S621">IF(AND(E621&lt;&gt;"",G621="REV",K621="OUI",M621&gt;0),M621*IF($O621&gt;41790,6.2,5.9),"")</f>
        <v/>
      </c>
      <c r="T621" s="57" t="str">
        <f t="array" ref="T621">IF(AND(E621&lt;&gt;"",K621="NON",OR(L621="Branchement individuel",L621="Batiment détruit")),3,"")</f>
        <v/>
      </c>
      <c r="U621" s="58"/>
      <c r="V621" s="58" t="str">
        <f t="array" ref="V621">IF(AND(E621&lt;&gt;"",K621="OUI",Q621="OUI"),18,"")</f>
        <v/>
      </c>
      <c r="W621" s="49" t="str">
        <f t="array" ref="W621">IF(AND(E621&lt;&gt;"",K621="OUI",Q621="OUI"),60,"")</f>
        <v/>
      </c>
      <c r="X621" s="56"/>
      <c r="Y621" s="49"/>
      <c r="Z621" s="49"/>
      <c r="AA621" s="51"/>
      <c r="AB621" s="48"/>
    </row>
    <row r="622" spans="1:28" x14ac:dyDescent="0.25">
      <c r="A622" s="152" t="str">
        <f t="array" ref="A622">IF(D622="",RIGHT(E622,7),"")</f>
        <v>5287166</v>
      </c>
      <c r="B622" s="152">
        <f t="array" ref="B622">E622</f>
        <v>10005287166</v>
      </c>
      <c r="C622" s="61" t="str">
        <f t="array" ref="C622">IFERROR(VLOOKUP(B622,RT!A:B,2,FALSE),"")</f>
        <v/>
      </c>
      <c r="D622" s="7" t="str">
        <f t="array" ref="D622">IFERROR(VLOOKUP(B622,RT!A:J,10,FALSE),"")</f>
        <v/>
      </c>
      <c r="E622" s="203">
        <v>10005287166</v>
      </c>
      <c r="F622" s="204" t="s">
        <v>1424</v>
      </c>
      <c r="G622" s="204" t="s">
        <v>70</v>
      </c>
      <c r="H622" s="204"/>
      <c r="I622" s="204" t="s">
        <v>1104</v>
      </c>
      <c r="J622" s="202" t="s">
        <v>79</v>
      </c>
      <c r="K622" s="169" t="str">
        <f t="array" ref="K622">IFERROR(VLOOKUP(B622,RT!A:K,11,FALSE),"")</f>
        <v/>
      </c>
      <c r="L622" s="170" t="str">
        <f t="array" ref="L622">IFERROR(VLOOKUP(B622,RT!A:AJ,36,FALSE),"")</f>
        <v/>
      </c>
      <c r="M622" s="53" t="str">
        <f t="array" ref="M622">IFERROR(VLOOKUP(B622,RT!A:AL,38,FALSE),"")</f>
        <v/>
      </c>
      <c r="N622" s="52" t="str">
        <f t="array" ref="N622">IFERROR(VLOOKUP(B622,RT!A:AK,37,FALSE),"")</f>
        <v/>
      </c>
      <c r="O622" s="54" t="str">
        <f t="array" ref="O622">IFERROR(VLOOKUP(B622,RT!A:I,9,FALSE),"")</f>
        <v/>
      </c>
      <c r="P622" s="52" t="str">
        <f t="array" ref="P622">IFERROR(VLOOKUP(B622,RT!A:H,8,FALSE),"")</f>
        <v/>
      </c>
      <c r="Q622" s="55" t="str">
        <f t="array" ref="Q622">IFERROR(VLOOKUP(B622,RT!A:AA,27,FALSE),"")</f>
        <v/>
      </c>
      <c r="R622" s="56" t="str">
        <f t="array" ref="R622">IF(AND(E622&lt;&gt;"",G622="INS",K622="OUI",M622&gt;0),M622*IF($O622&gt;41790,5.94,5.65),"")</f>
        <v/>
      </c>
      <c r="S622" s="50" t="str">
        <f t="array" ref="S622">IF(AND(E622&lt;&gt;"",G622="REV",K622="OUI",M622&gt;0),M622*IF($O622&gt;41790,6.2,5.9),"")</f>
        <v/>
      </c>
      <c r="T622" s="57" t="str">
        <f t="array" ref="T622">IF(AND(E622&lt;&gt;"",K622="NON",OR(L622="Branchement individuel",L622="Batiment détruit")),3,"")</f>
        <v/>
      </c>
      <c r="U622" s="58"/>
      <c r="V622" s="58" t="str">
        <f t="array" ref="V622">IF(AND(E622&lt;&gt;"",K622="OUI",Q622="OUI"),18,"")</f>
        <v/>
      </c>
      <c r="W622" s="49" t="str">
        <f t="array" ref="W622">IF(AND(E622&lt;&gt;"",K622="OUI",Q622="OUI"),60,"")</f>
        <v/>
      </c>
      <c r="X622" s="56"/>
      <c r="Y622" s="49"/>
      <c r="Z622" s="49"/>
      <c r="AA622" s="51"/>
      <c r="AB622" s="48"/>
    </row>
    <row r="623" spans="1:28" x14ac:dyDescent="0.25">
      <c r="A623" s="152" t="str">
        <f t="array" ref="A623">IF(D623="",RIGHT(E623,7),"")</f>
        <v>5285989</v>
      </c>
      <c r="B623" s="152">
        <f t="array" ref="B623">E623</f>
        <v>10005285989</v>
      </c>
      <c r="C623" s="61" t="str">
        <f t="array" ref="C623">IFERROR(VLOOKUP(B623,RT!A:B,2,FALSE),"")</f>
        <v/>
      </c>
      <c r="D623" s="7" t="str">
        <f t="array" ref="D623">IFERROR(VLOOKUP(B623,RT!A:J,10,FALSE),"")</f>
        <v/>
      </c>
      <c r="E623" s="203">
        <v>10005285989</v>
      </c>
      <c r="F623" s="204" t="s">
        <v>1425</v>
      </c>
      <c r="G623" s="204" t="s">
        <v>70</v>
      </c>
      <c r="H623" s="204"/>
      <c r="I623" s="204" t="s">
        <v>1104</v>
      </c>
      <c r="J623" s="202" t="s">
        <v>79</v>
      </c>
      <c r="K623" s="169" t="str">
        <f t="array" ref="K623">IFERROR(VLOOKUP(B623,RT!A:K,11,FALSE),"")</f>
        <v/>
      </c>
      <c r="L623" s="170" t="str">
        <f t="array" ref="L623">IFERROR(VLOOKUP(B623,RT!A:AJ,36,FALSE),"")</f>
        <v/>
      </c>
      <c r="M623" s="53" t="str">
        <f t="array" ref="M623">IFERROR(VLOOKUP(B623,RT!A:AL,38,FALSE),"")</f>
        <v/>
      </c>
      <c r="N623" s="52" t="str">
        <f t="array" ref="N623">IFERROR(VLOOKUP(B623,RT!A:AK,37,FALSE),"")</f>
        <v/>
      </c>
      <c r="O623" s="54" t="str">
        <f t="array" ref="O623">IFERROR(VLOOKUP(B623,RT!A:I,9,FALSE),"")</f>
        <v/>
      </c>
      <c r="P623" s="52" t="str">
        <f t="array" ref="P623">IFERROR(VLOOKUP(B623,RT!A:H,8,FALSE),"")</f>
        <v/>
      </c>
      <c r="Q623" s="55" t="str">
        <f t="array" ref="Q623">IFERROR(VLOOKUP(B623,RT!A:AA,27,FALSE),"")</f>
        <v/>
      </c>
      <c r="R623" s="56" t="str">
        <f t="array" ref="R623">IF(AND(E623&lt;&gt;"",G623="INS",K623="OUI",M623&gt;0),M623*IF($O623&gt;41790,5.94,5.65),"")</f>
        <v/>
      </c>
      <c r="S623" s="50" t="str">
        <f t="array" ref="S623">IF(AND(E623&lt;&gt;"",G623="REV",K623="OUI",M623&gt;0),M623*IF($O623&gt;41790,6.2,5.9),"")</f>
        <v/>
      </c>
      <c r="T623" s="57" t="str">
        <f t="array" ref="T623">IF(AND(E623&lt;&gt;"",K623="NON",OR(L623="Branchement individuel",L623="Batiment détruit")),3,"")</f>
        <v/>
      </c>
      <c r="U623" s="58"/>
      <c r="V623" s="58" t="str">
        <f t="array" ref="V623">IF(AND(E623&lt;&gt;"",K623="OUI",Q623="OUI"),18,"")</f>
        <v/>
      </c>
      <c r="W623" s="49" t="str">
        <f t="array" ref="W623">IF(AND(E623&lt;&gt;"",K623="OUI",Q623="OUI"),60,"")</f>
        <v/>
      </c>
      <c r="X623" s="56"/>
      <c r="Y623" s="49"/>
      <c r="Z623" s="49"/>
      <c r="AA623" s="51"/>
      <c r="AB623" s="48"/>
    </row>
    <row r="624" spans="1:28" x14ac:dyDescent="0.25">
      <c r="A624" s="152" t="str">
        <f t="array" ref="A624">IF(D624="",RIGHT(E624,7),"")</f>
        <v>5286571</v>
      </c>
      <c r="B624" s="152">
        <f t="array" ref="B624">E624</f>
        <v>10005286571</v>
      </c>
      <c r="C624" s="61" t="str">
        <f t="array" ref="C624">IFERROR(VLOOKUP(B624,RT!A:B,2,FALSE),"")</f>
        <v/>
      </c>
      <c r="D624" s="7" t="str">
        <f t="array" ref="D624">IFERROR(VLOOKUP(B624,RT!A:J,10,FALSE),"")</f>
        <v/>
      </c>
      <c r="E624" s="203">
        <v>10005286571</v>
      </c>
      <c r="F624" s="204" t="s">
        <v>1426</v>
      </c>
      <c r="G624" s="204" t="s">
        <v>70</v>
      </c>
      <c r="H624" s="204"/>
      <c r="I624" s="204" t="s">
        <v>1104</v>
      </c>
      <c r="J624" s="202" t="s">
        <v>79</v>
      </c>
      <c r="K624" s="169" t="str">
        <f t="array" ref="K624">IFERROR(VLOOKUP(B624,RT!A:K,11,FALSE),"")</f>
        <v/>
      </c>
      <c r="L624" s="170" t="str">
        <f t="array" ref="L624">IFERROR(VLOOKUP(B624,RT!A:AJ,36,FALSE),"")</f>
        <v/>
      </c>
      <c r="M624" s="53" t="str">
        <f t="array" ref="M624">IFERROR(VLOOKUP(B624,RT!A:AL,38,FALSE),"")</f>
        <v/>
      </c>
      <c r="N624" s="52" t="str">
        <f t="array" ref="N624">IFERROR(VLOOKUP(B624,RT!A:AK,37,FALSE),"")</f>
        <v/>
      </c>
      <c r="O624" s="54" t="str">
        <f t="array" ref="O624">IFERROR(VLOOKUP(B624,RT!A:I,9,FALSE),"")</f>
        <v/>
      </c>
      <c r="P624" s="52" t="str">
        <f t="array" ref="P624">IFERROR(VLOOKUP(B624,RT!A:H,8,FALSE),"")</f>
        <v/>
      </c>
      <c r="Q624" s="55" t="str">
        <f t="array" ref="Q624">IFERROR(VLOOKUP(B624,RT!A:AA,27,FALSE),"")</f>
        <v/>
      </c>
      <c r="R624" s="56" t="str">
        <f t="array" ref="R624">IF(AND(E624&lt;&gt;"",G624="INS",K624="OUI",M624&gt;0),M624*IF($O624&gt;41790,5.94,5.65),"")</f>
        <v/>
      </c>
      <c r="S624" s="50" t="str">
        <f t="array" ref="S624">IF(AND(E624&lt;&gt;"",G624="REV",K624="OUI",M624&gt;0),M624*IF($O624&gt;41790,6.2,5.9),"")</f>
        <v/>
      </c>
      <c r="T624" s="57" t="str">
        <f t="array" ref="T624">IF(AND(E624&lt;&gt;"",K624="NON",OR(L624="Branchement individuel",L624="Batiment détruit")),3,"")</f>
        <v/>
      </c>
      <c r="U624" s="58"/>
      <c r="V624" s="58" t="str">
        <f t="array" ref="V624">IF(AND(E624&lt;&gt;"",K624="OUI",Q624="OUI"),18,"")</f>
        <v/>
      </c>
      <c r="W624" s="49" t="str">
        <f t="array" ref="W624">IF(AND(E624&lt;&gt;"",K624="OUI",Q624="OUI"),60,"")</f>
        <v/>
      </c>
      <c r="X624" s="56"/>
      <c r="Y624" s="49"/>
      <c r="Z624" s="49"/>
      <c r="AA624" s="51"/>
      <c r="AB624" s="48"/>
    </row>
    <row r="625" spans="1:28" x14ac:dyDescent="0.25">
      <c r="A625" s="152" t="str">
        <f t="array" ref="A625">IF(D625="",RIGHT(E625,7),"")</f>
        <v>5524247</v>
      </c>
      <c r="B625" s="152">
        <f t="array" ref="B625">E625</f>
        <v>10005524247</v>
      </c>
      <c r="C625" s="61" t="str">
        <f t="array" ref="C625">IFERROR(VLOOKUP(B625,RT!A:B,2,FALSE),"")</f>
        <v/>
      </c>
      <c r="D625" s="7" t="str">
        <f t="array" ref="D625">IFERROR(VLOOKUP(B625,RT!A:J,10,FALSE),"")</f>
        <v/>
      </c>
      <c r="E625" s="203">
        <v>10005524247</v>
      </c>
      <c r="F625" s="204" t="s">
        <v>1430</v>
      </c>
      <c r="G625" s="204" t="s">
        <v>70</v>
      </c>
      <c r="H625" s="204"/>
      <c r="I625" s="204" t="s">
        <v>1104</v>
      </c>
      <c r="J625" s="202" t="s">
        <v>79</v>
      </c>
      <c r="K625" s="169" t="str">
        <f t="array" ref="K625">IFERROR(VLOOKUP(B625,RT!A:K,11,FALSE),"")</f>
        <v/>
      </c>
      <c r="L625" s="170" t="str">
        <f t="array" ref="L625">IFERROR(VLOOKUP(B625,RT!A:AJ,36,FALSE),"")</f>
        <v/>
      </c>
      <c r="M625" s="53" t="str">
        <f t="array" ref="M625">IFERROR(VLOOKUP(B625,RT!A:AL,38,FALSE),"")</f>
        <v/>
      </c>
      <c r="N625" s="52" t="str">
        <f t="array" ref="N625">IFERROR(VLOOKUP(B625,RT!A:AK,37,FALSE),"")</f>
        <v/>
      </c>
      <c r="O625" s="54" t="str">
        <f t="array" ref="O625">IFERROR(VLOOKUP(B625,RT!A:I,9,FALSE),"")</f>
        <v/>
      </c>
      <c r="P625" s="52" t="str">
        <f t="array" ref="P625">IFERROR(VLOOKUP(B625,RT!A:H,8,FALSE),"")</f>
        <v/>
      </c>
      <c r="Q625" s="55" t="str">
        <f t="array" ref="Q625">IFERROR(VLOOKUP(B625,RT!A:AA,27,FALSE),"")</f>
        <v/>
      </c>
      <c r="R625" s="56" t="str">
        <f t="array" ref="R625">IF(AND(E625&lt;&gt;"",G625="INS",K625="OUI",M625&gt;0),M625*IF($O625&gt;41790,5.94,5.65),"")</f>
        <v/>
      </c>
      <c r="S625" s="50" t="str">
        <f t="array" ref="S625">IF(AND(E625&lt;&gt;"",G625="REV",K625="OUI",M625&gt;0),M625*IF($O625&gt;41790,6.2,5.9),"")</f>
        <v/>
      </c>
      <c r="T625" s="57" t="str">
        <f t="array" ref="T625">IF(AND(E625&lt;&gt;"",K625="NON",OR(L625="Branchement individuel",L625="Batiment détruit")),3,"")</f>
        <v/>
      </c>
      <c r="U625" s="58"/>
      <c r="V625" s="58" t="str">
        <f t="array" ref="V625">IF(AND(E625&lt;&gt;"",K625="OUI",Q625="OUI"),18,"")</f>
        <v/>
      </c>
      <c r="W625" s="49" t="str">
        <f t="array" ref="W625">IF(AND(E625&lt;&gt;"",K625="OUI",Q625="OUI"),60,"")</f>
        <v/>
      </c>
      <c r="X625" s="56"/>
      <c r="Y625" s="49"/>
      <c r="Z625" s="49"/>
      <c r="AA625" s="51"/>
      <c r="AB625" s="48"/>
    </row>
    <row r="626" spans="1:28" x14ac:dyDescent="0.25">
      <c r="A626" s="152" t="str">
        <f t="array" ref="A626">IF(D626="",RIGHT(E626,7),"")</f>
        <v>5645843</v>
      </c>
      <c r="B626" s="152">
        <f t="array" ref="B626">E626</f>
        <v>10005645843</v>
      </c>
      <c r="C626" s="61" t="str">
        <f t="array" ref="C626">IFERROR(VLOOKUP(B626,RT!A:B,2,FALSE),"")</f>
        <v/>
      </c>
      <c r="D626" s="7" t="str">
        <f t="array" ref="D626">IFERROR(VLOOKUP(B626,RT!A:J,10,FALSE),"")</f>
        <v/>
      </c>
      <c r="E626" s="203">
        <v>10005645843</v>
      </c>
      <c r="F626" s="204" t="s">
        <v>1431</v>
      </c>
      <c r="G626" s="204" t="s">
        <v>70</v>
      </c>
      <c r="H626" s="204"/>
      <c r="I626" s="204" t="s">
        <v>1104</v>
      </c>
      <c r="J626" s="202" t="s">
        <v>79</v>
      </c>
      <c r="K626" s="169" t="str">
        <f t="array" ref="K626">IFERROR(VLOOKUP(B626,RT!A:K,11,FALSE),"")</f>
        <v/>
      </c>
      <c r="L626" s="170" t="str">
        <f t="array" ref="L626">IFERROR(VLOOKUP(B626,RT!A:AJ,36,FALSE),"")</f>
        <v/>
      </c>
      <c r="M626" s="53" t="str">
        <f t="array" ref="M626">IFERROR(VLOOKUP(B626,RT!A:AL,38,FALSE),"")</f>
        <v/>
      </c>
      <c r="N626" s="52" t="str">
        <f t="array" ref="N626">IFERROR(VLOOKUP(B626,RT!A:AK,37,FALSE),"")</f>
        <v/>
      </c>
      <c r="O626" s="54" t="str">
        <f t="array" ref="O626">IFERROR(VLOOKUP(B626,RT!A:I,9,FALSE),"")</f>
        <v/>
      </c>
      <c r="P626" s="52" t="str">
        <f t="array" ref="P626">IFERROR(VLOOKUP(B626,RT!A:H,8,FALSE),"")</f>
        <v/>
      </c>
      <c r="Q626" s="55" t="str">
        <f t="array" ref="Q626">IFERROR(VLOOKUP(B626,RT!A:AA,27,FALSE),"")</f>
        <v/>
      </c>
      <c r="R626" s="56" t="str">
        <f t="array" ref="R626">IF(AND(E626&lt;&gt;"",G626="INS",K626="OUI",M626&gt;0),M626*IF($O626&gt;41790,5.94,5.65),"")</f>
        <v/>
      </c>
      <c r="S626" s="50" t="str">
        <f t="array" ref="S626">IF(AND(E626&lt;&gt;"",G626="REV",K626="OUI",M626&gt;0),M626*IF($O626&gt;41790,6.2,5.9),"")</f>
        <v/>
      </c>
      <c r="T626" s="57" t="str">
        <f t="array" ref="T626">IF(AND(E626&lt;&gt;"",K626="NON",OR(L626="Branchement individuel",L626="Batiment détruit")),3,"")</f>
        <v/>
      </c>
      <c r="U626" s="58"/>
      <c r="V626" s="58" t="str">
        <f t="array" ref="V626">IF(AND(E626&lt;&gt;"",K626="OUI",Q626="OUI"),18,"")</f>
        <v/>
      </c>
      <c r="W626" s="49" t="str">
        <f t="array" ref="W626">IF(AND(E626&lt;&gt;"",K626="OUI",Q626="OUI"),60,"")</f>
        <v/>
      </c>
      <c r="X626" s="56"/>
      <c r="Y626" s="49"/>
      <c r="Z626" s="49"/>
      <c r="AA626" s="51"/>
      <c r="AB626" s="48"/>
    </row>
    <row r="627" spans="1:28" x14ac:dyDescent="0.25">
      <c r="A627" s="152" t="str">
        <f t="array" ref="A627">IF(D627="",RIGHT(E627,7),"")</f>
        <v>5655285</v>
      </c>
      <c r="B627" s="152">
        <f t="array" ref="B627">E627</f>
        <v>10005655285</v>
      </c>
      <c r="C627" s="61" t="str">
        <f t="array" ref="C627">IFERROR(VLOOKUP(B627,RT!A:B,2,FALSE),"")</f>
        <v/>
      </c>
      <c r="D627" s="7" t="str">
        <f t="array" ref="D627">IFERROR(VLOOKUP(B627,RT!A:J,10,FALSE),"")</f>
        <v/>
      </c>
      <c r="E627" s="203">
        <v>10005655285</v>
      </c>
      <c r="F627" s="204" t="s">
        <v>1432</v>
      </c>
      <c r="G627" s="204" t="s">
        <v>70</v>
      </c>
      <c r="H627" s="204"/>
      <c r="I627" s="204" t="s">
        <v>1104</v>
      </c>
      <c r="J627" s="202" t="s">
        <v>79</v>
      </c>
      <c r="K627" s="169" t="str">
        <f t="array" ref="K627">IFERROR(VLOOKUP(B627,RT!A:K,11,FALSE),"")</f>
        <v/>
      </c>
      <c r="L627" s="170" t="str">
        <f t="array" ref="L627">IFERROR(VLOOKUP(B627,RT!A:AJ,36,FALSE),"")</f>
        <v/>
      </c>
      <c r="M627" s="53" t="str">
        <f t="array" ref="M627">IFERROR(VLOOKUP(B627,RT!A:AL,38,FALSE),"")</f>
        <v/>
      </c>
      <c r="N627" s="52" t="str">
        <f t="array" ref="N627">IFERROR(VLOOKUP(B627,RT!A:AK,37,FALSE),"")</f>
        <v/>
      </c>
      <c r="O627" s="54" t="str">
        <f t="array" ref="O627">IFERROR(VLOOKUP(B627,RT!A:I,9,FALSE),"")</f>
        <v/>
      </c>
      <c r="P627" s="52" t="str">
        <f t="array" ref="P627">IFERROR(VLOOKUP(B627,RT!A:H,8,FALSE),"")</f>
        <v/>
      </c>
      <c r="Q627" s="55" t="str">
        <f t="array" ref="Q627">IFERROR(VLOOKUP(B627,RT!A:AA,27,FALSE),"")</f>
        <v/>
      </c>
      <c r="R627" s="56" t="str">
        <f t="array" ref="R627">IF(AND(E627&lt;&gt;"",G627="INS",K627="OUI",M627&gt;0),M627*IF($O627&gt;41790,5.94,5.65),"")</f>
        <v/>
      </c>
      <c r="S627" s="50" t="str">
        <f t="array" ref="S627">IF(AND(E627&lt;&gt;"",G627="REV",K627="OUI",M627&gt;0),M627*IF($O627&gt;41790,6.2,5.9),"")</f>
        <v/>
      </c>
      <c r="T627" s="57" t="str">
        <f t="array" ref="T627">IF(AND(E627&lt;&gt;"",K627="NON",OR(L627="Branchement individuel",L627="Batiment détruit")),3,"")</f>
        <v/>
      </c>
      <c r="U627" s="58"/>
      <c r="V627" s="58" t="str">
        <f t="array" ref="V627">IF(AND(E627&lt;&gt;"",K627="OUI",Q627="OUI"),18,"")</f>
        <v/>
      </c>
      <c r="W627" s="49" t="str">
        <f t="array" ref="W627">IF(AND(E627&lt;&gt;"",K627="OUI",Q627="OUI"),60,"")</f>
        <v/>
      </c>
      <c r="X627" s="56"/>
      <c r="Y627" s="49"/>
      <c r="Z627" s="49"/>
      <c r="AA627" s="51"/>
      <c r="AB627" s="48"/>
    </row>
    <row r="628" spans="1:28" x14ac:dyDescent="0.25">
      <c r="A628" s="152" t="str">
        <f t="array" ref="A628">IF(D628="",RIGHT(E628,7),"")</f>
        <v>5523849</v>
      </c>
      <c r="B628" s="152">
        <f t="array" ref="B628">E628</f>
        <v>10005523849</v>
      </c>
      <c r="C628" s="61" t="str">
        <f t="array" ref="C628">IFERROR(VLOOKUP(B628,RT!A:B,2,FALSE),"")</f>
        <v/>
      </c>
      <c r="D628" s="7" t="str">
        <f t="array" ref="D628">IFERROR(VLOOKUP(B628,RT!A:J,10,FALSE),"")</f>
        <v/>
      </c>
      <c r="E628" s="203">
        <v>10005523849</v>
      </c>
      <c r="F628" s="204" t="s">
        <v>1105</v>
      </c>
      <c r="G628" s="204" t="s">
        <v>70</v>
      </c>
      <c r="H628" s="204"/>
      <c r="I628" s="204" t="s">
        <v>1104</v>
      </c>
      <c r="J628" s="202" t="s">
        <v>79</v>
      </c>
      <c r="K628" s="169" t="str">
        <f t="array" ref="K628">IFERROR(VLOOKUP(B628,RT!A:K,11,FALSE),"")</f>
        <v/>
      </c>
      <c r="L628" s="170" t="str">
        <f t="array" ref="L628">IFERROR(VLOOKUP(B628,RT!A:AJ,36,FALSE),"")</f>
        <v/>
      </c>
      <c r="M628" s="53" t="str">
        <f t="array" ref="M628">IFERROR(VLOOKUP(B628,RT!A:AL,38,FALSE),"")</f>
        <v/>
      </c>
      <c r="N628" s="52" t="str">
        <f t="array" ref="N628">IFERROR(VLOOKUP(B628,RT!A:AK,37,FALSE),"")</f>
        <v/>
      </c>
      <c r="O628" s="54" t="str">
        <f t="array" ref="O628">IFERROR(VLOOKUP(B628,RT!A:I,9,FALSE),"")</f>
        <v/>
      </c>
      <c r="P628" s="52" t="str">
        <f t="array" ref="P628">IFERROR(VLOOKUP(B628,RT!A:H,8,FALSE),"")</f>
        <v/>
      </c>
      <c r="Q628" s="55" t="str">
        <f t="array" ref="Q628">IFERROR(VLOOKUP(B628,RT!A:AA,27,FALSE),"")</f>
        <v/>
      </c>
      <c r="R628" s="56" t="str">
        <f t="array" ref="R628">IF(AND(E628&lt;&gt;"",G628="INS",K628="OUI",M628&gt;0),M628*IF($O628&gt;41790,5.94,5.65),"")</f>
        <v/>
      </c>
      <c r="S628" s="50" t="str">
        <f t="array" ref="S628">IF(AND(E628&lt;&gt;"",G628="REV",K628="OUI",M628&gt;0),M628*IF($O628&gt;41790,6.2,5.9),"")</f>
        <v/>
      </c>
      <c r="T628" s="57" t="str">
        <f t="array" ref="T628">IF(AND(E628&lt;&gt;"",K628="NON",OR(L628="Branchement individuel",L628="Batiment détruit")),3,"")</f>
        <v/>
      </c>
      <c r="U628" s="58"/>
      <c r="V628" s="58" t="str">
        <f t="array" ref="V628">IF(AND(E628&lt;&gt;"",K628="OUI",Q628="OUI"),18,"")</f>
        <v/>
      </c>
      <c r="W628" s="49" t="str">
        <f t="array" ref="W628">IF(AND(E628&lt;&gt;"",K628="OUI",Q628="OUI"),60,"")</f>
        <v/>
      </c>
      <c r="X628" s="56"/>
      <c r="Y628" s="49"/>
      <c r="Z628" s="49"/>
      <c r="AA628" s="51"/>
      <c r="AB628" s="48"/>
    </row>
    <row r="629" spans="1:28" x14ac:dyDescent="0.25">
      <c r="A629" s="152" t="str">
        <f t="array" ref="A629">IF(D629="",RIGHT(E629,7),"")</f>
        <v>5520988</v>
      </c>
      <c r="B629" s="152">
        <f t="array" ref="B629">E629</f>
        <v>10005520988</v>
      </c>
      <c r="C629" s="61" t="str">
        <f t="array" ref="C629">IFERROR(VLOOKUP(B629,RT!A:B,2,FALSE),"")</f>
        <v/>
      </c>
      <c r="D629" s="7" t="str">
        <f t="array" ref="D629">IFERROR(VLOOKUP(B629,RT!A:J,10,FALSE),"")</f>
        <v/>
      </c>
      <c r="E629" s="203">
        <v>10005520988</v>
      </c>
      <c r="F629" s="204" t="s">
        <v>1433</v>
      </c>
      <c r="G629" s="204" t="s">
        <v>70</v>
      </c>
      <c r="H629" s="204"/>
      <c r="I629" s="204" t="s">
        <v>1104</v>
      </c>
      <c r="J629" s="202" t="s">
        <v>79</v>
      </c>
      <c r="K629" s="169" t="str">
        <f t="array" ref="K629">IFERROR(VLOOKUP(B629,RT!A:K,11,FALSE),"")</f>
        <v/>
      </c>
      <c r="L629" s="170" t="str">
        <f t="array" ref="L629">IFERROR(VLOOKUP(B629,RT!A:AJ,36,FALSE),"")</f>
        <v/>
      </c>
      <c r="M629" s="53" t="str">
        <f t="array" ref="M629">IFERROR(VLOOKUP(B629,RT!A:AL,38,FALSE),"")</f>
        <v/>
      </c>
      <c r="N629" s="52" t="str">
        <f t="array" ref="N629">IFERROR(VLOOKUP(B629,RT!A:AK,37,FALSE),"")</f>
        <v/>
      </c>
      <c r="O629" s="54" t="str">
        <f t="array" ref="O629">IFERROR(VLOOKUP(B629,RT!A:I,9,FALSE),"")</f>
        <v/>
      </c>
      <c r="P629" s="52" t="str">
        <f t="array" ref="P629">IFERROR(VLOOKUP(B629,RT!A:H,8,FALSE),"")</f>
        <v/>
      </c>
      <c r="Q629" s="55" t="str">
        <f t="array" ref="Q629">IFERROR(VLOOKUP(B629,RT!A:AA,27,FALSE),"")</f>
        <v/>
      </c>
      <c r="R629" s="56" t="str">
        <f t="array" ref="R629">IF(AND(E629&lt;&gt;"",G629="INS",K629="OUI",M629&gt;0),M629*IF($O629&gt;41790,5.94,5.65),"")</f>
        <v/>
      </c>
      <c r="S629" s="50" t="str">
        <f t="array" ref="S629">IF(AND(E629&lt;&gt;"",G629="REV",K629="OUI",M629&gt;0),M629*IF($O629&gt;41790,6.2,5.9),"")</f>
        <v/>
      </c>
      <c r="T629" s="57" t="str">
        <f t="array" ref="T629">IF(AND(E629&lt;&gt;"",K629="NON",OR(L629="Branchement individuel",L629="Batiment détruit")),3,"")</f>
        <v/>
      </c>
      <c r="U629" s="58"/>
      <c r="V629" s="58" t="str">
        <f t="array" ref="V629">IF(AND(E629&lt;&gt;"",K629="OUI",Q629="OUI"),18,"")</f>
        <v/>
      </c>
      <c r="W629" s="49" t="str">
        <f t="array" ref="W629">IF(AND(E629&lt;&gt;"",K629="OUI",Q629="OUI"),60,"")</f>
        <v/>
      </c>
      <c r="X629" s="56"/>
      <c r="Y629" s="49"/>
      <c r="Z629" s="49"/>
      <c r="AA629" s="51"/>
      <c r="AB629" s="48"/>
    </row>
    <row r="630" spans="1:28" x14ac:dyDescent="0.25">
      <c r="A630" s="152" t="str">
        <f t="array" ref="A630">IF(D630="",RIGHT(E630,7),"")</f>
        <v>5521398</v>
      </c>
      <c r="B630" s="152">
        <f t="array" ref="B630">E630</f>
        <v>10005521398</v>
      </c>
      <c r="C630" s="61" t="str">
        <f t="array" ref="C630">IFERROR(VLOOKUP(B630,RT!A:B,2,FALSE),"")</f>
        <v/>
      </c>
      <c r="D630" s="7" t="str">
        <f t="array" ref="D630">IFERROR(VLOOKUP(B630,RT!A:J,10,FALSE),"")</f>
        <v/>
      </c>
      <c r="E630" s="203">
        <v>10005521398</v>
      </c>
      <c r="F630" s="204" t="s">
        <v>1434</v>
      </c>
      <c r="G630" s="204" t="s">
        <v>70</v>
      </c>
      <c r="H630" s="204"/>
      <c r="I630" s="204" t="s">
        <v>1104</v>
      </c>
      <c r="J630" s="202" t="s">
        <v>79</v>
      </c>
      <c r="K630" s="169" t="str">
        <f t="array" ref="K630">IFERROR(VLOOKUP(B630,RT!A:K,11,FALSE),"")</f>
        <v/>
      </c>
      <c r="L630" s="170" t="str">
        <f t="array" ref="L630">IFERROR(VLOOKUP(B630,RT!A:AJ,36,FALSE),"")</f>
        <v/>
      </c>
      <c r="M630" s="53" t="str">
        <f t="array" ref="M630">IFERROR(VLOOKUP(B630,RT!A:AL,38,FALSE),"")</f>
        <v/>
      </c>
      <c r="N630" s="52" t="str">
        <f t="array" ref="N630">IFERROR(VLOOKUP(B630,RT!A:AK,37,FALSE),"")</f>
        <v/>
      </c>
      <c r="O630" s="54" t="str">
        <f t="array" ref="O630">IFERROR(VLOOKUP(B630,RT!A:I,9,FALSE),"")</f>
        <v/>
      </c>
      <c r="P630" s="52" t="str">
        <f t="array" ref="P630">IFERROR(VLOOKUP(B630,RT!A:H,8,FALSE),"")</f>
        <v/>
      </c>
      <c r="Q630" s="55" t="str">
        <f t="array" ref="Q630">IFERROR(VLOOKUP(B630,RT!A:AA,27,FALSE),"")</f>
        <v/>
      </c>
      <c r="R630" s="56" t="str">
        <f t="array" ref="R630">IF(AND(E630&lt;&gt;"",G630="INS",K630="OUI",M630&gt;0),M630*IF($O630&gt;41790,5.94,5.65),"")</f>
        <v/>
      </c>
      <c r="S630" s="50" t="str">
        <f t="array" ref="S630">IF(AND(E630&lt;&gt;"",G630="REV",K630="OUI",M630&gt;0),M630*IF($O630&gt;41790,6.2,5.9),"")</f>
        <v/>
      </c>
      <c r="T630" s="57" t="str">
        <f t="array" ref="T630">IF(AND(E630&lt;&gt;"",K630="NON",OR(L630="Branchement individuel",L630="Batiment détruit")),3,"")</f>
        <v/>
      </c>
      <c r="U630" s="58"/>
      <c r="V630" s="58" t="str">
        <f t="array" ref="V630">IF(AND(E630&lt;&gt;"",K630="OUI",Q630="OUI"),18,"")</f>
        <v/>
      </c>
      <c r="W630" s="49" t="str">
        <f t="array" ref="W630">IF(AND(E630&lt;&gt;"",K630="OUI",Q630="OUI"),60,"")</f>
        <v/>
      </c>
      <c r="X630" s="56"/>
      <c r="Y630" s="49"/>
      <c r="Z630" s="49"/>
      <c r="AA630" s="51"/>
      <c r="AB630" s="48"/>
    </row>
    <row r="631" spans="1:28" x14ac:dyDescent="0.25">
      <c r="A631" s="152" t="str">
        <f t="array" ref="A631">IF(D631="",RIGHT(E631,7),"")</f>
        <v>5131787</v>
      </c>
      <c r="B631" s="152">
        <f t="array" ref="B631">E631</f>
        <v>10005131787</v>
      </c>
      <c r="C631" s="61" t="str">
        <f t="array" ref="C631">IFERROR(VLOOKUP(B631,RT!A:B,2,FALSE),"")</f>
        <v/>
      </c>
      <c r="D631" s="7" t="str">
        <f t="array" ref="D631">IFERROR(VLOOKUP(B631,RT!A:J,10,FALSE),"")</f>
        <v/>
      </c>
      <c r="E631" s="203">
        <v>10005131787</v>
      </c>
      <c r="F631" s="204" t="s">
        <v>1106</v>
      </c>
      <c r="G631" s="204" t="s">
        <v>70</v>
      </c>
      <c r="H631" s="204"/>
      <c r="I631" s="204" t="s">
        <v>1104</v>
      </c>
      <c r="J631" s="202" t="s">
        <v>79</v>
      </c>
      <c r="K631" s="169" t="str">
        <f t="array" ref="K631">IFERROR(VLOOKUP(B631,RT!A:K,11,FALSE),"")</f>
        <v/>
      </c>
      <c r="L631" s="170" t="str">
        <f t="array" ref="L631">IFERROR(VLOOKUP(B631,RT!A:AJ,36,FALSE),"")</f>
        <v/>
      </c>
      <c r="M631" s="53" t="str">
        <f t="array" ref="M631">IFERROR(VLOOKUP(B631,RT!A:AL,38,FALSE),"")</f>
        <v/>
      </c>
      <c r="N631" s="52" t="str">
        <f t="array" ref="N631">IFERROR(VLOOKUP(B631,RT!A:AK,37,FALSE),"")</f>
        <v/>
      </c>
      <c r="O631" s="54" t="str">
        <f t="array" ref="O631">IFERROR(VLOOKUP(B631,RT!A:I,9,FALSE),"")</f>
        <v/>
      </c>
      <c r="P631" s="52" t="str">
        <f t="array" ref="P631">IFERROR(VLOOKUP(B631,RT!A:H,8,FALSE),"")</f>
        <v/>
      </c>
      <c r="Q631" s="55" t="str">
        <f t="array" ref="Q631">IFERROR(VLOOKUP(B631,RT!A:AA,27,FALSE),"")</f>
        <v/>
      </c>
      <c r="R631" s="56" t="str">
        <f t="array" ref="R631">IF(AND(E631&lt;&gt;"",G631="INS",K631="OUI",M631&gt;0),M631*IF($O631&gt;41790,5.94,5.65),"")</f>
        <v/>
      </c>
      <c r="S631" s="50" t="str">
        <f t="array" ref="S631">IF(AND(E631&lt;&gt;"",G631="REV",K631="OUI",M631&gt;0),M631*IF($O631&gt;41790,6.2,5.9),"")</f>
        <v/>
      </c>
      <c r="T631" s="57" t="str">
        <f t="array" ref="T631">IF(AND(E631&lt;&gt;"",K631="NON",OR(L631="Branchement individuel",L631="Batiment détruit")),3,"")</f>
        <v/>
      </c>
      <c r="U631" s="58"/>
      <c r="V631" s="58" t="str">
        <f t="array" ref="V631">IF(AND(E631&lt;&gt;"",K631="OUI",Q631="OUI"),18,"")</f>
        <v/>
      </c>
      <c r="W631" s="49" t="str">
        <f t="array" ref="W631">IF(AND(E631&lt;&gt;"",K631="OUI",Q631="OUI"),60,"")</f>
        <v/>
      </c>
      <c r="X631" s="56"/>
      <c r="Y631" s="49"/>
      <c r="Z631" s="49"/>
      <c r="AA631" s="51"/>
      <c r="AB631" s="48"/>
    </row>
    <row r="632" spans="1:28" x14ac:dyDescent="0.25">
      <c r="A632" s="152" t="str">
        <f t="array" ref="A632">IF(D632="",RIGHT(E632,7),"")</f>
        <v>5425315</v>
      </c>
      <c r="B632" s="152">
        <f t="array" ref="B632">E632</f>
        <v>10005425315</v>
      </c>
      <c r="C632" s="61" t="str">
        <f t="array" ref="C632">IFERROR(VLOOKUP(B632,RT!A:B,2,FALSE),"")</f>
        <v/>
      </c>
      <c r="D632" s="7" t="str">
        <f t="array" ref="D632">IFERROR(VLOOKUP(B632,RT!A:J,10,FALSE),"")</f>
        <v/>
      </c>
      <c r="E632" s="203">
        <v>10005425315</v>
      </c>
      <c r="F632" s="204" t="s">
        <v>1155</v>
      </c>
      <c r="G632" s="204" t="s">
        <v>70</v>
      </c>
      <c r="H632" s="204"/>
      <c r="I632" s="204" t="s">
        <v>1104</v>
      </c>
      <c r="J632" s="202" t="s">
        <v>79</v>
      </c>
      <c r="K632" s="169" t="str">
        <f t="array" ref="K632">IFERROR(VLOOKUP(B632,RT!A:K,11,FALSE),"")</f>
        <v/>
      </c>
      <c r="L632" s="170" t="str">
        <f t="array" ref="L632">IFERROR(VLOOKUP(B632,RT!A:AJ,36,FALSE),"")</f>
        <v/>
      </c>
      <c r="M632" s="53" t="str">
        <f t="array" ref="M632">IFERROR(VLOOKUP(B632,RT!A:AL,38,FALSE),"")</f>
        <v/>
      </c>
      <c r="N632" s="52" t="str">
        <f t="array" ref="N632">IFERROR(VLOOKUP(B632,RT!A:AK,37,FALSE),"")</f>
        <v/>
      </c>
      <c r="O632" s="54" t="str">
        <f t="array" ref="O632">IFERROR(VLOOKUP(B632,RT!A:I,9,FALSE),"")</f>
        <v/>
      </c>
      <c r="P632" s="52" t="str">
        <f t="array" ref="P632">IFERROR(VLOOKUP(B632,RT!A:H,8,FALSE),"")</f>
        <v/>
      </c>
      <c r="Q632" s="55" t="str">
        <f t="array" ref="Q632">IFERROR(VLOOKUP(B632,RT!A:AA,27,FALSE),"")</f>
        <v/>
      </c>
      <c r="R632" s="56" t="str">
        <f t="array" ref="R632">IF(AND(E632&lt;&gt;"",G632="INS",K632="OUI",M632&gt;0),M632*IF($O632&gt;41790,5.94,5.65),"")</f>
        <v/>
      </c>
      <c r="S632" s="50" t="str">
        <f t="array" ref="S632">IF(AND(E632&lt;&gt;"",G632="REV",K632="OUI",M632&gt;0),M632*IF($O632&gt;41790,6.2,5.9),"")</f>
        <v/>
      </c>
      <c r="T632" s="57" t="str">
        <f t="array" ref="T632">IF(AND(E632&lt;&gt;"",K632="NON",OR(L632="Branchement individuel",L632="Batiment détruit")),3,"")</f>
        <v/>
      </c>
      <c r="U632" s="58"/>
      <c r="V632" s="58" t="str">
        <f t="array" ref="V632">IF(AND(E632&lt;&gt;"",K632="OUI",Q632="OUI"),18,"")</f>
        <v/>
      </c>
      <c r="W632" s="49" t="str">
        <f t="array" ref="W632">IF(AND(E632&lt;&gt;"",K632="OUI",Q632="OUI"),60,"")</f>
        <v/>
      </c>
      <c r="X632" s="56"/>
      <c r="Y632" s="49"/>
      <c r="Z632" s="49"/>
      <c r="AA632" s="51"/>
      <c r="AB632" s="48"/>
    </row>
    <row r="633" spans="1:28" x14ac:dyDescent="0.25">
      <c r="A633" s="152" t="str">
        <f t="array" ref="A633">IF(D633="",RIGHT(E633,7),"")</f>
        <v>5584658</v>
      </c>
      <c r="B633" s="152">
        <f t="array" ref="B633">E633</f>
        <v>10005584658</v>
      </c>
      <c r="C633" s="61" t="str">
        <f t="array" ref="C633">IFERROR(VLOOKUP(B633,RT!A:B,2,FALSE),"")</f>
        <v/>
      </c>
      <c r="D633" s="7" t="str">
        <f t="array" ref="D633">IFERROR(VLOOKUP(B633,RT!A:J,10,FALSE),"")</f>
        <v/>
      </c>
      <c r="E633" s="203">
        <v>10005584658</v>
      </c>
      <c r="F633" s="204" t="s">
        <v>1314</v>
      </c>
      <c r="G633" s="204" t="s">
        <v>70</v>
      </c>
      <c r="H633" s="204"/>
      <c r="I633" s="204" t="s">
        <v>1104</v>
      </c>
      <c r="J633" s="202" t="s">
        <v>79</v>
      </c>
      <c r="K633" s="169" t="str">
        <f t="array" ref="K633">IFERROR(VLOOKUP(B633,RT!A:K,11,FALSE),"")</f>
        <v/>
      </c>
      <c r="L633" s="170" t="str">
        <f t="array" ref="L633">IFERROR(VLOOKUP(B633,RT!A:AJ,36,FALSE),"")</f>
        <v/>
      </c>
      <c r="M633" s="53" t="str">
        <f t="array" ref="M633">IFERROR(VLOOKUP(B633,RT!A:AL,38,FALSE),"")</f>
        <v/>
      </c>
      <c r="N633" s="52" t="str">
        <f t="array" ref="N633">IFERROR(VLOOKUP(B633,RT!A:AK,37,FALSE),"")</f>
        <v/>
      </c>
      <c r="O633" s="54" t="str">
        <f t="array" ref="O633">IFERROR(VLOOKUP(B633,RT!A:I,9,FALSE),"")</f>
        <v/>
      </c>
      <c r="P633" s="52" t="str">
        <f t="array" ref="P633">IFERROR(VLOOKUP(B633,RT!A:H,8,FALSE),"")</f>
        <v/>
      </c>
      <c r="Q633" s="55" t="str">
        <f t="array" ref="Q633">IFERROR(VLOOKUP(B633,RT!A:AA,27,FALSE),"")</f>
        <v/>
      </c>
      <c r="R633" s="56" t="str">
        <f t="array" ref="R633">IF(AND(E633&lt;&gt;"",G633="INS",K633="OUI",M633&gt;0),M633*IF($O633&gt;41790,5.94,5.65),"")</f>
        <v/>
      </c>
      <c r="S633" s="50" t="str">
        <f t="array" ref="S633">IF(AND(E633&lt;&gt;"",G633="REV",K633="OUI",M633&gt;0),M633*IF($O633&gt;41790,6.2,5.9),"")</f>
        <v/>
      </c>
      <c r="T633" s="57" t="str">
        <f t="array" ref="T633">IF(AND(E633&lt;&gt;"",K633="NON",OR(L633="Branchement individuel",L633="Batiment détruit")),3,"")</f>
        <v/>
      </c>
      <c r="U633" s="58"/>
      <c r="V633" s="58" t="str">
        <f t="array" ref="V633">IF(AND(E633&lt;&gt;"",K633="OUI",Q633="OUI"),18,"")</f>
        <v/>
      </c>
      <c r="W633" s="49" t="str">
        <f t="array" ref="W633">IF(AND(E633&lt;&gt;"",K633="OUI",Q633="OUI"),60,"")</f>
        <v/>
      </c>
      <c r="X633" s="56"/>
      <c r="Y633" s="49"/>
      <c r="Z633" s="49"/>
      <c r="AA633" s="51"/>
      <c r="AB633" s="48"/>
    </row>
    <row r="634" spans="1:28" x14ac:dyDescent="0.25">
      <c r="A634" s="152" t="str">
        <f t="array" ref="A634">IF(D634="",RIGHT(E634,7),"")</f>
        <v>5288973</v>
      </c>
      <c r="B634" s="152">
        <f t="array" ref="B634">E634</f>
        <v>10005288973</v>
      </c>
      <c r="C634" s="61" t="str">
        <f t="array" ref="C634">IFERROR(VLOOKUP(B634,RT!A:B,2,FALSE),"")</f>
        <v/>
      </c>
      <c r="D634" s="7" t="str">
        <f t="array" ref="D634">IFERROR(VLOOKUP(B634,RT!A:J,10,FALSE),"")</f>
        <v/>
      </c>
      <c r="E634" s="203">
        <v>10005288973</v>
      </c>
      <c r="F634" s="204" t="s">
        <v>1150</v>
      </c>
      <c r="G634" s="204" t="s">
        <v>70</v>
      </c>
      <c r="H634" s="204"/>
      <c r="I634" s="204" t="s">
        <v>1104</v>
      </c>
      <c r="J634" s="202" t="s">
        <v>79</v>
      </c>
      <c r="K634" s="169" t="str">
        <f t="array" ref="K634">IFERROR(VLOOKUP(B634,RT!A:K,11,FALSE),"")</f>
        <v/>
      </c>
      <c r="L634" s="170" t="str">
        <f t="array" ref="L634">IFERROR(VLOOKUP(B634,RT!A:AJ,36,FALSE),"")</f>
        <v/>
      </c>
      <c r="M634" s="53" t="str">
        <f t="array" ref="M634">IFERROR(VLOOKUP(B634,RT!A:AL,38,FALSE),"")</f>
        <v/>
      </c>
      <c r="N634" s="52" t="str">
        <f t="array" ref="N634">IFERROR(VLOOKUP(B634,RT!A:AK,37,FALSE),"")</f>
        <v/>
      </c>
      <c r="O634" s="54" t="str">
        <f t="array" ref="O634">IFERROR(VLOOKUP(B634,RT!A:I,9,FALSE),"")</f>
        <v/>
      </c>
      <c r="P634" s="52" t="str">
        <f t="array" ref="P634">IFERROR(VLOOKUP(B634,RT!A:H,8,FALSE),"")</f>
        <v/>
      </c>
      <c r="Q634" s="55" t="str">
        <f t="array" ref="Q634">IFERROR(VLOOKUP(B634,RT!A:AA,27,FALSE),"")</f>
        <v/>
      </c>
      <c r="R634" s="56" t="str">
        <f t="array" ref="R634">IF(AND(E634&lt;&gt;"",G634="INS",K634="OUI",M634&gt;0),M634*IF($O634&gt;41790,5.94,5.65),"")</f>
        <v/>
      </c>
      <c r="S634" s="50" t="str">
        <f t="array" ref="S634">IF(AND(E634&lt;&gt;"",G634="REV",K634="OUI",M634&gt;0),M634*IF($O634&gt;41790,6.2,5.9),"")</f>
        <v/>
      </c>
      <c r="T634" s="57" t="str">
        <f t="array" ref="T634">IF(AND(E634&lt;&gt;"",K634="NON",OR(L634="Branchement individuel",L634="Batiment détruit")),3,"")</f>
        <v/>
      </c>
      <c r="U634" s="58"/>
      <c r="V634" s="58" t="str">
        <f t="array" ref="V634">IF(AND(E634&lt;&gt;"",K634="OUI",Q634="OUI"),18,"")</f>
        <v/>
      </c>
      <c r="W634" s="49" t="str">
        <f t="array" ref="W634">IF(AND(E634&lt;&gt;"",K634="OUI",Q634="OUI"),60,"")</f>
        <v/>
      </c>
      <c r="X634" s="56"/>
      <c r="Y634" s="49"/>
      <c r="Z634" s="49"/>
      <c r="AA634" s="51"/>
      <c r="AB634" s="48"/>
    </row>
    <row r="635" spans="1:28" x14ac:dyDescent="0.25">
      <c r="A635" s="152" t="str">
        <f t="array" ref="A635">IF(D635="",RIGHT(E635,7),"")</f>
        <v>5337208</v>
      </c>
      <c r="B635" s="152">
        <f t="array" ref="B635">E635</f>
        <v>10005337208</v>
      </c>
      <c r="C635" s="61" t="str">
        <f t="array" ref="C635">IFERROR(VLOOKUP(B635,RT!A:B,2,FALSE),"")</f>
        <v/>
      </c>
      <c r="D635" s="7" t="str">
        <f t="array" ref="D635">IFERROR(VLOOKUP(B635,RT!A:J,10,FALSE),"")</f>
        <v/>
      </c>
      <c r="E635" s="203">
        <v>10005337208</v>
      </c>
      <c r="F635" s="204" t="s">
        <v>1339</v>
      </c>
      <c r="G635" s="204" t="s">
        <v>70</v>
      </c>
      <c r="H635" s="204"/>
      <c r="I635" s="204" t="s">
        <v>1104</v>
      </c>
      <c r="J635" s="202" t="s">
        <v>79</v>
      </c>
      <c r="K635" s="169" t="str">
        <f t="array" ref="K635">IFERROR(VLOOKUP(B635,RT!A:K,11,FALSE),"")</f>
        <v/>
      </c>
      <c r="L635" s="170" t="str">
        <f t="array" ref="L635">IFERROR(VLOOKUP(B635,RT!A:AJ,36,FALSE),"")</f>
        <v/>
      </c>
      <c r="M635" s="53" t="str">
        <f t="array" ref="M635">IFERROR(VLOOKUP(B635,RT!A:AL,38,FALSE),"")</f>
        <v/>
      </c>
      <c r="N635" s="52" t="str">
        <f t="array" ref="N635">IFERROR(VLOOKUP(B635,RT!A:AK,37,FALSE),"")</f>
        <v/>
      </c>
      <c r="O635" s="54" t="str">
        <f t="array" ref="O635">IFERROR(VLOOKUP(B635,RT!A:I,9,FALSE),"")</f>
        <v/>
      </c>
      <c r="P635" s="52" t="str">
        <f t="array" ref="P635">IFERROR(VLOOKUP(B635,RT!A:H,8,FALSE),"")</f>
        <v/>
      </c>
      <c r="Q635" s="55" t="str">
        <f t="array" ref="Q635">IFERROR(VLOOKUP(B635,RT!A:AA,27,FALSE),"")</f>
        <v/>
      </c>
      <c r="R635" s="56" t="str">
        <f t="array" ref="R635">IF(AND(E635&lt;&gt;"",G635="INS",K635="OUI",M635&gt;0),M635*IF($O635&gt;41790,5.94,5.65),"")</f>
        <v/>
      </c>
      <c r="S635" s="50" t="str">
        <f t="array" ref="S635">IF(AND(E635&lt;&gt;"",G635="REV",K635="OUI",M635&gt;0),M635*IF($O635&gt;41790,6.2,5.9),"")</f>
        <v/>
      </c>
      <c r="T635" s="57" t="str">
        <f t="array" ref="T635">IF(AND(E635&lt;&gt;"",K635="NON",OR(L635="Branchement individuel",L635="Batiment détruit")),3,"")</f>
        <v/>
      </c>
      <c r="U635" s="58"/>
      <c r="V635" s="58" t="str">
        <f t="array" ref="V635">IF(AND(E635&lt;&gt;"",K635="OUI",Q635="OUI"),18,"")</f>
        <v/>
      </c>
      <c r="W635" s="49" t="str">
        <f t="array" ref="W635">IF(AND(E635&lt;&gt;"",K635="OUI",Q635="OUI"),60,"")</f>
        <v/>
      </c>
      <c r="X635" s="56"/>
      <c r="Y635" s="49"/>
      <c r="Z635" s="49"/>
      <c r="AA635" s="51"/>
      <c r="AB635" s="48"/>
    </row>
    <row r="636" spans="1:28" x14ac:dyDescent="0.25">
      <c r="A636" s="152" t="str">
        <f t="array" ref="A636">IF(D636="",RIGHT(E636,7),"")</f>
        <v>5611430</v>
      </c>
      <c r="B636" s="152">
        <f t="array" ref="B636">E636</f>
        <v>10005611430</v>
      </c>
      <c r="C636" s="61" t="str">
        <f t="array" ref="C636">IFERROR(VLOOKUP(B636,RT!A:B,2,FALSE),"")</f>
        <v/>
      </c>
      <c r="D636" s="7" t="str">
        <f t="array" ref="D636">IFERROR(VLOOKUP(B636,RT!A:J,10,FALSE),"")</f>
        <v/>
      </c>
      <c r="E636" s="203">
        <v>10005611430</v>
      </c>
      <c r="F636" s="204" t="s">
        <v>1345</v>
      </c>
      <c r="G636" s="204" t="s">
        <v>70</v>
      </c>
      <c r="H636" s="204"/>
      <c r="I636" s="204" t="s">
        <v>1104</v>
      </c>
      <c r="J636" s="202" t="s">
        <v>79</v>
      </c>
      <c r="K636" s="169" t="str">
        <f t="array" ref="K636">IFERROR(VLOOKUP(B636,RT!A:K,11,FALSE),"")</f>
        <v/>
      </c>
      <c r="L636" s="170" t="str">
        <f t="array" ref="L636">IFERROR(VLOOKUP(B636,RT!A:AJ,36,FALSE),"")</f>
        <v/>
      </c>
      <c r="M636" s="53" t="str">
        <f t="array" ref="M636">IFERROR(VLOOKUP(B636,RT!A:AL,38,FALSE),"")</f>
        <v/>
      </c>
      <c r="N636" s="52" t="str">
        <f t="array" ref="N636">IFERROR(VLOOKUP(B636,RT!A:AK,37,FALSE),"")</f>
        <v/>
      </c>
      <c r="O636" s="54" t="str">
        <f t="array" ref="O636">IFERROR(VLOOKUP(B636,RT!A:I,9,FALSE),"")</f>
        <v/>
      </c>
      <c r="P636" s="52" t="str">
        <f t="array" ref="P636">IFERROR(VLOOKUP(B636,RT!A:H,8,FALSE),"")</f>
        <v/>
      </c>
      <c r="Q636" s="55" t="str">
        <f t="array" ref="Q636">IFERROR(VLOOKUP(B636,RT!A:AA,27,FALSE),"")</f>
        <v/>
      </c>
      <c r="R636" s="56" t="str">
        <f t="array" ref="R636">IF(AND(E636&lt;&gt;"",G636="INS",K636="OUI",M636&gt;0),M636*IF($O636&gt;41790,5.94,5.65),"")</f>
        <v/>
      </c>
      <c r="S636" s="50" t="str">
        <f t="array" ref="S636">IF(AND(E636&lt;&gt;"",G636="REV",K636="OUI",M636&gt;0),M636*IF($O636&gt;41790,6.2,5.9),"")</f>
        <v/>
      </c>
      <c r="T636" s="57" t="str">
        <f t="array" ref="T636">IF(AND(E636&lt;&gt;"",K636="NON",OR(L636="Branchement individuel",L636="Batiment détruit")),3,"")</f>
        <v/>
      </c>
      <c r="U636" s="58"/>
      <c r="V636" s="58" t="str">
        <f t="array" ref="V636">IF(AND(E636&lt;&gt;"",K636="OUI",Q636="OUI"),18,"")</f>
        <v/>
      </c>
      <c r="W636" s="49" t="str">
        <f t="array" ref="W636">IF(AND(E636&lt;&gt;"",K636="OUI",Q636="OUI"),60,"")</f>
        <v/>
      </c>
      <c r="X636" s="56"/>
      <c r="Y636" s="49"/>
      <c r="Z636" s="49"/>
      <c r="AA636" s="51"/>
      <c r="AB636" s="48"/>
    </row>
    <row r="637" spans="1:28" x14ac:dyDescent="0.25">
      <c r="A637" s="152" t="str">
        <f t="array" ref="A637">IF(D637="",RIGHT(E637,7),"")</f>
        <v>5460587</v>
      </c>
      <c r="B637" s="152">
        <f t="array" ref="B637">E637</f>
        <v>10005460587</v>
      </c>
      <c r="C637" s="61" t="str">
        <f t="array" ref="C637">IFERROR(VLOOKUP(B637,RT!A:B,2,FALSE),"")</f>
        <v/>
      </c>
      <c r="D637" s="7" t="str">
        <f t="array" ref="D637">IFERROR(VLOOKUP(B637,RT!A:J,10,FALSE),"")</f>
        <v/>
      </c>
      <c r="E637" s="203">
        <v>10005460587</v>
      </c>
      <c r="F637" s="204" t="s">
        <v>1138</v>
      </c>
      <c r="G637" s="204" t="s">
        <v>70</v>
      </c>
      <c r="H637" s="204"/>
      <c r="I637" s="204" t="s">
        <v>1104</v>
      </c>
      <c r="J637" s="202" t="s">
        <v>79</v>
      </c>
      <c r="K637" s="169" t="str">
        <f t="array" ref="K637">IFERROR(VLOOKUP(B637,RT!A:K,11,FALSE),"")</f>
        <v/>
      </c>
      <c r="L637" s="170" t="str">
        <f t="array" ref="L637">IFERROR(VLOOKUP(B637,RT!A:AJ,36,FALSE),"")</f>
        <v/>
      </c>
      <c r="M637" s="53" t="str">
        <f t="array" ref="M637">IFERROR(VLOOKUP(B637,RT!A:AL,38,FALSE),"")</f>
        <v/>
      </c>
      <c r="N637" s="52" t="str">
        <f t="array" ref="N637">IFERROR(VLOOKUP(B637,RT!A:AK,37,FALSE),"")</f>
        <v/>
      </c>
      <c r="O637" s="54" t="str">
        <f t="array" ref="O637">IFERROR(VLOOKUP(B637,RT!A:I,9,FALSE),"")</f>
        <v/>
      </c>
      <c r="P637" s="52" t="str">
        <f t="array" ref="P637">IFERROR(VLOOKUP(B637,RT!A:H,8,FALSE),"")</f>
        <v/>
      </c>
      <c r="Q637" s="55" t="str">
        <f t="array" ref="Q637">IFERROR(VLOOKUP(B637,RT!A:AA,27,FALSE),"")</f>
        <v/>
      </c>
      <c r="R637" s="56" t="str">
        <f t="array" ref="R637">IF(AND(E637&lt;&gt;"",G637="INS",K637="OUI",M637&gt;0),M637*IF($O637&gt;41790,5.94,5.65),"")</f>
        <v/>
      </c>
      <c r="S637" s="50" t="str">
        <f t="array" ref="S637">IF(AND(E637&lt;&gt;"",G637="REV",K637="OUI",M637&gt;0),M637*IF($O637&gt;41790,6.2,5.9),"")</f>
        <v/>
      </c>
      <c r="T637" s="57" t="str">
        <f t="array" ref="T637">IF(AND(E637&lt;&gt;"",K637="NON",OR(L637="Branchement individuel",L637="Batiment détruit")),3,"")</f>
        <v/>
      </c>
      <c r="U637" s="58"/>
      <c r="V637" s="58" t="str">
        <f t="array" ref="V637">IF(AND(E637&lt;&gt;"",K637="OUI",Q637="OUI"),18,"")</f>
        <v/>
      </c>
      <c r="W637" s="49" t="str">
        <f t="array" ref="W637">IF(AND(E637&lt;&gt;"",K637="OUI",Q637="OUI"),60,"")</f>
        <v/>
      </c>
      <c r="X637" s="56"/>
      <c r="Y637" s="49"/>
      <c r="Z637" s="49"/>
      <c r="AA637" s="51"/>
      <c r="AB637" s="48"/>
    </row>
    <row r="638" spans="1:28" x14ac:dyDescent="0.25">
      <c r="A638" s="152" t="str">
        <f t="array" ref="A638">IF(D638="",RIGHT(E638,7),"")</f>
        <v>5624969</v>
      </c>
      <c r="B638" s="152">
        <f t="array" ref="B638">E638</f>
        <v>10005624969</v>
      </c>
      <c r="C638" s="61" t="str">
        <f t="array" ref="C638">IFERROR(VLOOKUP(B638,RT!A:B,2,FALSE),"")</f>
        <v/>
      </c>
      <c r="D638" s="7" t="str">
        <f t="array" ref="D638">IFERROR(VLOOKUP(B638,RT!A:J,10,FALSE),"")</f>
        <v/>
      </c>
      <c r="E638" s="203">
        <v>10005624969</v>
      </c>
      <c r="F638" s="204" t="s">
        <v>1352</v>
      </c>
      <c r="G638" s="204" t="s">
        <v>70</v>
      </c>
      <c r="H638" s="204"/>
      <c r="I638" s="204" t="s">
        <v>1104</v>
      </c>
      <c r="J638" s="202" t="s">
        <v>79</v>
      </c>
      <c r="K638" s="169" t="str">
        <f t="array" ref="K638">IFERROR(VLOOKUP(B638,RT!A:K,11,FALSE),"")</f>
        <v/>
      </c>
      <c r="L638" s="170" t="str">
        <f t="array" ref="L638">IFERROR(VLOOKUP(B638,RT!A:AJ,36,FALSE),"")</f>
        <v/>
      </c>
      <c r="M638" s="53" t="str">
        <f t="array" ref="M638">IFERROR(VLOOKUP(B638,RT!A:AL,38,FALSE),"")</f>
        <v/>
      </c>
      <c r="N638" s="52" t="str">
        <f t="array" ref="N638">IFERROR(VLOOKUP(B638,RT!A:AK,37,FALSE),"")</f>
        <v/>
      </c>
      <c r="O638" s="54" t="str">
        <f t="array" ref="O638">IFERROR(VLOOKUP(B638,RT!A:I,9,FALSE),"")</f>
        <v/>
      </c>
      <c r="P638" s="52" t="str">
        <f t="array" ref="P638">IFERROR(VLOOKUP(B638,RT!A:H,8,FALSE),"")</f>
        <v/>
      </c>
      <c r="Q638" s="55" t="str">
        <f t="array" ref="Q638">IFERROR(VLOOKUP(B638,RT!A:AA,27,FALSE),"")</f>
        <v/>
      </c>
      <c r="R638" s="56" t="str">
        <f t="array" ref="R638">IF(AND(E638&lt;&gt;"",G638="INS",K638="OUI",M638&gt;0),M638*IF($O638&gt;41790,5.94,5.65),"")</f>
        <v/>
      </c>
      <c r="S638" s="50" t="str">
        <f t="array" ref="S638">IF(AND(E638&lt;&gt;"",G638="REV",K638="OUI",M638&gt;0),M638*IF($O638&gt;41790,6.2,5.9),"")</f>
        <v/>
      </c>
      <c r="T638" s="57" t="str">
        <f t="array" ref="T638">IF(AND(E638&lt;&gt;"",K638="NON",OR(L638="Branchement individuel",L638="Batiment détruit")),3,"")</f>
        <v/>
      </c>
      <c r="U638" s="58"/>
      <c r="V638" s="58" t="str">
        <f t="array" ref="V638">IF(AND(E638&lt;&gt;"",K638="OUI",Q638="OUI"),18,"")</f>
        <v/>
      </c>
      <c r="W638" s="49" t="str">
        <f t="array" ref="W638">IF(AND(E638&lt;&gt;"",K638="OUI",Q638="OUI"),60,"")</f>
        <v/>
      </c>
      <c r="X638" s="56"/>
      <c r="Y638" s="49"/>
      <c r="Z638" s="49"/>
      <c r="AA638" s="51"/>
      <c r="AB638" s="48"/>
    </row>
    <row r="639" spans="1:28" x14ac:dyDescent="0.25">
      <c r="A639" s="152" t="str">
        <f t="array" ref="A639">IF(D639="",RIGHT(E639,7),"")</f>
        <v>5461305</v>
      </c>
      <c r="B639" s="152">
        <f t="array" ref="B639">E639</f>
        <v>10005461305</v>
      </c>
      <c r="C639" s="61" t="str">
        <f t="array" ref="C639">IFERROR(VLOOKUP(B639,RT!A:B,2,FALSE),"")</f>
        <v/>
      </c>
      <c r="D639" s="7" t="str">
        <f t="array" ref="D639">IFERROR(VLOOKUP(B639,RT!A:J,10,FALSE),"")</f>
        <v/>
      </c>
      <c r="E639" s="203">
        <v>10005461305</v>
      </c>
      <c r="F639" s="204" t="s">
        <v>1353</v>
      </c>
      <c r="G639" s="204" t="s">
        <v>70</v>
      </c>
      <c r="H639" s="204"/>
      <c r="I639" s="204" t="s">
        <v>1104</v>
      </c>
      <c r="J639" s="202" t="s">
        <v>79</v>
      </c>
      <c r="K639" s="169" t="str">
        <f t="array" ref="K639">IFERROR(VLOOKUP(B639,RT!A:K,11,FALSE),"")</f>
        <v/>
      </c>
      <c r="L639" s="170" t="str">
        <f t="array" ref="L639">IFERROR(VLOOKUP(B639,RT!A:AJ,36,FALSE),"")</f>
        <v/>
      </c>
      <c r="M639" s="53" t="str">
        <f t="array" ref="M639">IFERROR(VLOOKUP(B639,RT!A:AL,38,FALSE),"")</f>
        <v/>
      </c>
      <c r="N639" s="52" t="str">
        <f t="array" ref="N639">IFERROR(VLOOKUP(B639,RT!A:AK,37,FALSE),"")</f>
        <v/>
      </c>
      <c r="O639" s="54" t="str">
        <f t="array" ref="O639">IFERROR(VLOOKUP(B639,RT!A:I,9,FALSE),"")</f>
        <v/>
      </c>
      <c r="P639" s="52" t="str">
        <f t="array" ref="P639">IFERROR(VLOOKUP(B639,RT!A:H,8,FALSE),"")</f>
        <v/>
      </c>
      <c r="Q639" s="55" t="str">
        <f t="array" ref="Q639">IFERROR(VLOOKUP(B639,RT!A:AA,27,FALSE),"")</f>
        <v/>
      </c>
      <c r="R639" s="56" t="str">
        <f t="array" ref="R639">IF(AND(E639&lt;&gt;"",G639="INS",K639="OUI",M639&gt;0),M639*IF($O639&gt;41790,5.94,5.65),"")</f>
        <v/>
      </c>
      <c r="S639" s="50" t="str">
        <f t="array" ref="S639">IF(AND(E639&lt;&gt;"",G639="REV",K639="OUI",M639&gt;0),M639*IF($O639&gt;41790,6.2,5.9),"")</f>
        <v/>
      </c>
      <c r="T639" s="57" t="str">
        <f t="array" ref="T639">IF(AND(E639&lt;&gt;"",K639="NON",OR(L639="Branchement individuel",L639="Batiment détruit")),3,"")</f>
        <v/>
      </c>
      <c r="U639" s="58"/>
      <c r="V639" s="58" t="str">
        <f t="array" ref="V639">IF(AND(E639&lt;&gt;"",K639="OUI",Q639="OUI"),18,"")</f>
        <v/>
      </c>
      <c r="W639" s="49" t="str">
        <f t="array" ref="W639">IF(AND(E639&lt;&gt;"",K639="OUI",Q639="OUI"),60,"")</f>
        <v/>
      </c>
      <c r="X639" s="56"/>
      <c r="Y639" s="49"/>
      <c r="Z639" s="49"/>
      <c r="AA639" s="51"/>
      <c r="AB639" s="48"/>
    </row>
    <row r="640" spans="1:28" x14ac:dyDescent="0.25">
      <c r="A640" s="152" t="str">
        <f t="array" ref="A640">IF(D640="",RIGHT(E640,7),"")</f>
        <v>5584655</v>
      </c>
      <c r="B640" s="152">
        <f t="array" ref="B640">E640</f>
        <v>10005584655</v>
      </c>
      <c r="C640" s="61" t="str">
        <f t="array" ref="C640">IFERROR(VLOOKUP(B640,RT!A:B,2,FALSE),"")</f>
        <v/>
      </c>
      <c r="D640" s="7" t="str">
        <f t="array" ref="D640">IFERROR(VLOOKUP(B640,RT!A:J,10,FALSE),"")</f>
        <v/>
      </c>
      <c r="E640" s="203">
        <v>10005584655</v>
      </c>
      <c r="F640" s="204" t="s">
        <v>1354</v>
      </c>
      <c r="G640" s="204" t="s">
        <v>70</v>
      </c>
      <c r="H640" s="204"/>
      <c r="I640" s="204" t="s">
        <v>1104</v>
      </c>
      <c r="J640" s="202" t="s">
        <v>79</v>
      </c>
      <c r="K640" s="169" t="str">
        <f t="array" ref="K640">IFERROR(VLOOKUP(B640,RT!A:K,11,FALSE),"")</f>
        <v/>
      </c>
      <c r="L640" s="170" t="str">
        <f t="array" ref="L640">IFERROR(VLOOKUP(B640,RT!A:AJ,36,FALSE),"")</f>
        <v/>
      </c>
      <c r="M640" s="53" t="str">
        <f t="array" ref="M640">IFERROR(VLOOKUP(B640,RT!A:AL,38,FALSE),"")</f>
        <v/>
      </c>
      <c r="N640" s="52" t="str">
        <f t="array" ref="N640">IFERROR(VLOOKUP(B640,RT!A:AK,37,FALSE),"")</f>
        <v/>
      </c>
      <c r="O640" s="54" t="str">
        <f t="array" ref="O640">IFERROR(VLOOKUP(B640,RT!A:I,9,FALSE),"")</f>
        <v/>
      </c>
      <c r="P640" s="52" t="str">
        <f t="array" ref="P640">IFERROR(VLOOKUP(B640,RT!A:H,8,FALSE),"")</f>
        <v/>
      </c>
      <c r="Q640" s="55" t="str">
        <f t="array" ref="Q640">IFERROR(VLOOKUP(B640,RT!A:AA,27,FALSE),"")</f>
        <v/>
      </c>
      <c r="R640" s="56" t="str">
        <f t="array" ref="R640">IF(AND(E640&lt;&gt;"",G640="INS",K640="OUI",M640&gt;0),M640*IF($O640&gt;41790,5.94,5.65),"")</f>
        <v/>
      </c>
      <c r="S640" s="50" t="str">
        <f t="array" ref="S640">IF(AND(E640&lt;&gt;"",G640="REV",K640="OUI",M640&gt;0),M640*IF($O640&gt;41790,6.2,5.9),"")</f>
        <v/>
      </c>
      <c r="T640" s="57" t="str">
        <f t="array" ref="T640">IF(AND(E640&lt;&gt;"",K640="NON",OR(L640="Branchement individuel",L640="Batiment détruit")),3,"")</f>
        <v/>
      </c>
      <c r="U640" s="58"/>
      <c r="V640" s="58" t="str">
        <f t="array" ref="V640">IF(AND(E640&lt;&gt;"",K640="OUI",Q640="OUI"),18,"")</f>
        <v/>
      </c>
      <c r="W640" s="49" t="str">
        <f t="array" ref="W640">IF(AND(E640&lt;&gt;"",K640="OUI",Q640="OUI"),60,"")</f>
        <v/>
      </c>
      <c r="X640" s="56"/>
      <c r="Y640" s="49"/>
      <c r="Z640" s="49"/>
      <c r="AA640" s="51"/>
      <c r="AB640" s="48"/>
    </row>
    <row r="641" spans="1:28" x14ac:dyDescent="0.25">
      <c r="A641" s="152" t="str">
        <f t="array" ref="A641">IF(D641="",RIGHT(E641,7),"")</f>
        <v>5632345</v>
      </c>
      <c r="B641" s="152">
        <f t="array" ref="B641">E641</f>
        <v>10005632345</v>
      </c>
      <c r="C641" s="61" t="str">
        <f t="array" ref="C641">IFERROR(VLOOKUP(B641,RT!A:B,2,FALSE),"")</f>
        <v/>
      </c>
      <c r="D641" s="7" t="str">
        <f t="array" ref="D641">IFERROR(VLOOKUP(B641,RT!A:J,10,FALSE),"")</f>
        <v/>
      </c>
      <c r="E641" s="203">
        <v>10005632345</v>
      </c>
      <c r="F641" s="204" t="s">
        <v>1355</v>
      </c>
      <c r="G641" s="204" t="s">
        <v>70</v>
      </c>
      <c r="H641" s="204"/>
      <c r="I641" s="204" t="s">
        <v>1104</v>
      </c>
      <c r="J641" s="202" t="s">
        <v>79</v>
      </c>
      <c r="K641" s="169" t="str">
        <f t="array" ref="K641">IFERROR(VLOOKUP(B641,RT!A:K,11,FALSE),"")</f>
        <v/>
      </c>
      <c r="L641" s="170" t="str">
        <f t="array" ref="L641">IFERROR(VLOOKUP(B641,RT!A:AJ,36,FALSE),"")</f>
        <v/>
      </c>
      <c r="M641" s="53" t="str">
        <f t="array" ref="M641">IFERROR(VLOOKUP(B641,RT!A:AL,38,FALSE),"")</f>
        <v/>
      </c>
      <c r="N641" s="52" t="str">
        <f t="array" ref="N641">IFERROR(VLOOKUP(B641,RT!A:AK,37,FALSE),"")</f>
        <v/>
      </c>
      <c r="O641" s="54" t="str">
        <f t="array" ref="O641">IFERROR(VLOOKUP(B641,RT!A:I,9,FALSE),"")</f>
        <v/>
      </c>
      <c r="P641" s="52" t="str">
        <f t="array" ref="P641">IFERROR(VLOOKUP(B641,RT!A:H,8,FALSE),"")</f>
        <v/>
      </c>
      <c r="Q641" s="55" t="str">
        <f t="array" ref="Q641">IFERROR(VLOOKUP(B641,RT!A:AA,27,FALSE),"")</f>
        <v/>
      </c>
      <c r="R641" s="56" t="str">
        <f t="array" ref="R641">IF(AND(E641&lt;&gt;"",G641="INS",K641="OUI",M641&gt;0),M641*IF($O641&gt;41790,5.94,5.65),"")</f>
        <v/>
      </c>
      <c r="S641" s="50" t="str">
        <f t="array" ref="S641">IF(AND(E641&lt;&gt;"",G641="REV",K641="OUI",M641&gt;0),M641*IF($O641&gt;41790,6.2,5.9),"")</f>
        <v/>
      </c>
      <c r="T641" s="57" t="str">
        <f t="array" ref="T641">IF(AND(E641&lt;&gt;"",K641="NON",OR(L641="Branchement individuel",L641="Batiment détruit")),3,"")</f>
        <v/>
      </c>
      <c r="U641" s="58"/>
      <c r="V641" s="58" t="str">
        <f t="array" ref="V641">IF(AND(E641&lt;&gt;"",K641="OUI",Q641="OUI"),18,"")</f>
        <v/>
      </c>
      <c r="W641" s="49" t="str">
        <f t="array" ref="W641">IF(AND(E641&lt;&gt;"",K641="OUI",Q641="OUI"),60,"")</f>
        <v/>
      </c>
      <c r="X641" s="56"/>
      <c r="Y641" s="49"/>
      <c r="Z641" s="49"/>
      <c r="AA641" s="51"/>
      <c r="AB641" s="48"/>
    </row>
    <row r="642" spans="1:28" x14ac:dyDescent="0.25">
      <c r="A642" s="152" t="str">
        <f t="array" ref="A642">IF(D642="",RIGHT(E642,7),"")</f>
        <v>5421088</v>
      </c>
      <c r="B642" s="152">
        <f t="array" ref="B642">E642</f>
        <v>10005421088</v>
      </c>
      <c r="C642" s="61" t="str">
        <f t="array" ref="C642">IFERROR(VLOOKUP(B642,RT!A:B,2,FALSE),"")</f>
        <v/>
      </c>
      <c r="D642" s="7" t="str">
        <f t="array" ref="D642">IFERROR(VLOOKUP(B642,RT!A:J,10,FALSE),"")</f>
        <v/>
      </c>
      <c r="E642" s="203">
        <v>10005421088</v>
      </c>
      <c r="F642" s="204" t="s">
        <v>1356</v>
      </c>
      <c r="G642" s="204" t="s">
        <v>70</v>
      </c>
      <c r="H642" s="204"/>
      <c r="I642" s="204" t="s">
        <v>1104</v>
      </c>
      <c r="J642" s="202" t="s">
        <v>79</v>
      </c>
      <c r="K642" s="169" t="str">
        <f t="array" ref="K642">IFERROR(VLOOKUP(B642,RT!A:K,11,FALSE),"")</f>
        <v/>
      </c>
      <c r="L642" s="170" t="str">
        <f t="array" ref="L642">IFERROR(VLOOKUP(B642,RT!A:AJ,36,FALSE),"")</f>
        <v/>
      </c>
      <c r="M642" s="53" t="str">
        <f t="array" ref="M642">IFERROR(VLOOKUP(B642,RT!A:AL,38,FALSE),"")</f>
        <v/>
      </c>
      <c r="N642" s="52" t="str">
        <f t="array" ref="N642">IFERROR(VLOOKUP(B642,RT!A:AK,37,FALSE),"")</f>
        <v/>
      </c>
      <c r="O642" s="54" t="str">
        <f t="array" ref="O642">IFERROR(VLOOKUP(B642,RT!A:I,9,FALSE),"")</f>
        <v/>
      </c>
      <c r="P642" s="52" t="str">
        <f t="array" ref="P642">IFERROR(VLOOKUP(B642,RT!A:H,8,FALSE),"")</f>
        <v/>
      </c>
      <c r="Q642" s="55" t="str">
        <f t="array" ref="Q642">IFERROR(VLOOKUP(B642,RT!A:AA,27,FALSE),"")</f>
        <v/>
      </c>
      <c r="R642" s="56" t="str">
        <f t="array" ref="R642">IF(AND(E642&lt;&gt;"",G642="INS",K642="OUI",M642&gt;0),M642*IF($O642&gt;41790,5.94,5.65),"")</f>
        <v/>
      </c>
      <c r="S642" s="50" t="str">
        <f t="array" ref="S642">IF(AND(E642&lt;&gt;"",G642="REV",K642="OUI",M642&gt;0),M642*IF($O642&gt;41790,6.2,5.9),"")</f>
        <v/>
      </c>
      <c r="T642" s="57" t="str">
        <f t="array" ref="T642">IF(AND(E642&lt;&gt;"",K642="NON",OR(L642="Branchement individuel",L642="Batiment détruit")),3,"")</f>
        <v/>
      </c>
      <c r="U642" s="58"/>
      <c r="V642" s="58" t="str">
        <f t="array" ref="V642">IF(AND(E642&lt;&gt;"",K642="OUI",Q642="OUI"),18,"")</f>
        <v/>
      </c>
      <c r="W642" s="49" t="str">
        <f t="array" ref="W642">IF(AND(E642&lt;&gt;"",K642="OUI",Q642="OUI"),60,"")</f>
        <v/>
      </c>
      <c r="X642" s="56"/>
      <c r="Y642" s="49"/>
      <c r="Z642" s="49"/>
      <c r="AA642" s="51"/>
      <c r="AB642" s="48"/>
    </row>
    <row r="643" spans="1:28" x14ac:dyDescent="0.25">
      <c r="A643" s="152" t="str">
        <f t="array" ref="A643">IF(D643="",RIGHT(E643,7),"")</f>
        <v>5422156</v>
      </c>
      <c r="B643" s="152">
        <f t="array" ref="B643">E643</f>
        <v>10005422156</v>
      </c>
      <c r="C643" s="61" t="str">
        <f t="array" ref="C643">IFERROR(VLOOKUP(B643,RT!A:B,2,FALSE),"")</f>
        <v/>
      </c>
      <c r="D643" s="7" t="str">
        <f t="array" ref="D643">IFERROR(VLOOKUP(B643,RT!A:J,10,FALSE),"")</f>
        <v/>
      </c>
      <c r="E643" s="203">
        <v>10005422156</v>
      </c>
      <c r="F643" s="204" t="s">
        <v>1357</v>
      </c>
      <c r="G643" s="204" t="s">
        <v>70</v>
      </c>
      <c r="H643" s="204"/>
      <c r="I643" s="204" t="s">
        <v>1104</v>
      </c>
      <c r="J643" s="202" t="s">
        <v>79</v>
      </c>
      <c r="K643" s="169" t="str">
        <f t="array" ref="K643">IFERROR(VLOOKUP(B643,RT!A:K,11,FALSE),"")</f>
        <v/>
      </c>
      <c r="L643" s="170" t="str">
        <f t="array" ref="L643">IFERROR(VLOOKUP(B643,RT!A:AJ,36,FALSE),"")</f>
        <v/>
      </c>
      <c r="M643" s="53" t="str">
        <f t="array" ref="M643">IFERROR(VLOOKUP(B643,RT!A:AL,38,FALSE),"")</f>
        <v/>
      </c>
      <c r="N643" s="52" t="str">
        <f t="array" ref="N643">IFERROR(VLOOKUP(B643,RT!A:AK,37,FALSE),"")</f>
        <v/>
      </c>
      <c r="O643" s="54" t="str">
        <f t="array" ref="O643">IFERROR(VLOOKUP(B643,RT!A:I,9,FALSE),"")</f>
        <v/>
      </c>
      <c r="P643" s="52" t="str">
        <f t="array" ref="P643">IFERROR(VLOOKUP(B643,RT!A:H,8,FALSE),"")</f>
        <v/>
      </c>
      <c r="Q643" s="55" t="str">
        <f t="array" ref="Q643">IFERROR(VLOOKUP(B643,RT!A:AA,27,FALSE),"")</f>
        <v/>
      </c>
      <c r="R643" s="56" t="str">
        <f t="array" ref="R643">IF(AND(E643&lt;&gt;"",G643="INS",K643="OUI",M643&gt;0),M643*IF($O643&gt;41790,5.94,5.65),"")</f>
        <v/>
      </c>
      <c r="S643" s="50" t="str">
        <f t="array" ref="S643">IF(AND(E643&lt;&gt;"",G643="REV",K643="OUI",M643&gt;0),M643*IF($O643&gt;41790,6.2,5.9),"")</f>
        <v/>
      </c>
      <c r="T643" s="57" t="str">
        <f t="array" ref="T643">IF(AND(E643&lt;&gt;"",K643="NON",OR(L643="Branchement individuel",L643="Batiment détruit")),3,"")</f>
        <v/>
      </c>
      <c r="U643" s="58"/>
      <c r="V643" s="58" t="str">
        <f t="array" ref="V643">IF(AND(E643&lt;&gt;"",K643="OUI",Q643="OUI"),18,"")</f>
        <v/>
      </c>
      <c r="W643" s="49" t="str">
        <f t="array" ref="W643">IF(AND(E643&lt;&gt;"",K643="OUI",Q643="OUI"),60,"")</f>
        <v/>
      </c>
      <c r="X643" s="56"/>
      <c r="Y643" s="49"/>
      <c r="Z643" s="49"/>
      <c r="AA643" s="51"/>
      <c r="AB643" s="48"/>
    </row>
    <row r="644" spans="1:28" x14ac:dyDescent="0.25">
      <c r="A644" s="152" t="str">
        <f t="array" ref="A644">IF(D644="",RIGHT(E644,7),"")</f>
        <v>5422157</v>
      </c>
      <c r="B644" s="152">
        <f t="array" ref="B644">E644</f>
        <v>10005422157</v>
      </c>
      <c r="C644" s="61" t="str">
        <f t="array" ref="C644">IFERROR(VLOOKUP(B644,RT!A:B,2,FALSE),"")</f>
        <v/>
      </c>
      <c r="D644" s="7" t="str">
        <f t="array" ref="D644">IFERROR(VLOOKUP(B644,RT!A:J,10,FALSE),"")</f>
        <v/>
      </c>
      <c r="E644" s="203">
        <v>10005422157</v>
      </c>
      <c r="F644" s="204" t="s">
        <v>1358</v>
      </c>
      <c r="G644" s="204" t="s">
        <v>70</v>
      </c>
      <c r="H644" s="204"/>
      <c r="I644" s="204" t="s">
        <v>1104</v>
      </c>
      <c r="J644" s="202" t="s">
        <v>79</v>
      </c>
      <c r="K644" s="169" t="str">
        <f t="array" ref="K644">IFERROR(VLOOKUP(B644,RT!A:K,11,FALSE),"")</f>
        <v/>
      </c>
      <c r="L644" s="170" t="str">
        <f t="array" ref="L644">IFERROR(VLOOKUP(B644,RT!A:AJ,36,FALSE),"")</f>
        <v/>
      </c>
      <c r="M644" s="53" t="str">
        <f t="array" ref="M644">IFERROR(VLOOKUP(B644,RT!A:AL,38,FALSE),"")</f>
        <v/>
      </c>
      <c r="N644" s="52" t="str">
        <f t="array" ref="N644">IFERROR(VLOOKUP(B644,RT!A:AK,37,FALSE),"")</f>
        <v/>
      </c>
      <c r="O644" s="54" t="str">
        <f t="array" ref="O644">IFERROR(VLOOKUP(B644,RT!A:I,9,FALSE),"")</f>
        <v/>
      </c>
      <c r="P644" s="52" t="str">
        <f t="array" ref="P644">IFERROR(VLOOKUP(B644,RT!A:H,8,FALSE),"")</f>
        <v/>
      </c>
      <c r="Q644" s="55" t="str">
        <f t="array" ref="Q644">IFERROR(VLOOKUP(B644,RT!A:AA,27,FALSE),"")</f>
        <v/>
      </c>
      <c r="R644" s="56" t="str">
        <f t="array" ref="R644">IF(AND(E644&lt;&gt;"",G644="INS",K644="OUI",M644&gt;0),M644*IF($O644&gt;41790,5.94,5.65),"")</f>
        <v/>
      </c>
      <c r="S644" s="50" t="str">
        <f t="array" ref="S644">IF(AND(E644&lt;&gt;"",G644="REV",K644="OUI",M644&gt;0),M644*IF($O644&gt;41790,6.2,5.9),"")</f>
        <v/>
      </c>
      <c r="T644" s="57" t="str">
        <f t="array" ref="T644">IF(AND(E644&lt;&gt;"",K644="NON",OR(L644="Branchement individuel",L644="Batiment détruit")),3,"")</f>
        <v/>
      </c>
      <c r="U644" s="58"/>
      <c r="V644" s="58" t="str">
        <f t="array" ref="V644">IF(AND(E644&lt;&gt;"",K644="OUI",Q644="OUI"),18,"")</f>
        <v/>
      </c>
      <c r="W644" s="49" t="str">
        <f t="array" ref="W644">IF(AND(E644&lt;&gt;"",K644="OUI",Q644="OUI"),60,"")</f>
        <v/>
      </c>
      <c r="X644" s="56"/>
      <c r="Y644" s="49"/>
      <c r="Z644" s="49"/>
      <c r="AA644" s="51"/>
      <c r="AB644" s="48"/>
    </row>
    <row r="645" spans="1:28" x14ac:dyDescent="0.25">
      <c r="A645" s="152" t="str">
        <f t="array" ref="A645">IF(D645="",RIGHT(E645,7),"")</f>
        <v>5421613</v>
      </c>
      <c r="B645" s="152">
        <f t="array" ref="B645">E645</f>
        <v>10005421613</v>
      </c>
      <c r="C645" s="61" t="str">
        <f t="array" ref="C645">IFERROR(VLOOKUP(B645,RT!A:B,2,FALSE),"")</f>
        <v/>
      </c>
      <c r="D645" s="7" t="str">
        <f t="array" ref="D645">IFERROR(VLOOKUP(B645,RT!A:J,10,FALSE),"")</f>
        <v/>
      </c>
      <c r="E645" s="203">
        <v>10005421613</v>
      </c>
      <c r="F645" s="204" t="s">
        <v>1359</v>
      </c>
      <c r="G645" s="204" t="s">
        <v>70</v>
      </c>
      <c r="H645" s="204"/>
      <c r="I645" s="204" t="s">
        <v>1104</v>
      </c>
      <c r="J645" s="202" t="s">
        <v>79</v>
      </c>
      <c r="K645" s="169" t="str">
        <f t="array" ref="K645">IFERROR(VLOOKUP(B645,RT!A:K,11,FALSE),"")</f>
        <v/>
      </c>
      <c r="L645" s="170" t="str">
        <f t="array" ref="L645">IFERROR(VLOOKUP(B645,RT!A:AJ,36,FALSE),"")</f>
        <v/>
      </c>
      <c r="M645" s="53" t="str">
        <f t="array" ref="M645">IFERROR(VLOOKUP(B645,RT!A:AL,38,FALSE),"")</f>
        <v/>
      </c>
      <c r="N645" s="52" t="str">
        <f t="array" ref="N645">IFERROR(VLOOKUP(B645,RT!A:AK,37,FALSE),"")</f>
        <v/>
      </c>
      <c r="O645" s="54" t="str">
        <f t="array" ref="O645">IFERROR(VLOOKUP(B645,RT!A:I,9,FALSE),"")</f>
        <v/>
      </c>
      <c r="P645" s="52" t="str">
        <f t="array" ref="P645">IFERROR(VLOOKUP(B645,RT!A:H,8,FALSE),"")</f>
        <v/>
      </c>
      <c r="Q645" s="55" t="str">
        <f t="array" ref="Q645">IFERROR(VLOOKUP(B645,RT!A:AA,27,FALSE),"")</f>
        <v/>
      </c>
      <c r="R645" s="56" t="str">
        <f t="array" ref="R645">IF(AND(E645&lt;&gt;"",G645="INS",K645="OUI",M645&gt;0),M645*IF($O645&gt;41790,5.94,5.65),"")</f>
        <v/>
      </c>
      <c r="S645" s="50" t="str">
        <f t="array" ref="S645">IF(AND(E645&lt;&gt;"",G645="REV",K645="OUI",M645&gt;0),M645*IF($O645&gt;41790,6.2,5.9),"")</f>
        <v/>
      </c>
      <c r="T645" s="57" t="str">
        <f t="array" ref="T645">IF(AND(E645&lt;&gt;"",K645="NON",OR(L645="Branchement individuel",L645="Batiment détruit")),3,"")</f>
        <v/>
      </c>
      <c r="U645" s="58"/>
      <c r="V645" s="58" t="str">
        <f t="array" ref="V645">IF(AND(E645&lt;&gt;"",K645="OUI",Q645="OUI"),18,"")</f>
        <v/>
      </c>
      <c r="W645" s="49" t="str">
        <f t="array" ref="W645">IF(AND(E645&lt;&gt;"",K645="OUI",Q645="OUI"),60,"")</f>
        <v/>
      </c>
      <c r="X645" s="56"/>
      <c r="Y645" s="49"/>
      <c r="Z645" s="49"/>
      <c r="AA645" s="51"/>
      <c r="AB645" s="48"/>
    </row>
    <row r="646" spans="1:28" x14ac:dyDescent="0.25">
      <c r="A646" s="152" t="str">
        <f t="array" ref="A646">IF(D646="",RIGHT(E646,7),"")</f>
        <v>5421614</v>
      </c>
      <c r="B646" s="152">
        <f t="array" ref="B646">E646</f>
        <v>10005421614</v>
      </c>
      <c r="C646" s="61" t="str">
        <f t="array" ref="C646">IFERROR(VLOOKUP(B646,RT!A:B,2,FALSE),"")</f>
        <v/>
      </c>
      <c r="D646" s="7" t="str">
        <f t="array" ref="D646">IFERROR(VLOOKUP(B646,RT!A:J,10,FALSE),"")</f>
        <v/>
      </c>
      <c r="E646" s="203">
        <v>10005421614</v>
      </c>
      <c r="F646" s="204" t="s">
        <v>1360</v>
      </c>
      <c r="G646" s="204" t="s">
        <v>70</v>
      </c>
      <c r="H646" s="204"/>
      <c r="I646" s="204" t="s">
        <v>1104</v>
      </c>
      <c r="J646" s="202" t="s">
        <v>79</v>
      </c>
      <c r="K646" s="169" t="str">
        <f t="array" ref="K646">IFERROR(VLOOKUP(B646,RT!A:K,11,FALSE),"")</f>
        <v/>
      </c>
      <c r="L646" s="170" t="str">
        <f t="array" ref="L646">IFERROR(VLOOKUP(B646,RT!A:AJ,36,FALSE),"")</f>
        <v/>
      </c>
      <c r="M646" s="53" t="str">
        <f t="array" ref="M646">IFERROR(VLOOKUP(B646,RT!A:AL,38,FALSE),"")</f>
        <v/>
      </c>
      <c r="N646" s="52" t="str">
        <f t="array" ref="N646">IFERROR(VLOOKUP(B646,RT!A:AK,37,FALSE),"")</f>
        <v/>
      </c>
      <c r="O646" s="54" t="str">
        <f t="array" ref="O646">IFERROR(VLOOKUP(B646,RT!A:I,9,FALSE),"")</f>
        <v/>
      </c>
      <c r="P646" s="52" t="str">
        <f t="array" ref="P646">IFERROR(VLOOKUP(B646,RT!A:H,8,FALSE),"")</f>
        <v/>
      </c>
      <c r="Q646" s="55" t="str">
        <f t="array" ref="Q646">IFERROR(VLOOKUP(B646,RT!A:AA,27,FALSE),"")</f>
        <v/>
      </c>
      <c r="R646" s="56" t="str">
        <f t="array" ref="R646">IF(AND(E646&lt;&gt;"",G646="INS",K646="OUI",M646&gt;0),M646*IF($O646&gt;41790,5.94,5.65),"")</f>
        <v/>
      </c>
      <c r="S646" s="50" t="str">
        <f t="array" ref="S646">IF(AND(E646&lt;&gt;"",G646="REV",K646="OUI",M646&gt;0),M646*IF($O646&gt;41790,6.2,5.9),"")</f>
        <v/>
      </c>
      <c r="T646" s="57" t="str">
        <f t="array" ref="T646">IF(AND(E646&lt;&gt;"",K646="NON",OR(L646="Branchement individuel",L646="Batiment détruit")),3,"")</f>
        <v/>
      </c>
      <c r="U646" s="58"/>
      <c r="V646" s="58" t="str">
        <f t="array" ref="V646">IF(AND(E646&lt;&gt;"",K646="OUI",Q646="OUI"),18,"")</f>
        <v/>
      </c>
      <c r="W646" s="49" t="str">
        <f t="array" ref="W646">IF(AND(E646&lt;&gt;"",K646="OUI",Q646="OUI"),60,"")</f>
        <v/>
      </c>
      <c r="X646" s="56"/>
      <c r="Y646" s="49"/>
      <c r="Z646" s="49"/>
      <c r="AA646" s="51"/>
      <c r="AB646" s="48"/>
    </row>
    <row r="647" spans="1:28" x14ac:dyDescent="0.25">
      <c r="A647" s="152" t="str">
        <f t="array" ref="A647">IF(D647="",RIGHT(E647,7),"")</f>
        <v>5459883</v>
      </c>
      <c r="B647" s="152">
        <f t="array" ref="B647">E647</f>
        <v>10005459883</v>
      </c>
      <c r="C647" s="61" t="str">
        <f t="array" ref="C647">IFERROR(VLOOKUP(B647,RT!A:B,2,FALSE),"")</f>
        <v/>
      </c>
      <c r="D647" s="7" t="str">
        <f t="array" ref="D647">IFERROR(VLOOKUP(B647,RT!A:J,10,FALSE),"")</f>
        <v/>
      </c>
      <c r="E647" s="203">
        <v>10005459883</v>
      </c>
      <c r="F647" s="204" t="s">
        <v>1363</v>
      </c>
      <c r="G647" s="204" t="s">
        <v>70</v>
      </c>
      <c r="H647" s="204"/>
      <c r="I647" s="204" t="s">
        <v>1104</v>
      </c>
      <c r="J647" s="202" t="s">
        <v>79</v>
      </c>
      <c r="K647" s="169" t="str">
        <f t="array" ref="K647">IFERROR(VLOOKUP(B647,RT!A:K,11,FALSE),"")</f>
        <v/>
      </c>
      <c r="L647" s="170" t="str">
        <f t="array" ref="L647">IFERROR(VLOOKUP(B647,RT!A:AJ,36,FALSE),"")</f>
        <v/>
      </c>
      <c r="M647" s="53" t="str">
        <f t="array" ref="M647">IFERROR(VLOOKUP(B647,RT!A:AL,38,FALSE),"")</f>
        <v/>
      </c>
      <c r="N647" s="52" t="str">
        <f t="array" ref="N647">IFERROR(VLOOKUP(B647,RT!A:AK,37,FALSE),"")</f>
        <v/>
      </c>
      <c r="O647" s="54" t="str">
        <f t="array" ref="O647">IFERROR(VLOOKUP(B647,RT!A:I,9,FALSE),"")</f>
        <v/>
      </c>
      <c r="P647" s="52" t="str">
        <f t="array" ref="P647">IFERROR(VLOOKUP(B647,RT!A:H,8,FALSE),"")</f>
        <v/>
      </c>
      <c r="Q647" s="55" t="str">
        <f t="array" ref="Q647">IFERROR(VLOOKUP(B647,RT!A:AA,27,FALSE),"")</f>
        <v/>
      </c>
      <c r="R647" s="56" t="str">
        <f t="array" ref="R647">IF(AND(E647&lt;&gt;"",G647="INS",K647="OUI",M647&gt;0),M647*IF($O647&gt;41790,5.94,5.65),"")</f>
        <v/>
      </c>
      <c r="S647" s="50" t="str">
        <f t="array" ref="S647">IF(AND(E647&lt;&gt;"",G647="REV",K647="OUI",M647&gt;0),M647*IF($O647&gt;41790,6.2,5.9),"")</f>
        <v/>
      </c>
      <c r="T647" s="57" t="str">
        <f t="array" ref="T647">IF(AND(E647&lt;&gt;"",K647="NON",OR(L647="Branchement individuel",L647="Batiment détruit")),3,"")</f>
        <v/>
      </c>
      <c r="U647" s="58"/>
      <c r="V647" s="58" t="str">
        <f t="array" ref="V647">IF(AND(E647&lt;&gt;"",K647="OUI",Q647="OUI"),18,"")</f>
        <v/>
      </c>
      <c r="W647" s="49" t="str">
        <f t="array" ref="W647">IF(AND(E647&lt;&gt;"",K647="OUI",Q647="OUI"),60,"")</f>
        <v/>
      </c>
      <c r="X647" s="56"/>
      <c r="Y647" s="49"/>
      <c r="Z647" s="49"/>
      <c r="AA647" s="51"/>
      <c r="AB647" s="48"/>
    </row>
    <row r="648" spans="1:28" x14ac:dyDescent="0.25">
      <c r="A648" s="152" t="str">
        <f t="array" ref="A648">IF(D648="",RIGHT(E648,7),"")</f>
        <v>5461998</v>
      </c>
      <c r="B648" s="152">
        <f t="array" ref="B648">E648</f>
        <v>10005461998</v>
      </c>
      <c r="C648" s="61" t="str">
        <f t="array" ref="C648">IFERROR(VLOOKUP(B648,RT!A:B,2,FALSE),"")</f>
        <v/>
      </c>
      <c r="D648" s="7" t="str">
        <f t="array" ref="D648">IFERROR(VLOOKUP(B648,RT!A:J,10,FALSE),"")</f>
        <v/>
      </c>
      <c r="E648" s="203">
        <v>10005461998</v>
      </c>
      <c r="F648" s="204" t="s">
        <v>1364</v>
      </c>
      <c r="G648" s="204" t="s">
        <v>70</v>
      </c>
      <c r="H648" s="204"/>
      <c r="I648" s="204" t="s">
        <v>1104</v>
      </c>
      <c r="J648" s="202" t="s">
        <v>79</v>
      </c>
      <c r="K648" s="169" t="str">
        <f t="array" ref="K648">IFERROR(VLOOKUP(B648,RT!A:K,11,FALSE),"")</f>
        <v/>
      </c>
      <c r="L648" s="170" t="str">
        <f t="array" ref="L648">IFERROR(VLOOKUP(B648,RT!A:AJ,36,FALSE),"")</f>
        <v/>
      </c>
      <c r="M648" s="53" t="str">
        <f t="array" ref="M648">IFERROR(VLOOKUP(B648,RT!A:AL,38,FALSE),"")</f>
        <v/>
      </c>
      <c r="N648" s="52" t="str">
        <f t="array" ref="N648">IFERROR(VLOOKUP(B648,RT!A:AK,37,FALSE),"")</f>
        <v/>
      </c>
      <c r="O648" s="54" t="str">
        <f t="array" ref="O648">IFERROR(VLOOKUP(B648,RT!A:I,9,FALSE),"")</f>
        <v/>
      </c>
      <c r="P648" s="52" t="str">
        <f t="array" ref="P648">IFERROR(VLOOKUP(B648,RT!A:H,8,FALSE),"")</f>
        <v/>
      </c>
      <c r="Q648" s="55" t="str">
        <f t="array" ref="Q648">IFERROR(VLOOKUP(B648,RT!A:AA,27,FALSE),"")</f>
        <v/>
      </c>
      <c r="R648" s="56" t="str">
        <f t="array" ref="R648">IF(AND(E648&lt;&gt;"",G648="INS",K648="OUI",M648&gt;0),M648*IF($O648&gt;41790,5.94,5.65),"")</f>
        <v/>
      </c>
      <c r="S648" s="50" t="str">
        <f t="array" ref="S648">IF(AND(E648&lt;&gt;"",G648="REV",K648="OUI",M648&gt;0),M648*IF($O648&gt;41790,6.2,5.9),"")</f>
        <v/>
      </c>
      <c r="T648" s="57" t="str">
        <f t="array" ref="T648">IF(AND(E648&lt;&gt;"",K648="NON",OR(L648="Branchement individuel",L648="Batiment détruit")),3,"")</f>
        <v/>
      </c>
      <c r="U648" s="58"/>
      <c r="V648" s="58" t="str">
        <f t="array" ref="V648">IF(AND(E648&lt;&gt;"",K648="OUI",Q648="OUI"),18,"")</f>
        <v/>
      </c>
      <c r="W648" s="49" t="str">
        <f t="array" ref="W648">IF(AND(E648&lt;&gt;"",K648="OUI",Q648="OUI"),60,"")</f>
        <v/>
      </c>
      <c r="X648" s="56"/>
      <c r="Y648" s="49"/>
      <c r="Z648" s="49"/>
      <c r="AA648" s="51"/>
      <c r="AB648" s="48"/>
    </row>
    <row r="649" spans="1:28" x14ac:dyDescent="0.25">
      <c r="A649" s="152" t="str">
        <f t="array" ref="A649">IF(D649="",RIGHT(E649,7),"")</f>
        <v>5462723</v>
      </c>
      <c r="B649" s="152">
        <f t="array" ref="B649">E649</f>
        <v>10005462723</v>
      </c>
      <c r="C649" s="61" t="str">
        <f t="array" ref="C649">IFERROR(VLOOKUP(B649,RT!A:B,2,FALSE),"")</f>
        <v/>
      </c>
      <c r="D649" s="7" t="str">
        <f t="array" ref="D649">IFERROR(VLOOKUP(B649,RT!A:J,10,FALSE),"")</f>
        <v/>
      </c>
      <c r="E649" s="203">
        <v>10005462723</v>
      </c>
      <c r="F649" s="204" t="s">
        <v>1365</v>
      </c>
      <c r="G649" s="204" t="s">
        <v>70</v>
      </c>
      <c r="H649" s="204"/>
      <c r="I649" s="204" t="s">
        <v>1104</v>
      </c>
      <c r="J649" s="202" t="s">
        <v>79</v>
      </c>
      <c r="K649" s="169" t="str">
        <f t="array" ref="K649">IFERROR(VLOOKUP(B649,RT!A:K,11,FALSE),"")</f>
        <v/>
      </c>
      <c r="L649" s="170" t="str">
        <f t="array" ref="L649">IFERROR(VLOOKUP(B649,RT!A:AJ,36,FALSE),"")</f>
        <v/>
      </c>
      <c r="M649" s="53" t="str">
        <f t="array" ref="M649">IFERROR(VLOOKUP(B649,RT!A:AL,38,FALSE),"")</f>
        <v/>
      </c>
      <c r="N649" s="52" t="str">
        <f t="array" ref="N649">IFERROR(VLOOKUP(B649,RT!A:AK,37,FALSE),"")</f>
        <v/>
      </c>
      <c r="O649" s="54" t="str">
        <f t="array" ref="O649">IFERROR(VLOOKUP(B649,RT!A:I,9,FALSE),"")</f>
        <v/>
      </c>
      <c r="P649" s="52" t="str">
        <f t="array" ref="P649">IFERROR(VLOOKUP(B649,RT!A:H,8,FALSE),"")</f>
        <v/>
      </c>
      <c r="Q649" s="55" t="str">
        <f t="array" ref="Q649">IFERROR(VLOOKUP(B649,RT!A:AA,27,FALSE),"")</f>
        <v/>
      </c>
      <c r="R649" s="56" t="str">
        <f t="array" ref="R649">IF(AND(E649&lt;&gt;"",G649="INS",K649="OUI",M649&gt;0),M649*IF($O649&gt;41790,5.94,5.65),"")</f>
        <v/>
      </c>
      <c r="S649" s="50" t="str">
        <f t="array" ref="S649">IF(AND(E649&lt;&gt;"",G649="REV",K649="OUI",M649&gt;0),M649*IF($O649&gt;41790,6.2,5.9),"")</f>
        <v/>
      </c>
      <c r="T649" s="57" t="str">
        <f t="array" ref="T649">IF(AND(E649&lt;&gt;"",K649="NON",OR(L649="Branchement individuel",L649="Batiment détruit")),3,"")</f>
        <v/>
      </c>
      <c r="U649" s="58"/>
      <c r="V649" s="58" t="str">
        <f t="array" ref="V649">IF(AND(E649&lt;&gt;"",K649="OUI",Q649="OUI"),18,"")</f>
        <v/>
      </c>
      <c r="W649" s="49" t="str">
        <f t="array" ref="W649">IF(AND(E649&lt;&gt;"",K649="OUI",Q649="OUI"),60,"")</f>
        <v/>
      </c>
      <c r="X649" s="56"/>
      <c r="Y649" s="49"/>
      <c r="Z649" s="49"/>
      <c r="AA649" s="51"/>
      <c r="AB649" s="48"/>
    </row>
    <row r="650" spans="1:28" x14ac:dyDescent="0.25">
      <c r="A650" s="152" t="str">
        <f t="array" ref="A650">IF(D650="",RIGHT(E650,7),"")</f>
        <v>5458552</v>
      </c>
      <c r="B650" s="152">
        <f t="array" ref="B650">E650</f>
        <v>10005458552</v>
      </c>
      <c r="C650" s="61" t="str">
        <f t="array" ref="C650">IFERROR(VLOOKUP(B650,RT!A:B,2,FALSE),"")</f>
        <v/>
      </c>
      <c r="D650" s="7" t="str">
        <f t="array" ref="D650">IFERROR(VLOOKUP(B650,RT!A:J,10,FALSE),"")</f>
        <v/>
      </c>
      <c r="E650" s="203">
        <v>10005458552</v>
      </c>
      <c r="F650" s="204" t="s">
        <v>1366</v>
      </c>
      <c r="G650" s="204" t="s">
        <v>70</v>
      </c>
      <c r="H650" s="204"/>
      <c r="I650" s="204" t="s">
        <v>1104</v>
      </c>
      <c r="J650" s="202" t="s">
        <v>79</v>
      </c>
      <c r="K650" s="169" t="str">
        <f t="array" ref="K650">IFERROR(VLOOKUP(B650,RT!A:K,11,FALSE),"")</f>
        <v/>
      </c>
      <c r="L650" s="170" t="str">
        <f t="array" ref="L650">IFERROR(VLOOKUP(B650,RT!A:AJ,36,FALSE),"")</f>
        <v/>
      </c>
      <c r="M650" s="53" t="str">
        <f t="array" ref="M650">IFERROR(VLOOKUP(B650,RT!A:AL,38,FALSE),"")</f>
        <v/>
      </c>
      <c r="N650" s="52" t="str">
        <f t="array" ref="N650">IFERROR(VLOOKUP(B650,RT!A:AK,37,FALSE),"")</f>
        <v/>
      </c>
      <c r="O650" s="54" t="str">
        <f t="array" ref="O650">IFERROR(VLOOKUP(B650,RT!A:I,9,FALSE),"")</f>
        <v/>
      </c>
      <c r="P650" s="52" t="str">
        <f t="array" ref="P650">IFERROR(VLOOKUP(B650,RT!A:H,8,FALSE),"")</f>
        <v/>
      </c>
      <c r="Q650" s="55" t="str">
        <f t="array" ref="Q650">IFERROR(VLOOKUP(B650,RT!A:AA,27,FALSE),"")</f>
        <v/>
      </c>
      <c r="R650" s="56" t="str">
        <f t="array" ref="R650">IF(AND(E650&lt;&gt;"",G650="INS",K650="OUI",M650&gt;0),M650*IF($O650&gt;41790,5.94,5.65),"")</f>
        <v/>
      </c>
      <c r="S650" s="50" t="str">
        <f t="array" ref="S650">IF(AND(E650&lt;&gt;"",G650="REV",K650="OUI",M650&gt;0),M650*IF($O650&gt;41790,6.2,5.9),"")</f>
        <v/>
      </c>
      <c r="T650" s="57" t="str">
        <f t="array" ref="T650">IF(AND(E650&lt;&gt;"",K650="NON",OR(L650="Branchement individuel",L650="Batiment détruit")),3,"")</f>
        <v/>
      </c>
      <c r="U650" s="58"/>
      <c r="V650" s="58" t="str">
        <f t="array" ref="V650">IF(AND(E650&lt;&gt;"",K650="OUI",Q650="OUI"),18,"")</f>
        <v/>
      </c>
      <c r="W650" s="49" t="str">
        <f t="array" ref="W650">IF(AND(E650&lt;&gt;"",K650="OUI",Q650="OUI"),60,"")</f>
        <v/>
      </c>
      <c r="X650" s="56"/>
      <c r="Y650" s="49"/>
      <c r="Z650" s="49"/>
      <c r="AA650" s="51"/>
      <c r="AB650" s="48"/>
    </row>
    <row r="651" spans="1:28" x14ac:dyDescent="0.25">
      <c r="A651" s="152" t="str">
        <f t="array" ref="A651">IF(D651="",RIGHT(E651,7),"")</f>
        <v>5460584</v>
      </c>
      <c r="B651" s="152">
        <f t="array" ref="B651">E651</f>
        <v>10005460584</v>
      </c>
      <c r="C651" s="61" t="str">
        <f t="array" ref="C651">IFERROR(VLOOKUP(B651,RT!A:B,2,FALSE),"")</f>
        <v/>
      </c>
      <c r="D651" s="7" t="str">
        <f t="array" ref="D651">IFERROR(VLOOKUP(B651,RT!A:J,10,FALSE),"")</f>
        <v/>
      </c>
      <c r="E651" s="203">
        <v>10005460584</v>
      </c>
      <c r="F651" s="204" t="s">
        <v>1367</v>
      </c>
      <c r="G651" s="204" t="s">
        <v>70</v>
      </c>
      <c r="H651" s="204"/>
      <c r="I651" s="204" t="s">
        <v>1104</v>
      </c>
      <c r="J651" s="202" t="s">
        <v>79</v>
      </c>
      <c r="K651" s="169" t="str">
        <f t="array" ref="K651">IFERROR(VLOOKUP(B651,RT!A:K,11,FALSE),"")</f>
        <v/>
      </c>
      <c r="L651" s="170" t="str">
        <f t="array" ref="L651">IFERROR(VLOOKUP(B651,RT!A:AJ,36,FALSE),"")</f>
        <v/>
      </c>
      <c r="M651" s="53" t="str">
        <f t="array" ref="M651">IFERROR(VLOOKUP(B651,RT!A:AL,38,FALSE),"")</f>
        <v/>
      </c>
      <c r="N651" s="52" t="str">
        <f t="array" ref="N651">IFERROR(VLOOKUP(B651,RT!A:AK,37,FALSE),"")</f>
        <v/>
      </c>
      <c r="O651" s="54" t="str">
        <f t="array" ref="O651">IFERROR(VLOOKUP(B651,RT!A:I,9,FALSE),"")</f>
        <v/>
      </c>
      <c r="P651" s="52" t="str">
        <f t="array" ref="P651">IFERROR(VLOOKUP(B651,RT!A:H,8,FALSE),"")</f>
        <v/>
      </c>
      <c r="Q651" s="55" t="str">
        <f t="array" ref="Q651">IFERROR(VLOOKUP(B651,RT!A:AA,27,FALSE),"")</f>
        <v/>
      </c>
      <c r="R651" s="56" t="str">
        <f t="array" ref="R651">IF(AND(E651&lt;&gt;"",G651="INS",K651="OUI",M651&gt;0),M651*IF($O651&gt;41790,5.94,5.65),"")</f>
        <v/>
      </c>
      <c r="S651" s="50" t="str">
        <f t="array" ref="S651">IF(AND(E651&lt;&gt;"",G651="REV",K651="OUI",M651&gt;0),M651*IF($O651&gt;41790,6.2,5.9),"")</f>
        <v/>
      </c>
      <c r="T651" s="57" t="str">
        <f t="array" ref="T651">IF(AND(E651&lt;&gt;"",K651="NON",OR(L651="Branchement individuel",L651="Batiment détruit")),3,"")</f>
        <v/>
      </c>
      <c r="U651" s="58"/>
      <c r="V651" s="58" t="str">
        <f t="array" ref="V651">IF(AND(E651&lt;&gt;"",K651="OUI",Q651="OUI"),18,"")</f>
        <v/>
      </c>
      <c r="W651" s="49" t="str">
        <f t="array" ref="W651">IF(AND(E651&lt;&gt;"",K651="OUI",Q651="OUI"),60,"")</f>
        <v/>
      </c>
      <c r="X651" s="56"/>
      <c r="Y651" s="49"/>
      <c r="Z651" s="49"/>
      <c r="AA651" s="51"/>
      <c r="AB651" s="48"/>
    </row>
    <row r="652" spans="1:28" x14ac:dyDescent="0.25">
      <c r="A652" s="152" t="str">
        <f t="array" ref="A652">IF(D652="",RIGHT(E652,7),"")</f>
        <v>5459884</v>
      </c>
      <c r="B652" s="152">
        <f t="array" ref="B652">E652</f>
        <v>10005459884</v>
      </c>
      <c r="C652" s="61" t="str">
        <f t="array" ref="C652">IFERROR(VLOOKUP(B652,RT!A:B,2,FALSE),"")</f>
        <v/>
      </c>
      <c r="D652" s="7" t="str">
        <f t="array" ref="D652">IFERROR(VLOOKUP(B652,RT!A:J,10,FALSE),"")</f>
        <v/>
      </c>
      <c r="E652" s="203">
        <v>10005459884</v>
      </c>
      <c r="F652" s="204" t="s">
        <v>1368</v>
      </c>
      <c r="G652" s="204" t="s">
        <v>70</v>
      </c>
      <c r="H652" s="204"/>
      <c r="I652" s="204" t="s">
        <v>1104</v>
      </c>
      <c r="J652" s="202" t="s">
        <v>79</v>
      </c>
      <c r="K652" s="169" t="str">
        <f t="array" ref="K652">IFERROR(VLOOKUP(B652,RT!A:K,11,FALSE),"")</f>
        <v/>
      </c>
      <c r="L652" s="170" t="str">
        <f t="array" ref="L652">IFERROR(VLOOKUP(B652,RT!A:AJ,36,FALSE),"")</f>
        <v/>
      </c>
      <c r="M652" s="53" t="str">
        <f t="array" ref="M652">IFERROR(VLOOKUP(B652,RT!A:AL,38,FALSE),"")</f>
        <v/>
      </c>
      <c r="N652" s="52" t="str">
        <f t="array" ref="N652">IFERROR(VLOOKUP(B652,RT!A:AK,37,FALSE),"")</f>
        <v/>
      </c>
      <c r="O652" s="54" t="str">
        <f t="array" ref="O652">IFERROR(VLOOKUP(B652,RT!A:I,9,FALSE),"")</f>
        <v/>
      </c>
      <c r="P652" s="52" t="str">
        <f t="array" ref="P652">IFERROR(VLOOKUP(B652,RT!A:H,8,FALSE),"")</f>
        <v/>
      </c>
      <c r="Q652" s="55" t="str">
        <f t="array" ref="Q652">IFERROR(VLOOKUP(B652,RT!A:AA,27,FALSE),"")</f>
        <v/>
      </c>
      <c r="R652" s="56" t="str">
        <f t="array" ref="R652">IF(AND(E652&lt;&gt;"",G652="INS",K652="OUI",M652&gt;0),M652*IF($O652&gt;41790,5.94,5.65),"")</f>
        <v/>
      </c>
      <c r="S652" s="50" t="str">
        <f t="array" ref="S652">IF(AND(E652&lt;&gt;"",G652="REV",K652="OUI",M652&gt;0),M652*IF($O652&gt;41790,6.2,5.9),"")</f>
        <v/>
      </c>
      <c r="T652" s="57" t="str">
        <f t="array" ref="T652">IF(AND(E652&lt;&gt;"",K652="NON",OR(L652="Branchement individuel",L652="Batiment détruit")),3,"")</f>
        <v/>
      </c>
      <c r="U652" s="58"/>
      <c r="V652" s="58" t="str">
        <f t="array" ref="V652">IF(AND(E652&lt;&gt;"",K652="OUI",Q652="OUI"),18,"")</f>
        <v/>
      </c>
      <c r="W652" s="49" t="str">
        <f t="array" ref="W652">IF(AND(E652&lt;&gt;"",K652="OUI",Q652="OUI"),60,"")</f>
        <v/>
      </c>
      <c r="X652" s="56"/>
      <c r="Y652" s="49"/>
      <c r="Z652" s="49"/>
      <c r="AA652" s="51"/>
      <c r="AB652" s="48"/>
    </row>
    <row r="653" spans="1:28" x14ac:dyDescent="0.25">
      <c r="A653" s="152" t="str">
        <f t="array" ref="A653">IF(D653="",RIGHT(E653,7),"")</f>
        <v>5461997</v>
      </c>
      <c r="B653" s="152">
        <f t="array" ref="B653">E653</f>
        <v>10005461997</v>
      </c>
      <c r="C653" s="61" t="str">
        <f t="array" ref="C653">IFERROR(VLOOKUP(B653,RT!A:B,2,FALSE),"")</f>
        <v/>
      </c>
      <c r="D653" s="7" t="str">
        <f t="array" ref="D653">IFERROR(VLOOKUP(B653,RT!A:J,10,FALSE),"")</f>
        <v/>
      </c>
      <c r="E653" s="203">
        <v>10005461997</v>
      </c>
      <c r="F653" s="204" t="s">
        <v>1369</v>
      </c>
      <c r="G653" s="204" t="s">
        <v>70</v>
      </c>
      <c r="H653" s="204"/>
      <c r="I653" s="204" t="s">
        <v>1104</v>
      </c>
      <c r="J653" s="202" t="s">
        <v>79</v>
      </c>
      <c r="K653" s="169" t="str">
        <f t="array" ref="K653">IFERROR(VLOOKUP(B653,RT!A:K,11,FALSE),"")</f>
        <v/>
      </c>
      <c r="L653" s="170" t="str">
        <f t="array" ref="L653">IFERROR(VLOOKUP(B653,RT!A:AJ,36,FALSE),"")</f>
        <v/>
      </c>
      <c r="M653" s="53" t="str">
        <f t="array" ref="M653">IFERROR(VLOOKUP(B653,RT!A:AL,38,FALSE),"")</f>
        <v/>
      </c>
      <c r="N653" s="52" t="str">
        <f t="array" ref="N653">IFERROR(VLOOKUP(B653,RT!A:AK,37,FALSE),"")</f>
        <v/>
      </c>
      <c r="O653" s="54" t="str">
        <f t="array" ref="O653">IFERROR(VLOOKUP(B653,RT!A:I,9,FALSE),"")</f>
        <v/>
      </c>
      <c r="P653" s="52" t="str">
        <f t="array" ref="P653">IFERROR(VLOOKUP(B653,RT!A:H,8,FALSE),"")</f>
        <v/>
      </c>
      <c r="Q653" s="55" t="str">
        <f t="array" ref="Q653">IFERROR(VLOOKUP(B653,RT!A:AA,27,FALSE),"")</f>
        <v/>
      </c>
      <c r="R653" s="56" t="str">
        <f t="array" ref="R653">IF(AND(E653&lt;&gt;"",G653="INS",K653="OUI",M653&gt;0),M653*IF($O653&gt;41790,5.94,5.65),"")</f>
        <v/>
      </c>
      <c r="S653" s="50" t="str">
        <f t="array" ref="S653">IF(AND(E653&lt;&gt;"",G653="REV",K653="OUI",M653&gt;0),M653*IF($O653&gt;41790,6.2,5.9),"")</f>
        <v/>
      </c>
      <c r="T653" s="57" t="str">
        <f t="array" ref="T653">IF(AND(E653&lt;&gt;"",K653="NON",OR(L653="Branchement individuel",L653="Batiment détruit")),3,"")</f>
        <v/>
      </c>
      <c r="U653" s="58"/>
      <c r="V653" s="58" t="str">
        <f t="array" ref="V653">IF(AND(E653&lt;&gt;"",K653="OUI",Q653="OUI"),18,"")</f>
        <v/>
      </c>
      <c r="W653" s="49" t="str">
        <f t="array" ref="W653">IF(AND(E653&lt;&gt;"",K653="OUI",Q653="OUI"),60,"")</f>
        <v/>
      </c>
      <c r="X653" s="56"/>
      <c r="Y653" s="49"/>
      <c r="Z653" s="49"/>
      <c r="AA653" s="51"/>
      <c r="AB653" s="48"/>
    </row>
    <row r="654" spans="1:28" x14ac:dyDescent="0.25">
      <c r="A654" s="152" t="str">
        <f t="array" ref="A654">IF(D654="",RIGHT(E654,7),"")</f>
        <v>5337204</v>
      </c>
      <c r="B654" s="152">
        <f t="array" ref="B654">E654</f>
        <v>10005337204</v>
      </c>
      <c r="C654" s="61" t="str">
        <f t="array" ref="C654">IFERROR(VLOOKUP(B654,RT!A:B,2,FALSE),"")</f>
        <v/>
      </c>
      <c r="D654" s="7" t="str">
        <f t="array" ref="D654">IFERROR(VLOOKUP(B654,RT!A:J,10,FALSE),"")</f>
        <v/>
      </c>
      <c r="E654" s="203">
        <v>10005337204</v>
      </c>
      <c r="F654" s="204" t="s">
        <v>1130</v>
      </c>
      <c r="G654" s="204" t="s">
        <v>70</v>
      </c>
      <c r="H654" s="204"/>
      <c r="I654" s="204" t="s">
        <v>1104</v>
      </c>
      <c r="J654" s="202" t="s">
        <v>79</v>
      </c>
      <c r="K654" s="169" t="str">
        <f t="array" ref="K654">IFERROR(VLOOKUP(B654,RT!A:K,11,FALSE),"")</f>
        <v/>
      </c>
      <c r="L654" s="170" t="str">
        <f t="array" ref="L654">IFERROR(VLOOKUP(B654,RT!A:AJ,36,FALSE),"")</f>
        <v/>
      </c>
      <c r="M654" s="53" t="str">
        <f t="array" ref="M654">IFERROR(VLOOKUP(B654,RT!A:AL,38,FALSE),"")</f>
        <v/>
      </c>
      <c r="N654" s="52" t="str">
        <f t="array" ref="N654">IFERROR(VLOOKUP(B654,RT!A:AK,37,FALSE),"")</f>
        <v/>
      </c>
      <c r="O654" s="54" t="str">
        <f t="array" ref="O654">IFERROR(VLOOKUP(B654,RT!A:I,9,FALSE),"")</f>
        <v/>
      </c>
      <c r="P654" s="52" t="str">
        <f t="array" ref="P654">IFERROR(VLOOKUP(B654,RT!A:H,8,FALSE),"")</f>
        <v/>
      </c>
      <c r="Q654" s="55" t="str">
        <f t="array" ref="Q654">IFERROR(VLOOKUP(B654,RT!A:AA,27,FALSE),"")</f>
        <v/>
      </c>
      <c r="R654" s="56" t="str">
        <f t="array" ref="R654">IF(AND(E654&lt;&gt;"",G654="INS",K654="OUI",M654&gt;0),M654*IF($O654&gt;41790,5.94,5.65),"")</f>
        <v/>
      </c>
      <c r="S654" s="50" t="str">
        <f t="array" ref="S654">IF(AND(E654&lt;&gt;"",G654="REV",K654="OUI",M654&gt;0),M654*IF($O654&gt;41790,6.2,5.9),"")</f>
        <v/>
      </c>
      <c r="T654" s="57" t="str">
        <f t="array" ref="T654">IF(AND(E654&lt;&gt;"",K654="NON",OR(L654="Branchement individuel",L654="Batiment détruit")),3,"")</f>
        <v/>
      </c>
      <c r="U654" s="58"/>
      <c r="V654" s="58" t="str">
        <f t="array" ref="V654">IF(AND(E654&lt;&gt;"",K654="OUI",Q654="OUI"),18,"")</f>
        <v/>
      </c>
      <c r="W654" s="49" t="str">
        <f t="array" ref="W654">IF(AND(E654&lt;&gt;"",K654="OUI",Q654="OUI"),60,"")</f>
        <v/>
      </c>
      <c r="X654" s="56"/>
      <c r="Y654" s="49"/>
      <c r="Z654" s="49"/>
      <c r="AA654" s="51"/>
      <c r="AB654" s="48"/>
    </row>
    <row r="655" spans="1:28" x14ac:dyDescent="0.25">
      <c r="A655" s="152" t="str">
        <f t="array" ref="A655">IF(D655="",RIGHT(E655,7),"")</f>
        <v>5557541</v>
      </c>
      <c r="B655" s="152">
        <f t="array" ref="B655">E655</f>
        <v>10005557541</v>
      </c>
      <c r="C655" s="61" t="str">
        <f t="array" ref="C655">IFERROR(VLOOKUP(B655,RT!A:B,2,FALSE),"")</f>
        <v/>
      </c>
      <c r="D655" s="7" t="str">
        <f t="array" ref="D655">IFERROR(VLOOKUP(B655,RT!A:J,10,FALSE),"")</f>
        <v/>
      </c>
      <c r="E655" s="203">
        <v>10005557541</v>
      </c>
      <c r="F655" s="204" t="s">
        <v>1125</v>
      </c>
      <c r="G655" s="204" t="s">
        <v>70</v>
      </c>
      <c r="H655" s="204"/>
      <c r="I655" s="204" t="s">
        <v>1104</v>
      </c>
      <c r="J655" s="202" t="s">
        <v>79</v>
      </c>
      <c r="K655" s="169" t="str">
        <f t="array" ref="K655">IFERROR(VLOOKUP(B655,RT!A:K,11,FALSE),"")</f>
        <v/>
      </c>
      <c r="L655" s="170" t="str">
        <f t="array" ref="L655">IFERROR(VLOOKUP(B655,RT!A:AJ,36,FALSE),"")</f>
        <v/>
      </c>
      <c r="M655" s="53" t="str">
        <f t="array" ref="M655">IFERROR(VLOOKUP(B655,RT!A:AL,38,FALSE),"")</f>
        <v/>
      </c>
      <c r="N655" s="52" t="str">
        <f t="array" ref="N655">IFERROR(VLOOKUP(B655,RT!A:AK,37,FALSE),"")</f>
        <v/>
      </c>
      <c r="O655" s="54" t="str">
        <f t="array" ref="O655">IFERROR(VLOOKUP(B655,RT!A:I,9,FALSE),"")</f>
        <v/>
      </c>
      <c r="P655" s="52" t="str">
        <f t="array" ref="P655">IFERROR(VLOOKUP(B655,RT!A:H,8,FALSE),"")</f>
        <v/>
      </c>
      <c r="Q655" s="55" t="str">
        <f t="array" ref="Q655">IFERROR(VLOOKUP(B655,RT!A:AA,27,FALSE),"")</f>
        <v/>
      </c>
      <c r="R655" s="56" t="str">
        <f t="array" ref="R655">IF(AND(E655&lt;&gt;"",G655="INS",K655="OUI",M655&gt;0),M655*IF($O655&gt;41790,5.94,5.65),"")</f>
        <v/>
      </c>
      <c r="S655" s="50" t="str">
        <f t="array" ref="S655">IF(AND(E655&lt;&gt;"",G655="REV",K655="OUI",M655&gt;0),M655*IF($O655&gt;41790,6.2,5.9),"")</f>
        <v/>
      </c>
      <c r="T655" s="57" t="str">
        <f t="array" ref="T655">IF(AND(E655&lt;&gt;"",K655="NON",OR(L655="Branchement individuel",L655="Batiment détruit")),3,"")</f>
        <v/>
      </c>
      <c r="U655" s="58"/>
      <c r="V655" s="58" t="str">
        <f t="array" ref="V655">IF(AND(E655&lt;&gt;"",K655="OUI",Q655="OUI"),18,"")</f>
        <v/>
      </c>
      <c r="W655" s="49" t="str">
        <f t="array" ref="W655">IF(AND(E655&lt;&gt;"",K655="OUI",Q655="OUI"),60,"")</f>
        <v/>
      </c>
      <c r="X655" s="56"/>
      <c r="Y655" s="49"/>
      <c r="Z655" s="49"/>
      <c r="AA655" s="51"/>
      <c r="AB655" s="48"/>
    </row>
    <row r="656" spans="1:28" x14ac:dyDescent="0.25">
      <c r="A656" s="152" t="str">
        <f t="array" ref="A656">IF(D656="",RIGHT(E656,7),"")</f>
        <v>5638785</v>
      </c>
      <c r="B656" s="152">
        <f t="array" ref="B656">E656</f>
        <v>10005638785</v>
      </c>
      <c r="C656" s="61" t="str">
        <f t="array" ref="C656">IFERROR(VLOOKUP(B656,RT!A:B,2,FALSE),"")</f>
        <v/>
      </c>
      <c r="D656" s="7" t="str">
        <f t="array" ref="D656">IFERROR(VLOOKUP(B656,RT!A:J,10,FALSE),"")</f>
        <v/>
      </c>
      <c r="E656" s="203">
        <v>10005638785</v>
      </c>
      <c r="F656" s="204" t="s">
        <v>1107</v>
      </c>
      <c r="G656" s="204" t="s">
        <v>70</v>
      </c>
      <c r="H656" s="204"/>
      <c r="I656" s="204" t="s">
        <v>1104</v>
      </c>
      <c r="J656" s="202" t="s">
        <v>79</v>
      </c>
      <c r="K656" s="169" t="str">
        <f t="array" ref="K656">IFERROR(VLOOKUP(B656,RT!A:K,11,FALSE),"")</f>
        <v/>
      </c>
      <c r="L656" s="170" t="str">
        <f t="array" ref="L656">IFERROR(VLOOKUP(B656,RT!A:AJ,36,FALSE),"")</f>
        <v/>
      </c>
      <c r="M656" s="53" t="str">
        <f t="array" ref="M656">IFERROR(VLOOKUP(B656,RT!A:AL,38,FALSE),"")</f>
        <v/>
      </c>
      <c r="N656" s="52" t="str">
        <f t="array" ref="N656">IFERROR(VLOOKUP(B656,RT!A:AK,37,FALSE),"")</f>
        <v/>
      </c>
      <c r="O656" s="54" t="str">
        <f t="array" ref="O656">IFERROR(VLOOKUP(B656,RT!A:I,9,FALSE),"")</f>
        <v/>
      </c>
      <c r="P656" s="52" t="str">
        <f t="array" ref="P656">IFERROR(VLOOKUP(B656,RT!A:H,8,FALSE),"")</f>
        <v/>
      </c>
      <c r="Q656" s="55" t="str">
        <f t="array" ref="Q656">IFERROR(VLOOKUP(B656,RT!A:AA,27,FALSE),"")</f>
        <v/>
      </c>
      <c r="R656" s="56" t="str">
        <f t="array" ref="R656">IF(AND(E656&lt;&gt;"",G656="INS",K656="OUI",M656&gt;0),M656*IF($O656&gt;41790,5.94,5.65),"")</f>
        <v/>
      </c>
      <c r="S656" s="50" t="str">
        <f t="array" ref="S656">IF(AND(E656&lt;&gt;"",G656="REV",K656="OUI",M656&gt;0),M656*IF($O656&gt;41790,6.2,5.9),"")</f>
        <v/>
      </c>
      <c r="T656" s="57" t="str">
        <f t="array" ref="T656">IF(AND(E656&lt;&gt;"",K656="NON",OR(L656="Branchement individuel",L656="Batiment détruit")),3,"")</f>
        <v/>
      </c>
      <c r="U656" s="58"/>
      <c r="V656" s="58" t="str">
        <f t="array" ref="V656">IF(AND(E656&lt;&gt;"",K656="OUI",Q656="OUI"),18,"")</f>
        <v/>
      </c>
      <c r="W656" s="49" t="str">
        <f t="array" ref="W656">IF(AND(E656&lt;&gt;"",K656="OUI",Q656="OUI"),60,"")</f>
        <v/>
      </c>
      <c r="X656" s="56"/>
      <c r="Y656" s="49"/>
      <c r="Z656" s="49"/>
      <c r="AA656" s="51"/>
      <c r="AB656" s="48"/>
    </row>
    <row r="657" spans="1:28" x14ac:dyDescent="0.25">
      <c r="A657" s="152" t="str">
        <f t="array" ref="A657">IF(D657="",RIGHT(E657,7),"")</f>
        <v>5652540</v>
      </c>
      <c r="B657" s="152">
        <f t="array" ref="B657">E657</f>
        <v>10005652540</v>
      </c>
      <c r="C657" s="61" t="str">
        <f t="array" ref="C657">IFERROR(VLOOKUP(B657,RT!A:B,2,FALSE),"")</f>
        <v/>
      </c>
      <c r="D657" s="7" t="str">
        <f t="array" ref="D657">IFERROR(VLOOKUP(B657,RT!A:J,10,FALSE),"")</f>
        <v/>
      </c>
      <c r="E657" s="203">
        <v>10005652540</v>
      </c>
      <c r="F657" s="204" t="s">
        <v>1401</v>
      </c>
      <c r="G657" s="204" t="s">
        <v>70</v>
      </c>
      <c r="H657" s="204"/>
      <c r="I657" s="204" t="s">
        <v>1104</v>
      </c>
      <c r="J657" s="202" t="s">
        <v>79</v>
      </c>
      <c r="K657" s="169" t="str">
        <f t="array" ref="K657">IFERROR(VLOOKUP(B657,RT!A:K,11,FALSE),"")</f>
        <v/>
      </c>
      <c r="L657" s="170" t="str">
        <f t="array" ref="L657">IFERROR(VLOOKUP(B657,RT!A:AJ,36,FALSE),"")</f>
        <v/>
      </c>
      <c r="M657" s="53" t="str">
        <f t="array" ref="M657">IFERROR(VLOOKUP(B657,RT!A:AL,38,FALSE),"")</f>
        <v/>
      </c>
      <c r="N657" s="52" t="str">
        <f t="array" ref="N657">IFERROR(VLOOKUP(B657,RT!A:AK,37,FALSE),"")</f>
        <v/>
      </c>
      <c r="O657" s="54" t="str">
        <f t="array" ref="O657">IFERROR(VLOOKUP(B657,RT!A:I,9,FALSE),"")</f>
        <v/>
      </c>
      <c r="P657" s="52" t="str">
        <f t="array" ref="P657">IFERROR(VLOOKUP(B657,RT!A:H,8,FALSE),"")</f>
        <v/>
      </c>
      <c r="Q657" s="55" t="str">
        <f t="array" ref="Q657">IFERROR(VLOOKUP(B657,RT!A:AA,27,FALSE),"")</f>
        <v/>
      </c>
      <c r="R657" s="56" t="str">
        <f t="array" ref="R657">IF(AND(E657&lt;&gt;"",G657="INS",K657="OUI",M657&gt;0),M657*IF($O657&gt;41790,5.94,5.65),"")</f>
        <v/>
      </c>
      <c r="S657" s="50" t="str">
        <f t="array" ref="S657">IF(AND(E657&lt;&gt;"",G657="REV",K657="OUI",M657&gt;0),M657*IF($O657&gt;41790,6.2,5.9),"")</f>
        <v/>
      </c>
      <c r="T657" s="57" t="str">
        <f t="array" ref="T657">IF(AND(E657&lt;&gt;"",K657="NON",OR(L657="Branchement individuel",L657="Batiment détruit")),3,"")</f>
        <v/>
      </c>
      <c r="U657" s="58"/>
      <c r="V657" s="58" t="str">
        <f t="array" ref="V657">IF(AND(E657&lt;&gt;"",K657="OUI",Q657="OUI"),18,"")</f>
        <v/>
      </c>
      <c r="W657" s="49" t="str">
        <f t="array" ref="W657">IF(AND(E657&lt;&gt;"",K657="OUI",Q657="OUI"),60,"")</f>
        <v/>
      </c>
      <c r="X657" s="56"/>
      <c r="Y657" s="49"/>
      <c r="Z657" s="49"/>
      <c r="AA657" s="51"/>
      <c r="AB657" s="48"/>
    </row>
    <row r="658" spans="1:28" x14ac:dyDescent="0.25">
      <c r="A658" s="152" t="str">
        <f t="array" ref="A658">IF(D658="",RIGHT(E658,7),"")</f>
        <v>5336691</v>
      </c>
      <c r="B658" s="152">
        <f t="array" ref="B658">E658</f>
        <v>10005336691</v>
      </c>
      <c r="C658" s="61" t="str">
        <f t="array" ref="C658">IFERROR(VLOOKUP(B658,RT!A:B,2,FALSE),"")</f>
        <v/>
      </c>
      <c r="D658" s="7" t="str">
        <f t="array" ref="D658">IFERROR(VLOOKUP(B658,RT!A:J,10,FALSE),"")</f>
        <v/>
      </c>
      <c r="E658" s="203">
        <v>10005336691</v>
      </c>
      <c r="F658" s="204" t="s">
        <v>1402</v>
      </c>
      <c r="G658" s="204" t="s">
        <v>70</v>
      </c>
      <c r="H658" s="204"/>
      <c r="I658" s="204" t="s">
        <v>1104</v>
      </c>
      <c r="J658" s="202" t="s">
        <v>79</v>
      </c>
      <c r="K658" s="169" t="str">
        <f t="array" ref="K658">IFERROR(VLOOKUP(B658,RT!A:K,11,FALSE),"")</f>
        <v/>
      </c>
      <c r="L658" s="170" t="str">
        <f t="array" ref="L658">IFERROR(VLOOKUP(B658,RT!A:AJ,36,FALSE),"")</f>
        <v/>
      </c>
      <c r="M658" s="53" t="str">
        <f t="array" ref="M658">IFERROR(VLOOKUP(B658,RT!A:AL,38,FALSE),"")</f>
        <v/>
      </c>
      <c r="N658" s="52" t="str">
        <f t="array" ref="N658">IFERROR(VLOOKUP(B658,RT!A:AK,37,FALSE),"")</f>
        <v/>
      </c>
      <c r="O658" s="54" t="str">
        <f t="array" ref="O658">IFERROR(VLOOKUP(B658,RT!A:I,9,FALSE),"")</f>
        <v/>
      </c>
      <c r="P658" s="52" t="str">
        <f t="array" ref="P658">IFERROR(VLOOKUP(B658,RT!A:H,8,FALSE),"")</f>
        <v/>
      </c>
      <c r="Q658" s="55" t="str">
        <f t="array" ref="Q658">IFERROR(VLOOKUP(B658,RT!A:AA,27,FALSE),"")</f>
        <v/>
      </c>
      <c r="R658" s="56" t="str">
        <f t="array" ref="R658">IF(AND(E658&lt;&gt;"",G658="INS",K658="OUI",M658&gt;0),M658*IF($O658&gt;41790,5.94,5.65),"")</f>
        <v/>
      </c>
      <c r="S658" s="50" t="str">
        <f t="array" ref="S658">IF(AND(E658&lt;&gt;"",G658="REV",K658="OUI",M658&gt;0),M658*IF($O658&gt;41790,6.2,5.9),"")</f>
        <v/>
      </c>
      <c r="T658" s="57" t="str">
        <f t="array" ref="T658">IF(AND(E658&lt;&gt;"",K658="NON",OR(L658="Branchement individuel",L658="Batiment détruit")),3,"")</f>
        <v/>
      </c>
      <c r="U658" s="58"/>
      <c r="V658" s="58" t="str">
        <f t="array" ref="V658">IF(AND(E658&lt;&gt;"",K658="OUI",Q658="OUI"),18,"")</f>
        <v/>
      </c>
      <c r="W658" s="49" t="str">
        <f t="array" ref="W658">IF(AND(E658&lt;&gt;"",K658="OUI",Q658="OUI"),60,"")</f>
        <v/>
      </c>
      <c r="X658" s="56"/>
      <c r="Y658" s="49"/>
      <c r="Z658" s="49"/>
      <c r="AA658" s="51"/>
      <c r="AB658" s="48"/>
    </row>
    <row r="659" spans="1:28" x14ac:dyDescent="0.25">
      <c r="A659" s="152" t="str">
        <f t="array" ref="A659">IF(D659="",RIGHT(E659,7),"")</f>
        <v>5337207</v>
      </c>
      <c r="B659" s="152">
        <f t="array" ref="B659">E659</f>
        <v>10005337207</v>
      </c>
      <c r="C659" s="61" t="str">
        <f t="array" ref="C659">IFERROR(VLOOKUP(B659,RT!A:B,2,FALSE),"")</f>
        <v/>
      </c>
      <c r="D659" s="7" t="str">
        <f t="array" ref="D659">IFERROR(VLOOKUP(B659,RT!A:J,10,FALSE),"")</f>
        <v/>
      </c>
      <c r="E659" s="203">
        <v>10005337207</v>
      </c>
      <c r="F659" s="204" t="s">
        <v>1403</v>
      </c>
      <c r="G659" s="204" t="s">
        <v>70</v>
      </c>
      <c r="H659" s="204"/>
      <c r="I659" s="204" t="s">
        <v>1104</v>
      </c>
      <c r="J659" s="202" t="s">
        <v>79</v>
      </c>
      <c r="K659" s="169" t="str">
        <f t="array" ref="K659">IFERROR(VLOOKUP(B659,RT!A:K,11,FALSE),"")</f>
        <v/>
      </c>
      <c r="L659" s="170" t="str">
        <f t="array" ref="L659">IFERROR(VLOOKUP(B659,RT!A:AJ,36,FALSE),"")</f>
        <v/>
      </c>
      <c r="M659" s="53" t="str">
        <f t="array" ref="M659">IFERROR(VLOOKUP(B659,RT!A:AL,38,FALSE),"")</f>
        <v/>
      </c>
      <c r="N659" s="52" t="str">
        <f t="array" ref="N659">IFERROR(VLOOKUP(B659,RT!A:AK,37,FALSE),"")</f>
        <v/>
      </c>
      <c r="O659" s="54" t="str">
        <f t="array" ref="O659">IFERROR(VLOOKUP(B659,RT!A:I,9,FALSE),"")</f>
        <v/>
      </c>
      <c r="P659" s="52" t="str">
        <f t="array" ref="P659">IFERROR(VLOOKUP(B659,RT!A:H,8,FALSE),"")</f>
        <v/>
      </c>
      <c r="Q659" s="55" t="str">
        <f t="array" ref="Q659">IFERROR(VLOOKUP(B659,RT!A:AA,27,FALSE),"")</f>
        <v/>
      </c>
      <c r="R659" s="56" t="str">
        <f t="array" ref="R659">IF(AND(E659&lt;&gt;"",G659="INS",K659="OUI",M659&gt;0),M659*IF($O659&gt;41790,5.94,5.65),"")</f>
        <v/>
      </c>
      <c r="S659" s="50" t="str">
        <f t="array" ref="S659">IF(AND(E659&lt;&gt;"",G659="REV",K659="OUI",M659&gt;0),M659*IF($O659&gt;41790,6.2,5.9),"")</f>
        <v/>
      </c>
      <c r="T659" s="57" t="str">
        <f t="array" ref="T659">IF(AND(E659&lt;&gt;"",K659="NON",OR(L659="Branchement individuel",L659="Batiment détruit")),3,"")</f>
        <v/>
      </c>
      <c r="U659" s="58"/>
      <c r="V659" s="58" t="str">
        <f t="array" ref="V659">IF(AND(E659&lt;&gt;"",K659="OUI",Q659="OUI"),18,"")</f>
        <v/>
      </c>
      <c r="W659" s="49" t="str">
        <f t="array" ref="W659">IF(AND(E659&lt;&gt;"",K659="OUI",Q659="OUI"),60,"")</f>
        <v/>
      </c>
      <c r="X659" s="56"/>
      <c r="Y659" s="49"/>
      <c r="Z659" s="49"/>
      <c r="AA659" s="51"/>
      <c r="AB659" s="48"/>
    </row>
    <row r="660" spans="1:28" x14ac:dyDescent="0.25">
      <c r="A660" s="152" t="str">
        <f t="array" ref="A660">IF(D660="",RIGHT(E660,7),"")</f>
        <v>5337720</v>
      </c>
      <c r="B660" s="152">
        <f t="array" ref="B660">E660</f>
        <v>10005337720</v>
      </c>
      <c r="C660" s="61" t="str">
        <f t="array" ref="C660">IFERROR(VLOOKUP(B660,RT!A:B,2,FALSE),"")</f>
        <v/>
      </c>
      <c r="D660" s="7" t="str">
        <f t="array" ref="D660">IFERROR(VLOOKUP(B660,RT!A:J,10,FALSE),"")</f>
        <v/>
      </c>
      <c r="E660" s="203">
        <v>10005337720</v>
      </c>
      <c r="F660" s="204" t="s">
        <v>1404</v>
      </c>
      <c r="G660" s="204" t="s">
        <v>70</v>
      </c>
      <c r="H660" s="204"/>
      <c r="I660" s="204" t="s">
        <v>1104</v>
      </c>
      <c r="J660" s="202" t="s">
        <v>79</v>
      </c>
      <c r="K660" s="169" t="str">
        <f t="array" ref="K660">IFERROR(VLOOKUP(B660,RT!A:K,11,FALSE),"")</f>
        <v/>
      </c>
      <c r="L660" s="170" t="str">
        <f t="array" ref="L660">IFERROR(VLOOKUP(B660,RT!A:AJ,36,FALSE),"")</f>
        <v/>
      </c>
      <c r="M660" s="53" t="str">
        <f t="array" ref="M660">IFERROR(VLOOKUP(B660,RT!A:AL,38,FALSE),"")</f>
        <v/>
      </c>
      <c r="N660" s="52" t="str">
        <f t="array" ref="N660">IFERROR(VLOOKUP(B660,RT!A:AK,37,FALSE),"")</f>
        <v/>
      </c>
      <c r="O660" s="54" t="str">
        <f t="array" ref="O660">IFERROR(VLOOKUP(B660,RT!A:I,9,FALSE),"")</f>
        <v/>
      </c>
      <c r="P660" s="52" t="str">
        <f t="array" ref="P660">IFERROR(VLOOKUP(B660,RT!A:H,8,FALSE),"")</f>
        <v/>
      </c>
      <c r="Q660" s="55" t="str">
        <f t="array" ref="Q660">IFERROR(VLOOKUP(B660,RT!A:AA,27,FALSE),"")</f>
        <v/>
      </c>
      <c r="R660" s="56" t="str">
        <f t="array" ref="R660">IF(AND(E660&lt;&gt;"",G660="INS",K660="OUI",M660&gt;0),M660*IF($O660&gt;41790,5.94,5.65),"")</f>
        <v/>
      </c>
      <c r="S660" s="50" t="str">
        <f t="array" ref="S660">IF(AND(E660&lt;&gt;"",G660="REV",K660="OUI",M660&gt;0),M660*IF($O660&gt;41790,6.2,5.9),"")</f>
        <v/>
      </c>
      <c r="T660" s="57" t="str">
        <f t="array" ref="T660">IF(AND(E660&lt;&gt;"",K660="NON",OR(L660="Branchement individuel",L660="Batiment détruit")),3,"")</f>
        <v/>
      </c>
      <c r="U660" s="58"/>
      <c r="V660" s="58" t="str">
        <f t="array" ref="V660">IF(AND(E660&lt;&gt;"",K660="OUI",Q660="OUI"),18,"")</f>
        <v/>
      </c>
      <c r="W660" s="49" t="str">
        <f t="array" ref="W660">IF(AND(E660&lt;&gt;"",K660="OUI",Q660="OUI"),60,"")</f>
        <v/>
      </c>
      <c r="X660" s="56"/>
      <c r="Y660" s="49"/>
      <c r="Z660" s="49"/>
      <c r="AA660" s="51"/>
      <c r="AB660" s="48"/>
    </row>
    <row r="661" spans="1:28" x14ac:dyDescent="0.25">
      <c r="A661" s="152" t="str">
        <f t="array" ref="A661">IF(D661="",RIGHT(E661,7),"")</f>
        <v>5338224</v>
      </c>
      <c r="B661" s="152">
        <f t="array" ref="B661">E661</f>
        <v>10005338224</v>
      </c>
      <c r="C661" s="61" t="str">
        <f t="array" ref="C661">IFERROR(VLOOKUP(B661,RT!A:B,2,FALSE),"")</f>
        <v/>
      </c>
      <c r="D661" s="7" t="str">
        <f t="array" ref="D661">IFERROR(VLOOKUP(B661,RT!A:J,10,FALSE),"")</f>
        <v/>
      </c>
      <c r="E661" s="203">
        <v>10005338224</v>
      </c>
      <c r="F661" s="204" t="s">
        <v>1405</v>
      </c>
      <c r="G661" s="204" t="s">
        <v>70</v>
      </c>
      <c r="H661" s="204"/>
      <c r="I661" s="204" t="s">
        <v>1104</v>
      </c>
      <c r="J661" s="202" t="s">
        <v>79</v>
      </c>
      <c r="K661" s="169" t="str">
        <f t="array" ref="K661">IFERROR(VLOOKUP(B661,RT!A:K,11,FALSE),"")</f>
        <v/>
      </c>
      <c r="L661" s="170" t="str">
        <f t="array" ref="L661">IFERROR(VLOOKUP(B661,RT!A:AJ,36,FALSE),"")</f>
        <v/>
      </c>
      <c r="M661" s="53" t="str">
        <f t="array" ref="M661">IFERROR(VLOOKUP(B661,RT!A:AL,38,FALSE),"")</f>
        <v/>
      </c>
      <c r="N661" s="52" t="str">
        <f t="array" ref="N661">IFERROR(VLOOKUP(B661,RT!A:AK,37,FALSE),"")</f>
        <v/>
      </c>
      <c r="O661" s="54" t="str">
        <f t="array" ref="O661">IFERROR(VLOOKUP(B661,RT!A:I,9,FALSE),"")</f>
        <v/>
      </c>
      <c r="P661" s="52" t="str">
        <f t="array" ref="P661">IFERROR(VLOOKUP(B661,RT!A:H,8,FALSE),"")</f>
        <v/>
      </c>
      <c r="Q661" s="55" t="str">
        <f t="array" ref="Q661">IFERROR(VLOOKUP(B661,RT!A:AA,27,FALSE),"")</f>
        <v/>
      </c>
      <c r="R661" s="56" t="str">
        <f t="array" ref="R661">IF(AND(E661&lt;&gt;"",G661="INS",K661="OUI",M661&gt;0),M661*IF($O661&gt;41790,5.94,5.65),"")</f>
        <v/>
      </c>
      <c r="S661" s="50" t="str">
        <f t="array" ref="S661">IF(AND(E661&lt;&gt;"",G661="REV",K661="OUI",M661&gt;0),M661*IF($O661&gt;41790,6.2,5.9),"")</f>
        <v/>
      </c>
      <c r="T661" s="57" t="str">
        <f t="array" ref="T661">IF(AND(E661&lt;&gt;"",K661="NON",OR(L661="Branchement individuel",L661="Batiment détruit")),3,"")</f>
        <v/>
      </c>
      <c r="U661" s="58"/>
      <c r="V661" s="58" t="str">
        <f t="array" ref="V661">IF(AND(E661&lt;&gt;"",K661="OUI",Q661="OUI"),18,"")</f>
        <v/>
      </c>
      <c r="W661" s="49" t="str">
        <f t="array" ref="W661">IF(AND(E661&lt;&gt;"",K661="OUI",Q661="OUI"),60,"")</f>
        <v/>
      </c>
      <c r="X661" s="56"/>
      <c r="Y661" s="49"/>
      <c r="Z661" s="49"/>
      <c r="AA661" s="51"/>
      <c r="AB661" s="48"/>
    </row>
    <row r="662" spans="1:28" x14ac:dyDescent="0.25">
      <c r="A662" s="152" t="str">
        <f t="array" ref="A662">IF(D662="",RIGHT(E662,7),"")</f>
        <v>5339245</v>
      </c>
      <c r="B662" s="152">
        <f t="array" ref="B662">E662</f>
        <v>10005339245</v>
      </c>
      <c r="C662" s="61" t="str">
        <f t="array" ref="C662">IFERROR(VLOOKUP(B662,RT!A:B,2,FALSE),"")</f>
        <v/>
      </c>
      <c r="D662" s="7" t="str">
        <f t="array" ref="D662">IFERROR(VLOOKUP(B662,RT!A:J,10,FALSE),"")</f>
        <v/>
      </c>
      <c r="E662" s="203">
        <v>10005339245</v>
      </c>
      <c r="F662" s="204" t="s">
        <v>1406</v>
      </c>
      <c r="G662" s="204" t="s">
        <v>70</v>
      </c>
      <c r="H662" s="204"/>
      <c r="I662" s="204" t="s">
        <v>1104</v>
      </c>
      <c r="J662" s="202" t="s">
        <v>79</v>
      </c>
      <c r="K662" s="169" t="str">
        <f t="array" ref="K662">IFERROR(VLOOKUP(B662,RT!A:K,11,FALSE),"")</f>
        <v/>
      </c>
      <c r="L662" s="170" t="str">
        <f t="array" ref="L662">IFERROR(VLOOKUP(B662,RT!A:AJ,36,FALSE),"")</f>
        <v/>
      </c>
      <c r="M662" s="53" t="str">
        <f t="array" ref="M662">IFERROR(VLOOKUP(B662,RT!A:AL,38,FALSE),"")</f>
        <v/>
      </c>
      <c r="N662" s="52" t="str">
        <f t="array" ref="N662">IFERROR(VLOOKUP(B662,RT!A:AK,37,FALSE),"")</f>
        <v/>
      </c>
      <c r="O662" s="54" t="str">
        <f t="array" ref="O662">IFERROR(VLOOKUP(B662,RT!A:I,9,FALSE),"")</f>
        <v/>
      </c>
      <c r="P662" s="52" t="str">
        <f t="array" ref="P662">IFERROR(VLOOKUP(B662,RT!A:H,8,FALSE),"")</f>
        <v/>
      </c>
      <c r="Q662" s="55" t="str">
        <f t="array" ref="Q662">IFERROR(VLOOKUP(B662,RT!A:AA,27,FALSE),"")</f>
        <v/>
      </c>
      <c r="R662" s="56" t="str">
        <f t="array" ref="R662">IF(AND(E662&lt;&gt;"",G662="INS",K662="OUI",M662&gt;0),M662*IF($O662&gt;41790,5.94,5.65),"")</f>
        <v/>
      </c>
      <c r="S662" s="50" t="str">
        <f t="array" ref="S662">IF(AND(E662&lt;&gt;"",G662="REV",K662="OUI",M662&gt;0),M662*IF($O662&gt;41790,6.2,5.9),"")</f>
        <v/>
      </c>
      <c r="T662" s="57" t="str">
        <f t="array" ref="T662">IF(AND(E662&lt;&gt;"",K662="NON",OR(L662="Branchement individuel",L662="Batiment détruit")),3,"")</f>
        <v/>
      </c>
      <c r="U662" s="58"/>
      <c r="V662" s="58" t="str">
        <f t="array" ref="V662">IF(AND(E662&lt;&gt;"",K662="OUI",Q662="OUI"),18,"")</f>
        <v/>
      </c>
      <c r="W662" s="49" t="str">
        <f t="array" ref="W662">IF(AND(E662&lt;&gt;"",K662="OUI",Q662="OUI"),60,"")</f>
        <v/>
      </c>
      <c r="X662" s="56"/>
      <c r="Y662" s="49"/>
      <c r="Z662" s="49"/>
      <c r="AA662" s="51"/>
      <c r="AB662" s="48"/>
    </row>
    <row r="663" spans="1:28" x14ac:dyDescent="0.25">
      <c r="A663" s="152" t="str">
        <f t="array" ref="A663">IF(D663="",RIGHT(E663,7),"")</f>
        <v>5556851</v>
      </c>
      <c r="B663" s="152">
        <f t="array" ref="B663">E663</f>
        <v>10005556851</v>
      </c>
      <c r="C663" s="61" t="str">
        <f t="array" ref="C663">IFERROR(VLOOKUP(B663,RT!A:B,2,FALSE),"")</f>
        <v/>
      </c>
      <c r="D663" s="7" t="str">
        <f t="array" ref="D663">IFERROR(VLOOKUP(B663,RT!A:J,10,FALSE),"")</f>
        <v/>
      </c>
      <c r="E663" s="203">
        <v>10005556851</v>
      </c>
      <c r="F663" s="204" t="s">
        <v>1407</v>
      </c>
      <c r="G663" s="204" t="s">
        <v>70</v>
      </c>
      <c r="H663" s="204"/>
      <c r="I663" s="204" t="s">
        <v>1104</v>
      </c>
      <c r="J663" s="202" t="s">
        <v>79</v>
      </c>
      <c r="K663" s="169" t="str">
        <f t="array" ref="K663">IFERROR(VLOOKUP(B663,RT!A:K,11,FALSE),"")</f>
        <v/>
      </c>
      <c r="L663" s="170" t="str">
        <f t="array" ref="L663">IFERROR(VLOOKUP(B663,RT!A:AJ,36,FALSE),"")</f>
        <v/>
      </c>
      <c r="M663" s="53" t="str">
        <f t="array" ref="M663">IFERROR(VLOOKUP(B663,RT!A:AL,38,FALSE),"")</f>
        <v/>
      </c>
      <c r="N663" s="52" t="str">
        <f t="array" ref="N663">IFERROR(VLOOKUP(B663,RT!A:AK,37,FALSE),"")</f>
        <v/>
      </c>
      <c r="O663" s="54" t="str">
        <f t="array" ref="O663">IFERROR(VLOOKUP(B663,RT!A:I,9,FALSE),"")</f>
        <v/>
      </c>
      <c r="P663" s="52" t="str">
        <f t="array" ref="P663">IFERROR(VLOOKUP(B663,RT!A:H,8,FALSE),"")</f>
        <v/>
      </c>
      <c r="Q663" s="55" t="str">
        <f t="array" ref="Q663">IFERROR(VLOOKUP(B663,RT!A:AA,27,FALSE),"")</f>
        <v/>
      </c>
      <c r="R663" s="56" t="str">
        <f t="array" ref="R663">IF(AND(E663&lt;&gt;"",G663="INS",K663="OUI",M663&gt;0),M663*IF($O663&gt;41790,5.94,5.65),"")</f>
        <v/>
      </c>
      <c r="S663" s="50" t="str">
        <f t="array" ref="S663">IF(AND(E663&lt;&gt;"",G663="REV",K663="OUI",M663&gt;0),M663*IF($O663&gt;41790,6.2,5.9),"")</f>
        <v/>
      </c>
      <c r="T663" s="57" t="str">
        <f t="array" ref="T663">IF(AND(E663&lt;&gt;"",K663="NON",OR(L663="Branchement individuel",L663="Batiment détruit")),3,"")</f>
        <v/>
      </c>
      <c r="U663" s="58"/>
      <c r="V663" s="58" t="str">
        <f t="array" ref="V663">IF(AND(E663&lt;&gt;"",K663="OUI",Q663="OUI"),18,"")</f>
        <v/>
      </c>
      <c r="W663" s="49" t="str">
        <f t="array" ref="W663">IF(AND(E663&lt;&gt;"",K663="OUI",Q663="OUI"),60,"")</f>
        <v/>
      </c>
      <c r="X663" s="56"/>
      <c r="Y663" s="49"/>
      <c r="Z663" s="49"/>
      <c r="AA663" s="51"/>
      <c r="AB663" s="48"/>
    </row>
    <row r="664" spans="1:28" x14ac:dyDescent="0.25">
      <c r="A664" s="152" t="str">
        <f t="array" ref="A664">IF(D664="",RIGHT(E664,7),"")</f>
        <v>5584020</v>
      </c>
      <c r="B664" s="152">
        <f t="array" ref="B664">E664</f>
        <v>10005584020</v>
      </c>
      <c r="C664" s="61" t="str">
        <f t="array" ref="C664">IFERROR(VLOOKUP(B664,RT!A:B,2,FALSE),"")</f>
        <v/>
      </c>
      <c r="D664" s="7" t="str">
        <f t="array" ref="D664">IFERROR(VLOOKUP(B664,RT!A:J,10,FALSE),"")</f>
        <v/>
      </c>
      <c r="E664" s="203">
        <v>10005584020</v>
      </c>
      <c r="F664" s="204" t="s">
        <v>1408</v>
      </c>
      <c r="G664" s="204" t="s">
        <v>70</v>
      </c>
      <c r="H664" s="204"/>
      <c r="I664" s="204" t="s">
        <v>1104</v>
      </c>
      <c r="J664" s="202" t="s">
        <v>79</v>
      </c>
      <c r="K664" s="169" t="str">
        <f t="array" ref="K664">IFERROR(VLOOKUP(B664,RT!A:K,11,FALSE),"")</f>
        <v/>
      </c>
      <c r="L664" s="170" t="str">
        <f t="array" ref="L664">IFERROR(VLOOKUP(B664,RT!A:AJ,36,FALSE),"")</f>
        <v/>
      </c>
      <c r="M664" s="53" t="str">
        <f t="array" ref="M664">IFERROR(VLOOKUP(B664,RT!A:AL,38,FALSE),"")</f>
        <v/>
      </c>
      <c r="N664" s="52" t="str">
        <f t="array" ref="N664">IFERROR(VLOOKUP(B664,RT!A:AK,37,FALSE),"")</f>
        <v/>
      </c>
      <c r="O664" s="54" t="str">
        <f t="array" ref="O664">IFERROR(VLOOKUP(B664,RT!A:I,9,FALSE),"")</f>
        <v/>
      </c>
      <c r="P664" s="52" t="str">
        <f t="array" ref="P664">IFERROR(VLOOKUP(B664,RT!A:H,8,FALSE),"")</f>
        <v/>
      </c>
      <c r="Q664" s="55" t="str">
        <f t="array" ref="Q664">IFERROR(VLOOKUP(B664,RT!A:AA,27,FALSE),"")</f>
        <v/>
      </c>
      <c r="R664" s="56" t="str">
        <f t="array" ref="R664">IF(AND(E664&lt;&gt;"",G664="INS",K664="OUI",M664&gt;0),M664*IF($O664&gt;41790,5.94,5.65),"")</f>
        <v/>
      </c>
      <c r="S664" s="50" t="str">
        <f t="array" ref="S664">IF(AND(E664&lt;&gt;"",G664="REV",K664="OUI",M664&gt;0),M664*IF($O664&gt;41790,6.2,5.9),"")</f>
        <v/>
      </c>
      <c r="T664" s="57" t="str">
        <f t="array" ref="T664">IF(AND(E664&lt;&gt;"",K664="NON",OR(L664="Branchement individuel",L664="Batiment détruit")),3,"")</f>
        <v/>
      </c>
      <c r="U664" s="58"/>
      <c r="V664" s="58" t="str">
        <f t="array" ref="V664">IF(AND(E664&lt;&gt;"",K664="OUI",Q664="OUI"),18,"")</f>
        <v/>
      </c>
      <c r="W664" s="49" t="str">
        <f t="array" ref="W664">IF(AND(E664&lt;&gt;"",K664="OUI",Q664="OUI"),60,"")</f>
        <v/>
      </c>
      <c r="X664" s="56"/>
      <c r="Y664" s="49"/>
      <c r="Z664" s="49"/>
      <c r="AA664" s="51"/>
      <c r="AB664" s="48"/>
    </row>
    <row r="665" spans="1:28" x14ac:dyDescent="0.25">
      <c r="A665" s="152" t="str">
        <f t="array" ref="A665">IF(D665="",RIGHT(E665,7),"")</f>
        <v>5560397</v>
      </c>
      <c r="B665" s="152">
        <f t="array" ref="B665">E665</f>
        <v>10005560397</v>
      </c>
      <c r="C665" s="61" t="str">
        <f t="array" ref="C665">IFERROR(VLOOKUP(B665,RT!A:B,2,FALSE),"")</f>
        <v/>
      </c>
      <c r="D665" s="7" t="str">
        <f t="array" ref="D665">IFERROR(VLOOKUP(B665,RT!A:J,10,FALSE),"")</f>
        <v/>
      </c>
      <c r="E665" s="203">
        <v>10005560397</v>
      </c>
      <c r="F665" s="204" t="s">
        <v>1115</v>
      </c>
      <c r="G665" s="204" t="s">
        <v>70</v>
      </c>
      <c r="H665" s="204"/>
      <c r="I665" s="204" t="s">
        <v>1104</v>
      </c>
      <c r="J665" s="202" t="s">
        <v>79</v>
      </c>
      <c r="K665" s="169" t="str">
        <f t="array" ref="K665">IFERROR(VLOOKUP(B665,RT!A:K,11,FALSE),"")</f>
        <v/>
      </c>
      <c r="L665" s="170" t="str">
        <f t="array" ref="L665">IFERROR(VLOOKUP(B665,RT!A:AJ,36,FALSE),"")</f>
        <v/>
      </c>
      <c r="M665" s="53" t="str">
        <f t="array" ref="M665">IFERROR(VLOOKUP(B665,RT!A:AL,38,FALSE),"")</f>
        <v/>
      </c>
      <c r="N665" s="52" t="str">
        <f t="array" ref="N665">IFERROR(VLOOKUP(B665,RT!A:AK,37,FALSE),"")</f>
        <v/>
      </c>
      <c r="O665" s="54" t="str">
        <f t="array" ref="O665">IFERROR(VLOOKUP(B665,RT!A:I,9,FALSE),"")</f>
        <v/>
      </c>
      <c r="P665" s="52" t="str">
        <f t="array" ref="P665">IFERROR(VLOOKUP(B665,RT!A:H,8,FALSE),"")</f>
        <v/>
      </c>
      <c r="Q665" s="55" t="str">
        <f t="array" ref="Q665">IFERROR(VLOOKUP(B665,RT!A:AA,27,FALSE),"")</f>
        <v/>
      </c>
      <c r="R665" s="56" t="str">
        <f t="array" ref="R665">IF(AND(E665&lt;&gt;"",G665="INS",K665="OUI",M665&gt;0),M665*IF($O665&gt;41790,5.94,5.65),"")</f>
        <v/>
      </c>
      <c r="S665" s="50" t="str">
        <f t="array" ref="S665">IF(AND(E665&lt;&gt;"",G665="REV",K665="OUI",M665&gt;0),M665*IF($O665&gt;41790,6.2,5.9),"")</f>
        <v/>
      </c>
      <c r="T665" s="57" t="str">
        <f t="array" ref="T665">IF(AND(E665&lt;&gt;"",K665="NON",OR(L665="Branchement individuel",L665="Batiment détruit")),3,"")</f>
        <v/>
      </c>
      <c r="U665" s="58"/>
      <c r="V665" s="58" t="str">
        <f t="array" ref="V665">IF(AND(E665&lt;&gt;"",K665="OUI",Q665="OUI"),18,"")</f>
        <v/>
      </c>
      <c r="W665" s="49" t="str">
        <f t="array" ref="W665">IF(AND(E665&lt;&gt;"",K665="OUI",Q665="OUI"),60,"")</f>
        <v/>
      </c>
      <c r="X665" s="56"/>
      <c r="Y665" s="49"/>
      <c r="Z665" s="49"/>
      <c r="AA665" s="51"/>
      <c r="AB665" s="48"/>
    </row>
    <row r="666" spans="1:28" x14ac:dyDescent="0.25">
      <c r="A666" s="152" t="str">
        <f t="array" ref="A666">IF(D666="",RIGHT(E666,7),"")</f>
        <v>5524688</v>
      </c>
      <c r="B666" s="152">
        <f t="array" ref="B666">E666</f>
        <v>10005524688</v>
      </c>
      <c r="C666" s="61" t="str">
        <f t="array" ref="C666">IFERROR(VLOOKUP(B666,RT!A:B,2,FALSE),"")</f>
        <v/>
      </c>
      <c r="D666" s="7" t="str">
        <f t="array" ref="D666">IFERROR(VLOOKUP(B666,RT!A:J,10,FALSE),"")</f>
        <v/>
      </c>
      <c r="E666" s="203">
        <v>10005524688</v>
      </c>
      <c r="F666" s="204" t="s">
        <v>1113</v>
      </c>
      <c r="G666" s="204" t="s">
        <v>70</v>
      </c>
      <c r="H666" s="204"/>
      <c r="I666" s="204" t="s">
        <v>1104</v>
      </c>
      <c r="J666" s="202" t="s">
        <v>79</v>
      </c>
      <c r="K666" s="169" t="str">
        <f t="array" ref="K666">IFERROR(VLOOKUP(B666,RT!A:K,11,FALSE),"")</f>
        <v/>
      </c>
      <c r="L666" s="170" t="str">
        <f t="array" ref="L666">IFERROR(VLOOKUP(B666,RT!A:AJ,36,FALSE),"")</f>
        <v/>
      </c>
      <c r="M666" s="53" t="str">
        <f t="array" ref="M666">IFERROR(VLOOKUP(B666,RT!A:AL,38,FALSE),"")</f>
        <v/>
      </c>
      <c r="N666" s="52" t="str">
        <f t="array" ref="N666">IFERROR(VLOOKUP(B666,RT!A:AK,37,FALSE),"")</f>
        <v/>
      </c>
      <c r="O666" s="54" t="str">
        <f t="array" ref="O666">IFERROR(VLOOKUP(B666,RT!A:I,9,FALSE),"")</f>
        <v/>
      </c>
      <c r="P666" s="52" t="str">
        <f t="array" ref="P666">IFERROR(VLOOKUP(B666,RT!A:H,8,FALSE),"")</f>
        <v/>
      </c>
      <c r="Q666" s="55" t="str">
        <f t="array" ref="Q666">IFERROR(VLOOKUP(B666,RT!A:AA,27,FALSE),"")</f>
        <v/>
      </c>
      <c r="R666" s="56" t="str">
        <f t="array" ref="R666">IF(AND(E666&lt;&gt;"",G666="INS",K666="OUI",M666&gt;0),M666*IF($O666&gt;41790,5.94,5.65),"")</f>
        <v/>
      </c>
      <c r="S666" s="50" t="str">
        <f t="array" ref="S666">IF(AND(E666&lt;&gt;"",G666="REV",K666="OUI",M666&gt;0),M666*IF($O666&gt;41790,6.2,5.9),"")</f>
        <v/>
      </c>
      <c r="T666" s="57" t="str">
        <f t="array" ref="T666">IF(AND(E666&lt;&gt;"",K666="NON",OR(L666="Branchement individuel",L666="Batiment détruit")),3,"")</f>
        <v/>
      </c>
      <c r="U666" s="58"/>
      <c r="V666" s="58" t="str">
        <f t="array" ref="V666">IF(AND(E666&lt;&gt;"",K666="OUI",Q666="OUI"),18,"")</f>
        <v/>
      </c>
      <c r="W666" s="49" t="str">
        <f t="array" ref="W666">IF(AND(E666&lt;&gt;"",K666="OUI",Q666="OUI"),60,"")</f>
        <v/>
      </c>
      <c r="X666" s="56"/>
      <c r="Y666" s="49"/>
      <c r="Z666" s="49"/>
      <c r="AA666" s="51"/>
      <c r="AB666" s="48"/>
    </row>
    <row r="667" spans="1:28" x14ac:dyDescent="0.25">
      <c r="A667" s="152" t="str">
        <f t="array" ref="A667">IF(D667="",RIGHT(E667,7),"")</f>
        <v>5606390</v>
      </c>
      <c r="B667" s="152">
        <f t="array" ref="B667">E667</f>
        <v>10005606390</v>
      </c>
      <c r="C667" s="61" t="str">
        <f t="array" ref="C667">IFERROR(VLOOKUP(B667,RT!A:B,2,FALSE),"")</f>
        <v/>
      </c>
      <c r="D667" s="7" t="str">
        <f t="array" ref="D667">IFERROR(VLOOKUP(B667,RT!A:J,10,FALSE),"")</f>
        <v/>
      </c>
      <c r="E667" s="203">
        <v>10005606390</v>
      </c>
      <c r="F667" s="204" t="s">
        <v>1412</v>
      </c>
      <c r="G667" s="204" t="s">
        <v>70</v>
      </c>
      <c r="H667" s="204"/>
      <c r="I667" s="204" t="s">
        <v>1104</v>
      </c>
      <c r="J667" s="202" t="s">
        <v>79</v>
      </c>
      <c r="K667" s="169" t="str">
        <f t="array" ref="K667">IFERROR(VLOOKUP(B667,RT!A:K,11,FALSE),"")</f>
        <v/>
      </c>
      <c r="L667" s="170" t="str">
        <f t="array" ref="L667">IFERROR(VLOOKUP(B667,RT!A:AJ,36,FALSE),"")</f>
        <v/>
      </c>
      <c r="M667" s="53" t="str">
        <f t="array" ref="M667">IFERROR(VLOOKUP(B667,RT!A:AL,38,FALSE),"")</f>
        <v/>
      </c>
      <c r="N667" s="52" t="str">
        <f t="array" ref="N667">IFERROR(VLOOKUP(B667,RT!A:AK,37,FALSE),"")</f>
        <v/>
      </c>
      <c r="O667" s="54" t="str">
        <f t="array" ref="O667">IFERROR(VLOOKUP(B667,RT!A:I,9,FALSE),"")</f>
        <v/>
      </c>
      <c r="P667" s="52" t="str">
        <f t="array" ref="P667">IFERROR(VLOOKUP(B667,RT!A:H,8,FALSE),"")</f>
        <v/>
      </c>
      <c r="Q667" s="55" t="str">
        <f t="array" ref="Q667">IFERROR(VLOOKUP(B667,RT!A:AA,27,FALSE),"")</f>
        <v/>
      </c>
      <c r="R667" s="56" t="str">
        <f t="array" ref="R667">IF(AND(E667&lt;&gt;"",G667="INS",K667="OUI",M667&gt;0),M667*IF($O667&gt;41790,5.94,5.65),"")</f>
        <v/>
      </c>
      <c r="S667" s="50" t="str">
        <f t="array" ref="S667">IF(AND(E667&lt;&gt;"",G667="REV",K667="OUI",M667&gt;0),M667*IF($O667&gt;41790,6.2,5.9),"")</f>
        <v/>
      </c>
      <c r="T667" s="57" t="str">
        <f t="array" ref="T667">IF(AND(E667&lt;&gt;"",K667="NON",OR(L667="Branchement individuel",L667="Batiment détruit")),3,"")</f>
        <v/>
      </c>
      <c r="U667" s="58"/>
      <c r="V667" s="58" t="str">
        <f t="array" ref="V667">IF(AND(E667&lt;&gt;"",K667="OUI",Q667="OUI"),18,"")</f>
        <v/>
      </c>
      <c r="W667" s="49" t="str">
        <f t="array" ref="W667">IF(AND(E667&lt;&gt;"",K667="OUI",Q667="OUI"),60,"")</f>
        <v/>
      </c>
      <c r="X667" s="56"/>
      <c r="Y667" s="49"/>
      <c r="Z667" s="49"/>
      <c r="AA667" s="51"/>
      <c r="AB667" s="48"/>
    </row>
    <row r="668" spans="1:28" x14ac:dyDescent="0.25">
      <c r="A668" s="152" t="str">
        <f t="array" ref="A668">IF(D668="",RIGHT(E668,7),"")</f>
        <v>5556840</v>
      </c>
      <c r="B668" s="152">
        <f t="array" ref="B668">E668</f>
        <v>10005556840</v>
      </c>
      <c r="C668" s="61" t="str">
        <f t="array" ref="C668">IFERROR(VLOOKUP(B668,RT!A:B,2,FALSE),"")</f>
        <v/>
      </c>
      <c r="D668" s="7" t="str">
        <f t="array" ref="D668">IFERROR(VLOOKUP(B668,RT!A:J,10,FALSE),"")</f>
        <v/>
      </c>
      <c r="E668" s="203">
        <v>10005556840</v>
      </c>
      <c r="F668" s="204" t="s">
        <v>1112</v>
      </c>
      <c r="G668" s="204" t="s">
        <v>70</v>
      </c>
      <c r="H668" s="204"/>
      <c r="I668" s="204" t="s">
        <v>1104</v>
      </c>
      <c r="J668" s="202" t="s">
        <v>79</v>
      </c>
      <c r="K668" s="169" t="str">
        <f t="array" ref="K668">IFERROR(VLOOKUP(B668,RT!A:K,11,FALSE),"")</f>
        <v/>
      </c>
      <c r="L668" s="170" t="str">
        <f t="array" ref="L668">IFERROR(VLOOKUP(B668,RT!A:AJ,36,FALSE),"")</f>
        <v/>
      </c>
      <c r="M668" s="53" t="str">
        <f t="array" ref="M668">IFERROR(VLOOKUP(B668,RT!A:AL,38,FALSE),"")</f>
        <v/>
      </c>
      <c r="N668" s="52" t="str">
        <f t="array" ref="N668">IFERROR(VLOOKUP(B668,RT!A:AK,37,FALSE),"")</f>
        <v/>
      </c>
      <c r="O668" s="54" t="str">
        <f t="array" ref="O668">IFERROR(VLOOKUP(B668,RT!A:I,9,FALSE),"")</f>
        <v/>
      </c>
      <c r="P668" s="52" t="str">
        <f t="array" ref="P668">IFERROR(VLOOKUP(B668,RT!A:H,8,FALSE),"")</f>
        <v/>
      </c>
      <c r="Q668" s="55" t="str">
        <f t="array" ref="Q668">IFERROR(VLOOKUP(B668,RT!A:AA,27,FALSE),"")</f>
        <v/>
      </c>
      <c r="R668" s="56" t="str">
        <f t="array" ref="R668">IF(AND(E668&lt;&gt;"",G668="INS",K668="OUI",M668&gt;0),M668*IF($O668&gt;41790,5.94,5.65),"")</f>
        <v/>
      </c>
      <c r="S668" s="50" t="str">
        <f t="array" ref="S668">IF(AND(E668&lt;&gt;"",G668="REV",K668="OUI",M668&gt;0),M668*IF($O668&gt;41790,6.2,5.9),"")</f>
        <v/>
      </c>
      <c r="T668" s="57" t="str">
        <f t="array" ref="T668">IF(AND(E668&lt;&gt;"",K668="NON",OR(L668="Branchement individuel",L668="Batiment détruit")),3,"")</f>
        <v/>
      </c>
      <c r="U668" s="58"/>
      <c r="V668" s="58" t="str">
        <f t="array" ref="V668">IF(AND(E668&lt;&gt;"",K668="OUI",Q668="OUI"),18,"")</f>
        <v/>
      </c>
      <c r="W668" s="49" t="str">
        <f t="array" ref="W668">IF(AND(E668&lt;&gt;"",K668="OUI",Q668="OUI"),60,"")</f>
        <v/>
      </c>
      <c r="X668" s="56"/>
      <c r="Y668" s="49"/>
      <c r="Z668" s="49"/>
      <c r="AA668" s="51"/>
      <c r="AB668" s="48"/>
    </row>
    <row r="669" spans="1:28" x14ac:dyDescent="0.25">
      <c r="A669" s="152" t="str">
        <f t="array" ref="A669">IF(D669="",RIGHT(E669,7),"")</f>
        <v>5131795</v>
      </c>
      <c r="B669" s="152">
        <f t="array" ref="B669">E669</f>
        <v>10005131795</v>
      </c>
      <c r="C669" s="61" t="str">
        <f t="array" ref="C669">IFERROR(VLOOKUP(B669,RT!A:B,2,FALSE),"")</f>
        <v/>
      </c>
      <c r="D669" s="7" t="str">
        <f t="array" ref="D669">IFERROR(VLOOKUP(B669,RT!A:J,10,FALSE),"")</f>
        <v/>
      </c>
      <c r="E669" s="203">
        <v>10005131795</v>
      </c>
      <c r="F669" s="204" t="s">
        <v>1111</v>
      </c>
      <c r="G669" s="204" t="s">
        <v>70</v>
      </c>
      <c r="H669" s="204"/>
      <c r="I669" s="204" t="s">
        <v>1104</v>
      </c>
      <c r="J669" s="202" t="s">
        <v>79</v>
      </c>
      <c r="K669" s="169" t="str">
        <f t="array" ref="K669">IFERROR(VLOOKUP(B669,RT!A:K,11,FALSE),"")</f>
        <v/>
      </c>
      <c r="L669" s="170" t="str">
        <f t="array" ref="L669">IFERROR(VLOOKUP(B669,RT!A:AJ,36,FALSE),"")</f>
        <v/>
      </c>
      <c r="M669" s="53" t="str">
        <f t="array" ref="M669">IFERROR(VLOOKUP(B669,RT!A:AL,38,FALSE),"")</f>
        <v/>
      </c>
      <c r="N669" s="52" t="str">
        <f t="array" ref="N669">IFERROR(VLOOKUP(B669,RT!A:AK,37,FALSE),"")</f>
        <v/>
      </c>
      <c r="O669" s="54" t="str">
        <f t="array" ref="O669">IFERROR(VLOOKUP(B669,RT!A:I,9,FALSE),"")</f>
        <v/>
      </c>
      <c r="P669" s="52" t="str">
        <f t="array" ref="P669">IFERROR(VLOOKUP(B669,RT!A:H,8,FALSE),"")</f>
        <v/>
      </c>
      <c r="Q669" s="55" t="str">
        <f t="array" ref="Q669">IFERROR(VLOOKUP(B669,RT!A:AA,27,FALSE),"")</f>
        <v/>
      </c>
      <c r="R669" s="56" t="str">
        <f t="array" ref="R669">IF(AND(E669&lt;&gt;"",G669="INS",K669="OUI",M669&gt;0),M669*IF($O669&gt;41790,5.94,5.65),"")</f>
        <v/>
      </c>
      <c r="S669" s="50" t="str">
        <f t="array" ref="S669">IF(AND(E669&lt;&gt;"",G669="REV",K669="OUI",M669&gt;0),M669*IF($O669&gt;41790,6.2,5.9),"")</f>
        <v/>
      </c>
      <c r="T669" s="57" t="str">
        <f t="array" ref="T669">IF(AND(E669&lt;&gt;"",K669="NON",OR(L669="Branchement individuel",L669="Batiment détruit")),3,"")</f>
        <v/>
      </c>
      <c r="U669" s="58"/>
      <c r="V669" s="58" t="str">
        <f t="array" ref="V669">IF(AND(E669&lt;&gt;"",K669="OUI",Q669="OUI"),18,"")</f>
        <v/>
      </c>
      <c r="W669" s="49" t="str">
        <f t="array" ref="W669">IF(AND(E669&lt;&gt;"",K669="OUI",Q669="OUI"),60,"")</f>
        <v/>
      </c>
      <c r="X669" s="56"/>
      <c r="Y669" s="49"/>
      <c r="Z669" s="49"/>
      <c r="AA669" s="51"/>
      <c r="AB669" s="48"/>
    </row>
    <row r="670" spans="1:28" x14ac:dyDescent="0.25">
      <c r="A670" s="152" t="str">
        <f t="array" ref="A670">IF(D670="",RIGHT(E670,7),"")</f>
        <v>5520991</v>
      </c>
      <c r="B670" s="152">
        <f t="array" ref="B670">E670</f>
        <v>10005520991</v>
      </c>
      <c r="C670" s="61" t="str">
        <f t="array" ref="C670">IFERROR(VLOOKUP(B670,RT!A:B,2,FALSE),"")</f>
        <v/>
      </c>
      <c r="D670" s="7" t="str">
        <f t="array" ref="D670">IFERROR(VLOOKUP(B670,RT!A:J,10,FALSE),"")</f>
        <v/>
      </c>
      <c r="E670" s="203">
        <v>10005520991</v>
      </c>
      <c r="F670" s="204" t="s">
        <v>1110</v>
      </c>
      <c r="G670" s="204" t="s">
        <v>70</v>
      </c>
      <c r="H670" s="204"/>
      <c r="I670" s="204" t="s">
        <v>1104</v>
      </c>
      <c r="J670" s="202" t="s">
        <v>79</v>
      </c>
      <c r="K670" s="169" t="str">
        <f t="array" ref="K670">IFERROR(VLOOKUP(B670,RT!A:K,11,FALSE),"")</f>
        <v/>
      </c>
      <c r="L670" s="170" t="str">
        <f t="array" ref="L670">IFERROR(VLOOKUP(B670,RT!A:AJ,36,FALSE),"")</f>
        <v/>
      </c>
      <c r="M670" s="53" t="str">
        <f t="array" ref="M670">IFERROR(VLOOKUP(B670,RT!A:AL,38,FALSE),"")</f>
        <v/>
      </c>
      <c r="N670" s="52" t="str">
        <f t="array" ref="N670">IFERROR(VLOOKUP(B670,RT!A:AK,37,FALSE),"")</f>
        <v/>
      </c>
      <c r="O670" s="54" t="str">
        <f t="array" ref="O670">IFERROR(VLOOKUP(B670,RT!A:I,9,FALSE),"")</f>
        <v/>
      </c>
      <c r="P670" s="52" t="str">
        <f t="array" ref="P670">IFERROR(VLOOKUP(B670,RT!A:H,8,FALSE),"")</f>
        <v/>
      </c>
      <c r="Q670" s="55" t="str">
        <f t="array" ref="Q670">IFERROR(VLOOKUP(B670,RT!A:AA,27,FALSE),"")</f>
        <v/>
      </c>
      <c r="R670" s="56" t="str">
        <f t="array" ref="R670">IF(AND(E670&lt;&gt;"",G670="INS",K670="OUI",M670&gt;0),M670*IF($O670&gt;41790,5.94,5.65),"")</f>
        <v/>
      </c>
      <c r="S670" s="50" t="str">
        <f t="array" ref="S670">IF(AND(E670&lt;&gt;"",G670="REV",K670="OUI",M670&gt;0),M670*IF($O670&gt;41790,6.2,5.9),"")</f>
        <v/>
      </c>
      <c r="T670" s="57" t="str">
        <f t="array" ref="T670">IF(AND(E670&lt;&gt;"",K670="NON",OR(L670="Branchement individuel",L670="Batiment détruit")),3,"")</f>
        <v/>
      </c>
      <c r="U670" s="58"/>
      <c r="V670" s="58" t="str">
        <f t="array" ref="V670">IF(AND(E670&lt;&gt;"",K670="OUI",Q670="OUI"),18,"")</f>
        <v/>
      </c>
      <c r="W670" s="49" t="str">
        <f t="array" ref="W670">IF(AND(E670&lt;&gt;"",K670="OUI",Q670="OUI"),60,"")</f>
        <v/>
      </c>
      <c r="X670" s="56"/>
      <c r="Y670" s="49"/>
      <c r="Z670" s="49"/>
      <c r="AA670" s="51"/>
      <c r="AB670" s="48"/>
    </row>
    <row r="671" spans="1:28" x14ac:dyDescent="0.25">
      <c r="A671" s="152" t="str">
        <f t="array" ref="A671">IF(D671="",RIGHT(E671,7),"")</f>
        <v>5625023</v>
      </c>
      <c r="B671" s="152">
        <f t="array" ref="B671">E671</f>
        <v>10005625023</v>
      </c>
      <c r="C671" s="61" t="str">
        <f t="array" ref="C671">IFERROR(VLOOKUP(B671,RT!A:B,2,FALSE),"")</f>
        <v/>
      </c>
      <c r="D671" s="7" t="str">
        <f t="array" ref="D671">IFERROR(VLOOKUP(B671,RT!A:J,10,FALSE),"")</f>
        <v/>
      </c>
      <c r="E671" s="203">
        <v>10005625023</v>
      </c>
      <c r="F671" s="204" t="s">
        <v>1413</v>
      </c>
      <c r="G671" s="204" t="s">
        <v>70</v>
      </c>
      <c r="H671" s="204"/>
      <c r="I671" s="204" t="s">
        <v>1104</v>
      </c>
      <c r="J671" s="202" t="s">
        <v>79</v>
      </c>
      <c r="K671" s="169" t="str">
        <f t="array" ref="K671">IFERROR(VLOOKUP(B671,RT!A:K,11,FALSE),"")</f>
        <v/>
      </c>
      <c r="L671" s="170" t="str">
        <f t="array" ref="L671">IFERROR(VLOOKUP(B671,RT!A:AJ,36,FALSE),"")</f>
        <v/>
      </c>
      <c r="M671" s="53" t="str">
        <f t="array" ref="M671">IFERROR(VLOOKUP(B671,RT!A:AL,38,FALSE),"")</f>
        <v/>
      </c>
      <c r="N671" s="52" t="str">
        <f t="array" ref="N671">IFERROR(VLOOKUP(B671,RT!A:AK,37,FALSE),"")</f>
        <v/>
      </c>
      <c r="O671" s="54" t="str">
        <f t="array" ref="O671">IFERROR(VLOOKUP(B671,RT!A:I,9,FALSE),"")</f>
        <v/>
      </c>
      <c r="P671" s="52" t="str">
        <f t="array" ref="P671">IFERROR(VLOOKUP(B671,RT!A:H,8,FALSE),"")</f>
        <v/>
      </c>
      <c r="Q671" s="55" t="str">
        <f t="array" ref="Q671">IFERROR(VLOOKUP(B671,RT!A:AA,27,FALSE),"")</f>
        <v/>
      </c>
      <c r="R671" s="56" t="str">
        <f t="array" ref="R671">IF(AND(E671&lt;&gt;"",G671="INS",K671="OUI",M671&gt;0),M671*IF($O671&gt;41790,5.94,5.65),"")</f>
        <v/>
      </c>
      <c r="S671" s="50" t="str">
        <f t="array" ref="S671">IF(AND(E671&lt;&gt;"",G671="REV",K671="OUI",M671&gt;0),M671*IF($O671&gt;41790,6.2,5.9),"")</f>
        <v/>
      </c>
      <c r="T671" s="57" t="str">
        <f t="array" ref="T671">IF(AND(E671&lt;&gt;"",K671="NON",OR(L671="Branchement individuel",L671="Batiment détruit")),3,"")</f>
        <v/>
      </c>
      <c r="U671" s="58"/>
      <c r="V671" s="58" t="str">
        <f t="array" ref="V671">IF(AND(E671&lt;&gt;"",K671="OUI",Q671="OUI"),18,"")</f>
        <v/>
      </c>
      <c r="W671" s="49" t="str">
        <f t="array" ref="W671">IF(AND(E671&lt;&gt;"",K671="OUI",Q671="OUI"),60,"")</f>
        <v/>
      </c>
      <c r="X671" s="56"/>
      <c r="Y671" s="49"/>
      <c r="Z671" s="49"/>
      <c r="AA671" s="51"/>
      <c r="AB671" s="48"/>
    </row>
    <row r="672" spans="1:28" x14ac:dyDescent="0.25">
      <c r="A672" s="152" t="str">
        <f t="array" ref="A672">IF(D672="",RIGHT(E672,7),"")</f>
        <v>5560399</v>
      </c>
      <c r="B672" s="152">
        <f t="array" ref="B672">E672</f>
        <v>10005560399</v>
      </c>
      <c r="C672" s="61" t="str">
        <f t="array" ref="C672">IFERROR(VLOOKUP(B672,RT!A:B,2,FALSE),"")</f>
        <v/>
      </c>
      <c r="D672" s="7" t="str">
        <f t="array" ref="D672">IFERROR(VLOOKUP(B672,RT!A:J,10,FALSE),"")</f>
        <v/>
      </c>
      <c r="E672" s="203">
        <v>10005560399</v>
      </c>
      <c r="F672" s="204" t="s">
        <v>1109</v>
      </c>
      <c r="G672" s="204" t="s">
        <v>70</v>
      </c>
      <c r="H672" s="204"/>
      <c r="I672" s="204" t="s">
        <v>1104</v>
      </c>
      <c r="J672" s="202" t="s">
        <v>79</v>
      </c>
      <c r="K672" s="169" t="str">
        <f t="array" ref="K672">IFERROR(VLOOKUP(B672,RT!A:K,11,FALSE),"")</f>
        <v/>
      </c>
      <c r="L672" s="170" t="str">
        <f t="array" ref="L672">IFERROR(VLOOKUP(B672,RT!A:AJ,36,FALSE),"")</f>
        <v/>
      </c>
      <c r="M672" s="53" t="str">
        <f t="array" ref="M672">IFERROR(VLOOKUP(B672,RT!A:AL,38,FALSE),"")</f>
        <v/>
      </c>
      <c r="N672" s="52" t="str">
        <f t="array" ref="N672">IFERROR(VLOOKUP(B672,RT!A:AK,37,FALSE),"")</f>
        <v/>
      </c>
      <c r="O672" s="54" t="str">
        <f t="array" ref="O672">IFERROR(VLOOKUP(B672,RT!A:I,9,FALSE),"")</f>
        <v/>
      </c>
      <c r="P672" s="52" t="str">
        <f t="array" ref="P672">IFERROR(VLOOKUP(B672,RT!A:H,8,FALSE),"")</f>
        <v/>
      </c>
      <c r="Q672" s="55" t="str">
        <f t="array" ref="Q672">IFERROR(VLOOKUP(B672,RT!A:AA,27,FALSE),"")</f>
        <v/>
      </c>
      <c r="R672" s="56" t="str">
        <f t="array" ref="R672">IF(AND(E672&lt;&gt;"",G672="INS",K672="OUI",M672&gt;0),M672*IF($O672&gt;41790,5.94,5.65),"")</f>
        <v/>
      </c>
      <c r="S672" s="50" t="str">
        <f t="array" ref="S672">IF(AND(E672&lt;&gt;"",G672="REV",K672="OUI",M672&gt;0),M672*IF($O672&gt;41790,6.2,5.9),"")</f>
        <v/>
      </c>
      <c r="T672" s="57" t="str">
        <f t="array" ref="T672">IF(AND(E672&lt;&gt;"",K672="NON",OR(L672="Branchement individuel",L672="Batiment détruit")),3,"")</f>
        <v/>
      </c>
      <c r="U672" s="58"/>
      <c r="V672" s="58" t="str">
        <f t="array" ref="V672">IF(AND(E672&lt;&gt;"",K672="OUI",Q672="OUI"),18,"")</f>
        <v/>
      </c>
      <c r="W672" s="49" t="str">
        <f t="array" ref="W672">IF(AND(E672&lt;&gt;"",K672="OUI",Q672="OUI"),60,"")</f>
        <v/>
      </c>
      <c r="X672" s="56"/>
      <c r="Y672" s="49"/>
      <c r="Z672" s="49"/>
      <c r="AA672" s="51"/>
      <c r="AB672" s="48"/>
    </row>
    <row r="673" spans="1:28" x14ac:dyDescent="0.25">
      <c r="A673" s="152" t="str">
        <f t="array" ref="A673">IF(D673="",RIGHT(E673,7),"")</f>
        <v>5606389</v>
      </c>
      <c r="B673" s="152">
        <f t="array" ref="B673">E673</f>
        <v>10005606389</v>
      </c>
      <c r="C673" s="61" t="str">
        <f t="array" ref="C673">IFERROR(VLOOKUP(B673,RT!A:B,2,FALSE),"")</f>
        <v/>
      </c>
      <c r="D673" s="7" t="str">
        <f t="array" ref="D673">IFERROR(VLOOKUP(B673,RT!A:J,10,FALSE),"")</f>
        <v/>
      </c>
      <c r="E673" s="203">
        <v>10005606389</v>
      </c>
      <c r="F673" s="204" t="s">
        <v>1414</v>
      </c>
      <c r="G673" s="204" t="s">
        <v>70</v>
      </c>
      <c r="H673" s="204"/>
      <c r="I673" s="204" t="s">
        <v>1104</v>
      </c>
      <c r="J673" s="202" t="s">
        <v>79</v>
      </c>
      <c r="K673" s="169" t="str">
        <f t="array" ref="K673">IFERROR(VLOOKUP(B673,RT!A:K,11,FALSE),"")</f>
        <v/>
      </c>
      <c r="L673" s="170" t="str">
        <f t="array" ref="L673">IFERROR(VLOOKUP(B673,RT!A:AJ,36,FALSE),"")</f>
        <v/>
      </c>
      <c r="M673" s="53" t="str">
        <f t="array" ref="M673">IFERROR(VLOOKUP(B673,RT!A:AL,38,FALSE),"")</f>
        <v/>
      </c>
      <c r="N673" s="52" t="str">
        <f t="array" ref="N673">IFERROR(VLOOKUP(B673,RT!A:AK,37,FALSE),"")</f>
        <v/>
      </c>
      <c r="O673" s="54" t="str">
        <f t="array" ref="O673">IFERROR(VLOOKUP(B673,RT!A:I,9,FALSE),"")</f>
        <v/>
      </c>
      <c r="P673" s="52" t="str">
        <f t="array" ref="P673">IFERROR(VLOOKUP(B673,RT!A:H,8,FALSE),"")</f>
        <v/>
      </c>
      <c r="Q673" s="55" t="str">
        <f t="array" ref="Q673">IFERROR(VLOOKUP(B673,RT!A:AA,27,FALSE),"")</f>
        <v/>
      </c>
      <c r="R673" s="56" t="str">
        <f t="array" ref="R673">IF(AND(E673&lt;&gt;"",G673="INS",K673="OUI",M673&gt;0),M673*IF($O673&gt;41790,5.94,5.65),"")</f>
        <v/>
      </c>
      <c r="S673" s="50" t="str">
        <f t="array" ref="S673">IF(AND(E673&lt;&gt;"",G673="REV",K673="OUI",M673&gt;0),M673*IF($O673&gt;41790,6.2,5.9),"")</f>
        <v/>
      </c>
      <c r="T673" s="57" t="str">
        <f t="array" ref="T673">IF(AND(E673&lt;&gt;"",K673="NON",OR(L673="Branchement individuel",L673="Batiment détruit")),3,"")</f>
        <v/>
      </c>
      <c r="U673" s="58"/>
      <c r="V673" s="58" t="str">
        <f t="array" ref="V673">IF(AND(E673&lt;&gt;"",K673="OUI",Q673="OUI"),18,"")</f>
        <v/>
      </c>
      <c r="W673" s="49" t="str">
        <f t="array" ref="W673">IF(AND(E673&lt;&gt;"",K673="OUI",Q673="OUI"),60,"")</f>
        <v/>
      </c>
      <c r="X673" s="56"/>
      <c r="Y673" s="49"/>
      <c r="Z673" s="49"/>
      <c r="AA673" s="51"/>
      <c r="AB673" s="48"/>
    </row>
    <row r="674" spans="1:28" x14ac:dyDescent="0.25">
      <c r="A674" s="152" t="str">
        <f t="array" ref="A674">IF(D674="",RIGHT(E674,7),"")</f>
        <v>5498025</v>
      </c>
      <c r="B674" s="152">
        <f t="array" ref="B674">E674</f>
        <v>10005498025</v>
      </c>
      <c r="C674" s="61" t="str">
        <f t="array" ref="C674">IFERROR(VLOOKUP(B674,RT!A:B,2,FALSE),"")</f>
        <v/>
      </c>
      <c r="D674" s="7" t="str">
        <f t="array" ref="D674">IFERROR(VLOOKUP(B674,RT!A:J,10,FALSE),"")</f>
        <v/>
      </c>
      <c r="E674" s="203">
        <v>10005498025</v>
      </c>
      <c r="F674" s="204" t="s">
        <v>1108</v>
      </c>
      <c r="G674" s="204" t="s">
        <v>70</v>
      </c>
      <c r="H674" s="204"/>
      <c r="I674" s="204" t="s">
        <v>1104</v>
      </c>
      <c r="J674" s="202" t="s">
        <v>79</v>
      </c>
      <c r="K674" s="169" t="str">
        <f t="array" ref="K674">IFERROR(VLOOKUP(B674,RT!A:K,11,FALSE),"")</f>
        <v/>
      </c>
      <c r="L674" s="170" t="str">
        <f t="array" ref="L674">IFERROR(VLOOKUP(B674,RT!A:AJ,36,FALSE),"")</f>
        <v/>
      </c>
      <c r="M674" s="53" t="str">
        <f t="array" ref="M674">IFERROR(VLOOKUP(B674,RT!A:AL,38,FALSE),"")</f>
        <v/>
      </c>
      <c r="N674" s="52" t="str">
        <f t="array" ref="N674">IFERROR(VLOOKUP(B674,RT!A:AK,37,FALSE),"")</f>
        <v/>
      </c>
      <c r="O674" s="54" t="str">
        <f t="array" ref="O674">IFERROR(VLOOKUP(B674,RT!A:I,9,FALSE),"")</f>
        <v/>
      </c>
      <c r="P674" s="52" t="str">
        <f t="array" ref="P674">IFERROR(VLOOKUP(B674,RT!A:H,8,FALSE),"")</f>
        <v/>
      </c>
      <c r="Q674" s="55" t="str">
        <f t="array" ref="Q674">IFERROR(VLOOKUP(B674,RT!A:AA,27,FALSE),"")</f>
        <v/>
      </c>
      <c r="R674" s="56" t="str">
        <f t="array" ref="R674">IF(AND(E674&lt;&gt;"",G674="INS",K674="OUI",M674&gt;0),M674*IF($O674&gt;41790,5.94,5.65),"")</f>
        <v/>
      </c>
      <c r="S674" s="50" t="str">
        <f t="array" ref="S674">IF(AND(E674&lt;&gt;"",G674="REV",K674="OUI",M674&gt;0),M674*IF($O674&gt;41790,6.2,5.9),"")</f>
        <v/>
      </c>
      <c r="T674" s="57" t="str">
        <f t="array" ref="T674">IF(AND(E674&lt;&gt;"",K674="NON",OR(L674="Branchement individuel",L674="Batiment détruit")),3,"")</f>
        <v/>
      </c>
      <c r="U674" s="58"/>
      <c r="V674" s="58" t="str">
        <f t="array" ref="V674">IF(AND(E674&lt;&gt;"",K674="OUI",Q674="OUI"),18,"")</f>
        <v/>
      </c>
      <c r="W674" s="49" t="str">
        <f t="array" ref="W674">IF(AND(E674&lt;&gt;"",K674="OUI",Q674="OUI"),60,"")</f>
        <v/>
      </c>
      <c r="X674" s="56"/>
      <c r="Y674" s="49"/>
      <c r="Z674" s="49"/>
      <c r="AA674" s="51"/>
      <c r="AB674" s="48"/>
    </row>
    <row r="675" spans="1:28" x14ac:dyDescent="0.25">
      <c r="A675" s="152" t="str">
        <f t="array" ref="A675">IF(D675="",RIGHT(E675,7),"")</f>
        <v>5423782</v>
      </c>
      <c r="B675" s="152">
        <f t="array" ref="B675">E675</f>
        <v>10005423782</v>
      </c>
      <c r="C675" s="61" t="str">
        <f t="array" ref="C675">IFERROR(VLOOKUP(B675,RT!A:B,2,FALSE),"")</f>
        <v/>
      </c>
      <c r="D675" s="7" t="str">
        <f t="array" ref="D675">IFERROR(VLOOKUP(B675,RT!A:J,10,FALSE),"")</f>
        <v/>
      </c>
      <c r="E675" s="203">
        <v>10005423782</v>
      </c>
      <c r="F675" s="204" t="s">
        <v>1415</v>
      </c>
      <c r="G675" s="204" t="s">
        <v>70</v>
      </c>
      <c r="H675" s="204"/>
      <c r="I675" s="204" t="s">
        <v>1104</v>
      </c>
      <c r="J675" s="202" t="s">
        <v>79</v>
      </c>
      <c r="K675" s="169" t="str">
        <f t="array" ref="K675">IFERROR(VLOOKUP(B675,RT!A:K,11,FALSE),"")</f>
        <v/>
      </c>
      <c r="L675" s="170" t="str">
        <f t="array" ref="L675">IFERROR(VLOOKUP(B675,RT!A:AJ,36,FALSE),"")</f>
        <v/>
      </c>
      <c r="M675" s="53" t="str">
        <f t="array" ref="M675">IFERROR(VLOOKUP(B675,RT!A:AL,38,FALSE),"")</f>
        <v/>
      </c>
      <c r="N675" s="52" t="str">
        <f t="array" ref="N675">IFERROR(VLOOKUP(B675,RT!A:AK,37,FALSE),"")</f>
        <v/>
      </c>
      <c r="O675" s="54" t="str">
        <f t="array" ref="O675">IFERROR(VLOOKUP(B675,RT!A:I,9,FALSE),"")</f>
        <v/>
      </c>
      <c r="P675" s="52" t="str">
        <f t="array" ref="P675">IFERROR(VLOOKUP(B675,RT!A:H,8,FALSE),"")</f>
        <v/>
      </c>
      <c r="Q675" s="55" t="str">
        <f t="array" ref="Q675">IFERROR(VLOOKUP(B675,RT!A:AA,27,FALSE),"")</f>
        <v/>
      </c>
      <c r="R675" s="56" t="str">
        <f t="array" ref="R675">IF(AND(E675&lt;&gt;"",G675="INS",K675="OUI",M675&gt;0),M675*IF($O675&gt;41790,5.94,5.65),"")</f>
        <v/>
      </c>
      <c r="S675" s="50" t="str">
        <f t="array" ref="S675">IF(AND(E675&lt;&gt;"",G675="REV",K675="OUI",M675&gt;0),M675*IF($O675&gt;41790,6.2,5.9),"")</f>
        <v/>
      </c>
      <c r="T675" s="57" t="str">
        <f t="array" ref="T675">IF(AND(E675&lt;&gt;"",K675="NON",OR(L675="Branchement individuel",L675="Batiment détruit")),3,"")</f>
        <v/>
      </c>
      <c r="U675" s="58"/>
      <c r="V675" s="58" t="str">
        <f t="array" ref="V675">IF(AND(E675&lt;&gt;"",K675="OUI",Q675="OUI"),18,"")</f>
        <v/>
      </c>
      <c r="W675" s="49" t="str">
        <f t="array" ref="W675">IF(AND(E675&lt;&gt;"",K675="OUI",Q675="OUI"),60,"")</f>
        <v/>
      </c>
      <c r="X675" s="56"/>
      <c r="Y675" s="49"/>
      <c r="Z675" s="49"/>
      <c r="AA675" s="51"/>
      <c r="AB675" s="48"/>
    </row>
    <row r="676" spans="1:28" x14ac:dyDescent="0.25">
      <c r="A676" s="152" t="str">
        <f t="array" ref="A676">IF(D676="",RIGHT(E676,7),"")</f>
        <v>5586001</v>
      </c>
      <c r="B676" s="152">
        <f t="array" ref="B676">E676</f>
        <v>10005586001</v>
      </c>
      <c r="C676" s="61" t="str">
        <f t="array" ref="C676">IFERROR(VLOOKUP(B676,RT!A:B,2,FALSE),"")</f>
        <v/>
      </c>
      <c r="D676" s="7" t="str">
        <f t="array" ref="D676">IFERROR(VLOOKUP(B676,RT!A:J,10,FALSE),"")</f>
        <v/>
      </c>
      <c r="E676" s="203">
        <v>10005586001</v>
      </c>
      <c r="F676" s="204" t="s">
        <v>1416</v>
      </c>
      <c r="G676" s="204" t="s">
        <v>70</v>
      </c>
      <c r="H676" s="204"/>
      <c r="I676" s="204" t="s">
        <v>1104</v>
      </c>
      <c r="J676" s="202" t="s">
        <v>79</v>
      </c>
      <c r="K676" s="169" t="str">
        <f t="array" ref="K676">IFERROR(VLOOKUP(B676,RT!A:K,11,FALSE),"")</f>
        <v/>
      </c>
      <c r="L676" s="170" t="str">
        <f t="array" ref="L676">IFERROR(VLOOKUP(B676,RT!A:AJ,36,FALSE),"")</f>
        <v/>
      </c>
      <c r="M676" s="53" t="str">
        <f t="array" ref="M676">IFERROR(VLOOKUP(B676,RT!A:AL,38,FALSE),"")</f>
        <v/>
      </c>
      <c r="N676" s="52" t="str">
        <f t="array" ref="N676">IFERROR(VLOOKUP(B676,RT!A:AK,37,FALSE),"")</f>
        <v/>
      </c>
      <c r="O676" s="54" t="str">
        <f t="array" ref="O676">IFERROR(VLOOKUP(B676,RT!A:I,9,FALSE),"")</f>
        <v/>
      </c>
      <c r="P676" s="52" t="str">
        <f t="array" ref="P676">IFERROR(VLOOKUP(B676,RT!A:H,8,FALSE),"")</f>
        <v/>
      </c>
      <c r="Q676" s="55" t="str">
        <f t="array" ref="Q676">IFERROR(VLOOKUP(B676,RT!A:AA,27,FALSE),"")</f>
        <v/>
      </c>
      <c r="R676" s="56" t="str">
        <f t="array" ref="R676">IF(AND(E676&lt;&gt;"",G676="INS",K676="OUI",M676&gt;0),M676*IF($O676&gt;41790,5.94,5.65),"")</f>
        <v/>
      </c>
      <c r="S676" s="50" t="str">
        <f t="array" ref="S676">IF(AND(E676&lt;&gt;"",G676="REV",K676="OUI",M676&gt;0),M676*IF($O676&gt;41790,6.2,5.9),"")</f>
        <v/>
      </c>
      <c r="T676" s="57" t="str">
        <f t="array" ref="T676">IF(AND(E676&lt;&gt;"",K676="NON",OR(L676="Branchement individuel",L676="Batiment détruit")),3,"")</f>
        <v/>
      </c>
      <c r="U676" s="58"/>
      <c r="V676" s="58" t="str">
        <f t="array" ref="V676">IF(AND(E676&lt;&gt;"",K676="OUI",Q676="OUI"),18,"")</f>
        <v/>
      </c>
      <c r="W676" s="49" t="str">
        <f t="array" ref="W676">IF(AND(E676&lt;&gt;"",K676="OUI",Q676="OUI"),60,"")</f>
        <v/>
      </c>
      <c r="X676" s="56"/>
      <c r="Y676" s="49"/>
      <c r="Z676" s="49"/>
      <c r="AA676" s="51"/>
      <c r="AB676" s="48"/>
    </row>
    <row r="677" spans="1:28" x14ac:dyDescent="0.25">
      <c r="A677" s="152" t="str">
        <f t="array" ref="A677">IF(D677="",RIGHT(E677,7),"")</f>
        <v>5240375</v>
      </c>
      <c r="B677" s="152">
        <f t="array" ref="B677">E677</f>
        <v>10005240375</v>
      </c>
      <c r="C677" s="61" t="str">
        <f t="array" ref="C677">IFERROR(VLOOKUP(B677,RT!A:B,2,FALSE),"")</f>
        <v/>
      </c>
      <c r="D677" s="7" t="str">
        <f t="array" ref="D677">IFERROR(VLOOKUP(B677,RT!A:J,10,FALSE),"")</f>
        <v/>
      </c>
      <c r="E677" s="203">
        <v>10005240375</v>
      </c>
      <c r="F677" s="204" t="s">
        <v>1725</v>
      </c>
      <c r="G677" s="204" t="s">
        <v>70</v>
      </c>
      <c r="H677" s="204"/>
      <c r="I677" s="204" t="s">
        <v>1704</v>
      </c>
      <c r="J677" s="202" t="s">
        <v>79</v>
      </c>
      <c r="K677" s="169" t="str">
        <f t="array" ref="K677">IFERROR(VLOOKUP(B677,RT!A:K,11,FALSE),"")</f>
        <v/>
      </c>
      <c r="L677" s="170" t="str">
        <f t="array" ref="L677">IFERROR(VLOOKUP(B677,RT!A:AJ,36,FALSE),"")</f>
        <v/>
      </c>
      <c r="M677" s="53" t="str">
        <f t="array" ref="M677">IFERROR(VLOOKUP(B677,RT!A:AL,38,FALSE),"")</f>
        <v/>
      </c>
      <c r="N677" s="52" t="str">
        <f t="array" ref="N677">IFERROR(VLOOKUP(B677,RT!A:AK,37,FALSE),"")</f>
        <v/>
      </c>
      <c r="O677" s="54" t="str">
        <f t="array" ref="O677">IFERROR(VLOOKUP(B677,RT!A:I,9,FALSE),"")</f>
        <v/>
      </c>
      <c r="P677" s="52" t="str">
        <f t="array" ref="P677">IFERROR(VLOOKUP(B677,RT!A:H,8,FALSE),"")</f>
        <v/>
      </c>
      <c r="Q677" s="55" t="str">
        <f t="array" ref="Q677">IFERROR(VLOOKUP(B677,RT!A:AA,27,FALSE),"")</f>
        <v/>
      </c>
      <c r="R677" s="56" t="str">
        <f t="array" ref="R677">IF(AND(E677&lt;&gt;"",G677="INS",K677="OUI",M677&gt;0),M677*IF($O677&gt;41790,5.94,5.65),"")</f>
        <v/>
      </c>
      <c r="S677" s="50" t="str">
        <f t="array" ref="S677">IF(AND(E677&lt;&gt;"",G677="REV",K677="OUI",M677&gt;0),M677*IF($O677&gt;41790,6.2,5.9),"")</f>
        <v/>
      </c>
      <c r="T677" s="57" t="str">
        <f t="array" ref="T677">IF(AND(E677&lt;&gt;"",K677="NON",OR(L677="Branchement individuel",L677="Batiment détruit")),3,"")</f>
        <v/>
      </c>
      <c r="U677" s="58"/>
      <c r="V677" s="58" t="str">
        <f t="array" ref="V677">IF(AND(E677&lt;&gt;"",K677="OUI",Q677="OUI"),18,"")</f>
        <v/>
      </c>
      <c r="W677" s="49" t="str">
        <f t="array" ref="W677">IF(AND(E677&lt;&gt;"",K677="OUI",Q677="OUI"),60,"")</f>
        <v/>
      </c>
      <c r="X677" s="56"/>
      <c r="Y677" s="49"/>
      <c r="Z677" s="49"/>
      <c r="AA677" s="51"/>
      <c r="AB677" s="48"/>
    </row>
    <row r="678" spans="1:28" x14ac:dyDescent="0.25">
      <c r="A678" s="152" t="str">
        <f t="array" ref="A678">IF(D678="",RIGHT(E678,7),"")</f>
        <v>5240945</v>
      </c>
      <c r="B678" s="152">
        <f t="array" ref="B678">E678</f>
        <v>10005240945</v>
      </c>
      <c r="C678" s="61" t="str">
        <f t="array" ref="C678">IFERROR(VLOOKUP(B678,RT!A:B,2,FALSE),"")</f>
        <v/>
      </c>
      <c r="D678" s="7" t="str">
        <f t="array" ref="D678">IFERROR(VLOOKUP(B678,RT!A:J,10,FALSE),"")</f>
        <v/>
      </c>
      <c r="E678" s="203">
        <v>10005240945</v>
      </c>
      <c r="F678" s="204" t="s">
        <v>1726</v>
      </c>
      <c r="G678" s="204" t="s">
        <v>70</v>
      </c>
      <c r="H678" s="204"/>
      <c r="I678" s="204" t="s">
        <v>1704</v>
      </c>
      <c r="J678" s="202" t="s">
        <v>79</v>
      </c>
      <c r="K678" s="169" t="str">
        <f t="array" ref="K678">IFERROR(VLOOKUP(B678,RT!A:K,11,FALSE),"")</f>
        <v/>
      </c>
      <c r="L678" s="170" t="str">
        <f t="array" ref="L678">IFERROR(VLOOKUP(B678,RT!A:AJ,36,FALSE),"")</f>
        <v/>
      </c>
      <c r="M678" s="53" t="str">
        <f t="array" ref="M678">IFERROR(VLOOKUP(B678,RT!A:AL,38,FALSE),"")</f>
        <v/>
      </c>
      <c r="N678" s="52" t="str">
        <f t="array" ref="N678">IFERROR(VLOOKUP(B678,RT!A:AK,37,FALSE),"")</f>
        <v/>
      </c>
      <c r="O678" s="54" t="str">
        <f t="array" ref="O678">IFERROR(VLOOKUP(B678,RT!A:I,9,FALSE),"")</f>
        <v/>
      </c>
      <c r="P678" s="52" t="str">
        <f t="array" ref="P678">IFERROR(VLOOKUP(B678,RT!A:H,8,FALSE),"")</f>
        <v/>
      </c>
      <c r="Q678" s="55" t="str">
        <f t="array" ref="Q678">IFERROR(VLOOKUP(B678,RT!A:AA,27,FALSE),"")</f>
        <v/>
      </c>
      <c r="R678" s="56" t="str">
        <f t="array" ref="R678">IF(AND(E678&lt;&gt;"",G678="INS",K678="OUI",M678&gt;0),M678*IF($O678&gt;41790,5.94,5.65),"")</f>
        <v/>
      </c>
      <c r="S678" s="50" t="str">
        <f t="array" ref="S678">IF(AND(E678&lt;&gt;"",G678="REV",K678="OUI",M678&gt;0),M678*IF($O678&gt;41790,6.2,5.9),"")</f>
        <v/>
      </c>
      <c r="T678" s="57" t="str">
        <f t="array" ref="T678">IF(AND(E678&lt;&gt;"",K678="NON",OR(L678="Branchement individuel",L678="Batiment détruit")),3,"")</f>
        <v/>
      </c>
      <c r="U678" s="58"/>
      <c r="V678" s="58" t="str">
        <f t="array" ref="V678">IF(AND(E678&lt;&gt;"",K678="OUI",Q678="OUI"),18,"")</f>
        <v/>
      </c>
      <c r="W678" s="49" t="str">
        <f t="array" ref="W678">IF(AND(E678&lt;&gt;"",K678="OUI",Q678="OUI"),60,"")</f>
        <v/>
      </c>
      <c r="X678" s="56"/>
      <c r="Y678" s="49"/>
      <c r="Z678" s="49"/>
      <c r="AA678" s="51"/>
      <c r="AB678" s="48"/>
    </row>
    <row r="679" spans="1:28" x14ac:dyDescent="0.25">
      <c r="A679" s="152" t="str">
        <f t="array" ref="A679">IF(D679="",RIGHT(E679,7),"")</f>
        <v>5339247</v>
      </c>
      <c r="B679" s="152">
        <f t="array" ref="B679">E679</f>
        <v>10005339247</v>
      </c>
      <c r="C679" s="61" t="str">
        <f t="array" ref="C679">IFERROR(VLOOKUP(B679,RT!A:B,2,FALSE),"")</f>
        <v/>
      </c>
      <c r="D679" s="7" t="str">
        <f t="array" ref="D679">IFERROR(VLOOKUP(B679,RT!A:J,10,FALSE),"")</f>
        <v/>
      </c>
      <c r="E679" s="203">
        <v>10005339247</v>
      </c>
      <c r="F679" s="204" t="s">
        <v>1717</v>
      </c>
      <c r="G679" s="204" t="s">
        <v>70</v>
      </c>
      <c r="H679" s="204"/>
      <c r="I679" s="204" t="s">
        <v>1704</v>
      </c>
      <c r="J679" s="202" t="s">
        <v>79</v>
      </c>
      <c r="K679" s="169" t="str">
        <f t="array" ref="K679">IFERROR(VLOOKUP(B679,RT!A:K,11,FALSE),"")</f>
        <v/>
      </c>
      <c r="L679" s="170" t="str">
        <f t="array" ref="L679">IFERROR(VLOOKUP(B679,RT!A:AJ,36,FALSE),"")</f>
        <v/>
      </c>
      <c r="M679" s="53" t="str">
        <f t="array" ref="M679">IFERROR(VLOOKUP(B679,RT!A:AL,38,FALSE),"")</f>
        <v/>
      </c>
      <c r="N679" s="52" t="str">
        <f t="array" ref="N679">IFERROR(VLOOKUP(B679,RT!A:AK,37,FALSE),"")</f>
        <v/>
      </c>
      <c r="O679" s="54" t="str">
        <f t="array" ref="O679">IFERROR(VLOOKUP(B679,RT!A:I,9,FALSE),"")</f>
        <v/>
      </c>
      <c r="P679" s="52" t="str">
        <f t="array" ref="P679">IFERROR(VLOOKUP(B679,RT!A:H,8,FALSE),"")</f>
        <v/>
      </c>
      <c r="Q679" s="55" t="str">
        <f t="array" ref="Q679">IFERROR(VLOOKUP(B679,RT!A:AA,27,FALSE),"")</f>
        <v/>
      </c>
      <c r="R679" s="56" t="str">
        <f t="array" ref="R679">IF(AND(E679&lt;&gt;"",G679="INS",K679="OUI",M679&gt;0),M679*IF($O679&gt;41790,5.94,5.65),"")</f>
        <v/>
      </c>
      <c r="S679" s="50" t="str">
        <f t="array" ref="S679">IF(AND(E679&lt;&gt;"",G679="REV",K679="OUI",M679&gt;0),M679*IF($O679&gt;41790,6.2,5.9),"")</f>
        <v/>
      </c>
      <c r="T679" s="57" t="str">
        <f t="array" ref="T679">IF(AND(E679&lt;&gt;"",K679="NON",OR(L679="Branchement individuel",L679="Batiment détruit")),3,"")</f>
        <v/>
      </c>
      <c r="U679" s="58"/>
      <c r="V679" s="58" t="str">
        <f t="array" ref="V679">IF(AND(E679&lt;&gt;"",K679="OUI",Q679="OUI"),18,"")</f>
        <v/>
      </c>
      <c r="W679" s="49" t="str">
        <f t="array" ref="W679">IF(AND(E679&lt;&gt;"",K679="OUI",Q679="OUI"),60,"")</f>
        <v/>
      </c>
      <c r="X679" s="56"/>
      <c r="Y679" s="49"/>
      <c r="Z679" s="49"/>
      <c r="AA679" s="51"/>
      <c r="AB679" s="48"/>
    </row>
    <row r="680" spans="1:28" x14ac:dyDescent="0.25">
      <c r="A680" s="152" t="str">
        <f t="array" ref="A680">IF(D680="",RIGHT(E680,7),"")</f>
        <v>5288990</v>
      </c>
      <c r="B680" s="152">
        <f t="array" ref="B680">E680</f>
        <v>10005288990</v>
      </c>
      <c r="C680" s="61" t="str">
        <f t="array" ref="C680">IFERROR(VLOOKUP(B680,RT!A:B,2,FALSE),"")</f>
        <v/>
      </c>
      <c r="D680" s="7" t="str">
        <f t="array" ref="D680">IFERROR(VLOOKUP(B680,RT!A:J,10,FALSE),"")</f>
        <v/>
      </c>
      <c r="E680" s="203">
        <v>10005288990</v>
      </c>
      <c r="F680" s="204" t="s">
        <v>1703</v>
      </c>
      <c r="G680" s="204" t="s">
        <v>70</v>
      </c>
      <c r="H680" s="204"/>
      <c r="I680" s="204" t="s">
        <v>1704</v>
      </c>
      <c r="J680" s="202" t="s">
        <v>79</v>
      </c>
      <c r="K680" s="169" t="str">
        <f t="array" ref="K680">IFERROR(VLOOKUP(B680,RT!A:K,11,FALSE),"")</f>
        <v/>
      </c>
      <c r="L680" s="170" t="str">
        <f t="array" ref="L680">IFERROR(VLOOKUP(B680,RT!A:AJ,36,FALSE),"")</f>
        <v/>
      </c>
      <c r="M680" s="53" t="str">
        <f t="array" ref="M680">IFERROR(VLOOKUP(B680,RT!A:AL,38,FALSE),"")</f>
        <v/>
      </c>
      <c r="N680" s="52" t="str">
        <f t="array" ref="N680">IFERROR(VLOOKUP(B680,RT!A:AK,37,FALSE),"")</f>
        <v/>
      </c>
      <c r="O680" s="54" t="str">
        <f t="array" ref="O680">IFERROR(VLOOKUP(B680,RT!A:I,9,FALSE),"")</f>
        <v/>
      </c>
      <c r="P680" s="52" t="str">
        <f t="array" ref="P680">IFERROR(VLOOKUP(B680,RT!A:H,8,FALSE),"")</f>
        <v/>
      </c>
      <c r="Q680" s="55" t="str">
        <f t="array" ref="Q680">IFERROR(VLOOKUP(B680,RT!A:AA,27,FALSE),"")</f>
        <v/>
      </c>
      <c r="R680" s="56" t="str">
        <f t="array" ref="R680">IF(AND(E680&lt;&gt;"",G680="INS",K680="OUI",M680&gt;0),M680*IF($O680&gt;41790,5.94,5.65),"")</f>
        <v/>
      </c>
      <c r="S680" s="50" t="str">
        <f t="array" ref="S680">IF(AND(E680&lt;&gt;"",G680="REV",K680="OUI",M680&gt;0),M680*IF($O680&gt;41790,6.2,5.9),"")</f>
        <v/>
      </c>
      <c r="T680" s="57" t="str">
        <f t="array" ref="T680">IF(AND(E680&lt;&gt;"",K680="NON",OR(L680="Branchement individuel",L680="Batiment détruit")),3,"")</f>
        <v/>
      </c>
      <c r="U680" s="58"/>
      <c r="V680" s="58" t="str">
        <f t="array" ref="V680">IF(AND(E680&lt;&gt;"",K680="OUI",Q680="OUI"),18,"")</f>
        <v/>
      </c>
      <c r="W680" s="49" t="str">
        <f t="array" ref="W680">IF(AND(E680&lt;&gt;"",K680="OUI",Q680="OUI"),60,"")</f>
        <v/>
      </c>
      <c r="X680" s="56"/>
      <c r="Y680" s="49"/>
      <c r="Z680" s="49"/>
      <c r="AA680" s="51"/>
      <c r="AB680" s="48"/>
    </row>
    <row r="681" spans="1:28" x14ac:dyDescent="0.25">
      <c r="A681" s="152" t="str">
        <f t="array" ref="A681">IF(D681="",RIGHT(E681,7),"")</f>
        <v>5196175</v>
      </c>
      <c r="B681" s="152">
        <f t="array" ref="B681">E681</f>
        <v>10005196175</v>
      </c>
      <c r="C681" s="61" t="str">
        <f t="array" ref="C681">IFERROR(VLOOKUP(B681,RT!A:B,2,FALSE),"")</f>
        <v/>
      </c>
      <c r="D681" s="7" t="str">
        <f t="array" ref="D681">IFERROR(VLOOKUP(B681,RT!A:J,10,FALSE),"")</f>
        <v/>
      </c>
      <c r="E681" s="203">
        <v>10005196175</v>
      </c>
      <c r="F681" s="204" t="s">
        <v>1714</v>
      </c>
      <c r="G681" s="204" t="s">
        <v>70</v>
      </c>
      <c r="H681" s="204"/>
      <c r="I681" s="204" t="s">
        <v>1704</v>
      </c>
      <c r="J681" s="202" t="s">
        <v>79</v>
      </c>
      <c r="K681" s="169" t="str">
        <f t="array" ref="K681">IFERROR(VLOOKUP(B681,RT!A:K,11,FALSE),"")</f>
        <v/>
      </c>
      <c r="L681" s="170" t="str">
        <f t="array" ref="L681">IFERROR(VLOOKUP(B681,RT!A:AJ,36,FALSE),"")</f>
        <v/>
      </c>
      <c r="M681" s="53" t="str">
        <f t="array" ref="M681">IFERROR(VLOOKUP(B681,RT!A:AL,38,FALSE),"")</f>
        <v/>
      </c>
      <c r="N681" s="52" t="str">
        <f t="array" ref="N681">IFERROR(VLOOKUP(B681,RT!A:AK,37,FALSE),"")</f>
        <v/>
      </c>
      <c r="O681" s="54" t="str">
        <f t="array" ref="O681">IFERROR(VLOOKUP(B681,RT!A:I,9,FALSE),"")</f>
        <v/>
      </c>
      <c r="P681" s="52" t="str">
        <f t="array" ref="P681">IFERROR(VLOOKUP(B681,RT!A:H,8,FALSE),"")</f>
        <v/>
      </c>
      <c r="Q681" s="55" t="str">
        <f t="array" ref="Q681">IFERROR(VLOOKUP(B681,RT!A:AA,27,FALSE),"")</f>
        <v/>
      </c>
      <c r="R681" s="56" t="str">
        <f t="array" ref="R681">IF(AND(E681&lt;&gt;"",G681="INS",K681="OUI",M681&gt;0),M681*IF($O681&gt;41790,5.94,5.65),"")</f>
        <v/>
      </c>
      <c r="S681" s="50" t="str">
        <f t="array" ref="S681">IF(AND(E681&lt;&gt;"",G681="REV",K681="OUI",M681&gt;0),M681*IF($O681&gt;41790,6.2,5.9),"")</f>
        <v/>
      </c>
      <c r="T681" s="57" t="str">
        <f t="array" ref="T681">IF(AND(E681&lt;&gt;"",K681="NON",OR(L681="Branchement individuel",L681="Batiment détruit")),3,"")</f>
        <v/>
      </c>
      <c r="U681" s="58"/>
      <c r="V681" s="58" t="str">
        <f t="array" ref="V681">IF(AND(E681&lt;&gt;"",K681="OUI",Q681="OUI"),18,"")</f>
        <v/>
      </c>
      <c r="W681" s="49" t="str">
        <f t="array" ref="W681">IF(AND(E681&lt;&gt;"",K681="OUI",Q681="OUI"),60,"")</f>
        <v/>
      </c>
      <c r="X681" s="56"/>
      <c r="Y681" s="49"/>
      <c r="Z681" s="49"/>
      <c r="AA681" s="51"/>
      <c r="AB681" s="48"/>
    </row>
    <row r="682" spans="1:28" x14ac:dyDescent="0.25">
      <c r="A682" s="152" t="str">
        <f t="array" ref="A682">IF(D682="",RIGHT(E682,7),"")</f>
        <v>5245112</v>
      </c>
      <c r="B682" s="152">
        <f t="array" ref="B682">E682</f>
        <v>10005245112</v>
      </c>
      <c r="C682" s="61" t="str">
        <f t="array" ref="C682">IFERROR(VLOOKUP(B682,RT!A:B,2,FALSE),"")</f>
        <v/>
      </c>
      <c r="D682" s="7" t="str">
        <f t="array" ref="D682">IFERROR(VLOOKUP(B682,RT!A:J,10,FALSE),"")</f>
        <v/>
      </c>
      <c r="E682" s="203">
        <v>10005245112</v>
      </c>
      <c r="F682" s="204" t="s">
        <v>1721</v>
      </c>
      <c r="G682" s="204" t="s">
        <v>70</v>
      </c>
      <c r="H682" s="204"/>
      <c r="I682" s="204" t="s">
        <v>1704</v>
      </c>
      <c r="J682" s="202" t="s">
        <v>79</v>
      </c>
      <c r="K682" s="169" t="str">
        <f t="array" ref="K682">IFERROR(VLOOKUP(B682,RT!A:K,11,FALSE),"")</f>
        <v/>
      </c>
      <c r="L682" s="170" t="str">
        <f t="array" ref="L682">IFERROR(VLOOKUP(B682,RT!A:AJ,36,FALSE),"")</f>
        <v/>
      </c>
      <c r="M682" s="53" t="str">
        <f t="array" ref="M682">IFERROR(VLOOKUP(B682,RT!A:AL,38,FALSE),"")</f>
        <v/>
      </c>
      <c r="N682" s="52" t="str">
        <f t="array" ref="N682">IFERROR(VLOOKUP(B682,RT!A:AK,37,FALSE),"")</f>
        <v/>
      </c>
      <c r="O682" s="54" t="str">
        <f t="array" ref="O682">IFERROR(VLOOKUP(B682,RT!A:I,9,FALSE),"")</f>
        <v/>
      </c>
      <c r="P682" s="52" t="str">
        <f t="array" ref="P682">IFERROR(VLOOKUP(B682,RT!A:H,8,FALSE),"")</f>
        <v/>
      </c>
      <c r="Q682" s="55" t="str">
        <f t="array" ref="Q682">IFERROR(VLOOKUP(B682,RT!A:AA,27,FALSE),"")</f>
        <v/>
      </c>
      <c r="R682" s="56" t="str">
        <f t="array" ref="R682">IF(AND(E682&lt;&gt;"",G682="INS",K682="OUI",M682&gt;0),M682*IF($O682&gt;41790,5.94,5.65),"")</f>
        <v/>
      </c>
      <c r="S682" s="50" t="str">
        <f t="array" ref="S682">IF(AND(E682&lt;&gt;"",G682="REV",K682="OUI",M682&gt;0),M682*IF($O682&gt;41790,6.2,5.9),"")</f>
        <v/>
      </c>
      <c r="T682" s="57" t="str">
        <f t="array" ref="T682">IF(AND(E682&lt;&gt;"",K682="NON",OR(L682="Branchement individuel",L682="Batiment détruit")),3,"")</f>
        <v/>
      </c>
      <c r="U682" s="58"/>
      <c r="V682" s="58" t="str">
        <f t="array" ref="V682">IF(AND(E682&lt;&gt;"",K682="OUI",Q682="OUI"),18,"")</f>
        <v/>
      </c>
      <c r="W682" s="49" t="str">
        <f t="array" ref="W682">IF(AND(E682&lt;&gt;"",K682="OUI",Q682="OUI"),60,"")</f>
        <v/>
      </c>
      <c r="X682" s="56"/>
      <c r="Y682" s="49"/>
      <c r="Z682" s="49"/>
      <c r="AA682" s="51"/>
      <c r="AB682" s="48"/>
    </row>
    <row r="683" spans="1:28" x14ac:dyDescent="0.25">
      <c r="A683" s="152" t="str">
        <f t="array" ref="A683">IF(D683="",RIGHT(E683,7),"")</f>
        <v>5244552</v>
      </c>
      <c r="B683" s="152">
        <f t="array" ref="B683">E683</f>
        <v>10005244552</v>
      </c>
      <c r="C683" s="61" t="str">
        <f t="array" ref="C683">IFERROR(VLOOKUP(B683,RT!A:B,2,FALSE),"")</f>
        <v/>
      </c>
      <c r="D683" s="7" t="str">
        <f t="array" ref="D683">IFERROR(VLOOKUP(B683,RT!A:J,10,FALSE),"")</f>
        <v/>
      </c>
      <c r="E683" s="203">
        <v>10005244552</v>
      </c>
      <c r="F683" s="204" t="s">
        <v>1722</v>
      </c>
      <c r="G683" s="204" t="s">
        <v>70</v>
      </c>
      <c r="H683" s="204"/>
      <c r="I683" s="204" t="s">
        <v>1704</v>
      </c>
      <c r="J683" s="202" t="s">
        <v>79</v>
      </c>
      <c r="K683" s="169" t="str">
        <f t="array" ref="K683">IFERROR(VLOOKUP(B683,RT!A:K,11,FALSE),"")</f>
        <v/>
      </c>
      <c r="L683" s="170" t="str">
        <f t="array" ref="L683">IFERROR(VLOOKUP(B683,RT!A:AJ,36,FALSE),"")</f>
        <v/>
      </c>
      <c r="M683" s="53" t="str">
        <f t="array" ref="M683">IFERROR(VLOOKUP(B683,RT!A:AL,38,FALSE),"")</f>
        <v/>
      </c>
      <c r="N683" s="52" t="str">
        <f t="array" ref="N683">IFERROR(VLOOKUP(B683,RT!A:AK,37,FALSE),"")</f>
        <v/>
      </c>
      <c r="O683" s="54" t="str">
        <f t="array" ref="O683">IFERROR(VLOOKUP(B683,RT!A:I,9,FALSE),"")</f>
        <v/>
      </c>
      <c r="P683" s="52" t="str">
        <f t="array" ref="P683">IFERROR(VLOOKUP(B683,RT!A:H,8,FALSE),"")</f>
        <v/>
      </c>
      <c r="Q683" s="55" t="str">
        <f t="array" ref="Q683">IFERROR(VLOOKUP(B683,RT!A:AA,27,FALSE),"")</f>
        <v/>
      </c>
      <c r="R683" s="56" t="str">
        <f t="array" ref="R683">IF(AND(E683&lt;&gt;"",G683="INS",K683="OUI",M683&gt;0),M683*IF($O683&gt;41790,5.94,5.65),"")</f>
        <v/>
      </c>
      <c r="S683" s="50" t="str">
        <f t="array" ref="S683">IF(AND(E683&lt;&gt;"",G683="REV",K683="OUI",M683&gt;0),M683*IF($O683&gt;41790,6.2,5.9),"")</f>
        <v/>
      </c>
      <c r="T683" s="57" t="str">
        <f t="array" ref="T683">IF(AND(E683&lt;&gt;"",K683="NON",OR(L683="Branchement individuel",L683="Batiment détruit")),3,"")</f>
        <v/>
      </c>
      <c r="U683" s="58"/>
      <c r="V683" s="58" t="str">
        <f t="array" ref="V683">IF(AND(E683&lt;&gt;"",K683="OUI",Q683="OUI"),18,"")</f>
        <v/>
      </c>
      <c r="W683" s="49" t="str">
        <f t="array" ref="W683">IF(AND(E683&lt;&gt;"",K683="OUI",Q683="OUI"),60,"")</f>
        <v/>
      </c>
      <c r="X683" s="56"/>
      <c r="Y683" s="49"/>
      <c r="Z683" s="49"/>
      <c r="AA683" s="51"/>
      <c r="AB683" s="48"/>
    </row>
    <row r="684" spans="1:28" x14ac:dyDescent="0.25">
      <c r="A684" s="152" t="str">
        <f t="array" ref="A684">IF(D684="",RIGHT(E684,7),"")</f>
        <v>5240378</v>
      </c>
      <c r="B684" s="152">
        <f t="array" ref="B684">E684</f>
        <v>10005240378</v>
      </c>
      <c r="C684" s="61" t="str">
        <f t="array" ref="C684">IFERROR(VLOOKUP(B684,RT!A:B,2,FALSE),"")</f>
        <v/>
      </c>
      <c r="D684" s="7" t="str">
        <f t="array" ref="D684">IFERROR(VLOOKUP(B684,RT!A:J,10,FALSE),"")</f>
        <v/>
      </c>
      <c r="E684" s="203">
        <v>10005240378</v>
      </c>
      <c r="F684" s="204" t="s">
        <v>1723</v>
      </c>
      <c r="G684" s="204" t="s">
        <v>70</v>
      </c>
      <c r="H684" s="204"/>
      <c r="I684" s="204" t="s">
        <v>1704</v>
      </c>
      <c r="J684" s="202" t="s">
        <v>79</v>
      </c>
      <c r="K684" s="169" t="str">
        <f t="array" ref="K684">IFERROR(VLOOKUP(B684,RT!A:K,11,FALSE),"")</f>
        <v/>
      </c>
      <c r="L684" s="170" t="str">
        <f t="array" ref="L684">IFERROR(VLOOKUP(B684,RT!A:AJ,36,FALSE),"")</f>
        <v/>
      </c>
      <c r="M684" s="53" t="str">
        <f t="array" ref="M684">IFERROR(VLOOKUP(B684,RT!A:AL,38,FALSE),"")</f>
        <v/>
      </c>
      <c r="N684" s="52" t="str">
        <f t="array" ref="N684">IFERROR(VLOOKUP(B684,RT!A:AK,37,FALSE),"")</f>
        <v/>
      </c>
      <c r="O684" s="54" t="str">
        <f t="array" ref="O684">IFERROR(VLOOKUP(B684,RT!A:I,9,FALSE),"")</f>
        <v/>
      </c>
      <c r="P684" s="52" t="str">
        <f t="array" ref="P684">IFERROR(VLOOKUP(B684,RT!A:H,8,FALSE),"")</f>
        <v/>
      </c>
      <c r="Q684" s="55" t="str">
        <f t="array" ref="Q684">IFERROR(VLOOKUP(B684,RT!A:AA,27,FALSE),"")</f>
        <v/>
      </c>
      <c r="R684" s="56" t="str">
        <f t="array" ref="R684">IF(AND(E684&lt;&gt;"",G684="INS",K684="OUI",M684&gt;0),M684*IF($O684&gt;41790,5.94,5.65),"")</f>
        <v/>
      </c>
      <c r="S684" s="50" t="str">
        <f t="array" ref="S684">IF(AND(E684&lt;&gt;"",G684="REV",K684="OUI",M684&gt;0),M684*IF($O684&gt;41790,6.2,5.9),"")</f>
        <v/>
      </c>
      <c r="T684" s="57" t="str">
        <f t="array" ref="T684">IF(AND(E684&lt;&gt;"",K684="NON",OR(L684="Branchement individuel",L684="Batiment détruit")),3,"")</f>
        <v/>
      </c>
      <c r="U684" s="58"/>
      <c r="V684" s="58" t="str">
        <f t="array" ref="V684">IF(AND(E684&lt;&gt;"",K684="OUI",Q684="OUI"),18,"")</f>
        <v/>
      </c>
      <c r="W684" s="49" t="str">
        <f t="array" ref="W684">IF(AND(E684&lt;&gt;"",K684="OUI",Q684="OUI"),60,"")</f>
        <v/>
      </c>
      <c r="X684" s="56"/>
      <c r="Y684" s="49"/>
      <c r="Z684" s="49"/>
      <c r="AA684" s="51"/>
      <c r="AB684" s="48"/>
    </row>
    <row r="685" spans="1:28" x14ac:dyDescent="0.25">
      <c r="A685" s="152" t="str">
        <f t="array" ref="A685">IF(D685="",RIGHT(E685,7),"")</f>
        <v>5242172</v>
      </c>
      <c r="B685" s="152">
        <f t="array" ref="B685">E685</f>
        <v>10005242172</v>
      </c>
      <c r="C685" s="61" t="str">
        <f t="array" ref="C685">IFERROR(VLOOKUP(B685,RT!A:B,2,FALSE),"")</f>
        <v/>
      </c>
      <c r="D685" s="7" t="str">
        <f t="array" ref="D685">IFERROR(VLOOKUP(B685,RT!A:J,10,FALSE),"")</f>
        <v/>
      </c>
      <c r="E685" s="203">
        <v>10005242172</v>
      </c>
      <c r="F685" s="204" t="s">
        <v>1724</v>
      </c>
      <c r="G685" s="204" t="s">
        <v>70</v>
      </c>
      <c r="H685" s="204"/>
      <c r="I685" s="204" t="s">
        <v>1704</v>
      </c>
      <c r="J685" s="202" t="s">
        <v>79</v>
      </c>
      <c r="K685" s="169" t="str">
        <f t="array" ref="K685">IFERROR(VLOOKUP(B685,RT!A:K,11,FALSE),"")</f>
        <v/>
      </c>
      <c r="L685" s="170" t="str">
        <f t="array" ref="L685">IFERROR(VLOOKUP(B685,RT!A:AJ,36,FALSE),"")</f>
        <v/>
      </c>
      <c r="M685" s="53" t="str">
        <f t="array" ref="M685">IFERROR(VLOOKUP(B685,RT!A:AL,38,FALSE),"")</f>
        <v/>
      </c>
      <c r="N685" s="52" t="str">
        <f t="array" ref="N685">IFERROR(VLOOKUP(B685,RT!A:AK,37,FALSE),"")</f>
        <v/>
      </c>
      <c r="O685" s="54" t="str">
        <f t="array" ref="O685">IFERROR(VLOOKUP(B685,RT!A:I,9,FALSE),"")</f>
        <v/>
      </c>
      <c r="P685" s="52" t="str">
        <f t="array" ref="P685">IFERROR(VLOOKUP(B685,RT!A:H,8,FALSE),"")</f>
        <v/>
      </c>
      <c r="Q685" s="55" t="str">
        <f t="array" ref="Q685">IFERROR(VLOOKUP(B685,RT!A:AA,27,FALSE),"")</f>
        <v/>
      </c>
      <c r="R685" s="56" t="str">
        <f t="array" ref="R685">IF(AND(E685&lt;&gt;"",G685="INS",K685="OUI",M685&gt;0),M685*IF($O685&gt;41790,5.94,5.65),"")</f>
        <v/>
      </c>
      <c r="S685" s="50" t="str">
        <f t="array" ref="S685">IF(AND(E685&lt;&gt;"",G685="REV",K685="OUI",M685&gt;0),M685*IF($O685&gt;41790,6.2,5.9),"")</f>
        <v/>
      </c>
      <c r="T685" s="57" t="str">
        <f t="array" ref="T685">IF(AND(E685&lt;&gt;"",K685="NON",OR(L685="Branchement individuel",L685="Batiment détruit")),3,"")</f>
        <v/>
      </c>
      <c r="U685" s="58"/>
      <c r="V685" s="58" t="str">
        <f t="array" ref="V685">IF(AND(E685&lt;&gt;"",K685="OUI",Q685="OUI"),18,"")</f>
        <v/>
      </c>
      <c r="W685" s="49" t="str">
        <f t="array" ref="W685">IF(AND(E685&lt;&gt;"",K685="OUI",Q685="OUI"),60,"")</f>
        <v/>
      </c>
      <c r="X685" s="56"/>
      <c r="Y685" s="49"/>
      <c r="Z685" s="49"/>
      <c r="AA685" s="51"/>
      <c r="AB685" s="48"/>
    </row>
    <row r="686" spans="1:28" x14ac:dyDescent="0.25">
      <c r="A686" s="152" t="str">
        <f t="array" ref="A686">IF(D686="",RIGHT(E686,7),"")</f>
        <v>5199259</v>
      </c>
      <c r="B686" s="152">
        <f t="array" ref="B686">E686</f>
        <v>10005199259</v>
      </c>
      <c r="C686" s="61" t="str">
        <f t="array" ref="C686">IFERROR(VLOOKUP(B686,RT!A:B,2,FALSE),"")</f>
        <v/>
      </c>
      <c r="D686" s="7" t="str">
        <f t="array" ref="D686">IFERROR(VLOOKUP(B686,RT!A:J,10,FALSE),"")</f>
        <v/>
      </c>
      <c r="E686" s="203">
        <v>10005199259</v>
      </c>
      <c r="F686" s="204" t="s">
        <v>1718</v>
      </c>
      <c r="G686" s="204" t="s">
        <v>70</v>
      </c>
      <c r="H686" s="204"/>
      <c r="I686" s="204" t="s">
        <v>1704</v>
      </c>
      <c r="J686" s="202" t="s">
        <v>79</v>
      </c>
      <c r="K686" s="169" t="str">
        <f t="array" ref="K686">IFERROR(VLOOKUP(B686,RT!A:K,11,FALSE),"")</f>
        <v/>
      </c>
      <c r="L686" s="170" t="str">
        <f t="array" ref="L686">IFERROR(VLOOKUP(B686,RT!A:AJ,36,FALSE),"")</f>
        <v/>
      </c>
      <c r="M686" s="53" t="str">
        <f t="array" ref="M686">IFERROR(VLOOKUP(B686,RT!A:AL,38,FALSE),"")</f>
        <v/>
      </c>
      <c r="N686" s="52" t="str">
        <f t="array" ref="N686">IFERROR(VLOOKUP(B686,RT!A:AK,37,FALSE),"")</f>
        <v/>
      </c>
      <c r="O686" s="54" t="str">
        <f t="array" ref="O686">IFERROR(VLOOKUP(B686,RT!A:I,9,FALSE),"")</f>
        <v/>
      </c>
      <c r="P686" s="52" t="str">
        <f t="array" ref="P686">IFERROR(VLOOKUP(B686,RT!A:H,8,FALSE),"")</f>
        <v/>
      </c>
      <c r="Q686" s="55" t="str">
        <f t="array" ref="Q686">IFERROR(VLOOKUP(B686,RT!A:AA,27,FALSE),"")</f>
        <v/>
      </c>
      <c r="R686" s="56" t="str">
        <f t="array" ref="R686">IF(AND(E686&lt;&gt;"",G686="INS",K686="OUI",M686&gt;0),M686*IF($O686&gt;41790,5.94,5.65),"")</f>
        <v/>
      </c>
      <c r="S686" s="50" t="str">
        <f t="array" ref="S686">IF(AND(E686&lt;&gt;"",G686="REV",K686="OUI",M686&gt;0),M686*IF($O686&gt;41790,6.2,5.9),"")</f>
        <v/>
      </c>
      <c r="T686" s="57" t="str">
        <f t="array" ref="T686">IF(AND(E686&lt;&gt;"",K686="NON",OR(L686="Branchement individuel",L686="Batiment détruit")),3,"")</f>
        <v/>
      </c>
      <c r="U686" s="58"/>
      <c r="V686" s="58" t="str">
        <f t="array" ref="V686">IF(AND(E686&lt;&gt;"",K686="OUI",Q686="OUI"),18,"")</f>
        <v/>
      </c>
      <c r="W686" s="49" t="str">
        <f t="array" ref="W686">IF(AND(E686&lt;&gt;"",K686="OUI",Q686="OUI"),60,"")</f>
        <v/>
      </c>
      <c r="X686" s="56"/>
      <c r="Y686" s="49"/>
      <c r="Z686" s="49"/>
      <c r="AA686" s="51"/>
      <c r="AB686" s="48"/>
    </row>
    <row r="687" spans="1:28" x14ac:dyDescent="0.25">
      <c r="A687" s="152" t="str">
        <f t="array" ref="A687">IF(D687="",RIGHT(E687,7),"")</f>
        <v>5195098</v>
      </c>
      <c r="B687" s="152">
        <f t="array" ref="B687">E687</f>
        <v>10005195098</v>
      </c>
      <c r="C687" s="61" t="str">
        <f t="array" ref="C687">IFERROR(VLOOKUP(B687,RT!A:B,2,FALSE),"")</f>
        <v/>
      </c>
      <c r="D687" s="7" t="str">
        <f t="array" ref="D687">IFERROR(VLOOKUP(B687,RT!A:J,10,FALSE),"")</f>
        <v/>
      </c>
      <c r="E687" s="203">
        <v>10005195098</v>
      </c>
      <c r="F687" s="204" t="s">
        <v>1713</v>
      </c>
      <c r="G687" s="204" t="s">
        <v>70</v>
      </c>
      <c r="H687" s="204"/>
      <c r="I687" s="204" t="s">
        <v>1704</v>
      </c>
      <c r="J687" s="202" t="s">
        <v>79</v>
      </c>
      <c r="K687" s="169" t="str">
        <f t="array" ref="K687">IFERROR(VLOOKUP(B687,RT!A:K,11,FALSE),"")</f>
        <v/>
      </c>
      <c r="L687" s="170" t="str">
        <f t="array" ref="L687">IFERROR(VLOOKUP(B687,RT!A:AJ,36,FALSE),"")</f>
        <v/>
      </c>
      <c r="M687" s="53" t="str">
        <f t="array" ref="M687">IFERROR(VLOOKUP(B687,RT!A:AL,38,FALSE),"")</f>
        <v/>
      </c>
      <c r="N687" s="52" t="str">
        <f t="array" ref="N687">IFERROR(VLOOKUP(B687,RT!A:AK,37,FALSE),"")</f>
        <v/>
      </c>
      <c r="O687" s="54" t="str">
        <f t="array" ref="O687">IFERROR(VLOOKUP(B687,RT!A:I,9,FALSE),"")</f>
        <v/>
      </c>
      <c r="P687" s="52" t="str">
        <f t="array" ref="P687">IFERROR(VLOOKUP(B687,RT!A:H,8,FALSE),"")</f>
        <v/>
      </c>
      <c r="Q687" s="55" t="str">
        <f t="array" ref="Q687">IFERROR(VLOOKUP(B687,RT!A:AA,27,FALSE),"")</f>
        <v/>
      </c>
      <c r="R687" s="56" t="str">
        <f t="array" ref="R687">IF(AND(E687&lt;&gt;"",G687="INS",K687="OUI",M687&gt;0),M687*IF($O687&gt;41790,5.94,5.65),"")</f>
        <v/>
      </c>
      <c r="S687" s="50" t="str">
        <f t="array" ref="S687">IF(AND(E687&lt;&gt;"",G687="REV",K687="OUI",M687&gt;0),M687*IF($O687&gt;41790,6.2,5.9),"")</f>
        <v/>
      </c>
      <c r="T687" s="57" t="str">
        <f t="array" ref="T687">IF(AND(E687&lt;&gt;"",K687="NON",OR(L687="Branchement individuel",L687="Batiment détruit")),3,"")</f>
        <v/>
      </c>
      <c r="U687" s="58"/>
      <c r="V687" s="58" t="str">
        <f t="array" ref="V687">IF(AND(E687&lt;&gt;"",K687="OUI",Q687="OUI"),18,"")</f>
        <v/>
      </c>
      <c r="W687" s="49" t="str">
        <f t="array" ref="W687">IF(AND(E687&lt;&gt;"",K687="OUI",Q687="OUI"),60,"")</f>
        <v/>
      </c>
      <c r="X687" s="56"/>
      <c r="Y687" s="49"/>
      <c r="Z687" s="49"/>
      <c r="AA687" s="51"/>
      <c r="AB687" s="48"/>
    </row>
    <row r="688" spans="1:28" x14ac:dyDescent="0.25">
      <c r="A688" s="152" t="str">
        <f t="array" ref="A688">IF(D688="",RIGHT(E688,7),"")</f>
        <v>5556853</v>
      </c>
      <c r="B688" s="152">
        <f t="array" ref="B688">E688</f>
        <v>10005556853</v>
      </c>
      <c r="C688" s="61" t="str">
        <f t="array" ref="C688">IFERROR(VLOOKUP(B688,RT!A:B,2,FALSE),"")</f>
        <v/>
      </c>
      <c r="D688" s="7" t="str">
        <f t="array" ref="D688">IFERROR(VLOOKUP(B688,RT!A:J,10,FALSE),"")</f>
        <v/>
      </c>
      <c r="E688" s="203">
        <v>10005556853</v>
      </c>
      <c r="F688" s="204" t="s">
        <v>1712</v>
      </c>
      <c r="G688" s="204" t="s">
        <v>70</v>
      </c>
      <c r="H688" s="204"/>
      <c r="I688" s="204" t="s">
        <v>1704</v>
      </c>
      <c r="J688" s="202" t="s">
        <v>79</v>
      </c>
      <c r="K688" s="169" t="str">
        <f t="array" ref="K688">IFERROR(VLOOKUP(B688,RT!A:K,11,FALSE),"")</f>
        <v/>
      </c>
      <c r="L688" s="170" t="str">
        <f t="array" ref="L688">IFERROR(VLOOKUP(B688,RT!A:AJ,36,FALSE),"")</f>
        <v/>
      </c>
      <c r="M688" s="53" t="str">
        <f t="array" ref="M688">IFERROR(VLOOKUP(B688,RT!A:AL,38,FALSE),"")</f>
        <v/>
      </c>
      <c r="N688" s="52" t="str">
        <f t="array" ref="N688">IFERROR(VLOOKUP(B688,RT!A:AK,37,FALSE),"")</f>
        <v/>
      </c>
      <c r="O688" s="54" t="str">
        <f t="array" ref="O688">IFERROR(VLOOKUP(B688,RT!A:I,9,FALSE),"")</f>
        <v/>
      </c>
      <c r="P688" s="52" t="str">
        <f t="array" ref="P688">IFERROR(VLOOKUP(B688,RT!A:H,8,FALSE),"")</f>
        <v/>
      </c>
      <c r="Q688" s="55" t="str">
        <f t="array" ref="Q688">IFERROR(VLOOKUP(B688,RT!A:AA,27,FALSE),"")</f>
        <v/>
      </c>
      <c r="R688" s="56" t="str">
        <f t="array" ref="R688">IF(AND(E688&lt;&gt;"",G688="INS",K688="OUI",M688&gt;0),M688*IF($O688&gt;41790,5.94,5.65),"")</f>
        <v/>
      </c>
      <c r="S688" s="50" t="str">
        <f t="array" ref="S688">IF(AND(E688&lt;&gt;"",G688="REV",K688="OUI",M688&gt;0),M688*IF($O688&gt;41790,6.2,5.9),"")</f>
        <v/>
      </c>
      <c r="T688" s="57" t="str">
        <f t="array" ref="T688">IF(AND(E688&lt;&gt;"",K688="NON",OR(L688="Branchement individuel",L688="Batiment détruit")),3,"")</f>
        <v/>
      </c>
      <c r="U688" s="58"/>
      <c r="V688" s="58" t="str">
        <f t="array" ref="V688">IF(AND(E688&lt;&gt;"",K688="OUI",Q688="OUI"),18,"")</f>
        <v/>
      </c>
      <c r="W688" s="49" t="str">
        <f t="array" ref="W688">IF(AND(E688&lt;&gt;"",K688="OUI",Q688="OUI"),60,"")</f>
        <v/>
      </c>
      <c r="X688" s="56"/>
      <c r="Y688" s="49"/>
      <c r="Z688" s="49"/>
      <c r="AA688" s="51"/>
      <c r="AB688" s="48"/>
    </row>
    <row r="689" spans="1:28" x14ac:dyDescent="0.25">
      <c r="A689" s="152" t="str">
        <f t="array" ref="A689">IF(D689="",RIGHT(E689,7),"")</f>
        <v>5286576</v>
      </c>
      <c r="B689" s="152">
        <f t="array" ref="B689">E689</f>
        <v>10005286576</v>
      </c>
      <c r="C689" s="61" t="str">
        <f t="array" ref="C689">IFERROR(VLOOKUP(B689,RT!A:B,2,FALSE),"")</f>
        <v/>
      </c>
      <c r="D689" s="7" t="str">
        <f t="array" ref="D689">IFERROR(VLOOKUP(B689,RT!A:J,10,FALSE),"")</f>
        <v/>
      </c>
      <c r="E689" s="203">
        <v>10005286576</v>
      </c>
      <c r="F689" s="204" t="s">
        <v>1715</v>
      </c>
      <c r="G689" s="204" t="s">
        <v>70</v>
      </c>
      <c r="H689" s="204"/>
      <c r="I689" s="204" t="s">
        <v>1704</v>
      </c>
      <c r="J689" s="202" t="s">
        <v>79</v>
      </c>
      <c r="K689" s="169" t="str">
        <f t="array" ref="K689">IFERROR(VLOOKUP(B689,RT!A:K,11,FALSE),"")</f>
        <v/>
      </c>
      <c r="L689" s="170" t="str">
        <f t="array" ref="L689">IFERROR(VLOOKUP(B689,RT!A:AJ,36,FALSE),"")</f>
        <v/>
      </c>
      <c r="M689" s="53" t="str">
        <f t="array" ref="M689">IFERROR(VLOOKUP(B689,RT!A:AL,38,FALSE),"")</f>
        <v/>
      </c>
      <c r="N689" s="52" t="str">
        <f t="array" ref="N689">IFERROR(VLOOKUP(B689,RT!A:AK,37,FALSE),"")</f>
        <v/>
      </c>
      <c r="O689" s="54" t="str">
        <f t="array" ref="O689">IFERROR(VLOOKUP(B689,RT!A:I,9,FALSE),"")</f>
        <v/>
      </c>
      <c r="P689" s="52" t="str">
        <f t="array" ref="P689">IFERROR(VLOOKUP(B689,RT!A:H,8,FALSE),"")</f>
        <v/>
      </c>
      <c r="Q689" s="55" t="str">
        <f t="array" ref="Q689">IFERROR(VLOOKUP(B689,RT!A:AA,27,FALSE),"")</f>
        <v/>
      </c>
      <c r="R689" s="56" t="str">
        <f t="array" ref="R689">IF(AND(E689&lt;&gt;"",G689="INS",K689="OUI",M689&gt;0),M689*IF($O689&gt;41790,5.94,5.65),"")</f>
        <v/>
      </c>
      <c r="S689" s="50" t="str">
        <f t="array" ref="S689">IF(AND(E689&lt;&gt;"",G689="REV",K689="OUI",M689&gt;0),M689*IF($O689&gt;41790,6.2,5.9),"")</f>
        <v/>
      </c>
      <c r="T689" s="57" t="str">
        <f t="array" ref="T689">IF(AND(E689&lt;&gt;"",K689="NON",OR(L689="Branchement individuel",L689="Batiment détruit")),3,"")</f>
        <v/>
      </c>
      <c r="U689" s="58"/>
      <c r="V689" s="58" t="str">
        <f t="array" ref="V689">IF(AND(E689&lt;&gt;"",K689="OUI",Q689="OUI"),18,"")</f>
        <v/>
      </c>
      <c r="W689" s="49" t="str">
        <f t="array" ref="W689">IF(AND(E689&lt;&gt;"",K689="OUI",Q689="OUI"),60,"")</f>
        <v/>
      </c>
      <c r="X689" s="56"/>
      <c r="Y689" s="49"/>
      <c r="Z689" s="49"/>
      <c r="AA689" s="51"/>
      <c r="AB689" s="48"/>
    </row>
    <row r="690" spans="1:28" x14ac:dyDescent="0.25">
      <c r="A690" s="152" t="str">
        <f t="array" ref="A690">IF(D690="",RIGHT(E690,7),"")</f>
        <v>5197212</v>
      </c>
      <c r="B690" s="152">
        <f t="array" ref="B690">E690</f>
        <v>10005197212</v>
      </c>
      <c r="C690" s="61" t="str">
        <f t="array" ref="C690">IFERROR(VLOOKUP(B690,RT!A:B,2,FALSE),"")</f>
        <v/>
      </c>
      <c r="D690" s="7" t="str">
        <f t="array" ref="D690">IFERROR(VLOOKUP(B690,RT!A:J,10,FALSE),"")</f>
        <v/>
      </c>
      <c r="E690" s="203">
        <v>10005197212</v>
      </c>
      <c r="F690" s="204" t="s">
        <v>1706</v>
      </c>
      <c r="G690" s="204" t="s">
        <v>70</v>
      </c>
      <c r="H690" s="204"/>
      <c r="I690" s="204" t="s">
        <v>1704</v>
      </c>
      <c r="J690" s="202" t="s">
        <v>79</v>
      </c>
      <c r="K690" s="169" t="str">
        <f t="array" ref="K690">IFERROR(VLOOKUP(B690,RT!A:K,11,FALSE),"")</f>
        <v/>
      </c>
      <c r="L690" s="170" t="str">
        <f t="array" ref="L690">IFERROR(VLOOKUP(B690,RT!A:AJ,36,FALSE),"")</f>
        <v/>
      </c>
      <c r="M690" s="53" t="str">
        <f t="array" ref="M690">IFERROR(VLOOKUP(B690,RT!A:AL,38,FALSE),"")</f>
        <v/>
      </c>
      <c r="N690" s="52" t="str">
        <f t="array" ref="N690">IFERROR(VLOOKUP(B690,RT!A:AK,37,FALSE),"")</f>
        <v/>
      </c>
      <c r="O690" s="54" t="str">
        <f t="array" ref="O690">IFERROR(VLOOKUP(B690,RT!A:I,9,FALSE),"")</f>
        <v/>
      </c>
      <c r="P690" s="52" t="str">
        <f t="array" ref="P690">IFERROR(VLOOKUP(B690,RT!A:H,8,FALSE),"")</f>
        <v/>
      </c>
      <c r="Q690" s="55" t="str">
        <f t="array" ref="Q690">IFERROR(VLOOKUP(B690,RT!A:AA,27,FALSE),"")</f>
        <v/>
      </c>
      <c r="R690" s="56" t="str">
        <f t="array" ref="R690">IF(AND(E690&lt;&gt;"",G690="INS",K690="OUI",M690&gt;0),M690*IF($O690&gt;41790,5.94,5.65),"")</f>
        <v/>
      </c>
      <c r="S690" s="50" t="str">
        <f t="array" ref="S690">IF(AND(E690&lt;&gt;"",G690="REV",K690="OUI",M690&gt;0),M690*IF($O690&gt;41790,6.2,5.9),"")</f>
        <v/>
      </c>
      <c r="T690" s="57" t="str">
        <f t="array" ref="T690">IF(AND(E690&lt;&gt;"",K690="NON",OR(L690="Branchement individuel",L690="Batiment détruit")),3,"")</f>
        <v/>
      </c>
      <c r="U690" s="58"/>
      <c r="V690" s="58" t="str">
        <f t="array" ref="V690">IF(AND(E690&lt;&gt;"",K690="OUI",Q690="OUI"),18,"")</f>
        <v/>
      </c>
      <c r="W690" s="49" t="str">
        <f t="array" ref="W690">IF(AND(E690&lt;&gt;"",K690="OUI",Q690="OUI"),60,"")</f>
        <v/>
      </c>
      <c r="X690" s="56"/>
      <c r="Y690" s="49"/>
      <c r="Z690" s="49"/>
      <c r="AA690" s="51"/>
      <c r="AB690" s="48"/>
    </row>
    <row r="691" spans="1:28" x14ac:dyDescent="0.25">
      <c r="A691" s="152" t="str">
        <f t="array" ref="A691">IF(D691="",RIGHT(E691,7),"")</f>
        <v>5336694</v>
      </c>
      <c r="B691" s="152">
        <f t="array" ref="B691">E691</f>
        <v>10005336694</v>
      </c>
      <c r="C691" s="61" t="str">
        <f t="array" ref="C691">IFERROR(VLOOKUP(B691,RT!A:B,2,FALSE),"")</f>
        <v/>
      </c>
      <c r="D691" s="7" t="str">
        <f t="array" ref="D691">IFERROR(VLOOKUP(B691,RT!A:J,10,FALSE),"")</f>
        <v/>
      </c>
      <c r="E691" s="203">
        <v>10005336694</v>
      </c>
      <c r="F691" s="204" t="s">
        <v>1716</v>
      </c>
      <c r="G691" s="204" t="s">
        <v>70</v>
      </c>
      <c r="H691" s="204"/>
      <c r="I691" s="204" t="s">
        <v>1704</v>
      </c>
      <c r="J691" s="202" t="s">
        <v>79</v>
      </c>
      <c r="K691" s="169" t="str">
        <f t="array" ref="K691">IFERROR(VLOOKUP(B691,RT!A:K,11,FALSE),"")</f>
        <v/>
      </c>
      <c r="L691" s="170" t="str">
        <f t="array" ref="L691">IFERROR(VLOOKUP(B691,RT!A:AJ,36,FALSE),"")</f>
        <v/>
      </c>
      <c r="M691" s="53" t="str">
        <f t="array" ref="M691">IFERROR(VLOOKUP(B691,RT!A:AL,38,FALSE),"")</f>
        <v/>
      </c>
      <c r="N691" s="52" t="str">
        <f t="array" ref="N691">IFERROR(VLOOKUP(B691,RT!A:AK,37,FALSE),"")</f>
        <v/>
      </c>
      <c r="O691" s="54" t="str">
        <f t="array" ref="O691">IFERROR(VLOOKUP(B691,RT!A:I,9,FALSE),"")</f>
        <v/>
      </c>
      <c r="P691" s="52" t="str">
        <f t="array" ref="P691">IFERROR(VLOOKUP(B691,RT!A:H,8,FALSE),"")</f>
        <v/>
      </c>
      <c r="Q691" s="55" t="str">
        <f t="array" ref="Q691">IFERROR(VLOOKUP(B691,RT!A:AA,27,FALSE),"")</f>
        <v/>
      </c>
      <c r="R691" s="56" t="str">
        <f t="array" ref="R691">IF(AND(E691&lt;&gt;"",G691="INS",K691="OUI",M691&gt;0),M691*IF($O691&gt;41790,5.94,5.65),"")</f>
        <v/>
      </c>
      <c r="S691" s="50" t="str">
        <f t="array" ref="S691">IF(AND(E691&lt;&gt;"",G691="REV",K691="OUI",M691&gt;0),M691*IF($O691&gt;41790,6.2,5.9),"")</f>
        <v/>
      </c>
      <c r="T691" s="57" t="str">
        <f t="array" ref="T691">IF(AND(E691&lt;&gt;"",K691="NON",OR(L691="Branchement individuel",L691="Batiment détruit")),3,"")</f>
        <v/>
      </c>
      <c r="U691" s="58"/>
      <c r="V691" s="58" t="str">
        <f t="array" ref="V691">IF(AND(E691&lt;&gt;"",K691="OUI",Q691="OUI"),18,"")</f>
        <v/>
      </c>
      <c r="W691" s="49" t="str">
        <f t="array" ref="W691">IF(AND(E691&lt;&gt;"",K691="OUI",Q691="OUI"),60,"")</f>
        <v/>
      </c>
      <c r="X691" s="56"/>
      <c r="Y691" s="49"/>
      <c r="Z691" s="49"/>
      <c r="AA691" s="51"/>
      <c r="AB691" s="48"/>
    </row>
    <row r="692" spans="1:28" x14ac:dyDescent="0.25">
      <c r="A692" s="152" t="str">
        <f t="array" ref="A692">IF(D692="",RIGHT(E692,7),"")</f>
        <v>5459206</v>
      </c>
      <c r="B692" s="152">
        <f t="array" ref="B692">E692</f>
        <v>10005459206</v>
      </c>
      <c r="C692" s="61" t="str">
        <f t="array" ref="C692">IFERROR(VLOOKUP(B692,RT!A:B,2,FALSE),"")</f>
        <v/>
      </c>
      <c r="D692" s="7" t="str">
        <f t="array" ref="D692">IFERROR(VLOOKUP(B692,RT!A:J,10,FALSE),"")</f>
        <v/>
      </c>
      <c r="E692" s="203">
        <v>10005459206</v>
      </c>
      <c r="F692" s="204" t="s">
        <v>1719</v>
      </c>
      <c r="G692" s="204" t="s">
        <v>70</v>
      </c>
      <c r="H692" s="204"/>
      <c r="I692" s="204" t="s">
        <v>1704</v>
      </c>
      <c r="J692" s="202" t="s">
        <v>79</v>
      </c>
      <c r="K692" s="169" t="str">
        <f t="array" ref="K692">IFERROR(VLOOKUP(B692,RT!A:K,11,FALSE),"")</f>
        <v/>
      </c>
      <c r="L692" s="170" t="str">
        <f t="array" ref="L692">IFERROR(VLOOKUP(B692,RT!A:AJ,36,FALSE),"")</f>
        <v/>
      </c>
      <c r="M692" s="53" t="str">
        <f t="array" ref="M692">IFERROR(VLOOKUP(B692,RT!A:AL,38,FALSE),"")</f>
        <v/>
      </c>
      <c r="N692" s="52" t="str">
        <f t="array" ref="N692">IFERROR(VLOOKUP(B692,RT!A:AK,37,FALSE),"")</f>
        <v/>
      </c>
      <c r="O692" s="54" t="str">
        <f t="array" ref="O692">IFERROR(VLOOKUP(B692,RT!A:I,9,FALSE),"")</f>
        <v/>
      </c>
      <c r="P692" s="52" t="str">
        <f t="array" ref="P692">IFERROR(VLOOKUP(B692,RT!A:H,8,FALSE),"")</f>
        <v/>
      </c>
      <c r="Q692" s="55" t="str">
        <f t="array" ref="Q692">IFERROR(VLOOKUP(B692,RT!A:AA,27,FALSE),"")</f>
        <v/>
      </c>
      <c r="R692" s="56" t="str">
        <f t="array" ref="R692">IF(AND(E692&lt;&gt;"",G692="INS",K692="OUI",M692&gt;0),M692*IF($O692&gt;41790,5.94,5.65),"")</f>
        <v/>
      </c>
      <c r="S692" s="50" t="str">
        <f t="array" ref="S692">IF(AND(E692&lt;&gt;"",G692="REV",K692="OUI",M692&gt;0),M692*IF($O692&gt;41790,6.2,5.9),"")</f>
        <v/>
      </c>
      <c r="T692" s="57" t="str">
        <f t="array" ref="T692">IF(AND(E692&lt;&gt;"",K692="NON",OR(L692="Branchement individuel",L692="Batiment détruit")),3,"")</f>
        <v/>
      </c>
      <c r="U692" s="58"/>
      <c r="V692" s="58" t="str">
        <f t="array" ref="V692">IF(AND(E692&lt;&gt;"",K692="OUI",Q692="OUI"),18,"")</f>
        <v/>
      </c>
      <c r="W692" s="49" t="str">
        <f t="array" ref="W692">IF(AND(E692&lt;&gt;"",K692="OUI",Q692="OUI"),60,"")</f>
        <v/>
      </c>
      <c r="X692" s="56"/>
      <c r="Y692" s="49"/>
      <c r="Z692" s="49"/>
      <c r="AA692" s="51"/>
      <c r="AB692" s="48"/>
    </row>
    <row r="693" spans="1:28" x14ac:dyDescent="0.25">
      <c r="A693" s="152" t="str">
        <f t="array" ref="A693">IF(D693="",RIGHT(E693,7),"")</f>
        <v>5464967</v>
      </c>
      <c r="B693" s="152">
        <f t="array" ref="B693">E693</f>
        <v>10005464967</v>
      </c>
      <c r="C693" s="61" t="str">
        <f t="array" ref="C693">IFERROR(VLOOKUP(B693,RT!A:B,2,FALSE),"")</f>
        <v/>
      </c>
      <c r="D693" s="7" t="str">
        <f t="array" ref="D693">IFERROR(VLOOKUP(B693,RT!A:J,10,FALSE),"")</f>
        <v/>
      </c>
      <c r="E693" s="203">
        <v>10005464967</v>
      </c>
      <c r="F693" s="204" t="s">
        <v>1720</v>
      </c>
      <c r="G693" s="204" t="s">
        <v>70</v>
      </c>
      <c r="H693" s="204"/>
      <c r="I693" s="204" t="s">
        <v>1704</v>
      </c>
      <c r="J693" s="202" t="s">
        <v>79</v>
      </c>
      <c r="K693" s="169" t="str">
        <f t="array" ref="K693">IFERROR(VLOOKUP(B693,RT!A:K,11,FALSE),"")</f>
        <v/>
      </c>
      <c r="L693" s="170" t="str">
        <f t="array" ref="L693">IFERROR(VLOOKUP(B693,RT!A:AJ,36,FALSE),"")</f>
        <v/>
      </c>
      <c r="M693" s="53" t="str">
        <f t="array" ref="M693">IFERROR(VLOOKUP(B693,RT!A:AL,38,FALSE),"")</f>
        <v/>
      </c>
      <c r="N693" s="52" t="str">
        <f t="array" ref="N693">IFERROR(VLOOKUP(B693,RT!A:AK,37,FALSE),"")</f>
        <v/>
      </c>
      <c r="O693" s="54" t="str">
        <f t="array" ref="O693">IFERROR(VLOOKUP(B693,RT!A:I,9,FALSE),"")</f>
        <v/>
      </c>
      <c r="P693" s="52" t="str">
        <f t="array" ref="P693">IFERROR(VLOOKUP(B693,RT!A:H,8,FALSE),"")</f>
        <v/>
      </c>
      <c r="Q693" s="55" t="str">
        <f t="array" ref="Q693">IFERROR(VLOOKUP(B693,RT!A:AA,27,FALSE),"")</f>
        <v/>
      </c>
      <c r="R693" s="56" t="str">
        <f t="array" ref="R693">IF(AND(E693&lt;&gt;"",G693="INS",K693="OUI",M693&gt;0),M693*IF($O693&gt;41790,5.94,5.65),"")</f>
        <v/>
      </c>
      <c r="S693" s="50" t="str">
        <f t="array" ref="S693">IF(AND(E693&lt;&gt;"",G693="REV",K693="OUI",M693&gt;0),M693*IF($O693&gt;41790,6.2,5.9),"")</f>
        <v/>
      </c>
      <c r="T693" s="57" t="str">
        <f t="array" ref="T693">IF(AND(E693&lt;&gt;"",K693="NON",OR(L693="Branchement individuel",L693="Batiment détruit")),3,"")</f>
        <v/>
      </c>
      <c r="U693" s="58"/>
      <c r="V693" s="58" t="str">
        <f t="array" ref="V693">IF(AND(E693&lt;&gt;"",K693="OUI",Q693="OUI"),18,"")</f>
        <v/>
      </c>
      <c r="W693" s="49" t="str">
        <f t="array" ref="W693">IF(AND(E693&lt;&gt;"",K693="OUI",Q693="OUI"),60,"")</f>
        <v/>
      </c>
      <c r="X693" s="56"/>
      <c r="Y693" s="49"/>
      <c r="Z693" s="49"/>
      <c r="AA693" s="51"/>
      <c r="AB693" s="48"/>
    </row>
    <row r="694" spans="1:28" x14ac:dyDescent="0.25">
      <c r="A694" s="152" t="str">
        <f t="array" ref="A694">IF(D694="",RIGHT(E694,7),"")</f>
        <v>5338758</v>
      </c>
      <c r="B694" s="152">
        <f t="array" ref="B694">E694</f>
        <v>10005338758</v>
      </c>
      <c r="C694" s="61" t="str">
        <f t="array" ref="C694">IFERROR(VLOOKUP(B694,RT!A:B,2,FALSE),"")</f>
        <v/>
      </c>
      <c r="D694" s="7" t="str">
        <f t="array" ref="D694">IFERROR(VLOOKUP(B694,RT!A:J,10,FALSE),"")</f>
        <v/>
      </c>
      <c r="E694" s="203">
        <v>10005338758</v>
      </c>
      <c r="F694" s="204" t="s">
        <v>1711</v>
      </c>
      <c r="G694" s="204" t="s">
        <v>70</v>
      </c>
      <c r="H694" s="204"/>
      <c r="I694" s="204" t="s">
        <v>1704</v>
      </c>
      <c r="J694" s="202" t="s">
        <v>79</v>
      </c>
      <c r="K694" s="169" t="str">
        <f t="array" ref="K694">IFERROR(VLOOKUP(B694,RT!A:K,11,FALSE),"")</f>
        <v/>
      </c>
      <c r="L694" s="170" t="str">
        <f t="array" ref="L694">IFERROR(VLOOKUP(B694,RT!A:AJ,36,FALSE),"")</f>
        <v/>
      </c>
      <c r="M694" s="53" t="str">
        <f t="array" ref="M694">IFERROR(VLOOKUP(B694,RT!A:AL,38,FALSE),"")</f>
        <v/>
      </c>
      <c r="N694" s="52" t="str">
        <f t="array" ref="N694">IFERROR(VLOOKUP(B694,RT!A:AK,37,FALSE),"")</f>
        <v/>
      </c>
      <c r="O694" s="54" t="str">
        <f t="array" ref="O694">IFERROR(VLOOKUP(B694,RT!A:I,9,FALSE),"")</f>
        <v/>
      </c>
      <c r="P694" s="52" t="str">
        <f t="array" ref="P694">IFERROR(VLOOKUP(B694,RT!A:H,8,FALSE),"")</f>
        <v/>
      </c>
      <c r="Q694" s="55" t="str">
        <f t="array" ref="Q694">IFERROR(VLOOKUP(B694,RT!A:AA,27,FALSE),"")</f>
        <v/>
      </c>
      <c r="R694" s="56" t="str">
        <f t="array" ref="R694">IF(AND(E694&lt;&gt;"",G694="INS",K694="OUI",M694&gt;0),M694*IF($O694&gt;41790,5.94,5.65),"")</f>
        <v/>
      </c>
      <c r="S694" s="50" t="str">
        <f t="array" ref="S694">IF(AND(E694&lt;&gt;"",G694="REV",K694="OUI",M694&gt;0),M694*IF($O694&gt;41790,6.2,5.9),"")</f>
        <v/>
      </c>
      <c r="T694" s="57" t="str">
        <f t="array" ref="T694">IF(AND(E694&lt;&gt;"",K694="NON",OR(L694="Branchement individuel",L694="Batiment détruit")),3,"")</f>
        <v/>
      </c>
      <c r="U694" s="58"/>
      <c r="V694" s="58" t="str">
        <f t="array" ref="V694">IF(AND(E694&lt;&gt;"",K694="OUI",Q694="OUI"),18,"")</f>
        <v/>
      </c>
      <c r="W694" s="49" t="str">
        <f t="array" ref="W694">IF(AND(E694&lt;&gt;"",K694="OUI",Q694="OUI"),60,"")</f>
        <v/>
      </c>
      <c r="X694" s="56"/>
      <c r="Y694" s="49"/>
      <c r="Z694" s="49"/>
      <c r="AA694" s="51"/>
      <c r="AB694" s="48"/>
    </row>
    <row r="695" spans="1:28" x14ac:dyDescent="0.25">
      <c r="A695" s="152" t="str">
        <f t="array" ref="A695">IF(D695="",RIGHT(E695,7),"")</f>
        <v>5287732</v>
      </c>
      <c r="B695" s="152">
        <f t="array" ref="B695">E695</f>
        <v>10005287732</v>
      </c>
      <c r="C695" s="61" t="str">
        <f t="array" ref="C695">IFERROR(VLOOKUP(B695,RT!A:B,2,FALSE),"")</f>
        <v/>
      </c>
      <c r="D695" s="7" t="str">
        <f t="array" ref="D695">IFERROR(VLOOKUP(B695,RT!A:J,10,FALSE),"")</f>
        <v/>
      </c>
      <c r="E695" s="203">
        <v>10005287732</v>
      </c>
      <c r="F695" s="204" t="s">
        <v>1710</v>
      </c>
      <c r="G695" s="204" t="s">
        <v>70</v>
      </c>
      <c r="H695" s="204"/>
      <c r="I695" s="204" t="s">
        <v>1704</v>
      </c>
      <c r="J695" s="202" t="s">
        <v>79</v>
      </c>
      <c r="K695" s="169" t="str">
        <f t="array" ref="K695">IFERROR(VLOOKUP(B695,RT!A:K,11,FALSE),"")</f>
        <v/>
      </c>
      <c r="L695" s="170" t="str">
        <f t="array" ref="L695">IFERROR(VLOOKUP(B695,RT!A:AJ,36,FALSE),"")</f>
        <v/>
      </c>
      <c r="M695" s="53" t="str">
        <f t="array" ref="M695">IFERROR(VLOOKUP(B695,RT!A:AL,38,FALSE),"")</f>
        <v/>
      </c>
      <c r="N695" s="52" t="str">
        <f t="array" ref="N695">IFERROR(VLOOKUP(B695,RT!A:AK,37,FALSE),"")</f>
        <v/>
      </c>
      <c r="O695" s="54" t="str">
        <f t="array" ref="O695">IFERROR(VLOOKUP(B695,RT!A:I,9,FALSE),"")</f>
        <v/>
      </c>
      <c r="P695" s="52" t="str">
        <f t="array" ref="P695">IFERROR(VLOOKUP(B695,RT!A:H,8,FALSE),"")</f>
        <v/>
      </c>
      <c r="Q695" s="55" t="str">
        <f t="array" ref="Q695">IFERROR(VLOOKUP(B695,RT!A:AA,27,FALSE),"")</f>
        <v/>
      </c>
      <c r="R695" s="56" t="str">
        <f t="array" ref="R695">IF(AND(E695&lt;&gt;"",G695="INS",K695="OUI",M695&gt;0),M695*IF($O695&gt;41790,5.94,5.65),"")</f>
        <v/>
      </c>
      <c r="S695" s="50" t="str">
        <f t="array" ref="S695">IF(AND(E695&lt;&gt;"",G695="REV",K695="OUI",M695&gt;0),M695*IF($O695&gt;41790,6.2,5.9),"")</f>
        <v/>
      </c>
      <c r="T695" s="57" t="str">
        <f t="array" ref="T695">IF(AND(E695&lt;&gt;"",K695="NON",OR(L695="Branchement individuel",L695="Batiment détruit")),3,"")</f>
        <v/>
      </c>
      <c r="U695" s="58"/>
      <c r="V695" s="58" t="str">
        <f t="array" ref="V695">IF(AND(E695&lt;&gt;"",K695="OUI",Q695="OUI"),18,"")</f>
        <v/>
      </c>
      <c r="W695" s="49" t="str">
        <f t="array" ref="W695">IF(AND(E695&lt;&gt;"",K695="OUI",Q695="OUI"),60,"")</f>
        <v/>
      </c>
      <c r="X695" s="56"/>
      <c r="Y695" s="49"/>
      <c r="Z695" s="49"/>
      <c r="AA695" s="51"/>
      <c r="AB695" s="48"/>
    </row>
    <row r="696" spans="1:28" x14ac:dyDescent="0.25">
      <c r="A696" s="152" t="str">
        <f t="array" ref="A696">IF(D696="",RIGHT(E696,7),"")</f>
        <v>5288372</v>
      </c>
      <c r="B696" s="152">
        <f t="array" ref="B696">E696</f>
        <v>10005288372</v>
      </c>
      <c r="C696" s="61" t="str">
        <f t="array" ref="C696">IFERROR(VLOOKUP(B696,RT!A:B,2,FALSE),"")</f>
        <v/>
      </c>
      <c r="D696" s="7" t="str">
        <f t="array" ref="D696">IFERROR(VLOOKUP(B696,RT!A:J,10,FALSE),"")</f>
        <v/>
      </c>
      <c r="E696" s="203">
        <v>10005288372</v>
      </c>
      <c r="F696" s="204" t="s">
        <v>1709</v>
      </c>
      <c r="G696" s="204" t="s">
        <v>70</v>
      </c>
      <c r="H696" s="204"/>
      <c r="I696" s="204" t="s">
        <v>1704</v>
      </c>
      <c r="J696" s="202" t="s">
        <v>79</v>
      </c>
      <c r="K696" s="169" t="str">
        <f t="array" ref="K696">IFERROR(VLOOKUP(B696,RT!A:K,11,FALSE),"")</f>
        <v/>
      </c>
      <c r="L696" s="170" t="str">
        <f t="array" ref="L696">IFERROR(VLOOKUP(B696,RT!A:AJ,36,FALSE),"")</f>
        <v/>
      </c>
      <c r="M696" s="53" t="str">
        <f t="array" ref="M696">IFERROR(VLOOKUP(B696,RT!A:AL,38,FALSE),"")</f>
        <v/>
      </c>
      <c r="N696" s="52" t="str">
        <f t="array" ref="N696">IFERROR(VLOOKUP(B696,RT!A:AK,37,FALSE),"")</f>
        <v/>
      </c>
      <c r="O696" s="54" t="str">
        <f t="array" ref="O696">IFERROR(VLOOKUP(B696,RT!A:I,9,FALSE),"")</f>
        <v/>
      </c>
      <c r="P696" s="52" t="str">
        <f t="array" ref="P696">IFERROR(VLOOKUP(B696,RT!A:H,8,FALSE),"")</f>
        <v/>
      </c>
      <c r="Q696" s="55" t="str">
        <f t="array" ref="Q696">IFERROR(VLOOKUP(B696,RT!A:AA,27,FALSE),"")</f>
        <v/>
      </c>
      <c r="R696" s="56" t="str">
        <f t="array" ref="R696">IF(AND(E696&lt;&gt;"",G696="INS",K696="OUI",M696&gt;0),M696*IF($O696&gt;41790,5.94,5.65),"")</f>
        <v/>
      </c>
      <c r="S696" s="50" t="str">
        <f t="array" ref="S696">IF(AND(E696&lt;&gt;"",G696="REV",K696="OUI",M696&gt;0),M696*IF($O696&gt;41790,6.2,5.9),"")</f>
        <v/>
      </c>
      <c r="T696" s="57" t="str">
        <f t="array" ref="T696">IF(AND(E696&lt;&gt;"",K696="NON",OR(L696="Branchement individuel",L696="Batiment détruit")),3,"")</f>
        <v/>
      </c>
      <c r="U696" s="58"/>
      <c r="V696" s="58" t="str">
        <f t="array" ref="V696">IF(AND(E696&lt;&gt;"",K696="OUI",Q696="OUI"),18,"")</f>
        <v/>
      </c>
      <c r="W696" s="49" t="str">
        <f t="array" ref="W696">IF(AND(E696&lt;&gt;"",K696="OUI",Q696="OUI"),60,"")</f>
        <v/>
      </c>
      <c r="X696" s="56"/>
      <c r="Y696" s="49"/>
      <c r="Z696" s="49"/>
      <c r="AA696" s="51"/>
      <c r="AB696" s="48"/>
    </row>
    <row r="697" spans="1:28" x14ac:dyDescent="0.25">
      <c r="A697" s="152" t="str">
        <f t="array" ref="A697">IF(D697="",RIGHT(E697,7),"")</f>
        <v>5197211</v>
      </c>
      <c r="B697" s="152">
        <f t="array" ref="B697">E697</f>
        <v>10005197211</v>
      </c>
      <c r="C697" s="61" t="str">
        <f t="array" ref="C697">IFERROR(VLOOKUP(B697,RT!A:B,2,FALSE),"")</f>
        <v/>
      </c>
      <c r="D697" s="7" t="str">
        <f t="array" ref="D697">IFERROR(VLOOKUP(B697,RT!A:J,10,FALSE),"")</f>
        <v/>
      </c>
      <c r="E697" s="203">
        <v>10005197211</v>
      </c>
      <c r="F697" s="204" t="s">
        <v>1708</v>
      </c>
      <c r="G697" s="204" t="s">
        <v>70</v>
      </c>
      <c r="H697" s="204"/>
      <c r="I697" s="204" t="s">
        <v>1704</v>
      </c>
      <c r="J697" s="202" t="s">
        <v>79</v>
      </c>
      <c r="K697" s="169" t="str">
        <f t="array" ref="K697">IFERROR(VLOOKUP(B697,RT!A:K,11,FALSE),"")</f>
        <v/>
      </c>
      <c r="L697" s="170" t="str">
        <f t="array" ref="L697">IFERROR(VLOOKUP(B697,RT!A:AJ,36,FALSE),"")</f>
        <v/>
      </c>
      <c r="M697" s="53" t="str">
        <f t="array" ref="M697">IFERROR(VLOOKUP(B697,RT!A:AL,38,FALSE),"")</f>
        <v/>
      </c>
      <c r="N697" s="52" t="str">
        <f t="array" ref="N697">IFERROR(VLOOKUP(B697,RT!A:AK,37,FALSE),"")</f>
        <v/>
      </c>
      <c r="O697" s="54" t="str">
        <f t="array" ref="O697">IFERROR(VLOOKUP(B697,RT!A:I,9,FALSE),"")</f>
        <v/>
      </c>
      <c r="P697" s="52" t="str">
        <f t="array" ref="P697">IFERROR(VLOOKUP(B697,RT!A:H,8,FALSE),"")</f>
        <v/>
      </c>
      <c r="Q697" s="55" t="str">
        <f t="array" ref="Q697">IFERROR(VLOOKUP(B697,RT!A:AA,27,FALSE),"")</f>
        <v/>
      </c>
      <c r="R697" s="56" t="str">
        <f t="array" ref="R697">IF(AND(E697&lt;&gt;"",G697="INS",K697="OUI",M697&gt;0),M697*IF($O697&gt;41790,5.94,5.65),"")</f>
        <v/>
      </c>
      <c r="S697" s="50" t="str">
        <f t="array" ref="S697">IF(AND(E697&lt;&gt;"",G697="REV",K697="OUI",M697&gt;0),M697*IF($O697&gt;41790,6.2,5.9),"")</f>
        <v/>
      </c>
      <c r="T697" s="57" t="str">
        <f t="array" ref="T697">IF(AND(E697&lt;&gt;"",K697="NON",OR(L697="Branchement individuel",L697="Batiment détruit")),3,"")</f>
        <v/>
      </c>
      <c r="U697" s="58"/>
      <c r="V697" s="58" t="str">
        <f t="array" ref="V697">IF(AND(E697&lt;&gt;"",K697="OUI",Q697="OUI"),18,"")</f>
        <v/>
      </c>
      <c r="W697" s="49" t="str">
        <f t="array" ref="W697">IF(AND(E697&lt;&gt;"",K697="OUI",Q697="OUI"),60,"")</f>
        <v/>
      </c>
      <c r="X697" s="56"/>
      <c r="Y697" s="49"/>
      <c r="Z697" s="49"/>
      <c r="AA697" s="51"/>
      <c r="AB697" s="48"/>
    </row>
    <row r="698" spans="1:28" x14ac:dyDescent="0.25">
      <c r="A698" s="152" t="str">
        <f t="array" ref="A698">IF(D698="",RIGHT(E698,7),"")</f>
        <v>5199260</v>
      </c>
      <c r="B698" s="152">
        <f t="array" ref="B698">E698</f>
        <v>10005199260</v>
      </c>
      <c r="C698" s="61" t="str">
        <f t="array" ref="C698">IFERROR(VLOOKUP(B698,RT!A:B,2,FALSE),"")</f>
        <v/>
      </c>
      <c r="D698" s="7" t="str">
        <f t="array" ref="D698">IFERROR(VLOOKUP(B698,RT!A:J,10,FALSE),"")</f>
        <v/>
      </c>
      <c r="E698" s="203">
        <v>10005199260</v>
      </c>
      <c r="F698" s="204" t="s">
        <v>1707</v>
      </c>
      <c r="G698" s="204" t="s">
        <v>70</v>
      </c>
      <c r="H698" s="204"/>
      <c r="I698" s="204" t="s">
        <v>1704</v>
      </c>
      <c r="J698" s="202" t="s">
        <v>79</v>
      </c>
      <c r="K698" s="169" t="str">
        <f t="array" ref="K698">IFERROR(VLOOKUP(B698,RT!A:K,11,FALSE),"")</f>
        <v/>
      </c>
      <c r="L698" s="170" t="str">
        <f t="array" ref="L698">IFERROR(VLOOKUP(B698,RT!A:AJ,36,FALSE),"")</f>
        <v/>
      </c>
      <c r="M698" s="53" t="str">
        <f t="array" ref="M698">IFERROR(VLOOKUP(B698,RT!A:AL,38,FALSE),"")</f>
        <v/>
      </c>
      <c r="N698" s="52" t="str">
        <f t="array" ref="N698">IFERROR(VLOOKUP(B698,RT!A:AK,37,FALSE),"")</f>
        <v/>
      </c>
      <c r="O698" s="54" t="str">
        <f t="array" ref="O698">IFERROR(VLOOKUP(B698,RT!A:I,9,FALSE),"")</f>
        <v/>
      </c>
      <c r="P698" s="52" t="str">
        <f t="array" ref="P698">IFERROR(VLOOKUP(B698,RT!A:H,8,FALSE),"")</f>
        <v/>
      </c>
      <c r="Q698" s="55" t="str">
        <f t="array" ref="Q698">IFERROR(VLOOKUP(B698,RT!A:AA,27,FALSE),"")</f>
        <v/>
      </c>
      <c r="R698" s="56" t="str">
        <f t="array" ref="R698">IF(AND(E698&lt;&gt;"",G698="INS",K698="OUI",M698&gt;0),M698*IF($O698&gt;41790,5.94,5.65),"")</f>
        <v/>
      </c>
      <c r="S698" s="50" t="str">
        <f t="array" ref="S698">IF(AND(E698&lt;&gt;"",G698="REV",K698="OUI",M698&gt;0),M698*IF($O698&gt;41790,6.2,5.9),"")</f>
        <v/>
      </c>
      <c r="T698" s="57" t="str">
        <f t="array" ref="T698">IF(AND(E698&lt;&gt;"",K698="NON",OR(L698="Branchement individuel",L698="Batiment détruit")),3,"")</f>
        <v/>
      </c>
      <c r="U698" s="58"/>
      <c r="V698" s="58" t="str">
        <f t="array" ref="V698">IF(AND(E698&lt;&gt;"",K698="OUI",Q698="OUI"),18,"")</f>
        <v/>
      </c>
      <c r="W698" s="49" t="str">
        <f t="array" ref="W698">IF(AND(E698&lt;&gt;"",K698="OUI",Q698="OUI"),60,"")</f>
        <v/>
      </c>
      <c r="X698" s="56"/>
      <c r="Y698" s="49"/>
      <c r="Z698" s="49"/>
      <c r="AA698" s="51"/>
      <c r="AB698" s="48"/>
    </row>
    <row r="699" spans="1:28" x14ac:dyDescent="0.25">
      <c r="A699" s="152" t="str">
        <f t="array" ref="A699">IF(D699="",RIGHT(E699,7),"")</f>
        <v>5339733</v>
      </c>
      <c r="B699" s="152">
        <f t="array" ref="B699">E699</f>
        <v>10005339733</v>
      </c>
      <c r="C699" s="61" t="str">
        <f t="array" ref="C699">IFERROR(VLOOKUP(B699,RT!A:B,2,FALSE),"")</f>
        <v/>
      </c>
      <c r="D699" s="7" t="str">
        <f t="array" ref="D699">IFERROR(VLOOKUP(B699,RT!A:J,10,FALSE),"")</f>
        <v/>
      </c>
      <c r="E699" s="203">
        <v>10005339733</v>
      </c>
      <c r="F699" s="204" t="s">
        <v>1705</v>
      </c>
      <c r="G699" s="204" t="s">
        <v>70</v>
      </c>
      <c r="H699" s="204"/>
      <c r="I699" s="204" t="s">
        <v>1704</v>
      </c>
      <c r="J699" s="202" t="s">
        <v>79</v>
      </c>
      <c r="K699" s="169" t="str">
        <f t="array" ref="K699">IFERROR(VLOOKUP(B699,RT!A:K,11,FALSE),"")</f>
        <v/>
      </c>
      <c r="L699" s="170" t="str">
        <f t="array" ref="L699">IFERROR(VLOOKUP(B699,RT!A:AJ,36,FALSE),"")</f>
        <v/>
      </c>
      <c r="M699" s="53" t="str">
        <f t="array" ref="M699">IFERROR(VLOOKUP(B699,RT!A:AL,38,FALSE),"")</f>
        <v/>
      </c>
      <c r="N699" s="52" t="str">
        <f t="array" ref="N699">IFERROR(VLOOKUP(B699,RT!A:AK,37,FALSE),"")</f>
        <v/>
      </c>
      <c r="O699" s="54" t="str">
        <f t="array" ref="O699">IFERROR(VLOOKUP(B699,RT!A:I,9,FALSE),"")</f>
        <v/>
      </c>
      <c r="P699" s="52" t="str">
        <f t="array" ref="P699">IFERROR(VLOOKUP(B699,RT!A:H,8,FALSE),"")</f>
        <v/>
      </c>
      <c r="Q699" s="55" t="str">
        <f t="array" ref="Q699">IFERROR(VLOOKUP(B699,RT!A:AA,27,FALSE),"")</f>
        <v/>
      </c>
      <c r="R699" s="56" t="str">
        <f t="array" ref="R699">IF(AND(E699&lt;&gt;"",G699="INS",K699="OUI",M699&gt;0),M699*IF($O699&gt;41790,5.94,5.65),"")</f>
        <v/>
      </c>
      <c r="S699" s="50" t="str">
        <f t="array" ref="S699">IF(AND(E699&lt;&gt;"",G699="REV",K699="OUI",M699&gt;0),M699*IF($O699&gt;41790,6.2,5.9),"")</f>
        <v/>
      </c>
      <c r="T699" s="57" t="str">
        <f t="array" ref="T699">IF(AND(E699&lt;&gt;"",K699="NON",OR(L699="Branchement individuel",L699="Batiment détruit")),3,"")</f>
        <v/>
      </c>
      <c r="U699" s="58"/>
      <c r="V699" s="58" t="str">
        <f t="array" ref="V699">IF(AND(E699&lt;&gt;"",K699="OUI",Q699="OUI"),18,"")</f>
        <v/>
      </c>
      <c r="W699" s="49" t="str">
        <f t="array" ref="W699">IF(AND(E699&lt;&gt;"",K699="OUI",Q699="OUI"),60,"")</f>
        <v/>
      </c>
      <c r="X699" s="56"/>
      <c r="Y699" s="49"/>
      <c r="Z699" s="49"/>
      <c r="AA699" s="51"/>
      <c r="AB699" s="48"/>
    </row>
    <row r="700" spans="1:28" x14ac:dyDescent="0.25">
      <c r="A700" s="152" t="str">
        <f t="array" ref="A700">IF(D700="",RIGHT(E700,7),"")</f>
        <v>5652546</v>
      </c>
      <c r="B700" s="152">
        <f t="array" ref="B700">E700</f>
        <v>10005652546</v>
      </c>
      <c r="C700" s="61" t="str">
        <f t="array" ref="C700">IFERROR(VLOOKUP(B700,RT!A:B,2,FALSE),"")</f>
        <v/>
      </c>
      <c r="D700" s="7" t="str">
        <f t="array" ref="D700">IFERROR(VLOOKUP(B700,RT!A:J,10,FALSE),"")</f>
        <v/>
      </c>
      <c r="E700" s="203">
        <v>10005652546</v>
      </c>
      <c r="F700" s="204" t="s">
        <v>1979</v>
      </c>
      <c r="G700" s="204" t="s">
        <v>70</v>
      </c>
      <c r="H700" s="204"/>
      <c r="I700" s="204" t="s">
        <v>1974</v>
      </c>
      <c r="J700" s="202" t="s">
        <v>79</v>
      </c>
      <c r="K700" s="169" t="str">
        <f t="array" ref="K700">IFERROR(VLOOKUP(B700,RT!A:K,11,FALSE),"")</f>
        <v/>
      </c>
      <c r="L700" s="170" t="str">
        <f t="array" ref="L700">IFERROR(VLOOKUP(B700,RT!A:AJ,36,FALSE),"")</f>
        <v/>
      </c>
      <c r="M700" s="53" t="str">
        <f t="array" ref="M700">IFERROR(VLOOKUP(B700,RT!A:AL,38,FALSE),"")</f>
        <v/>
      </c>
      <c r="N700" s="52" t="str">
        <f t="array" ref="N700">IFERROR(VLOOKUP(B700,RT!A:AK,37,FALSE),"")</f>
        <v/>
      </c>
      <c r="O700" s="54" t="str">
        <f t="array" ref="O700">IFERROR(VLOOKUP(B700,RT!A:I,9,FALSE),"")</f>
        <v/>
      </c>
      <c r="P700" s="52" t="str">
        <f t="array" ref="P700">IFERROR(VLOOKUP(B700,RT!A:H,8,FALSE),"")</f>
        <v/>
      </c>
      <c r="Q700" s="55" t="str">
        <f t="array" ref="Q700">IFERROR(VLOOKUP(B700,RT!A:AA,27,FALSE),"")</f>
        <v/>
      </c>
      <c r="R700" s="56" t="str">
        <f t="array" ref="R700">IF(AND(E700&lt;&gt;"",G700="INS",K700="OUI",M700&gt;0),M700*IF($O700&gt;41790,5.94,5.65),"")</f>
        <v/>
      </c>
      <c r="S700" s="50" t="str">
        <f t="array" ref="S700">IF(AND(E700&lt;&gt;"",G700="REV",K700="OUI",M700&gt;0),M700*IF($O700&gt;41790,6.2,5.9),"")</f>
        <v/>
      </c>
      <c r="T700" s="57" t="str">
        <f t="array" ref="T700">IF(AND(E700&lt;&gt;"",K700="NON",OR(L700="Branchement individuel",L700="Batiment détruit")),3,"")</f>
        <v/>
      </c>
      <c r="U700" s="58"/>
      <c r="V700" s="58" t="str">
        <f t="array" ref="V700">IF(AND(E700&lt;&gt;"",K700="OUI",Q700="OUI"),18,"")</f>
        <v/>
      </c>
      <c r="W700" s="49" t="str">
        <f t="array" ref="W700">IF(AND(E700&lt;&gt;"",K700="OUI",Q700="OUI"),60,"")</f>
        <v/>
      </c>
      <c r="X700" s="56"/>
      <c r="Y700" s="49"/>
      <c r="Z700" s="49"/>
      <c r="AA700" s="51"/>
      <c r="AB700" s="48"/>
    </row>
    <row r="701" spans="1:28" x14ac:dyDescent="0.25">
      <c r="A701" s="152" t="str">
        <f t="array" ref="A701">IF(D701="",RIGHT(E701,7),"")</f>
        <v>5606395</v>
      </c>
      <c r="B701" s="152">
        <f t="array" ref="B701">E701</f>
        <v>10005606395</v>
      </c>
      <c r="C701" s="61" t="str">
        <f t="array" ref="C701">IFERROR(VLOOKUP(B701,RT!A:B,2,FALSE),"")</f>
        <v/>
      </c>
      <c r="D701" s="7" t="str">
        <f t="array" ref="D701">IFERROR(VLOOKUP(B701,RT!A:J,10,FALSE),"")</f>
        <v/>
      </c>
      <c r="E701" s="203">
        <v>10005606395</v>
      </c>
      <c r="F701" s="204" t="s">
        <v>1980</v>
      </c>
      <c r="G701" s="204" t="s">
        <v>70</v>
      </c>
      <c r="H701" s="204"/>
      <c r="I701" s="204" t="s">
        <v>1974</v>
      </c>
      <c r="J701" s="202" t="s">
        <v>79</v>
      </c>
      <c r="K701" s="169" t="str">
        <f t="array" ref="K701">IFERROR(VLOOKUP(B701,RT!A:K,11,FALSE),"")</f>
        <v/>
      </c>
      <c r="L701" s="170" t="str">
        <f t="array" ref="L701">IFERROR(VLOOKUP(B701,RT!A:AJ,36,FALSE),"")</f>
        <v/>
      </c>
      <c r="M701" s="53" t="str">
        <f t="array" ref="M701">IFERROR(VLOOKUP(B701,RT!A:AL,38,FALSE),"")</f>
        <v/>
      </c>
      <c r="N701" s="52" t="str">
        <f t="array" ref="N701">IFERROR(VLOOKUP(B701,RT!A:AK,37,FALSE),"")</f>
        <v/>
      </c>
      <c r="O701" s="54" t="str">
        <f t="array" ref="O701">IFERROR(VLOOKUP(B701,RT!A:I,9,FALSE),"")</f>
        <v/>
      </c>
      <c r="P701" s="52" t="str">
        <f t="array" ref="P701">IFERROR(VLOOKUP(B701,RT!A:H,8,FALSE),"")</f>
        <v/>
      </c>
      <c r="Q701" s="55" t="str">
        <f t="array" ref="Q701">IFERROR(VLOOKUP(B701,RT!A:AA,27,FALSE),"")</f>
        <v/>
      </c>
      <c r="R701" s="56" t="str">
        <f t="array" ref="R701">IF(AND(E701&lt;&gt;"",G701="INS",K701="OUI",M701&gt;0),M701*IF($O701&gt;41790,5.94,5.65),"")</f>
        <v/>
      </c>
      <c r="S701" s="50" t="str">
        <f t="array" ref="S701">IF(AND(E701&lt;&gt;"",G701="REV",K701="OUI",M701&gt;0),M701*IF($O701&gt;41790,6.2,5.9),"")</f>
        <v/>
      </c>
      <c r="T701" s="57" t="str">
        <f t="array" ref="T701">IF(AND(E701&lt;&gt;"",K701="NON",OR(L701="Branchement individuel",L701="Batiment détruit")),3,"")</f>
        <v/>
      </c>
      <c r="U701" s="58"/>
      <c r="V701" s="58" t="str">
        <f t="array" ref="V701">IF(AND(E701&lt;&gt;"",K701="OUI",Q701="OUI"),18,"")</f>
        <v/>
      </c>
      <c r="W701" s="49" t="str">
        <f t="array" ref="W701">IF(AND(E701&lt;&gt;"",K701="OUI",Q701="OUI"),60,"")</f>
        <v/>
      </c>
      <c r="X701" s="56"/>
      <c r="Y701" s="49"/>
      <c r="Z701" s="49"/>
      <c r="AA701" s="51"/>
      <c r="AB701" s="48"/>
    </row>
    <row r="702" spans="1:28" x14ac:dyDescent="0.25">
      <c r="A702" s="152" t="str">
        <f t="array" ref="A702">IF(D702="",RIGHT(E702,7),"")</f>
        <v>5285997</v>
      </c>
      <c r="B702" s="152">
        <f t="array" ref="B702">E702</f>
        <v>10005285997</v>
      </c>
      <c r="C702" s="61" t="str">
        <f t="array" ref="C702">IFERROR(VLOOKUP(B702,RT!A:B,2,FALSE),"")</f>
        <v/>
      </c>
      <c r="D702" s="7" t="str">
        <f t="array" ref="D702">IFERROR(VLOOKUP(B702,RT!A:J,10,FALSE),"")</f>
        <v/>
      </c>
      <c r="E702" s="203">
        <v>10005285997</v>
      </c>
      <c r="F702" s="204" t="s">
        <v>1978</v>
      </c>
      <c r="G702" s="204" t="s">
        <v>70</v>
      </c>
      <c r="H702" s="204"/>
      <c r="I702" s="204" t="s">
        <v>1974</v>
      </c>
      <c r="J702" s="202" t="s">
        <v>79</v>
      </c>
      <c r="K702" s="169" t="str">
        <f t="array" ref="K702">IFERROR(VLOOKUP(B702,RT!A:K,11,FALSE),"")</f>
        <v/>
      </c>
      <c r="L702" s="170" t="str">
        <f t="array" ref="L702">IFERROR(VLOOKUP(B702,RT!A:AJ,36,FALSE),"")</f>
        <v/>
      </c>
      <c r="M702" s="53" t="str">
        <f t="array" ref="M702">IFERROR(VLOOKUP(B702,RT!A:AL,38,FALSE),"")</f>
        <v/>
      </c>
      <c r="N702" s="52" t="str">
        <f t="array" ref="N702">IFERROR(VLOOKUP(B702,RT!A:AK,37,FALSE),"")</f>
        <v/>
      </c>
      <c r="O702" s="54" t="str">
        <f t="array" ref="O702">IFERROR(VLOOKUP(B702,RT!A:I,9,FALSE),"")</f>
        <v/>
      </c>
      <c r="P702" s="52" t="str">
        <f t="array" ref="P702">IFERROR(VLOOKUP(B702,RT!A:H,8,FALSE),"")</f>
        <v/>
      </c>
      <c r="Q702" s="55" t="str">
        <f t="array" ref="Q702">IFERROR(VLOOKUP(B702,RT!A:AA,27,FALSE),"")</f>
        <v/>
      </c>
      <c r="R702" s="56" t="str">
        <f t="array" ref="R702">IF(AND(E702&lt;&gt;"",G702="INS",K702="OUI",M702&gt;0),M702*IF($O702&gt;41790,5.94,5.65),"")</f>
        <v/>
      </c>
      <c r="S702" s="50" t="str">
        <f t="array" ref="S702">IF(AND(E702&lt;&gt;"",G702="REV",K702="OUI",M702&gt;0),M702*IF($O702&gt;41790,6.2,5.9),"")</f>
        <v/>
      </c>
      <c r="T702" s="57" t="str">
        <f t="array" ref="T702">IF(AND(E702&lt;&gt;"",K702="NON",OR(L702="Branchement individuel",L702="Batiment détruit")),3,"")</f>
        <v/>
      </c>
      <c r="U702" s="58"/>
      <c r="V702" s="58" t="str">
        <f t="array" ref="V702">IF(AND(E702&lt;&gt;"",K702="OUI",Q702="OUI"),18,"")</f>
        <v/>
      </c>
      <c r="W702" s="49" t="str">
        <f t="array" ref="W702">IF(AND(E702&lt;&gt;"",K702="OUI",Q702="OUI"),60,"")</f>
        <v/>
      </c>
      <c r="X702" s="56"/>
      <c r="Y702" s="49"/>
      <c r="Z702" s="49"/>
      <c r="AA702" s="51"/>
      <c r="AB702" s="48"/>
    </row>
    <row r="703" spans="1:28" x14ac:dyDescent="0.25">
      <c r="A703" s="152" t="str">
        <f t="array" ref="A703">IF(D703="",RIGHT(E703,7),"")</f>
        <v>5286578</v>
      </c>
      <c r="B703" s="152">
        <f t="array" ref="B703">E703</f>
        <v>10005286578</v>
      </c>
      <c r="C703" s="61" t="str">
        <f t="array" ref="C703">IFERROR(VLOOKUP(B703,RT!A:B,2,FALSE),"")</f>
        <v/>
      </c>
      <c r="D703" s="7" t="str">
        <f t="array" ref="D703">IFERROR(VLOOKUP(B703,RT!A:J,10,FALSE),"")</f>
        <v/>
      </c>
      <c r="E703" s="203">
        <v>10005286578</v>
      </c>
      <c r="F703" s="204" t="s">
        <v>1977</v>
      </c>
      <c r="G703" s="204" t="s">
        <v>70</v>
      </c>
      <c r="H703" s="204"/>
      <c r="I703" s="204" t="s">
        <v>1974</v>
      </c>
      <c r="J703" s="202" t="s">
        <v>79</v>
      </c>
      <c r="K703" s="169" t="str">
        <f t="array" ref="K703">IFERROR(VLOOKUP(B703,RT!A:K,11,FALSE),"")</f>
        <v/>
      </c>
      <c r="L703" s="170" t="str">
        <f t="array" ref="L703">IFERROR(VLOOKUP(B703,RT!A:AJ,36,FALSE),"")</f>
        <v/>
      </c>
      <c r="M703" s="53" t="str">
        <f t="array" ref="M703">IFERROR(VLOOKUP(B703,RT!A:AL,38,FALSE),"")</f>
        <v/>
      </c>
      <c r="N703" s="52" t="str">
        <f t="array" ref="N703">IFERROR(VLOOKUP(B703,RT!A:AK,37,FALSE),"")</f>
        <v/>
      </c>
      <c r="O703" s="54" t="str">
        <f t="array" ref="O703">IFERROR(VLOOKUP(B703,RT!A:I,9,FALSE),"")</f>
        <v/>
      </c>
      <c r="P703" s="52" t="str">
        <f t="array" ref="P703">IFERROR(VLOOKUP(B703,RT!A:H,8,FALSE),"")</f>
        <v/>
      </c>
      <c r="Q703" s="55" t="str">
        <f t="array" ref="Q703">IFERROR(VLOOKUP(B703,RT!A:AA,27,FALSE),"")</f>
        <v/>
      </c>
      <c r="R703" s="56" t="str">
        <f t="array" ref="R703">IF(AND(E703&lt;&gt;"",G703="INS",K703="OUI",M703&gt;0),M703*IF($O703&gt;41790,5.94,5.65),"")</f>
        <v/>
      </c>
      <c r="S703" s="50" t="str">
        <f t="array" ref="S703">IF(AND(E703&lt;&gt;"",G703="REV",K703="OUI",M703&gt;0),M703*IF($O703&gt;41790,6.2,5.9),"")</f>
        <v/>
      </c>
      <c r="T703" s="57" t="str">
        <f t="array" ref="T703">IF(AND(E703&lt;&gt;"",K703="NON",OR(L703="Branchement individuel",L703="Batiment détruit")),3,"")</f>
        <v/>
      </c>
      <c r="U703" s="58"/>
      <c r="V703" s="58" t="str">
        <f t="array" ref="V703">IF(AND(E703&lt;&gt;"",K703="OUI",Q703="OUI"),18,"")</f>
        <v/>
      </c>
      <c r="W703" s="49" t="str">
        <f t="array" ref="W703">IF(AND(E703&lt;&gt;"",K703="OUI",Q703="OUI"),60,"")</f>
        <v/>
      </c>
      <c r="X703" s="56"/>
      <c r="Y703" s="49"/>
      <c r="Z703" s="49"/>
      <c r="AA703" s="51"/>
      <c r="AB703" s="48"/>
    </row>
    <row r="704" spans="1:28" x14ac:dyDescent="0.25">
      <c r="A704" s="152" t="str">
        <f t="array" ref="A704">IF(D704="",RIGHT(E704,7),"")</f>
        <v>5284797</v>
      </c>
      <c r="B704" s="152">
        <f t="array" ref="B704">E704</f>
        <v>10005284797</v>
      </c>
      <c r="C704" s="61" t="str">
        <f t="array" ref="C704">IFERROR(VLOOKUP(B704,RT!A:B,2,FALSE),"")</f>
        <v/>
      </c>
      <c r="D704" s="7" t="str">
        <f t="array" ref="D704">IFERROR(VLOOKUP(B704,RT!A:J,10,FALSE),"")</f>
        <v/>
      </c>
      <c r="E704" s="203">
        <v>10005284797</v>
      </c>
      <c r="F704" s="204" t="s">
        <v>1976</v>
      </c>
      <c r="G704" s="204" t="s">
        <v>70</v>
      </c>
      <c r="H704" s="204"/>
      <c r="I704" s="204" t="s">
        <v>1974</v>
      </c>
      <c r="J704" s="202" t="s">
        <v>79</v>
      </c>
      <c r="K704" s="169" t="str">
        <f t="array" ref="K704">IFERROR(VLOOKUP(B704,RT!A:K,11,FALSE),"")</f>
        <v/>
      </c>
      <c r="L704" s="170" t="str">
        <f t="array" ref="L704">IFERROR(VLOOKUP(B704,RT!A:AJ,36,FALSE),"")</f>
        <v/>
      </c>
      <c r="M704" s="53" t="str">
        <f t="array" ref="M704">IFERROR(VLOOKUP(B704,RT!A:AL,38,FALSE),"")</f>
        <v/>
      </c>
      <c r="N704" s="52" t="str">
        <f t="array" ref="N704">IFERROR(VLOOKUP(B704,RT!A:AK,37,FALSE),"")</f>
        <v/>
      </c>
      <c r="O704" s="54" t="str">
        <f t="array" ref="O704">IFERROR(VLOOKUP(B704,RT!A:I,9,FALSE),"")</f>
        <v/>
      </c>
      <c r="P704" s="52" t="str">
        <f t="array" ref="P704">IFERROR(VLOOKUP(B704,RT!A:H,8,FALSE),"")</f>
        <v/>
      </c>
      <c r="Q704" s="55" t="str">
        <f t="array" ref="Q704">IFERROR(VLOOKUP(B704,RT!A:AA,27,FALSE),"")</f>
        <v/>
      </c>
      <c r="R704" s="56" t="str">
        <f t="array" ref="R704">IF(AND(E704&lt;&gt;"",G704="INS",K704="OUI",M704&gt;0),M704*IF($O704&gt;41790,5.94,5.65),"")</f>
        <v/>
      </c>
      <c r="S704" s="50" t="str">
        <f t="array" ref="S704">IF(AND(E704&lt;&gt;"",G704="REV",K704="OUI",M704&gt;0),M704*IF($O704&gt;41790,6.2,5.9),"")</f>
        <v/>
      </c>
      <c r="T704" s="57" t="str">
        <f t="array" ref="T704">IF(AND(E704&lt;&gt;"",K704="NON",OR(L704="Branchement individuel",L704="Batiment détruit")),3,"")</f>
        <v/>
      </c>
      <c r="U704" s="58"/>
      <c r="V704" s="58" t="str">
        <f t="array" ref="V704">IF(AND(E704&lt;&gt;"",K704="OUI",Q704="OUI"),18,"")</f>
        <v/>
      </c>
      <c r="W704" s="49" t="str">
        <f t="array" ref="W704">IF(AND(E704&lt;&gt;"",K704="OUI",Q704="OUI"),60,"")</f>
        <v/>
      </c>
      <c r="X704" s="56"/>
      <c r="Y704" s="49"/>
      <c r="Z704" s="49"/>
      <c r="AA704" s="51"/>
      <c r="AB704" s="48"/>
    </row>
    <row r="705" spans="1:28" x14ac:dyDescent="0.25">
      <c r="A705" s="152" t="str">
        <f t="array" ref="A705">IF(D705="",RIGHT(E705,7),"")</f>
        <v>5337210</v>
      </c>
      <c r="B705" s="152">
        <f t="array" ref="B705">E705</f>
        <v>10005337210</v>
      </c>
      <c r="C705" s="61" t="str">
        <f t="array" ref="C705">IFERROR(VLOOKUP(B705,RT!A:B,2,FALSE),"")</f>
        <v/>
      </c>
      <c r="D705" s="7" t="str">
        <f t="array" ref="D705">IFERROR(VLOOKUP(B705,RT!A:J,10,FALSE),"")</f>
        <v/>
      </c>
      <c r="E705" s="203">
        <v>10005337210</v>
      </c>
      <c r="F705" s="204" t="s">
        <v>1975</v>
      </c>
      <c r="G705" s="204" t="s">
        <v>70</v>
      </c>
      <c r="H705" s="204"/>
      <c r="I705" s="204" t="s">
        <v>1974</v>
      </c>
      <c r="J705" s="202" t="s">
        <v>79</v>
      </c>
      <c r="K705" s="169" t="str">
        <f t="array" ref="K705">IFERROR(VLOOKUP(B705,RT!A:K,11,FALSE),"")</f>
        <v/>
      </c>
      <c r="L705" s="170" t="str">
        <f t="array" ref="L705">IFERROR(VLOOKUP(B705,RT!A:AJ,36,FALSE),"")</f>
        <v/>
      </c>
      <c r="M705" s="53" t="str">
        <f t="array" ref="M705">IFERROR(VLOOKUP(B705,RT!A:AL,38,FALSE),"")</f>
        <v/>
      </c>
      <c r="N705" s="52" t="str">
        <f t="array" ref="N705">IFERROR(VLOOKUP(B705,RT!A:AK,37,FALSE),"")</f>
        <v/>
      </c>
      <c r="O705" s="54" t="str">
        <f t="array" ref="O705">IFERROR(VLOOKUP(B705,RT!A:I,9,FALSE),"")</f>
        <v/>
      </c>
      <c r="P705" s="52" t="str">
        <f t="array" ref="P705">IFERROR(VLOOKUP(B705,RT!A:H,8,FALSE),"")</f>
        <v/>
      </c>
      <c r="Q705" s="55" t="str">
        <f t="array" ref="Q705">IFERROR(VLOOKUP(B705,RT!A:AA,27,FALSE),"")</f>
        <v/>
      </c>
      <c r="R705" s="56" t="str">
        <f t="array" ref="R705">IF(AND(E705&lt;&gt;"",G705="INS",K705="OUI",M705&gt;0),M705*IF($O705&gt;41790,5.94,5.65),"")</f>
        <v/>
      </c>
      <c r="S705" s="50" t="str">
        <f t="array" ref="S705">IF(AND(E705&lt;&gt;"",G705="REV",K705="OUI",M705&gt;0),M705*IF($O705&gt;41790,6.2,5.9),"")</f>
        <v/>
      </c>
      <c r="T705" s="57" t="str">
        <f t="array" ref="T705">IF(AND(E705&lt;&gt;"",K705="NON",OR(L705="Branchement individuel",L705="Batiment détruit")),3,"")</f>
        <v/>
      </c>
      <c r="U705" s="58"/>
      <c r="V705" s="58" t="str">
        <f t="array" ref="V705">IF(AND(E705&lt;&gt;"",K705="OUI",Q705="OUI"),18,"")</f>
        <v/>
      </c>
      <c r="W705" s="49" t="str">
        <f t="array" ref="W705">IF(AND(E705&lt;&gt;"",K705="OUI",Q705="OUI"),60,"")</f>
        <v/>
      </c>
      <c r="X705" s="56"/>
      <c r="Y705" s="49"/>
      <c r="Z705" s="49"/>
      <c r="AA705" s="51"/>
      <c r="AB705" s="48"/>
    </row>
    <row r="706" spans="1:28" x14ac:dyDescent="0.25">
      <c r="A706" s="152" t="str">
        <f t="array" ref="A706">IF(D706="",RIGHT(E706,7),"")</f>
        <v>5243955</v>
      </c>
      <c r="B706" s="152">
        <f t="array" ref="B706">E706</f>
        <v>10005243955</v>
      </c>
      <c r="C706" s="61" t="str">
        <f t="array" ref="C706">IFERROR(VLOOKUP(B706,RT!A:B,2,FALSE),"")</f>
        <v/>
      </c>
      <c r="D706" s="7" t="str">
        <f t="array" ref="D706">IFERROR(VLOOKUP(B706,RT!A:J,10,FALSE),"")</f>
        <v/>
      </c>
      <c r="E706" s="203">
        <v>10005243955</v>
      </c>
      <c r="F706" s="204" t="s">
        <v>1973</v>
      </c>
      <c r="G706" s="204" t="s">
        <v>70</v>
      </c>
      <c r="H706" s="204"/>
      <c r="I706" s="204" t="s">
        <v>1974</v>
      </c>
      <c r="J706" s="202" t="s">
        <v>79</v>
      </c>
      <c r="K706" s="169" t="str">
        <f t="array" ref="K706">IFERROR(VLOOKUP(B706,RT!A:K,11,FALSE),"")</f>
        <v/>
      </c>
      <c r="L706" s="170" t="str">
        <f t="array" ref="L706">IFERROR(VLOOKUP(B706,RT!A:AJ,36,FALSE),"")</f>
        <v/>
      </c>
      <c r="M706" s="53" t="str">
        <f t="array" ref="M706">IFERROR(VLOOKUP(B706,RT!A:AL,38,FALSE),"")</f>
        <v/>
      </c>
      <c r="N706" s="52" t="str">
        <f t="array" ref="N706">IFERROR(VLOOKUP(B706,RT!A:AK,37,FALSE),"")</f>
        <v/>
      </c>
      <c r="O706" s="54" t="str">
        <f t="array" ref="O706">IFERROR(VLOOKUP(B706,RT!A:I,9,FALSE),"")</f>
        <v/>
      </c>
      <c r="P706" s="52" t="str">
        <f t="array" ref="P706">IFERROR(VLOOKUP(B706,RT!A:H,8,FALSE),"")</f>
        <v/>
      </c>
      <c r="Q706" s="55" t="str">
        <f t="array" ref="Q706">IFERROR(VLOOKUP(B706,RT!A:AA,27,FALSE),"")</f>
        <v/>
      </c>
      <c r="R706" s="56" t="str">
        <f t="array" ref="R706">IF(AND(E706&lt;&gt;"",G706="INS",K706="OUI",M706&gt;0),M706*IF($O706&gt;41790,5.94,5.65),"")</f>
        <v/>
      </c>
      <c r="S706" s="50" t="str">
        <f t="array" ref="S706">IF(AND(E706&lt;&gt;"",G706="REV",K706="OUI",M706&gt;0),M706*IF($O706&gt;41790,6.2,5.9),"")</f>
        <v/>
      </c>
      <c r="T706" s="57" t="str">
        <f t="array" ref="T706">IF(AND(E706&lt;&gt;"",K706="NON",OR(L706="Branchement individuel",L706="Batiment détruit")),3,"")</f>
        <v/>
      </c>
      <c r="U706" s="58"/>
      <c r="V706" s="58" t="str">
        <f t="array" ref="V706">IF(AND(E706&lt;&gt;"",K706="OUI",Q706="OUI"),18,"")</f>
        <v/>
      </c>
      <c r="W706" s="49" t="str">
        <f t="array" ref="W706">IF(AND(E706&lt;&gt;"",K706="OUI",Q706="OUI"),60,"")</f>
        <v/>
      </c>
      <c r="X706" s="56"/>
      <c r="Y706" s="49"/>
      <c r="Z706" s="49"/>
      <c r="AA706" s="51"/>
      <c r="AB706" s="48"/>
    </row>
    <row r="707" spans="1:28" x14ac:dyDescent="0.25">
      <c r="A707" s="152" t="str">
        <f t="array" ref="A707">IF(D707="",RIGHT(E707,7),"")</f>
        <v>5242775</v>
      </c>
      <c r="B707" s="152">
        <f t="array" ref="B707">E707</f>
        <v>10005242775</v>
      </c>
      <c r="C707" s="61" t="str">
        <f t="array" ref="C707">IFERROR(VLOOKUP(B707,RT!A:B,2,FALSE),"")</f>
        <v/>
      </c>
      <c r="D707" s="7" t="str">
        <f t="array" ref="D707">IFERROR(VLOOKUP(B707,RT!A:J,10,FALSE),"")</f>
        <v/>
      </c>
      <c r="E707" s="203">
        <v>10005242775</v>
      </c>
      <c r="F707" s="204" t="s">
        <v>2007</v>
      </c>
      <c r="G707" s="204" t="s">
        <v>70</v>
      </c>
      <c r="H707" s="204"/>
      <c r="I707" s="204" t="s">
        <v>2008</v>
      </c>
      <c r="J707" s="202" t="s">
        <v>79</v>
      </c>
      <c r="K707" s="169" t="str">
        <f t="array" ref="K707">IFERROR(VLOOKUP(B707,RT!A:K,11,FALSE),"")</f>
        <v/>
      </c>
      <c r="L707" s="170" t="str">
        <f t="array" ref="L707">IFERROR(VLOOKUP(B707,RT!A:AJ,36,FALSE),"")</f>
        <v/>
      </c>
      <c r="M707" s="53" t="str">
        <f t="array" ref="M707">IFERROR(VLOOKUP(B707,RT!A:AL,38,FALSE),"")</f>
        <v/>
      </c>
      <c r="N707" s="52" t="str">
        <f t="array" ref="N707">IFERROR(VLOOKUP(B707,RT!A:AK,37,FALSE),"")</f>
        <v/>
      </c>
      <c r="O707" s="54" t="str">
        <f t="array" ref="O707">IFERROR(VLOOKUP(B707,RT!A:I,9,FALSE),"")</f>
        <v/>
      </c>
      <c r="P707" s="52" t="str">
        <f t="array" ref="P707">IFERROR(VLOOKUP(B707,RT!A:H,8,FALSE),"")</f>
        <v/>
      </c>
      <c r="Q707" s="55" t="str">
        <f t="array" ref="Q707">IFERROR(VLOOKUP(B707,RT!A:AA,27,FALSE),"")</f>
        <v/>
      </c>
      <c r="R707" s="56" t="str">
        <f t="array" ref="R707">IF(AND(E707&lt;&gt;"",G707="INS",K707="OUI",M707&gt;0),M707*IF($O707&gt;41790,5.94,5.65),"")</f>
        <v/>
      </c>
      <c r="S707" s="50" t="str">
        <f t="array" ref="S707">IF(AND(E707&lt;&gt;"",G707="REV",K707="OUI",M707&gt;0),M707*IF($O707&gt;41790,6.2,5.9),"")</f>
        <v/>
      </c>
      <c r="T707" s="57" t="str">
        <f t="array" ref="T707">IF(AND(E707&lt;&gt;"",K707="NON",OR(L707="Branchement individuel",L707="Batiment détruit")),3,"")</f>
        <v/>
      </c>
      <c r="U707" s="58"/>
      <c r="V707" s="58" t="str">
        <f t="array" ref="V707">IF(AND(E707&lt;&gt;"",K707="OUI",Q707="OUI"),18,"")</f>
        <v/>
      </c>
      <c r="W707" s="49" t="str">
        <f t="array" ref="W707">IF(AND(E707&lt;&gt;"",K707="OUI",Q707="OUI"),60,"")</f>
        <v/>
      </c>
      <c r="X707" s="56"/>
      <c r="Y707" s="49"/>
      <c r="Z707" s="49"/>
      <c r="AA707" s="51"/>
      <c r="AB707" s="48"/>
    </row>
    <row r="708" spans="1:28" x14ac:dyDescent="0.25">
      <c r="A708" s="152" t="str">
        <f t="array" ref="A708">IF(D708="",RIGHT(E708,7),"")</f>
        <v>5242177</v>
      </c>
      <c r="B708" s="152">
        <f t="array" ref="B708">E708</f>
        <v>10005242177</v>
      </c>
      <c r="C708" s="61" t="str">
        <f t="array" ref="C708">IFERROR(VLOOKUP(B708,RT!A:B,2,FALSE),"")</f>
        <v/>
      </c>
      <c r="D708" s="7" t="str">
        <f t="array" ref="D708">IFERROR(VLOOKUP(B708,RT!A:J,10,FALSE),"")</f>
        <v/>
      </c>
      <c r="E708" s="203">
        <v>10005242177</v>
      </c>
      <c r="F708" s="204" t="s">
        <v>2009</v>
      </c>
      <c r="G708" s="204" t="s">
        <v>70</v>
      </c>
      <c r="H708" s="204"/>
      <c r="I708" s="204" t="s">
        <v>2008</v>
      </c>
      <c r="J708" s="202" t="s">
        <v>79</v>
      </c>
      <c r="K708" s="169" t="str">
        <f t="array" ref="K708">IFERROR(VLOOKUP(B708,RT!A:K,11,FALSE),"")</f>
        <v/>
      </c>
      <c r="L708" s="170" t="str">
        <f t="array" ref="L708">IFERROR(VLOOKUP(B708,RT!A:AJ,36,FALSE),"")</f>
        <v/>
      </c>
      <c r="M708" s="53" t="str">
        <f t="array" ref="M708">IFERROR(VLOOKUP(B708,RT!A:AL,38,FALSE),"")</f>
        <v/>
      </c>
      <c r="N708" s="52" t="str">
        <f t="array" ref="N708">IFERROR(VLOOKUP(B708,RT!A:AK,37,FALSE),"")</f>
        <v/>
      </c>
      <c r="O708" s="54" t="str">
        <f t="array" ref="O708">IFERROR(VLOOKUP(B708,RT!A:I,9,FALSE),"")</f>
        <v/>
      </c>
      <c r="P708" s="52" t="str">
        <f t="array" ref="P708">IFERROR(VLOOKUP(B708,RT!A:H,8,FALSE),"")</f>
        <v/>
      </c>
      <c r="Q708" s="55" t="str">
        <f t="array" ref="Q708">IFERROR(VLOOKUP(B708,RT!A:AA,27,FALSE),"")</f>
        <v/>
      </c>
      <c r="R708" s="56" t="str">
        <f t="array" ref="R708">IF(AND(E708&lt;&gt;"",G708="INS",K708="OUI",M708&gt;0),M708*IF($O708&gt;41790,5.94,5.65),"")</f>
        <v/>
      </c>
      <c r="S708" s="50" t="str">
        <f t="array" ref="S708">IF(AND(E708&lt;&gt;"",G708="REV",K708="OUI",M708&gt;0),M708*IF($O708&gt;41790,6.2,5.9),"")</f>
        <v/>
      </c>
      <c r="T708" s="57" t="str">
        <f t="array" ref="T708">IF(AND(E708&lt;&gt;"",K708="NON",OR(L708="Branchement individuel",L708="Batiment détruit")),3,"")</f>
        <v/>
      </c>
      <c r="U708" s="58"/>
      <c r="V708" s="58" t="str">
        <f t="array" ref="V708">IF(AND(E708&lt;&gt;"",K708="OUI",Q708="OUI"),18,"")</f>
        <v/>
      </c>
      <c r="W708" s="49" t="str">
        <f t="array" ref="W708">IF(AND(E708&lt;&gt;"",K708="OUI",Q708="OUI"),60,"")</f>
        <v/>
      </c>
      <c r="X708" s="56"/>
      <c r="Y708" s="49"/>
      <c r="Z708" s="49"/>
      <c r="AA708" s="51"/>
      <c r="AB708" s="48"/>
    </row>
    <row r="709" spans="1:28" x14ac:dyDescent="0.25">
      <c r="A709" s="152" t="str">
        <f t="array" ref="A709">IF(D709="",RIGHT(E709,7),"")</f>
        <v>5243391</v>
      </c>
      <c r="B709" s="152">
        <f t="array" ref="B709">E709</f>
        <v>10005243391</v>
      </c>
      <c r="C709" s="61" t="str">
        <f t="array" ref="C709">IFERROR(VLOOKUP(B709,RT!A:B,2,FALSE),"")</f>
        <v/>
      </c>
      <c r="D709" s="7" t="str">
        <f t="array" ref="D709">IFERROR(VLOOKUP(B709,RT!A:J,10,FALSE),"")</f>
        <v/>
      </c>
      <c r="E709" s="203">
        <v>10005243391</v>
      </c>
      <c r="F709" s="204" t="s">
        <v>2010</v>
      </c>
      <c r="G709" s="204" t="s">
        <v>70</v>
      </c>
      <c r="H709" s="204"/>
      <c r="I709" s="204" t="s">
        <v>2008</v>
      </c>
      <c r="J709" s="202" t="s">
        <v>79</v>
      </c>
      <c r="K709" s="169" t="str">
        <f t="array" ref="K709">IFERROR(VLOOKUP(B709,RT!A:K,11,FALSE),"")</f>
        <v/>
      </c>
      <c r="L709" s="170" t="str">
        <f t="array" ref="L709">IFERROR(VLOOKUP(B709,RT!A:AJ,36,FALSE),"")</f>
        <v/>
      </c>
      <c r="M709" s="53" t="str">
        <f t="array" ref="M709">IFERROR(VLOOKUP(B709,RT!A:AL,38,FALSE),"")</f>
        <v/>
      </c>
      <c r="N709" s="52" t="str">
        <f t="array" ref="N709">IFERROR(VLOOKUP(B709,RT!A:AK,37,FALSE),"")</f>
        <v/>
      </c>
      <c r="O709" s="54" t="str">
        <f t="array" ref="O709">IFERROR(VLOOKUP(B709,RT!A:I,9,FALSE),"")</f>
        <v/>
      </c>
      <c r="P709" s="52" t="str">
        <f t="array" ref="P709">IFERROR(VLOOKUP(B709,RT!A:H,8,FALSE),"")</f>
        <v/>
      </c>
      <c r="Q709" s="55" t="str">
        <f t="array" ref="Q709">IFERROR(VLOOKUP(B709,RT!A:AA,27,FALSE),"")</f>
        <v/>
      </c>
      <c r="R709" s="56" t="str">
        <f t="array" ref="R709">IF(AND(E709&lt;&gt;"",G709="INS",K709="OUI",M709&gt;0),M709*IF($O709&gt;41790,5.94,5.65),"")</f>
        <v/>
      </c>
      <c r="S709" s="50" t="str">
        <f t="array" ref="S709">IF(AND(E709&lt;&gt;"",G709="REV",K709="OUI",M709&gt;0),M709*IF($O709&gt;41790,6.2,5.9),"")</f>
        <v/>
      </c>
      <c r="T709" s="57" t="str">
        <f t="array" ref="T709">IF(AND(E709&lt;&gt;"",K709="NON",OR(L709="Branchement individuel",L709="Batiment détruit")),3,"")</f>
        <v/>
      </c>
      <c r="U709" s="58"/>
      <c r="V709" s="58" t="str">
        <f t="array" ref="V709">IF(AND(E709&lt;&gt;"",K709="OUI",Q709="OUI"),18,"")</f>
        <v/>
      </c>
      <c r="W709" s="49" t="str">
        <f t="array" ref="W709">IF(AND(E709&lt;&gt;"",K709="OUI",Q709="OUI"),60,"")</f>
        <v/>
      </c>
      <c r="X709" s="56"/>
      <c r="Y709" s="49"/>
      <c r="Z709" s="49"/>
      <c r="AA709" s="51"/>
      <c r="AB709" s="48"/>
    </row>
    <row r="710" spans="1:28" x14ac:dyDescent="0.25">
      <c r="A710" s="152" t="str">
        <f t="array" ref="A710">IF(D710="",RIGHT(E710,7),"")</f>
        <v>5336696</v>
      </c>
      <c r="B710" s="152">
        <f t="array" ref="B710">E710</f>
        <v>10005336696</v>
      </c>
      <c r="C710" s="61" t="str">
        <f t="array" ref="C710">IFERROR(VLOOKUP(B710,RT!A:B,2,FALSE),"")</f>
        <v/>
      </c>
      <c r="D710" s="7" t="str">
        <f t="array" ref="D710">IFERROR(VLOOKUP(B710,RT!A:J,10,FALSE),"")</f>
        <v/>
      </c>
      <c r="E710" s="203">
        <v>10005336696</v>
      </c>
      <c r="F710" s="204" t="s">
        <v>2019</v>
      </c>
      <c r="G710" s="204" t="s">
        <v>70</v>
      </c>
      <c r="H710" s="204"/>
      <c r="I710" s="204" t="s">
        <v>2016</v>
      </c>
      <c r="J710" s="202" t="s">
        <v>79</v>
      </c>
      <c r="K710" s="169" t="str">
        <f t="array" ref="K710">IFERROR(VLOOKUP(B710,RT!A:K,11,FALSE),"")</f>
        <v/>
      </c>
      <c r="L710" s="170" t="str">
        <f t="array" ref="L710">IFERROR(VLOOKUP(B710,RT!A:AJ,36,FALSE),"")</f>
        <v/>
      </c>
      <c r="M710" s="53" t="str">
        <f t="array" ref="M710">IFERROR(VLOOKUP(B710,RT!A:AL,38,FALSE),"")</f>
        <v/>
      </c>
      <c r="N710" s="52" t="str">
        <f t="array" ref="N710">IFERROR(VLOOKUP(B710,RT!A:AK,37,FALSE),"")</f>
        <v/>
      </c>
      <c r="O710" s="54" t="str">
        <f t="array" ref="O710">IFERROR(VLOOKUP(B710,RT!A:I,9,FALSE),"")</f>
        <v/>
      </c>
      <c r="P710" s="52" t="str">
        <f t="array" ref="P710">IFERROR(VLOOKUP(B710,RT!A:H,8,FALSE),"")</f>
        <v/>
      </c>
      <c r="Q710" s="55" t="str">
        <f t="array" ref="Q710">IFERROR(VLOOKUP(B710,RT!A:AA,27,FALSE),"")</f>
        <v/>
      </c>
      <c r="R710" s="56" t="str">
        <f t="array" ref="R710">IF(AND(E710&lt;&gt;"",G710="INS",K710="OUI",M710&gt;0),M710*IF($O710&gt;41790,5.94,5.65),"")</f>
        <v/>
      </c>
      <c r="S710" s="50" t="str">
        <f t="array" ref="S710">IF(AND(E710&lt;&gt;"",G710="REV",K710="OUI",M710&gt;0),M710*IF($O710&gt;41790,6.2,5.9),"")</f>
        <v/>
      </c>
      <c r="T710" s="57" t="str">
        <f t="array" ref="T710">IF(AND(E710&lt;&gt;"",K710="NON",OR(L710="Branchement individuel",L710="Batiment détruit")),3,"")</f>
        <v/>
      </c>
      <c r="U710" s="58"/>
      <c r="V710" s="58" t="str">
        <f t="array" ref="V710">IF(AND(E710&lt;&gt;"",K710="OUI",Q710="OUI"),18,"")</f>
        <v/>
      </c>
      <c r="W710" s="49" t="str">
        <f t="array" ref="W710">IF(AND(E710&lt;&gt;"",K710="OUI",Q710="OUI"),60,"")</f>
        <v/>
      </c>
      <c r="X710" s="56"/>
      <c r="Y710" s="49"/>
      <c r="Z710" s="49"/>
      <c r="AA710" s="51"/>
      <c r="AB710" s="48"/>
    </row>
    <row r="711" spans="1:28" x14ac:dyDescent="0.25">
      <c r="A711" s="152" t="str">
        <f t="array" ref="A711">IF(D711="",RIGHT(E711,7),"")</f>
        <v>5340667</v>
      </c>
      <c r="B711" s="152">
        <f t="array" ref="B711">E711</f>
        <v>10005340667</v>
      </c>
      <c r="C711" s="61" t="str">
        <f t="array" ref="C711">IFERROR(VLOOKUP(B711,RT!A:B,2,FALSE),"")</f>
        <v/>
      </c>
      <c r="D711" s="7" t="str">
        <f t="array" ref="D711">IFERROR(VLOOKUP(B711,RT!A:J,10,FALSE),"")</f>
        <v/>
      </c>
      <c r="E711" s="203">
        <v>10005340667</v>
      </c>
      <c r="F711" s="204" t="s">
        <v>2018</v>
      </c>
      <c r="G711" s="204" t="s">
        <v>70</v>
      </c>
      <c r="H711" s="204"/>
      <c r="I711" s="204" t="s">
        <v>2016</v>
      </c>
      <c r="J711" s="202" t="s">
        <v>79</v>
      </c>
      <c r="K711" s="169" t="str">
        <f t="array" ref="K711">IFERROR(VLOOKUP(B711,RT!A:K,11,FALSE),"")</f>
        <v/>
      </c>
      <c r="L711" s="170" t="str">
        <f t="array" ref="L711">IFERROR(VLOOKUP(B711,RT!A:AJ,36,FALSE),"")</f>
        <v/>
      </c>
      <c r="M711" s="53" t="str">
        <f t="array" ref="M711">IFERROR(VLOOKUP(B711,RT!A:AL,38,FALSE),"")</f>
        <v/>
      </c>
      <c r="N711" s="52" t="str">
        <f t="array" ref="N711">IFERROR(VLOOKUP(B711,RT!A:AK,37,FALSE),"")</f>
        <v/>
      </c>
      <c r="O711" s="54" t="str">
        <f t="array" ref="O711">IFERROR(VLOOKUP(B711,RT!A:I,9,FALSE),"")</f>
        <v/>
      </c>
      <c r="P711" s="52" t="str">
        <f t="array" ref="P711">IFERROR(VLOOKUP(B711,RT!A:H,8,FALSE),"")</f>
        <v/>
      </c>
      <c r="Q711" s="55" t="str">
        <f t="array" ref="Q711">IFERROR(VLOOKUP(B711,RT!A:AA,27,FALSE),"")</f>
        <v/>
      </c>
      <c r="R711" s="56" t="str">
        <f t="array" ref="R711">IF(AND(E711&lt;&gt;"",G711="INS",K711="OUI",M711&gt;0),M711*IF($O711&gt;41790,5.94,5.65),"")</f>
        <v/>
      </c>
      <c r="S711" s="50" t="str">
        <f t="array" ref="S711">IF(AND(E711&lt;&gt;"",G711="REV",K711="OUI",M711&gt;0),M711*IF($O711&gt;41790,6.2,5.9),"")</f>
        <v/>
      </c>
      <c r="T711" s="57" t="str">
        <f t="array" ref="T711">IF(AND(E711&lt;&gt;"",K711="NON",OR(L711="Branchement individuel",L711="Batiment détruit")),3,"")</f>
        <v/>
      </c>
      <c r="U711" s="58"/>
      <c r="V711" s="58" t="str">
        <f t="array" ref="V711">IF(AND(E711&lt;&gt;"",K711="OUI",Q711="OUI"),18,"")</f>
        <v/>
      </c>
      <c r="W711" s="49" t="str">
        <f t="array" ref="W711">IF(AND(E711&lt;&gt;"",K711="OUI",Q711="OUI"),60,"")</f>
        <v/>
      </c>
      <c r="X711" s="56"/>
      <c r="Y711" s="49"/>
      <c r="Z711" s="49"/>
      <c r="AA711" s="51"/>
      <c r="AB711" s="48"/>
    </row>
    <row r="712" spans="1:28" x14ac:dyDescent="0.25">
      <c r="A712" s="152" t="str">
        <f t="array" ref="A712">IF(D712="",RIGHT(E712,7),"")</f>
        <v>5340199</v>
      </c>
      <c r="B712" s="152">
        <f t="array" ref="B712">E712</f>
        <v>10005340199</v>
      </c>
      <c r="C712" s="61" t="str">
        <f t="array" ref="C712">IFERROR(VLOOKUP(B712,RT!A:B,2,FALSE),"")</f>
        <v/>
      </c>
      <c r="D712" s="7" t="str">
        <f t="array" ref="D712">IFERROR(VLOOKUP(B712,RT!A:J,10,FALSE),"")</f>
        <v/>
      </c>
      <c r="E712" s="203">
        <v>10005340199</v>
      </c>
      <c r="F712" s="204" t="s">
        <v>2017</v>
      </c>
      <c r="G712" s="204" t="s">
        <v>70</v>
      </c>
      <c r="H712" s="204"/>
      <c r="I712" s="204" t="s">
        <v>2016</v>
      </c>
      <c r="J712" s="202" t="s">
        <v>79</v>
      </c>
      <c r="K712" s="169" t="str">
        <f t="array" ref="K712">IFERROR(VLOOKUP(B712,RT!A:K,11,FALSE),"")</f>
        <v/>
      </c>
      <c r="L712" s="170" t="str">
        <f t="array" ref="L712">IFERROR(VLOOKUP(B712,RT!A:AJ,36,FALSE),"")</f>
        <v/>
      </c>
      <c r="M712" s="53" t="str">
        <f t="array" ref="M712">IFERROR(VLOOKUP(B712,RT!A:AL,38,FALSE),"")</f>
        <v/>
      </c>
      <c r="N712" s="52" t="str">
        <f t="array" ref="N712">IFERROR(VLOOKUP(B712,RT!A:AK,37,FALSE),"")</f>
        <v/>
      </c>
      <c r="O712" s="54" t="str">
        <f t="array" ref="O712">IFERROR(VLOOKUP(B712,RT!A:I,9,FALSE),"")</f>
        <v/>
      </c>
      <c r="P712" s="52" t="str">
        <f t="array" ref="P712">IFERROR(VLOOKUP(B712,RT!A:H,8,FALSE),"")</f>
        <v/>
      </c>
      <c r="Q712" s="55" t="str">
        <f t="array" ref="Q712">IFERROR(VLOOKUP(B712,RT!A:AA,27,FALSE),"")</f>
        <v/>
      </c>
      <c r="R712" s="56" t="str">
        <f t="array" ref="R712">IF(AND(E712&lt;&gt;"",G712="INS",K712="OUI",M712&gt;0),M712*IF($O712&gt;41790,5.94,5.65),"")</f>
        <v/>
      </c>
      <c r="S712" s="50" t="str">
        <f t="array" ref="S712">IF(AND(E712&lt;&gt;"",G712="REV",K712="OUI",M712&gt;0),M712*IF($O712&gt;41790,6.2,5.9),"")</f>
        <v/>
      </c>
      <c r="T712" s="57" t="str">
        <f t="array" ref="T712">IF(AND(E712&lt;&gt;"",K712="NON",OR(L712="Branchement individuel",L712="Batiment détruit")),3,"")</f>
        <v/>
      </c>
      <c r="U712" s="58"/>
      <c r="V712" s="58" t="str">
        <f t="array" ref="V712">IF(AND(E712&lt;&gt;"",K712="OUI",Q712="OUI"),18,"")</f>
        <v/>
      </c>
      <c r="W712" s="49" t="str">
        <f t="array" ref="W712">IF(AND(E712&lt;&gt;"",K712="OUI",Q712="OUI"),60,"")</f>
        <v/>
      </c>
      <c r="X712" s="56"/>
      <c r="Y712" s="49"/>
      <c r="Z712" s="49"/>
      <c r="AA712" s="51"/>
      <c r="AB712" s="48"/>
    </row>
    <row r="713" spans="1:28" x14ac:dyDescent="0.25">
      <c r="A713" s="152" t="str">
        <f t="array" ref="A713">IF(D713="",RIGHT(E713,7),"")</f>
        <v>5291742</v>
      </c>
      <c r="B713" s="152">
        <f t="array" ref="B713">E713</f>
        <v>10005291742</v>
      </c>
      <c r="C713" s="61" t="str">
        <f t="array" ref="C713">IFERROR(VLOOKUP(B713,RT!A:B,2,FALSE),"")</f>
        <v/>
      </c>
      <c r="D713" s="7" t="str">
        <f t="array" ref="D713">IFERROR(VLOOKUP(B713,RT!A:J,10,FALSE),"")</f>
        <v/>
      </c>
      <c r="E713" s="203">
        <v>10005291742</v>
      </c>
      <c r="F713" s="204" t="s">
        <v>2015</v>
      </c>
      <c r="G713" s="204" t="s">
        <v>70</v>
      </c>
      <c r="H713" s="204"/>
      <c r="I713" s="204" t="s">
        <v>2016</v>
      </c>
      <c r="J713" s="202" t="s">
        <v>79</v>
      </c>
      <c r="K713" s="169" t="str">
        <f t="array" ref="K713">IFERROR(VLOOKUP(B713,RT!A:K,11,FALSE),"")</f>
        <v/>
      </c>
      <c r="L713" s="170" t="str">
        <f t="array" ref="L713">IFERROR(VLOOKUP(B713,RT!A:AJ,36,FALSE),"")</f>
        <v/>
      </c>
      <c r="M713" s="53" t="str">
        <f t="array" ref="M713">IFERROR(VLOOKUP(B713,RT!A:AL,38,FALSE),"")</f>
        <v/>
      </c>
      <c r="N713" s="52" t="str">
        <f t="array" ref="N713">IFERROR(VLOOKUP(B713,RT!A:AK,37,FALSE),"")</f>
        <v/>
      </c>
      <c r="O713" s="54" t="str">
        <f t="array" ref="O713">IFERROR(VLOOKUP(B713,RT!A:I,9,FALSE),"")</f>
        <v/>
      </c>
      <c r="P713" s="52" t="str">
        <f t="array" ref="P713">IFERROR(VLOOKUP(B713,RT!A:H,8,FALSE),"")</f>
        <v/>
      </c>
      <c r="Q713" s="55" t="str">
        <f t="array" ref="Q713">IFERROR(VLOOKUP(B713,RT!A:AA,27,FALSE),"")</f>
        <v/>
      </c>
      <c r="R713" s="56" t="str">
        <f t="array" ref="R713">IF(AND(E713&lt;&gt;"",G713="INS",K713="OUI",M713&gt;0),M713*IF($O713&gt;41790,5.94,5.65),"")</f>
        <v/>
      </c>
      <c r="S713" s="50" t="str">
        <f t="array" ref="S713">IF(AND(E713&lt;&gt;"",G713="REV",K713="OUI",M713&gt;0),M713*IF($O713&gt;41790,6.2,5.9),"")</f>
        <v/>
      </c>
      <c r="T713" s="57" t="str">
        <f t="array" ref="T713">IF(AND(E713&lt;&gt;"",K713="NON",OR(L713="Branchement individuel",L713="Batiment détruit")),3,"")</f>
        <v/>
      </c>
      <c r="U713" s="58"/>
      <c r="V713" s="58" t="str">
        <f t="array" ref="V713">IF(AND(E713&lt;&gt;"",K713="OUI",Q713="OUI"),18,"")</f>
        <v/>
      </c>
      <c r="W713" s="49" t="str">
        <f t="array" ref="W713">IF(AND(E713&lt;&gt;"",K713="OUI",Q713="OUI"),60,"")</f>
        <v/>
      </c>
      <c r="X713" s="56"/>
      <c r="Y713" s="49"/>
      <c r="Z713" s="49"/>
      <c r="AA713" s="51"/>
      <c r="AB713" s="48"/>
    </row>
    <row r="714" spans="1:28" x14ac:dyDescent="0.25">
      <c r="A714" s="152" t="str">
        <f t="array" ref="A714">IF(D714="",RIGHT(E714,7),"")</f>
        <v>5241576</v>
      </c>
      <c r="B714" s="152">
        <f t="array" ref="B714">E714</f>
        <v>10005241576</v>
      </c>
      <c r="C714" s="61" t="str">
        <f t="array" ref="C714">IFERROR(VLOOKUP(B714,RT!A:B,2,FALSE),"")</f>
        <v/>
      </c>
      <c r="D714" s="7" t="str">
        <f t="array" ref="D714">IFERROR(VLOOKUP(B714,RT!A:J,10,FALSE),"")</f>
        <v/>
      </c>
      <c r="E714" s="203">
        <v>10005241576</v>
      </c>
      <c r="F714" s="204" t="s">
        <v>2038</v>
      </c>
      <c r="G714" s="204" t="s">
        <v>70</v>
      </c>
      <c r="H714" s="204"/>
      <c r="I714" s="204" t="s">
        <v>2037</v>
      </c>
      <c r="J714" s="202" t="s">
        <v>79</v>
      </c>
      <c r="K714" s="169" t="str">
        <f t="array" ref="K714">IFERROR(VLOOKUP(B714,RT!A:K,11,FALSE),"")</f>
        <v/>
      </c>
      <c r="L714" s="170" t="str">
        <f t="array" ref="L714">IFERROR(VLOOKUP(B714,RT!A:AJ,36,FALSE),"")</f>
        <v/>
      </c>
      <c r="M714" s="53" t="str">
        <f t="array" ref="M714">IFERROR(VLOOKUP(B714,RT!A:AL,38,FALSE),"")</f>
        <v/>
      </c>
      <c r="N714" s="52" t="str">
        <f t="array" ref="N714">IFERROR(VLOOKUP(B714,RT!A:AK,37,FALSE),"")</f>
        <v/>
      </c>
      <c r="O714" s="54" t="str">
        <f t="array" ref="O714">IFERROR(VLOOKUP(B714,RT!A:I,9,FALSE),"")</f>
        <v/>
      </c>
      <c r="P714" s="52" t="str">
        <f t="array" ref="P714">IFERROR(VLOOKUP(B714,RT!A:H,8,FALSE),"")</f>
        <v/>
      </c>
      <c r="Q714" s="55" t="str">
        <f t="array" ref="Q714">IFERROR(VLOOKUP(B714,RT!A:AA,27,FALSE),"")</f>
        <v/>
      </c>
      <c r="R714" s="56" t="str">
        <f t="array" ref="R714">IF(AND(E714&lt;&gt;"",G714="INS",K714="OUI",M714&gt;0),M714*IF($O714&gt;41790,5.94,5.65),"")</f>
        <v/>
      </c>
      <c r="S714" s="50" t="str">
        <f t="array" ref="S714">IF(AND(E714&lt;&gt;"",G714="REV",K714="OUI",M714&gt;0),M714*IF($O714&gt;41790,6.2,5.9),"")</f>
        <v/>
      </c>
      <c r="T714" s="57" t="str">
        <f t="array" ref="T714">IF(AND(E714&lt;&gt;"",K714="NON",OR(L714="Branchement individuel",L714="Batiment détruit")),3,"")</f>
        <v/>
      </c>
      <c r="U714" s="58"/>
      <c r="V714" s="58" t="str">
        <f t="array" ref="V714">IF(AND(E714&lt;&gt;"",K714="OUI",Q714="OUI"),18,"")</f>
        <v/>
      </c>
      <c r="W714" s="49" t="str">
        <f t="array" ref="W714">IF(AND(E714&lt;&gt;"",K714="OUI",Q714="OUI"),60,"")</f>
        <v/>
      </c>
      <c r="X714" s="56"/>
      <c r="Y714" s="49"/>
      <c r="Z714" s="49"/>
      <c r="AA714" s="51"/>
      <c r="AB714" s="48"/>
    </row>
    <row r="715" spans="1:28" x14ac:dyDescent="0.25">
      <c r="A715" s="152" t="str">
        <f t="array" ref="A715">IF(D715="",RIGHT(E715,7),"")</f>
        <v>5243956</v>
      </c>
      <c r="B715" s="152">
        <f t="array" ref="B715">E715</f>
        <v>10005243956</v>
      </c>
      <c r="C715" s="61" t="str">
        <f t="array" ref="C715">IFERROR(VLOOKUP(B715,RT!A:B,2,FALSE),"")</f>
        <v/>
      </c>
      <c r="D715" s="7" t="str">
        <f t="array" ref="D715">IFERROR(VLOOKUP(B715,RT!A:J,10,FALSE),"")</f>
        <v/>
      </c>
      <c r="E715" s="203">
        <v>10005243956</v>
      </c>
      <c r="F715" s="204" t="s">
        <v>2039</v>
      </c>
      <c r="G715" s="204" t="s">
        <v>70</v>
      </c>
      <c r="H715" s="204"/>
      <c r="I715" s="204" t="s">
        <v>2037</v>
      </c>
      <c r="J715" s="202" t="s">
        <v>79</v>
      </c>
      <c r="K715" s="169" t="str">
        <f t="array" ref="K715">IFERROR(VLOOKUP(B715,RT!A:K,11,FALSE),"")</f>
        <v/>
      </c>
      <c r="L715" s="170" t="str">
        <f t="array" ref="L715">IFERROR(VLOOKUP(B715,RT!A:AJ,36,FALSE),"")</f>
        <v/>
      </c>
      <c r="M715" s="53" t="str">
        <f t="array" ref="M715">IFERROR(VLOOKUP(B715,RT!A:AL,38,FALSE),"")</f>
        <v/>
      </c>
      <c r="N715" s="52" t="str">
        <f t="array" ref="N715">IFERROR(VLOOKUP(B715,RT!A:AK,37,FALSE),"")</f>
        <v/>
      </c>
      <c r="O715" s="54" t="str">
        <f t="array" ref="O715">IFERROR(VLOOKUP(B715,RT!A:I,9,FALSE),"")</f>
        <v/>
      </c>
      <c r="P715" s="52" t="str">
        <f t="array" ref="P715">IFERROR(VLOOKUP(B715,RT!A:H,8,FALSE),"")</f>
        <v/>
      </c>
      <c r="Q715" s="55" t="str">
        <f t="array" ref="Q715">IFERROR(VLOOKUP(B715,RT!A:AA,27,FALSE),"")</f>
        <v/>
      </c>
      <c r="R715" s="56" t="str">
        <f t="array" ref="R715">IF(AND(E715&lt;&gt;"",G715="INS",K715="OUI",M715&gt;0),M715*IF($O715&gt;41790,5.94,5.65),"")</f>
        <v/>
      </c>
      <c r="S715" s="50" t="str">
        <f t="array" ref="S715">IF(AND(E715&lt;&gt;"",G715="REV",K715="OUI",M715&gt;0),M715*IF($O715&gt;41790,6.2,5.9),"")</f>
        <v/>
      </c>
      <c r="T715" s="57" t="str">
        <f t="array" ref="T715">IF(AND(E715&lt;&gt;"",K715="NON",OR(L715="Branchement individuel",L715="Batiment détruit")),3,"")</f>
        <v/>
      </c>
      <c r="U715" s="58"/>
      <c r="V715" s="58" t="str">
        <f t="array" ref="V715">IF(AND(E715&lt;&gt;"",K715="OUI",Q715="OUI"),18,"")</f>
        <v/>
      </c>
      <c r="W715" s="49" t="str">
        <f t="array" ref="W715">IF(AND(E715&lt;&gt;"",K715="OUI",Q715="OUI"),60,"")</f>
        <v/>
      </c>
      <c r="X715" s="56"/>
      <c r="Y715" s="49"/>
      <c r="Z715" s="49"/>
      <c r="AA715" s="51"/>
      <c r="AB715" s="48"/>
    </row>
    <row r="716" spans="1:28" x14ac:dyDescent="0.25">
      <c r="A716" s="152" t="str">
        <f t="array" ref="A716">IF(D716="",RIGHT(E716,7),"")</f>
        <v>5242776</v>
      </c>
      <c r="B716" s="152">
        <f t="array" ref="B716">E716</f>
        <v>10005242776</v>
      </c>
      <c r="C716" s="61" t="str">
        <f t="array" ref="C716">IFERROR(VLOOKUP(B716,RT!A:B,2,FALSE),"")</f>
        <v/>
      </c>
      <c r="D716" s="7" t="str">
        <f t="array" ref="D716">IFERROR(VLOOKUP(B716,RT!A:J,10,FALSE),"")</f>
        <v/>
      </c>
      <c r="E716" s="203">
        <v>10005242776</v>
      </c>
      <c r="F716" s="204" t="s">
        <v>2041</v>
      </c>
      <c r="G716" s="204" t="s">
        <v>70</v>
      </c>
      <c r="H716" s="204"/>
      <c r="I716" s="204" t="s">
        <v>2037</v>
      </c>
      <c r="J716" s="202" t="s">
        <v>79</v>
      </c>
      <c r="K716" s="169" t="str">
        <f t="array" ref="K716">IFERROR(VLOOKUP(B716,RT!A:K,11,FALSE),"")</f>
        <v/>
      </c>
      <c r="L716" s="170" t="str">
        <f t="array" ref="L716">IFERROR(VLOOKUP(B716,RT!A:AJ,36,FALSE),"")</f>
        <v/>
      </c>
      <c r="M716" s="53" t="str">
        <f t="array" ref="M716">IFERROR(VLOOKUP(B716,RT!A:AL,38,FALSE),"")</f>
        <v/>
      </c>
      <c r="N716" s="52" t="str">
        <f t="array" ref="N716">IFERROR(VLOOKUP(B716,RT!A:AK,37,FALSE),"")</f>
        <v/>
      </c>
      <c r="O716" s="54" t="str">
        <f t="array" ref="O716">IFERROR(VLOOKUP(B716,RT!A:I,9,FALSE),"")</f>
        <v/>
      </c>
      <c r="P716" s="52" t="str">
        <f t="array" ref="P716">IFERROR(VLOOKUP(B716,RT!A:H,8,FALSE),"")</f>
        <v/>
      </c>
      <c r="Q716" s="55" t="str">
        <f t="array" ref="Q716">IFERROR(VLOOKUP(B716,RT!A:AA,27,FALSE),"")</f>
        <v/>
      </c>
      <c r="R716" s="56" t="str">
        <f t="array" ref="R716">IF(AND(E716&lt;&gt;"",G716="INS",K716="OUI",M716&gt;0),M716*IF($O716&gt;41790,5.94,5.65),"")</f>
        <v/>
      </c>
      <c r="S716" s="50" t="str">
        <f t="array" ref="S716">IF(AND(E716&lt;&gt;"",G716="REV",K716="OUI",M716&gt;0),M716*IF($O716&gt;41790,6.2,5.9),"")</f>
        <v/>
      </c>
      <c r="T716" s="57" t="str">
        <f t="array" ref="T716">IF(AND(E716&lt;&gt;"",K716="NON",OR(L716="Branchement individuel",L716="Batiment détruit")),3,"")</f>
        <v/>
      </c>
      <c r="U716" s="58"/>
      <c r="V716" s="58" t="str">
        <f t="array" ref="V716">IF(AND(E716&lt;&gt;"",K716="OUI",Q716="OUI"),18,"")</f>
        <v/>
      </c>
      <c r="W716" s="49" t="str">
        <f t="array" ref="W716">IF(AND(E716&lt;&gt;"",K716="OUI",Q716="OUI"),60,"")</f>
        <v/>
      </c>
      <c r="X716" s="56"/>
      <c r="Y716" s="49"/>
      <c r="Z716" s="49"/>
      <c r="AA716" s="51"/>
      <c r="AB716" s="48"/>
    </row>
    <row r="717" spans="1:28" x14ac:dyDescent="0.25">
      <c r="A717" s="152" t="str">
        <f t="array" ref="A717">IF(D717="",RIGHT(E717,7),"")</f>
        <v>5243392</v>
      </c>
      <c r="B717" s="152">
        <f t="array" ref="B717">E717</f>
        <v>10005243392</v>
      </c>
      <c r="C717" s="61" t="str">
        <f t="array" ref="C717">IFERROR(VLOOKUP(B717,RT!A:B,2,FALSE),"")</f>
        <v/>
      </c>
      <c r="D717" s="7" t="str">
        <f t="array" ref="D717">IFERROR(VLOOKUP(B717,RT!A:J,10,FALSE),"")</f>
        <v/>
      </c>
      <c r="E717" s="203">
        <v>10005243392</v>
      </c>
      <c r="F717" s="204" t="s">
        <v>2040</v>
      </c>
      <c r="G717" s="204" t="s">
        <v>70</v>
      </c>
      <c r="H717" s="204"/>
      <c r="I717" s="204" t="s">
        <v>2037</v>
      </c>
      <c r="J717" s="202" t="s">
        <v>79</v>
      </c>
      <c r="K717" s="169" t="str">
        <f t="array" ref="K717">IFERROR(VLOOKUP(B717,RT!A:K,11,FALSE),"")</f>
        <v/>
      </c>
      <c r="L717" s="170" t="str">
        <f t="array" ref="L717">IFERROR(VLOOKUP(B717,RT!A:AJ,36,FALSE),"")</f>
        <v/>
      </c>
      <c r="M717" s="53" t="str">
        <f t="array" ref="M717">IFERROR(VLOOKUP(B717,RT!A:AL,38,FALSE),"")</f>
        <v/>
      </c>
      <c r="N717" s="52" t="str">
        <f t="array" ref="N717">IFERROR(VLOOKUP(B717,RT!A:AK,37,FALSE),"")</f>
        <v/>
      </c>
      <c r="O717" s="54" t="str">
        <f t="array" ref="O717">IFERROR(VLOOKUP(B717,RT!A:I,9,FALSE),"")</f>
        <v/>
      </c>
      <c r="P717" s="52" t="str">
        <f t="array" ref="P717">IFERROR(VLOOKUP(B717,RT!A:H,8,FALSE),"")</f>
        <v/>
      </c>
      <c r="Q717" s="55" t="str">
        <f t="array" ref="Q717">IFERROR(VLOOKUP(B717,RT!A:AA,27,FALSE),"")</f>
        <v/>
      </c>
      <c r="R717" s="56" t="str">
        <f t="array" ref="R717">IF(AND(E717&lt;&gt;"",G717="INS",K717="OUI",M717&gt;0),M717*IF($O717&gt;41790,5.94,5.65),"")</f>
        <v/>
      </c>
      <c r="S717" s="50" t="str">
        <f t="array" ref="S717">IF(AND(E717&lt;&gt;"",G717="REV",K717="OUI",M717&gt;0),M717*IF($O717&gt;41790,6.2,5.9),"")</f>
        <v/>
      </c>
      <c r="T717" s="57" t="str">
        <f t="array" ref="T717">IF(AND(E717&lt;&gt;"",K717="NON",OR(L717="Branchement individuel",L717="Batiment détruit")),3,"")</f>
        <v/>
      </c>
      <c r="U717" s="58"/>
      <c r="V717" s="58" t="str">
        <f t="array" ref="V717">IF(AND(E717&lt;&gt;"",K717="OUI",Q717="OUI"),18,"")</f>
        <v/>
      </c>
      <c r="W717" s="49" t="str">
        <f t="array" ref="W717">IF(AND(E717&lt;&gt;"",K717="OUI",Q717="OUI"),60,"")</f>
        <v/>
      </c>
      <c r="X717" s="56"/>
      <c r="Y717" s="49"/>
      <c r="Z717" s="49"/>
      <c r="AA717" s="51"/>
      <c r="AB717" s="48"/>
    </row>
    <row r="718" spans="1:28" x14ac:dyDescent="0.25">
      <c r="A718" s="152" t="str">
        <f t="array" ref="A718">IF(D718="",RIGHT(E718,7),"")</f>
        <v>5242178</v>
      </c>
      <c r="B718" s="152">
        <f t="array" ref="B718">E718</f>
        <v>10005242178</v>
      </c>
      <c r="C718" s="61" t="str">
        <f t="array" ref="C718">IFERROR(VLOOKUP(B718,RT!A:B,2,FALSE),"")</f>
        <v/>
      </c>
      <c r="D718" s="7" t="str">
        <f t="array" ref="D718">IFERROR(VLOOKUP(B718,RT!A:J,10,FALSE),"")</f>
        <v/>
      </c>
      <c r="E718" s="203">
        <v>10005242178</v>
      </c>
      <c r="F718" s="204" t="s">
        <v>2036</v>
      </c>
      <c r="G718" s="204" t="s">
        <v>70</v>
      </c>
      <c r="H718" s="204"/>
      <c r="I718" s="204" t="s">
        <v>2037</v>
      </c>
      <c r="J718" s="202" t="s">
        <v>79</v>
      </c>
      <c r="K718" s="169" t="str">
        <f t="array" ref="K718">IFERROR(VLOOKUP(B718,RT!A:K,11,FALSE),"")</f>
        <v/>
      </c>
      <c r="L718" s="170" t="str">
        <f t="array" ref="L718">IFERROR(VLOOKUP(B718,RT!A:AJ,36,FALSE),"")</f>
        <v/>
      </c>
      <c r="M718" s="53" t="str">
        <f t="array" ref="M718">IFERROR(VLOOKUP(B718,RT!A:AL,38,FALSE),"")</f>
        <v/>
      </c>
      <c r="N718" s="52" t="str">
        <f t="array" ref="N718">IFERROR(VLOOKUP(B718,RT!A:AK,37,FALSE),"")</f>
        <v/>
      </c>
      <c r="O718" s="54" t="str">
        <f t="array" ref="O718">IFERROR(VLOOKUP(B718,RT!A:I,9,FALSE),"")</f>
        <v/>
      </c>
      <c r="P718" s="52" t="str">
        <f t="array" ref="P718">IFERROR(VLOOKUP(B718,RT!A:H,8,FALSE),"")</f>
        <v/>
      </c>
      <c r="Q718" s="55" t="str">
        <f t="array" ref="Q718">IFERROR(VLOOKUP(B718,RT!A:AA,27,FALSE),"")</f>
        <v/>
      </c>
      <c r="R718" s="56" t="str">
        <f t="array" ref="R718">IF(AND(E718&lt;&gt;"",G718="INS",K718="OUI",M718&gt;0),M718*IF($O718&gt;41790,5.94,5.65),"")</f>
        <v/>
      </c>
      <c r="S718" s="50" t="str">
        <f t="array" ref="S718">IF(AND(E718&lt;&gt;"",G718="REV",K718="OUI",M718&gt;0),M718*IF($O718&gt;41790,6.2,5.9),"")</f>
        <v/>
      </c>
      <c r="T718" s="57" t="str">
        <f t="array" ref="T718">IF(AND(E718&lt;&gt;"",K718="NON",OR(L718="Branchement individuel",L718="Batiment détruit")),3,"")</f>
        <v/>
      </c>
      <c r="U718" s="58"/>
      <c r="V718" s="58" t="str">
        <f t="array" ref="V718">IF(AND(E718&lt;&gt;"",K718="OUI",Q718="OUI"),18,"")</f>
        <v/>
      </c>
      <c r="W718" s="49" t="str">
        <f t="array" ref="W718">IF(AND(E718&lt;&gt;"",K718="OUI",Q718="OUI"),60,"")</f>
        <v/>
      </c>
      <c r="X718" s="56"/>
      <c r="Y718" s="49"/>
      <c r="Z718" s="49"/>
      <c r="AA718" s="51"/>
      <c r="AB718" s="48"/>
    </row>
    <row r="719" spans="1:28" x14ac:dyDescent="0.25">
      <c r="A719" s="152" t="str">
        <f t="array" ref="A719">IF(D719="",RIGHT(E719,7),"")</f>
        <v>5500315</v>
      </c>
      <c r="B719" s="152">
        <f t="array" ref="B719">E719</f>
        <v>10005500315</v>
      </c>
      <c r="C719" s="61" t="str">
        <f t="array" ref="C719">IFERROR(VLOOKUP(B719,RT!A:B,2,FALSE),"")</f>
        <v/>
      </c>
      <c r="D719" s="7" t="str">
        <f t="array" ref="D719">IFERROR(VLOOKUP(B719,RT!A:J,10,FALSE),"")</f>
        <v/>
      </c>
      <c r="E719" s="203">
        <v>10005500315</v>
      </c>
      <c r="F719" s="204" t="s">
        <v>564</v>
      </c>
      <c r="G719" s="204" t="s">
        <v>70</v>
      </c>
      <c r="H719" s="204"/>
      <c r="I719" s="204" t="s">
        <v>565</v>
      </c>
      <c r="J719" s="202" t="s">
        <v>566</v>
      </c>
      <c r="K719" s="169" t="str">
        <f t="array" ref="K719">IFERROR(VLOOKUP(B719,RT!A:K,11,FALSE),"")</f>
        <v/>
      </c>
      <c r="L719" s="170" t="str">
        <f t="array" ref="L719">IFERROR(VLOOKUP(B719,RT!A:AJ,36,FALSE),"")</f>
        <v/>
      </c>
      <c r="M719" s="53" t="str">
        <f t="array" ref="M719">IFERROR(VLOOKUP(B719,RT!A:AL,38,FALSE),"")</f>
        <v/>
      </c>
      <c r="N719" s="52" t="str">
        <f t="array" ref="N719">IFERROR(VLOOKUP(B719,RT!A:AK,37,FALSE),"")</f>
        <v/>
      </c>
      <c r="O719" s="54" t="str">
        <f t="array" ref="O719">IFERROR(VLOOKUP(B719,RT!A:I,9,FALSE),"")</f>
        <v/>
      </c>
      <c r="P719" s="52" t="str">
        <f t="array" ref="P719">IFERROR(VLOOKUP(B719,RT!A:H,8,FALSE),"")</f>
        <v/>
      </c>
      <c r="Q719" s="55" t="str">
        <f t="array" ref="Q719">IFERROR(VLOOKUP(B719,RT!A:AA,27,FALSE),"")</f>
        <v/>
      </c>
      <c r="R719" s="56" t="str">
        <f t="array" ref="R719">IF(AND(E719&lt;&gt;"",G719="INS",K719="OUI",M719&gt;0),M719*IF($O719&gt;41790,5.94,5.65),"")</f>
        <v/>
      </c>
      <c r="S719" s="50" t="str">
        <f t="array" ref="S719">IF(AND(E719&lt;&gt;"",G719="REV",K719="OUI",M719&gt;0),M719*IF($O719&gt;41790,6.2,5.9),"")</f>
        <v/>
      </c>
      <c r="T719" s="57" t="str">
        <f t="array" ref="T719">IF(AND(E719&lt;&gt;"",K719="NON",OR(L719="Branchement individuel",L719="Batiment détruit")),3,"")</f>
        <v/>
      </c>
      <c r="U719" s="58"/>
      <c r="V719" s="58" t="str">
        <f t="array" ref="V719">IF(AND(E719&lt;&gt;"",K719="OUI",Q719="OUI"),18,"")</f>
        <v/>
      </c>
      <c r="W719" s="49" t="str">
        <f t="array" ref="W719">IF(AND(E719&lt;&gt;"",K719="OUI",Q719="OUI"),60,"")</f>
        <v/>
      </c>
      <c r="X719" s="56"/>
      <c r="Y719" s="49"/>
      <c r="Z719" s="49"/>
      <c r="AA719" s="51"/>
      <c r="AB719" s="48"/>
    </row>
    <row r="720" spans="1:28" x14ac:dyDescent="0.25">
      <c r="A720" s="152" t="str">
        <f t="array" ref="A720">IF(D720="",RIGHT(E720,7),"")</f>
        <v>5501040</v>
      </c>
      <c r="B720" s="152">
        <f t="array" ref="B720">E720</f>
        <v>10005501040</v>
      </c>
      <c r="C720" s="61" t="str">
        <f t="array" ref="C720">IFERROR(VLOOKUP(B720,RT!A:B,2,FALSE),"")</f>
        <v/>
      </c>
      <c r="D720" s="7" t="str">
        <f t="array" ref="D720">IFERROR(VLOOKUP(B720,RT!A:J,10,FALSE),"")</f>
        <v/>
      </c>
      <c r="E720" s="203">
        <v>10005501040</v>
      </c>
      <c r="F720" s="204" t="s">
        <v>567</v>
      </c>
      <c r="G720" s="204" t="s">
        <v>70</v>
      </c>
      <c r="H720" s="204"/>
      <c r="I720" s="204" t="s">
        <v>565</v>
      </c>
      <c r="J720" s="202" t="s">
        <v>566</v>
      </c>
      <c r="K720" s="169" t="str">
        <f t="array" ref="K720">IFERROR(VLOOKUP(B720,RT!A:K,11,FALSE),"")</f>
        <v/>
      </c>
      <c r="L720" s="170" t="str">
        <f t="array" ref="L720">IFERROR(VLOOKUP(B720,RT!A:AJ,36,FALSE),"")</f>
        <v/>
      </c>
      <c r="M720" s="53" t="str">
        <f t="array" ref="M720">IFERROR(VLOOKUP(B720,RT!A:AL,38,FALSE),"")</f>
        <v/>
      </c>
      <c r="N720" s="52" t="str">
        <f t="array" ref="N720">IFERROR(VLOOKUP(B720,RT!A:AK,37,FALSE),"")</f>
        <v/>
      </c>
      <c r="O720" s="54" t="str">
        <f t="array" ref="O720">IFERROR(VLOOKUP(B720,RT!A:I,9,FALSE),"")</f>
        <v/>
      </c>
      <c r="P720" s="52" t="str">
        <f t="array" ref="P720">IFERROR(VLOOKUP(B720,RT!A:H,8,FALSE),"")</f>
        <v/>
      </c>
      <c r="Q720" s="55" t="str">
        <f t="array" ref="Q720">IFERROR(VLOOKUP(B720,RT!A:AA,27,FALSE),"")</f>
        <v/>
      </c>
      <c r="R720" s="56" t="str">
        <f t="array" ref="R720">IF(AND(E720&lt;&gt;"",G720="INS",K720="OUI",M720&gt;0),M720*IF($O720&gt;41790,5.94,5.65),"")</f>
        <v/>
      </c>
      <c r="S720" s="50" t="str">
        <f t="array" ref="S720">IF(AND(E720&lt;&gt;"",G720="REV",K720="OUI",M720&gt;0),M720*IF($O720&gt;41790,6.2,5.9),"")</f>
        <v/>
      </c>
      <c r="T720" s="57" t="str">
        <f t="array" ref="T720">IF(AND(E720&lt;&gt;"",K720="NON",OR(L720="Branchement individuel",L720="Batiment détruit")),3,"")</f>
        <v/>
      </c>
      <c r="U720" s="58"/>
      <c r="V720" s="58" t="str">
        <f t="array" ref="V720">IF(AND(E720&lt;&gt;"",K720="OUI",Q720="OUI"),18,"")</f>
        <v/>
      </c>
      <c r="W720" s="49" t="str">
        <f t="array" ref="W720">IF(AND(E720&lt;&gt;"",K720="OUI",Q720="OUI"),60,"")</f>
        <v/>
      </c>
      <c r="X720" s="56"/>
      <c r="Y720" s="49"/>
      <c r="Z720" s="49"/>
      <c r="AA720" s="51"/>
      <c r="AB720" s="48"/>
    </row>
    <row r="721" spans="1:28" x14ac:dyDescent="0.25">
      <c r="A721" s="152" t="str">
        <f t="array" ref="A721">IF(D721="",RIGHT(E721,7),"")</f>
        <v>5497713</v>
      </c>
      <c r="B721" s="152">
        <f t="array" ref="B721">E721</f>
        <v>10005497713</v>
      </c>
      <c r="C721" s="61" t="str">
        <f t="array" ref="C721">IFERROR(VLOOKUP(B721,RT!A:B,2,FALSE),"")</f>
        <v/>
      </c>
      <c r="D721" s="7" t="str">
        <f t="array" ref="D721">IFERROR(VLOOKUP(B721,RT!A:J,10,FALSE),"")</f>
        <v/>
      </c>
      <c r="E721" s="203">
        <v>10005497713</v>
      </c>
      <c r="F721" s="204" t="s">
        <v>575</v>
      </c>
      <c r="G721" s="204" t="s">
        <v>70</v>
      </c>
      <c r="H721" s="204"/>
      <c r="I721" s="204" t="s">
        <v>574</v>
      </c>
      <c r="J721" s="202" t="s">
        <v>566</v>
      </c>
      <c r="K721" s="169" t="str">
        <f t="array" ref="K721">IFERROR(VLOOKUP(B721,RT!A:K,11,FALSE),"")</f>
        <v/>
      </c>
      <c r="L721" s="170" t="str">
        <f t="array" ref="L721">IFERROR(VLOOKUP(B721,RT!A:AJ,36,FALSE),"")</f>
        <v/>
      </c>
      <c r="M721" s="53" t="str">
        <f t="array" ref="M721">IFERROR(VLOOKUP(B721,RT!A:AL,38,FALSE),"")</f>
        <v/>
      </c>
      <c r="N721" s="52" t="str">
        <f t="array" ref="N721">IFERROR(VLOOKUP(B721,RT!A:AK,37,FALSE),"")</f>
        <v/>
      </c>
      <c r="O721" s="54" t="str">
        <f t="array" ref="O721">IFERROR(VLOOKUP(B721,RT!A:I,9,FALSE),"")</f>
        <v/>
      </c>
      <c r="P721" s="52" t="str">
        <f t="array" ref="P721">IFERROR(VLOOKUP(B721,RT!A:H,8,FALSE),"")</f>
        <v/>
      </c>
      <c r="Q721" s="55" t="str">
        <f t="array" ref="Q721">IFERROR(VLOOKUP(B721,RT!A:AA,27,FALSE),"")</f>
        <v/>
      </c>
      <c r="R721" s="56" t="str">
        <f t="array" ref="R721">IF(AND(E721&lt;&gt;"",G721="INS",K721="OUI",M721&gt;0),M721*IF($O721&gt;41790,5.94,5.65),"")</f>
        <v/>
      </c>
      <c r="S721" s="50" t="str">
        <f t="array" ref="S721">IF(AND(E721&lt;&gt;"",G721="REV",K721="OUI",M721&gt;0),M721*IF($O721&gt;41790,6.2,5.9),"")</f>
        <v/>
      </c>
      <c r="T721" s="57" t="str">
        <f t="array" ref="T721">IF(AND(E721&lt;&gt;"",K721="NON",OR(L721="Branchement individuel",L721="Batiment détruit")),3,"")</f>
        <v/>
      </c>
      <c r="U721" s="58"/>
      <c r="V721" s="58" t="str">
        <f t="array" ref="V721">IF(AND(E721&lt;&gt;"",K721="OUI",Q721="OUI"),18,"")</f>
        <v/>
      </c>
      <c r="W721" s="49" t="str">
        <f t="array" ref="W721">IF(AND(E721&lt;&gt;"",K721="OUI",Q721="OUI"),60,"")</f>
        <v/>
      </c>
      <c r="X721" s="56"/>
      <c r="Y721" s="49"/>
      <c r="Z721" s="49"/>
      <c r="AA721" s="51"/>
      <c r="AB721" s="48"/>
    </row>
    <row r="722" spans="1:28" x14ac:dyDescent="0.25">
      <c r="A722" s="152" t="str">
        <f t="array" ref="A722">IF(D722="",RIGHT(E722,7),"")</f>
        <v>5490121</v>
      </c>
      <c r="B722" s="152">
        <f t="array" ref="B722">E722</f>
        <v>10005490121</v>
      </c>
      <c r="C722" s="61" t="str">
        <f t="array" ref="C722">IFERROR(VLOOKUP(B722,RT!A:B,2,FALSE),"")</f>
        <v/>
      </c>
      <c r="D722" s="7" t="str">
        <f t="array" ref="D722">IFERROR(VLOOKUP(B722,RT!A:J,10,FALSE),"")</f>
        <v/>
      </c>
      <c r="E722" s="203">
        <v>10005490121</v>
      </c>
      <c r="F722" s="204" t="s">
        <v>573</v>
      </c>
      <c r="G722" s="204" t="s">
        <v>70</v>
      </c>
      <c r="H722" s="204"/>
      <c r="I722" s="204" t="s">
        <v>574</v>
      </c>
      <c r="J722" s="202" t="s">
        <v>566</v>
      </c>
      <c r="K722" s="169" t="str">
        <f t="array" ref="K722">IFERROR(VLOOKUP(B722,RT!A:K,11,FALSE),"")</f>
        <v/>
      </c>
      <c r="L722" s="170" t="str">
        <f t="array" ref="L722">IFERROR(VLOOKUP(B722,RT!A:AJ,36,FALSE),"")</f>
        <v/>
      </c>
      <c r="M722" s="53" t="str">
        <f t="array" ref="M722">IFERROR(VLOOKUP(B722,RT!A:AL,38,FALSE),"")</f>
        <v/>
      </c>
      <c r="N722" s="52" t="str">
        <f t="array" ref="N722">IFERROR(VLOOKUP(B722,RT!A:AK,37,FALSE),"")</f>
        <v/>
      </c>
      <c r="O722" s="54" t="str">
        <f t="array" ref="O722">IFERROR(VLOOKUP(B722,RT!A:I,9,FALSE),"")</f>
        <v/>
      </c>
      <c r="P722" s="52" t="str">
        <f t="array" ref="P722">IFERROR(VLOOKUP(B722,RT!A:H,8,FALSE),"")</f>
        <v/>
      </c>
      <c r="Q722" s="55" t="str">
        <f t="array" ref="Q722">IFERROR(VLOOKUP(B722,RT!A:AA,27,FALSE),"")</f>
        <v/>
      </c>
      <c r="R722" s="56" t="str">
        <f t="array" ref="R722">IF(AND(E722&lt;&gt;"",G722="INS",K722="OUI",M722&gt;0),M722*IF($O722&gt;41790,5.94,5.65),"")</f>
        <v/>
      </c>
      <c r="S722" s="50" t="str">
        <f t="array" ref="S722">IF(AND(E722&lt;&gt;"",G722="REV",K722="OUI",M722&gt;0),M722*IF($O722&gt;41790,6.2,5.9),"")</f>
        <v/>
      </c>
      <c r="T722" s="57" t="str">
        <f t="array" ref="T722">IF(AND(E722&lt;&gt;"",K722="NON",OR(L722="Branchement individuel",L722="Batiment détruit")),3,"")</f>
        <v/>
      </c>
      <c r="U722" s="58"/>
      <c r="V722" s="58" t="str">
        <f t="array" ref="V722">IF(AND(E722&lt;&gt;"",K722="OUI",Q722="OUI"),18,"")</f>
        <v/>
      </c>
      <c r="W722" s="49" t="str">
        <f t="array" ref="W722">IF(AND(E722&lt;&gt;"",K722="OUI",Q722="OUI"),60,"")</f>
        <v/>
      </c>
      <c r="X722" s="56"/>
      <c r="Y722" s="49"/>
      <c r="Z722" s="49"/>
      <c r="AA722" s="51"/>
      <c r="AB722" s="48"/>
    </row>
    <row r="723" spans="1:28" x14ac:dyDescent="0.25">
      <c r="A723" s="152" t="str">
        <f t="array" ref="A723">IF(D723="",RIGHT(E723,7),"")</f>
        <v>5499147</v>
      </c>
      <c r="B723" s="152">
        <f t="array" ref="B723">E723</f>
        <v>10005499147</v>
      </c>
      <c r="C723" s="61" t="str">
        <f t="array" ref="C723">IFERROR(VLOOKUP(B723,RT!A:B,2,FALSE),"")</f>
        <v/>
      </c>
      <c r="D723" s="7" t="str">
        <f t="array" ref="D723">IFERROR(VLOOKUP(B723,RT!A:J,10,FALSE),"")</f>
        <v/>
      </c>
      <c r="E723" s="203">
        <v>10005499147</v>
      </c>
      <c r="F723" s="204" t="s">
        <v>577</v>
      </c>
      <c r="G723" s="204" t="s">
        <v>70</v>
      </c>
      <c r="H723" s="204"/>
      <c r="I723" s="204" t="s">
        <v>574</v>
      </c>
      <c r="J723" s="202" t="s">
        <v>566</v>
      </c>
      <c r="K723" s="169" t="str">
        <f t="array" ref="K723">IFERROR(VLOOKUP(B723,RT!A:K,11,FALSE),"")</f>
        <v/>
      </c>
      <c r="L723" s="170" t="str">
        <f t="array" ref="L723">IFERROR(VLOOKUP(B723,RT!A:AJ,36,FALSE),"")</f>
        <v/>
      </c>
      <c r="M723" s="53" t="str">
        <f t="array" ref="M723">IFERROR(VLOOKUP(B723,RT!A:AL,38,FALSE),"")</f>
        <v/>
      </c>
      <c r="N723" s="52" t="str">
        <f t="array" ref="N723">IFERROR(VLOOKUP(B723,RT!A:AK,37,FALSE),"")</f>
        <v/>
      </c>
      <c r="O723" s="54" t="str">
        <f t="array" ref="O723">IFERROR(VLOOKUP(B723,RT!A:I,9,FALSE),"")</f>
        <v/>
      </c>
      <c r="P723" s="52" t="str">
        <f t="array" ref="P723">IFERROR(VLOOKUP(B723,RT!A:H,8,FALSE),"")</f>
        <v/>
      </c>
      <c r="Q723" s="55" t="str">
        <f t="array" ref="Q723">IFERROR(VLOOKUP(B723,RT!A:AA,27,FALSE),"")</f>
        <v/>
      </c>
      <c r="R723" s="56" t="str">
        <f t="array" ref="R723">IF(AND(E723&lt;&gt;"",G723="INS",K723="OUI",M723&gt;0),M723*IF($O723&gt;41790,5.94,5.65),"")</f>
        <v/>
      </c>
      <c r="S723" s="50" t="str">
        <f t="array" ref="S723">IF(AND(E723&lt;&gt;"",G723="REV",K723="OUI",M723&gt;0),M723*IF($O723&gt;41790,6.2,5.9),"")</f>
        <v/>
      </c>
      <c r="T723" s="57" t="str">
        <f t="array" ref="T723">IF(AND(E723&lt;&gt;"",K723="NON",OR(L723="Branchement individuel",L723="Batiment détruit")),3,"")</f>
        <v/>
      </c>
      <c r="U723" s="58"/>
      <c r="V723" s="58" t="str">
        <f t="array" ref="V723">IF(AND(E723&lt;&gt;"",K723="OUI",Q723="OUI"),18,"")</f>
        <v/>
      </c>
      <c r="W723" s="49" t="str">
        <f t="array" ref="W723">IF(AND(E723&lt;&gt;"",K723="OUI",Q723="OUI"),60,"")</f>
        <v/>
      </c>
      <c r="X723" s="56"/>
      <c r="Y723" s="49"/>
      <c r="Z723" s="49"/>
      <c r="AA723" s="51"/>
      <c r="AB723" s="48"/>
    </row>
    <row r="724" spans="1:28" x14ac:dyDescent="0.25">
      <c r="A724" s="152" t="str">
        <f t="array" ref="A724">IF(D724="",RIGHT(E724,7),"")</f>
        <v>5498419</v>
      </c>
      <c r="B724" s="152">
        <f t="array" ref="B724">E724</f>
        <v>10005498419</v>
      </c>
      <c r="C724" s="61" t="str">
        <f t="array" ref="C724">IFERROR(VLOOKUP(B724,RT!A:B,2,FALSE),"")</f>
        <v/>
      </c>
      <c r="D724" s="7" t="str">
        <f t="array" ref="D724">IFERROR(VLOOKUP(B724,RT!A:J,10,FALSE),"")</f>
        <v/>
      </c>
      <c r="E724" s="203">
        <v>10005498419</v>
      </c>
      <c r="F724" s="204" t="s">
        <v>576</v>
      </c>
      <c r="G724" s="204" t="s">
        <v>70</v>
      </c>
      <c r="H724" s="204"/>
      <c r="I724" s="204" t="s">
        <v>574</v>
      </c>
      <c r="J724" s="202" t="s">
        <v>566</v>
      </c>
      <c r="K724" s="169" t="str">
        <f t="array" ref="K724">IFERROR(VLOOKUP(B724,RT!A:K,11,FALSE),"")</f>
        <v/>
      </c>
      <c r="L724" s="170" t="str">
        <f t="array" ref="L724">IFERROR(VLOOKUP(B724,RT!A:AJ,36,FALSE),"")</f>
        <v/>
      </c>
      <c r="M724" s="53" t="str">
        <f t="array" ref="M724">IFERROR(VLOOKUP(B724,RT!A:AL,38,FALSE),"")</f>
        <v/>
      </c>
      <c r="N724" s="52" t="str">
        <f t="array" ref="N724">IFERROR(VLOOKUP(B724,RT!A:AK,37,FALSE),"")</f>
        <v/>
      </c>
      <c r="O724" s="54" t="str">
        <f t="array" ref="O724">IFERROR(VLOOKUP(B724,RT!A:I,9,FALSE),"")</f>
        <v/>
      </c>
      <c r="P724" s="52" t="str">
        <f t="array" ref="P724">IFERROR(VLOOKUP(B724,RT!A:H,8,FALSE),"")</f>
        <v/>
      </c>
      <c r="Q724" s="55" t="str">
        <f t="array" ref="Q724">IFERROR(VLOOKUP(B724,RT!A:AA,27,FALSE),"")</f>
        <v/>
      </c>
      <c r="R724" s="56" t="str">
        <f t="array" ref="R724">IF(AND(E724&lt;&gt;"",G724="INS",K724="OUI",M724&gt;0),M724*IF($O724&gt;41790,5.94,5.65),"")</f>
        <v/>
      </c>
      <c r="S724" s="50" t="str">
        <f t="array" ref="S724">IF(AND(E724&lt;&gt;"",G724="REV",K724="OUI",M724&gt;0),M724*IF($O724&gt;41790,6.2,5.9),"")</f>
        <v/>
      </c>
      <c r="T724" s="57" t="str">
        <f t="array" ref="T724">IF(AND(E724&lt;&gt;"",K724="NON",OR(L724="Branchement individuel",L724="Batiment détruit")),3,"")</f>
        <v/>
      </c>
      <c r="U724" s="58"/>
      <c r="V724" s="58" t="str">
        <f t="array" ref="V724">IF(AND(E724&lt;&gt;"",K724="OUI",Q724="OUI"),18,"")</f>
        <v/>
      </c>
      <c r="W724" s="49" t="str">
        <f t="array" ref="W724">IF(AND(E724&lt;&gt;"",K724="OUI",Q724="OUI"),60,"")</f>
        <v/>
      </c>
      <c r="X724" s="56"/>
      <c r="Y724" s="49"/>
      <c r="Z724" s="49"/>
      <c r="AA724" s="51"/>
      <c r="AB724" s="48"/>
    </row>
    <row r="725" spans="1:28" x14ac:dyDescent="0.25">
      <c r="A725" s="152" t="str">
        <f t="array" ref="A725">IF(D725="",RIGHT(E725,7),"")</f>
        <v>5500520</v>
      </c>
      <c r="B725" s="152">
        <f t="array" ref="B725">E725</f>
        <v>10005500520</v>
      </c>
      <c r="C725" s="61" t="str">
        <f t="array" ref="C725">IFERROR(VLOOKUP(B725,RT!A:B,2,FALSE),"")</f>
        <v/>
      </c>
      <c r="D725" s="7" t="str">
        <f t="array" ref="D725">IFERROR(VLOOKUP(B725,RT!A:J,10,FALSE),"")</f>
        <v/>
      </c>
      <c r="E725" s="203">
        <v>10005500520</v>
      </c>
      <c r="F725" s="204" t="s">
        <v>987</v>
      </c>
      <c r="G725" s="204" t="s">
        <v>70</v>
      </c>
      <c r="H725" s="204"/>
      <c r="I725" s="204" t="s">
        <v>566</v>
      </c>
      <c r="J725" s="202" t="s">
        <v>566</v>
      </c>
      <c r="K725" s="169" t="str">
        <f t="array" ref="K725">IFERROR(VLOOKUP(B725,RT!A:K,11,FALSE),"")</f>
        <v/>
      </c>
      <c r="L725" s="170" t="str">
        <f t="array" ref="L725">IFERROR(VLOOKUP(B725,RT!A:AJ,36,FALSE),"")</f>
        <v/>
      </c>
      <c r="M725" s="53" t="str">
        <f t="array" ref="M725">IFERROR(VLOOKUP(B725,RT!A:AL,38,FALSE),"")</f>
        <v/>
      </c>
      <c r="N725" s="52" t="str">
        <f t="array" ref="N725">IFERROR(VLOOKUP(B725,RT!A:AK,37,FALSE),"")</f>
        <v/>
      </c>
      <c r="O725" s="54" t="str">
        <f t="array" ref="O725">IFERROR(VLOOKUP(B725,RT!A:I,9,FALSE),"")</f>
        <v/>
      </c>
      <c r="P725" s="52" t="str">
        <f t="array" ref="P725">IFERROR(VLOOKUP(B725,RT!A:H,8,FALSE),"")</f>
        <v/>
      </c>
      <c r="Q725" s="55" t="str">
        <f t="array" ref="Q725">IFERROR(VLOOKUP(B725,RT!A:AA,27,FALSE),"")</f>
        <v/>
      </c>
      <c r="R725" s="56" t="str">
        <f t="array" ref="R725">IF(AND(E725&lt;&gt;"",G725="INS",K725="OUI",M725&gt;0),M725*IF($O725&gt;41790,5.94,5.65),"")</f>
        <v/>
      </c>
      <c r="S725" s="50" t="str">
        <f t="array" ref="S725">IF(AND(E725&lt;&gt;"",G725="REV",K725="OUI",M725&gt;0),M725*IF($O725&gt;41790,6.2,5.9),"")</f>
        <v/>
      </c>
      <c r="T725" s="57" t="str">
        <f t="array" ref="T725">IF(AND(E725&lt;&gt;"",K725="NON",OR(L725="Branchement individuel",L725="Batiment détruit")),3,"")</f>
        <v/>
      </c>
      <c r="U725" s="58"/>
      <c r="V725" s="58" t="str">
        <f t="array" ref="V725">IF(AND(E725&lt;&gt;"",K725="OUI",Q725="OUI"),18,"")</f>
        <v/>
      </c>
      <c r="W725" s="49" t="str">
        <f t="array" ref="W725">IF(AND(E725&lt;&gt;"",K725="OUI",Q725="OUI"),60,"")</f>
        <v/>
      </c>
      <c r="X725" s="56"/>
      <c r="Y725" s="49"/>
      <c r="Z725" s="49"/>
      <c r="AA725" s="51"/>
      <c r="AB725" s="48"/>
    </row>
    <row r="726" spans="1:28" s="156" customFormat="1" x14ac:dyDescent="0.25">
      <c r="A726" s="152" t="str">
        <f t="array" ref="A726">IF(D726="",RIGHT(E726,7),"")</f>
        <v>5524074</v>
      </c>
      <c r="B726" s="152">
        <f t="array" ref="B726">E726</f>
        <v>10005524074</v>
      </c>
      <c r="C726" s="61" t="str">
        <f t="array" ref="C726">IFERROR(VLOOKUP(B726,RT!A:B,2,FALSE),"")</f>
        <v/>
      </c>
      <c r="D726" s="7" t="str">
        <f t="array" ref="D726">IFERROR(VLOOKUP(B726,RT!A:J,10,FALSE),"")</f>
        <v/>
      </c>
      <c r="E726" s="203">
        <v>10005524074</v>
      </c>
      <c r="F726" s="204" t="s">
        <v>939</v>
      </c>
      <c r="G726" s="204" t="s">
        <v>70</v>
      </c>
      <c r="H726" s="204"/>
      <c r="I726" s="204" t="s">
        <v>566</v>
      </c>
      <c r="J726" s="202" t="s">
        <v>566</v>
      </c>
      <c r="K726" s="169" t="str">
        <f t="array" ref="K726">IFERROR(VLOOKUP(B726,RT!A:K,11,FALSE),"")</f>
        <v/>
      </c>
      <c r="L726" s="170" t="str">
        <f t="array" ref="L726">IFERROR(VLOOKUP(B726,RT!A:AJ,36,FALSE),"")</f>
        <v/>
      </c>
      <c r="M726" s="53" t="str">
        <f t="array" ref="M726">IFERROR(VLOOKUP(B726,RT!A:AL,38,FALSE),"")</f>
        <v/>
      </c>
      <c r="N726" s="52" t="str">
        <f t="array" ref="N726">IFERROR(VLOOKUP(B726,RT!A:AK,37,FALSE),"")</f>
        <v/>
      </c>
      <c r="O726" s="54" t="str">
        <f t="array" ref="O726">IFERROR(VLOOKUP(B726,RT!A:I,9,FALSE),"")</f>
        <v/>
      </c>
      <c r="P726" s="52" t="str">
        <f t="array" ref="P726">IFERROR(VLOOKUP(B726,RT!A:H,8,FALSE),"")</f>
        <v/>
      </c>
      <c r="Q726" s="55" t="str">
        <f t="array" ref="Q726">IFERROR(VLOOKUP(B726,RT!A:AA,27,FALSE),"")</f>
        <v/>
      </c>
      <c r="R726" s="56" t="str">
        <f t="array" ref="R726">IF(AND(E726&lt;&gt;"",G726="INS",K726="OUI",M726&gt;0),M726*IF($O726&gt;41790,5.94,5.65),"")</f>
        <v/>
      </c>
      <c r="S726" s="50" t="str">
        <f t="array" ref="S726">IF(AND(E726&lt;&gt;"",G726="REV",K726="OUI",M726&gt;0),M726*IF($O726&gt;41790,6.2,5.9),"")</f>
        <v/>
      </c>
      <c r="T726" s="57" t="str">
        <f t="array" ref="T726">IF(AND(E726&lt;&gt;"",K726="NON",OR(L726="Branchement individuel",L726="Batiment détruit")),3,"")</f>
        <v/>
      </c>
      <c r="U726" s="58"/>
      <c r="V726" s="58" t="str">
        <f t="array" ref="V726">IF(AND(E726&lt;&gt;"",K726="OUI",Q726="OUI"),18,"")</f>
        <v/>
      </c>
      <c r="W726" s="49" t="str">
        <f t="array" ref="W726">IF(AND(E726&lt;&gt;"",K726="OUI",Q726="OUI"),60,"")</f>
        <v/>
      </c>
      <c r="X726" s="56"/>
      <c r="Y726" s="49"/>
      <c r="Z726" s="49"/>
      <c r="AA726" s="51"/>
      <c r="AB726" s="48"/>
    </row>
    <row r="727" spans="1:28" x14ac:dyDescent="0.25">
      <c r="A727" s="152" t="str">
        <f t="array" ref="A727">IF(D727="",RIGHT(E727,7),"")</f>
        <v>5521204</v>
      </c>
      <c r="B727" s="152">
        <f t="array" ref="B727">E727</f>
        <v>10005521204</v>
      </c>
      <c r="C727" s="61" t="str">
        <f t="array" ref="C727">IFERROR(VLOOKUP(B727,RT!A:B,2,FALSE),"")</f>
        <v/>
      </c>
      <c r="D727" s="7" t="str">
        <f t="array" ref="D727">IFERROR(VLOOKUP(B727,RT!A:J,10,FALSE),"")</f>
        <v/>
      </c>
      <c r="E727" s="203">
        <v>10005521204</v>
      </c>
      <c r="F727" s="204" t="s">
        <v>976</v>
      </c>
      <c r="G727" s="204" t="s">
        <v>70</v>
      </c>
      <c r="H727" s="204"/>
      <c r="I727" s="204" t="s">
        <v>566</v>
      </c>
      <c r="J727" s="202" t="s">
        <v>566</v>
      </c>
      <c r="K727" s="169" t="str">
        <f t="array" ref="K727">IFERROR(VLOOKUP(B727,RT!A:K,11,FALSE),"")</f>
        <v/>
      </c>
      <c r="L727" s="170" t="str">
        <f t="array" ref="L727">IFERROR(VLOOKUP(B727,RT!A:AJ,36,FALSE),"")</f>
        <v/>
      </c>
      <c r="M727" s="53" t="str">
        <f t="array" ref="M727">IFERROR(VLOOKUP(B727,RT!A:AL,38,FALSE),"")</f>
        <v/>
      </c>
      <c r="N727" s="52" t="str">
        <f t="array" ref="N727">IFERROR(VLOOKUP(B727,RT!A:AK,37,FALSE),"")</f>
        <v/>
      </c>
      <c r="O727" s="54" t="str">
        <f t="array" ref="O727">IFERROR(VLOOKUP(B727,RT!A:I,9,FALSE),"")</f>
        <v/>
      </c>
      <c r="P727" s="52" t="str">
        <f t="array" ref="P727">IFERROR(VLOOKUP(B727,RT!A:H,8,FALSE),"")</f>
        <v/>
      </c>
      <c r="Q727" s="55" t="str">
        <f t="array" ref="Q727">IFERROR(VLOOKUP(B727,RT!A:AA,27,FALSE),"")</f>
        <v/>
      </c>
      <c r="R727" s="56" t="str">
        <f t="array" ref="R727">IF(AND(E727&lt;&gt;"",G727="INS",K727="OUI",M727&gt;0),M727*IF($O727&gt;41790,5.94,5.65),"")</f>
        <v/>
      </c>
      <c r="S727" s="50" t="str">
        <f t="array" ref="S727">IF(AND(E727&lt;&gt;"",G727="REV",K727="OUI",M727&gt;0),M727*IF($O727&gt;41790,6.2,5.9),"")</f>
        <v/>
      </c>
      <c r="T727" s="57" t="str">
        <f t="array" ref="T727">IF(AND(E727&lt;&gt;"",K727="NON",OR(L727="Branchement individuel",L727="Batiment détruit")),3,"")</f>
        <v/>
      </c>
      <c r="U727" s="58"/>
      <c r="V727" s="58" t="str">
        <f t="array" ref="V727">IF(AND(E727&lt;&gt;"",K727="OUI",Q727="OUI"),18,"")</f>
        <v/>
      </c>
      <c r="W727" s="49" t="str">
        <f t="array" ref="W727">IF(AND(E727&lt;&gt;"",K727="OUI",Q727="OUI"),60,"")</f>
        <v/>
      </c>
      <c r="X727" s="56"/>
      <c r="Y727" s="49"/>
      <c r="Z727" s="49"/>
      <c r="AA727" s="51"/>
      <c r="AB727" s="48"/>
    </row>
    <row r="728" spans="1:28" x14ac:dyDescent="0.25">
      <c r="A728" s="152" t="str">
        <f t="array" ref="A728">IF(D728="",RIGHT(E728,7),"")</f>
        <v>5554349</v>
      </c>
      <c r="B728" s="152">
        <f t="array" ref="B728">E728</f>
        <v>10005554349</v>
      </c>
      <c r="C728" s="61" t="str">
        <f t="array" ref="C728">IFERROR(VLOOKUP(B728,RT!A:B,2,FALSE),"")</f>
        <v/>
      </c>
      <c r="D728" s="7" t="str">
        <f t="array" ref="D728">IFERROR(VLOOKUP(B728,RT!A:J,10,FALSE),"")</f>
        <v/>
      </c>
      <c r="E728" s="203">
        <v>10005554349</v>
      </c>
      <c r="F728" s="204" t="s">
        <v>923</v>
      </c>
      <c r="G728" s="204" t="s">
        <v>70</v>
      </c>
      <c r="H728" s="204"/>
      <c r="I728" s="204" t="s">
        <v>566</v>
      </c>
      <c r="J728" s="202" t="s">
        <v>566</v>
      </c>
      <c r="K728" s="169" t="str">
        <f t="array" ref="K728">IFERROR(VLOOKUP(B728,RT!A:K,11,FALSE),"")</f>
        <v/>
      </c>
      <c r="L728" s="170" t="str">
        <f t="array" ref="L728">IFERROR(VLOOKUP(B728,RT!A:AJ,36,FALSE),"")</f>
        <v/>
      </c>
      <c r="M728" s="53" t="str">
        <f t="array" ref="M728">IFERROR(VLOOKUP(B728,RT!A:AL,38,FALSE),"")</f>
        <v/>
      </c>
      <c r="N728" s="52" t="str">
        <f t="array" ref="N728">IFERROR(VLOOKUP(B728,RT!A:AK,37,FALSE),"")</f>
        <v/>
      </c>
      <c r="O728" s="54" t="str">
        <f t="array" ref="O728">IFERROR(VLOOKUP(B728,RT!A:I,9,FALSE),"")</f>
        <v/>
      </c>
      <c r="P728" s="52" t="str">
        <f t="array" ref="P728">IFERROR(VLOOKUP(B728,RT!A:H,8,FALSE),"")</f>
        <v/>
      </c>
      <c r="Q728" s="55" t="str">
        <f t="array" ref="Q728">IFERROR(VLOOKUP(B728,RT!A:AA,27,FALSE),"")</f>
        <v/>
      </c>
      <c r="R728" s="56" t="str">
        <f t="array" ref="R728">IF(AND(E728&lt;&gt;"",G728="INS",K728="OUI",M728&gt;0),M728*IF($O728&gt;41790,5.94,5.65),"")</f>
        <v/>
      </c>
      <c r="S728" s="50" t="str">
        <f t="array" ref="S728">IF(AND(E728&lt;&gt;"",G728="REV",K728="OUI",M728&gt;0),M728*IF($O728&gt;41790,6.2,5.9),"")</f>
        <v/>
      </c>
      <c r="T728" s="57" t="str">
        <f t="array" ref="T728">IF(AND(E728&lt;&gt;"",K728="NON",OR(L728="Branchement individuel",L728="Batiment détruit")),3,"")</f>
        <v/>
      </c>
      <c r="U728" s="58"/>
      <c r="V728" s="58" t="str">
        <f t="array" ref="V728">IF(AND(E728&lt;&gt;"",K728="OUI",Q728="OUI"),18,"")</f>
        <v/>
      </c>
      <c r="W728" s="49" t="str">
        <f t="array" ref="W728">IF(AND(E728&lt;&gt;"",K728="OUI",Q728="OUI"),60,"")</f>
        <v/>
      </c>
      <c r="X728" s="56"/>
      <c r="Y728" s="49"/>
      <c r="Z728" s="49"/>
      <c r="AA728" s="51"/>
      <c r="AB728" s="48"/>
    </row>
    <row r="729" spans="1:28" x14ac:dyDescent="0.25">
      <c r="A729" s="152" t="str">
        <f t="array" ref="A729">IF(D729="",RIGHT(E729,7),"")</f>
        <v>5521203</v>
      </c>
      <c r="B729" s="152">
        <f t="array" ref="B729">E729</f>
        <v>10005521203</v>
      </c>
      <c r="C729" s="61" t="str">
        <f t="array" ref="C729">IFERROR(VLOOKUP(B729,RT!A:B,2,FALSE),"")</f>
        <v/>
      </c>
      <c r="D729" s="7" t="str">
        <f t="array" ref="D729">IFERROR(VLOOKUP(B729,RT!A:J,10,FALSE),"")</f>
        <v/>
      </c>
      <c r="E729" s="203">
        <v>10005521203</v>
      </c>
      <c r="F729" s="204" t="s">
        <v>937</v>
      </c>
      <c r="G729" s="204" t="s">
        <v>70</v>
      </c>
      <c r="H729" s="204"/>
      <c r="I729" s="204" t="s">
        <v>566</v>
      </c>
      <c r="J729" s="202" t="s">
        <v>566</v>
      </c>
      <c r="K729" s="169" t="str">
        <f t="array" ref="K729">IFERROR(VLOOKUP(B729,RT!A:K,11,FALSE),"")</f>
        <v/>
      </c>
      <c r="L729" s="170" t="str">
        <f t="array" ref="L729">IFERROR(VLOOKUP(B729,RT!A:AJ,36,FALSE),"")</f>
        <v/>
      </c>
      <c r="M729" s="53" t="str">
        <f t="array" ref="M729">IFERROR(VLOOKUP(B729,RT!A:AL,38,FALSE),"")</f>
        <v/>
      </c>
      <c r="N729" s="52" t="str">
        <f t="array" ref="N729">IFERROR(VLOOKUP(B729,RT!A:AK,37,FALSE),"")</f>
        <v/>
      </c>
      <c r="O729" s="54" t="str">
        <f t="array" ref="O729">IFERROR(VLOOKUP(B729,RT!A:I,9,FALSE),"")</f>
        <v/>
      </c>
      <c r="P729" s="52" t="str">
        <f t="array" ref="P729">IFERROR(VLOOKUP(B729,RT!A:H,8,FALSE),"")</f>
        <v/>
      </c>
      <c r="Q729" s="55" t="str">
        <f t="array" ref="Q729">IFERROR(VLOOKUP(B729,RT!A:AA,27,FALSE),"")</f>
        <v/>
      </c>
      <c r="R729" s="56" t="str">
        <f t="array" ref="R729">IF(AND(E729&lt;&gt;"",G729="INS",K729="OUI",M729&gt;0),M729*IF($O729&gt;41790,5.94,5.65),"")</f>
        <v/>
      </c>
      <c r="S729" s="50" t="str">
        <f t="array" ref="S729">IF(AND(E729&lt;&gt;"",G729="REV",K729="OUI",M729&gt;0),M729*IF($O729&gt;41790,6.2,5.9),"")</f>
        <v/>
      </c>
      <c r="T729" s="57" t="str">
        <f t="array" ref="T729">IF(AND(E729&lt;&gt;"",K729="NON",OR(L729="Branchement individuel",L729="Batiment détruit")),3,"")</f>
        <v/>
      </c>
      <c r="U729" s="58"/>
      <c r="V729" s="58" t="str">
        <f t="array" ref="V729">IF(AND(E729&lt;&gt;"",K729="OUI",Q729="OUI"),18,"")</f>
        <v/>
      </c>
      <c r="W729" s="49" t="str">
        <f t="array" ref="W729">IF(AND(E729&lt;&gt;"",K729="OUI",Q729="OUI"),60,"")</f>
        <v/>
      </c>
      <c r="X729" s="56"/>
      <c r="Y729" s="49"/>
      <c r="Z729" s="49"/>
      <c r="AA729" s="51"/>
      <c r="AB729" s="48"/>
    </row>
    <row r="730" spans="1:28" x14ac:dyDescent="0.25">
      <c r="A730" s="152" t="str">
        <f t="array" ref="A730">IF(D730="",RIGHT(E730,7),"")</f>
        <v>5499821</v>
      </c>
      <c r="B730" s="152">
        <f t="array" ref="B730">E730</f>
        <v>10005499821</v>
      </c>
      <c r="C730" s="61" t="str">
        <f t="array" ref="C730">IFERROR(VLOOKUP(B730,RT!A:B,2,FALSE),"")</f>
        <v/>
      </c>
      <c r="D730" s="7" t="str">
        <f t="array" ref="D730">IFERROR(VLOOKUP(B730,RT!A:J,10,FALSE),"")</f>
        <v/>
      </c>
      <c r="E730" s="203">
        <v>10005499821</v>
      </c>
      <c r="F730" s="204" t="s">
        <v>990</v>
      </c>
      <c r="G730" s="204" t="s">
        <v>70</v>
      </c>
      <c r="H730" s="204"/>
      <c r="I730" s="204" t="s">
        <v>566</v>
      </c>
      <c r="J730" s="202" t="s">
        <v>566</v>
      </c>
      <c r="K730" s="169" t="str">
        <f t="array" ref="K730">IFERROR(VLOOKUP(B730,RT!A:K,11,FALSE),"")</f>
        <v/>
      </c>
      <c r="L730" s="170" t="str">
        <f t="array" ref="L730">IFERROR(VLOOKUP(B730,RT!A:AJ,36,FALSE),"")</f>
        <v/>
      </c>
      <c r="M730" s="53" t="str">
        <f t="array" ref="M730">IFERROR(VLOOKUP(B730,RT!A:AL,38,FALSE),"")</f>
        <v/>
      </c>
      <c r="N730" s="52" t="str">
        <f t="array" ref="N730">IFERROR(VLOOKUP(B730,RT!A:AK,37,FALSE),"")</f>
        <v/>
      </c>
      <c r="O730" s="54" t="str">
        <f t="array" ref="O730">IFERROR(VLOOKUP(B730,RT!A:I,9,FALSE),"")</f>
        <v/>
      </c>
      <c r="P730" s="52" t="str">
        <f t="array" ref="P730">IFERROR(VLOOKUP(B730,RT!A:H,8,FALSE),"")</f>
        <v/>
      </c>
      <c r="Q730" s="55" t="str">
        <f t="array" ref="Q730">IFERROR(VLOOKUP(B730,RT!A:AA,27,FALSE),"")</f>
        <v/>
      </c>
      <c r="R730" s="56" t="str">
        <f t="array" ref="R730">IF(AND(E730&lt;&gt;"",G730="INS",K730="OUI",M730&gt;0),M730*IF($O730&gt;41790,5.94,5.65),"")</f>
        <v/>
      </c>
      <c r="S730" s="50" t="str">
        <f t="array" ref="S730">IF(AND(E730&lt;&gt;"",G730="REV",K730="OUI",M730&gt;0),M730*IF($O730&gt;41790,6.2,5.9),"")</f>
        <v/>
      </c>
      <c r="T730" s="57" t="str">
        <f t="array" ref="T730">IF(AND(E730&lt;&gt;"",K730="NON",OR(L730="Branchement individuel",L730="Batiment détruit")),3,"")</f>
        <v/>
      </c>
      <c r="U730" s="58"/>
      <c r="V730" s="58" t="str">
        <f t="array" ref="V730">IF(AND(E730&lt;&gt;"",K730="OUI",Q730="OUI"),18,"")</f>
        <v/>
      </c>
      <c r="W730" s="49" t="str">
        <f t="array" ref="W730">IF(AND(E730&lt;&gt;"",K730="OUI",Q730="OUI"),60,"")</f>
        <v/>
      </c>
      <c r="X730" s="56"/>
      <c r="Y730" s="49"/>
      <c r="Z730" s="49"/>
      <c r="AA730" s="51"/>
      <c r="AB730" s="48"/>
    </row>
    <row r="731" spans="1:28" x14ac:dyDescent="0.25">
      <c r="A731" s="152" t="str">
        <f t="array" ref="A731">IF(D731="",RIGHT(E731,7),"")</f>
        <v>5503841</v>
      </c>
      <c r="B731" s="152">
        <f t="array" ref="B731">E731</f>
        <v>10005503841</v>
      </c>
      <c r="C731" s="61" t="str">
        <f t="array" ref="C731">IFERROR(VLOOKUP(B731,RT!A:B,2,FALSE),"")</f>
        <v/>
      </c>
      <c r="D731" s="7" t="str">
        <f t="array" ref="D731">IFERROR(VLOOKUP(B731,RT!A:J,10,FALSE),"")</f>
        <v/>
      </c>
      <c r="E731" s="203">
        <v>10005503841</v>
      </c>
      <c r="F731" s="204" t="s">
        <v>924</v>
      </c>
      <c r="G731" s="204" t="s">
        <v>70</v>
      </c>
      <c r="H731" s="204"/>
      <c r="I731" s="204" t="s">
        <v>566</v>
      </c>
      <c r="J731" s="202" t="s">
        <v>566</v>
      </c>
      <c r="K731" s="169" t="str">
        <f t="array" ref="K731">IFERROR(VLOOKUP(B731,RT!A:K,11,FALSE),"")</f>
        <v/>
      </c>
      <c r="L731" s="170" t="str">
        <f t="array" ref="L731">IFERROR(VLOOKUP(B731,RT!A:AJ,36,FALSE),"")</f>
        <v/>
      </c>
      <c r="M731" s="53" t="str">
        <f t="array" ref="M731">IFERROR(VLOOKUP(B731,RT!A:AL,38,FALSE),"")</f>
        <v/>
      </c>
      <c r="N731" s="52" t="str">
        <f t="array" ref="N731">IFERROR(VLOOKUP(B731,RT!A:AK,37,FALSE),"")</f>
        <v/>
      </c>
      <c r="O731" s="54" t="str">
        <f t="array" ref="O731">IFERROR(VLOOKUP(B731,RT!A:I,9,FALSE),"")</f>
        <v/>
      </c>
      <c r="P731" s="52" t="str">
        <f t="array" ref="P731">IFERROR(VLOOKUP(B731,RT!A:H,8,FALSE),"")</f>
        <v/>
      </c>
      <c r="Q731" s="55" t="str">
        <f t="array" ref="Q731">IFERROR(VLOOKUP(B731,RT!A:AA,27,FALSE),"")</f>
        <v/>
      </c>
      <c r="R731" s="56" t="str">
        <f t="array" ref="R731">IF(AND(E731&lt;&gt;"",G731="INS",K731="OUI",M731&gt;0),M731*IF($O731&gt;41790,5.94,5.65),"")</f>
        <v/>
      </c>
      <c r="S731" s="50" t="str">
        <f t="array" ref="S731">IF(AND(E731&lt;&gt;"",G731="REV",K731="OUI",M731&gt;0),M731*IF($O731&gt;41790,6.2,5.9),"")</f>
        <v/>
      </c>
      <c r="T731" s="57" t="str">
        <f t="array" ref="T731">IF(AND(E731&lt;&gt;"",K731="NON",OR(L731="Branchement individuel",L731="Batiment détruit")),3,"")</f>
        <v/>
      </c>
      <c r="U731" s="58"/>
      <c r="V731" s="58" t="str">
        <f t="array" ref="V731">IF(AND(E731&lt;&gt;"",K731="OUI",Q731="OUI"),18,"")</f>
        <v/>
      </c>
      <c r="W731" s="49" t="str">
        <f t="array" ref="W731">IF(AND(E731&lt;&gt;"",K731="OUI",Q731="OUI"),60,"")</f>
        <v/>
      </c>
      <c r="X731" s="56"/>
      <c r="Y731" s="49"/>
      <c r="Z731" s="49"/>
      <c r="AA731" s="51"/>
      <c r="AB731" s="48"/>
    </row>
    <row r="732" spans="1:28" x14ac:dyDescent="0.25">
      <c r="A732" s="152" t="str">
        <f t="array" ref="A732">IF(D732="",RIGHT(E732,7),"")</f>
        <v>5497400</v>
      </c>
      <c r="B732" s="152">
        <f t="array" ref="B732">E732</f>
        <v>10005497400</v>
      </c>
      <c r="C732" s="61" t="str">
        <f t="array" ref="C732">IFERROR(VLOOKUP(B732,RT!A:B,2,FALSE),"")</f>
        <v/>
      </c>
      <c r="D732" s="7" t="str">
        <f t="array" ref="D732">IFERROR(VLOOKUP(B732,RT!A:J,10,FALSE),"")</f>
        <v/>
      </c>
      <c r="E732" s="203">
        <v>10005497400</v>
      </c>
      <c r="F732" s="204" t="s">
        <v>925</v>
      </c>
      <c r="G732" s="204" t="s">
        <v>70</v>
      </c>
      <c r="H732" s="204"/>
      <c r="I732" s="204" t="s">
        <v>566</v>
      </c>
      <c r="J732" s="202" t="s">
        <v>566</v>
      </c>
      <c r="K732" s="169" t="str">
        <f t="array" ref="K732">IFERROR(VLOOKUP(B732,RT!A:K,11,FALSE),"")</f>
        <v/>
      </c>
      <c r="L732" s="170" t="str">
        <f t="array" ref="L732">IFERROR(VLOOKUP(B732,RT!A:AJ,36,FALSE),"")</f>
        <v/>
      </c>
      <c r="M732" s="53" t="str">
        <f t="array" ref="M732">IFERROR(VLOOKUP(B732,RT!A:AL,38,FALSE),"")</f>
        <v/>
      </c>
      <c r="N732" s="52" t="str">
        <f t="array" ref="N732">IFERROR(VLOOKUP(B732,RT!A:AK,37,FALSE),"")</f>
        <v/>
      </c>
      <c r="O732" s="54" t="str">
        <f t="array" ref="O732">IFERROR(VLOOKUP(B732,RT!A:I,9,FALSE),"")</f>
        <v/>
      </c>
      <c r="P732" s="52" t="str">
        <f t="array" ref="P732">IFERROR(VLOOKUP(B732,RT!A:H,8,FALSE),"")</f>
        <v/>
      </c>
      <c r="Q732" s="55" t="str">
        <f t="array" ref="Q732">IFERROR(VLOOKUP(B732,RT!A:AA,27,FALSE),"")</f>
        <v/>
      </c>
      <c r="R732" s="56" t="str">
        <f t="array" ref="R732">IF(AND(E732&lt;&gt;"",G732="INS",K732="OUI",M732&gt;0),M732*IF($O732&gt;41790,5.94,5.65),"")</f>
        <v/>
      </c>
      <c r="S732" s="50" t="str">
        <f t="array" ref="S732">IF(AND(E732&lt;&gt;"",G732="REV",K732="OUI",M732&gt;0),M732*IF($O732&gt;41790,6.2,5.9),"")</f>
        <v/>
      </c>
      <c r="T732" s="57" t="str">
        <f t="array" ref="T732">IF(AND(E732&lt;&gt;"",K732="NON",OR(L732="Branchement individuel",L732="Batiment détruit")),3,"")</f>
        <v/>
      </c>
      <c r="U732" s="58"/>
      <c r="V732" s="58" t="str">
        <f t="array" ref="V732">IF(AND(E732&lt;&gt;"",K732="OUI",Q732="OUI"),18,"")</f>
        <v/>
      </c>
      <c r="W732" s="49" t="str">
        <f t="array" ref="W732">IF(AND(E732&lt;&gt;"",K732="OUI",Q732="OUI"),60,"")</f>
        <v/>
      </c>
      <c r="X732" s="56"/>
      <c r="Y732" s="49"/>
      <c r="Z732" s="49"/>
      <c r="AA732" s="51"/>
      <c r="AB732" s="48"/>
    </row>
    <row r="733" spans="1:28" x14ac:dyDescent="0.25">
      <c r="A733" s="152" t="str">
        <f t="array" ref="A733">IF(D733="",RIGHT(E733,7),"")</f>
        <v>5500524</v>
      </c>
      <c r="B733" s="152">
        <f t="array" ref="B733">E733</f>
        <v>10005500524</v>
      </c>
      <c r="C733" s="61" t="str">
        <f t="array" ref="C733">IFERROR(VLOOKUP(B733,RT!A:B,2,FALSE),"")</f>
        <v/>
      </c>
      <c r="D733" s="7" t="str">
        <f t="array" ref="D733">IFERROR(VLOOKUP(B733,RT!A:J,10,FALSE),"")</f>
        <v/>
      </c>
      <c r="E733" s="203">
        <v>10005500524</v>
      </c>
      <c r="F733" s="204" t="s">
        <v>989</v>
      </c>
      <c r="G733" s="204" t="s">
        <v>70</v>
      </c>
      <c r="H733" s="204"/>
      <c r="I733" s="204" t="s">
        <v>566</v>
      </c>
      <c r="J733" s="202" t="s">
        <v>566</v>
      </c>
      <c r="K733" s="169" t="str">
        <f t="array" ref="K733">IFERROR(VLOOKUP(B733,RT!A:K,11,FALSE),"")</f>
        <v/>
      </c>
      <c r="L733" s="170" t="str">
        <f t="array" ref="L733">IFERROR(VLOOKUP(B733,RT!A:AJ,36,FALSE),"")</f>
        <v/>
      </c>
      <c r="M733" s="53" t="str">
        <f t="array" ref="M733">IFERROR(VLOOKUP(B733,RT!A:AL,38,FALSE),"")</f>
        <v/>
      </c>
      <c r="N733" s="52" t="str">
        <f t="array" ref="N733">IFERROR(VLOOKUP(B733,RT!A:AK,37,FALSE),"")</f>
        <v/>
      </c>
      <c r="O733" s="54" t="str">
        <f t="array" ref="O733">IFERROR(VLOOKUP(B733,RT!A:I,9,FALSE),"")</f>
        <v/>
      </c>
      <c r="P733" s="52" t="str">
        <f t="array" ref="P733">IFERROR(VLOOKUP(B733,RT!A:H,8,FALSE),"")</f>
        <v/>
      </c>
      <c r="Q733" s="55" t="str">
        <f t="array" ref="Q733">IFERROR(VLOOKUP(B733,RT!A:AA,27,FALSE),"")</f>
        <v/>
      </c>
      <c r="R733" s="56" t="str">
        <f t="array" ref="R733">IF(AND(E733&lt;&gt;"",G733="INS",K733="OUI",M733&gt;0),M733*IF($O733&gt;41790,5.94,5.65),"")</f>
        <v/>
      </c>
      <c r="S733" s="50" t="str">
        <f t="array" ref="S733">IF(AND(E733&lt;&gt;"",G733="REV",K733="OUI",M733&gt;0),M733*IF($O733&gt;41790,6.2,5.9),"")</f>
        <v/>
      </c>
      <c r="T733" s="57" t="str">
        <f t="array" ref="T733">IF(AND(E733&lt;&gt;"",K733="NON",OR(L733="Branchement individuel",L733="Batiment détruit")),3,"")</f>
        <v/>
      </c>
      <c r="U733" s="58"/>
      <c r="V733" s="58" t="str">
        <f t="array" ref="V733">IF(AND(E733&lt;&gt;"",K733="OUI",Q733="OUI"),18,"")</f>
        <v/>
      </c>
      <c r="W733" s="49" t="str">
        <f t="array" ref="W733">IF(AND(E733&lt;&gt;"",K733="OUI",Q733="OUI"),60,"")</f>
        <v/>
      </c>
      <c r="X733" s="56"/>
      <c r="Y733" s="49"/>
      <c r="Z733" s="49"/>
      <c r="AA733" s="51"/>
      <c r="AB733" s="48"/>
    </row>
    <row r="734" spans="1:28" x14ac:dyDescent="0.25">
      <c r="A734" s="152" t="str">
        <f t="array" ref="A734">IF(D734="",RIGHT(E734,7),"")</f>
        <v>5500525</v>
      </c>
      <c r="B734" s="152">
        <f t="array" ref="B734">E734</f>
        <v>10005500525</v>
      </c>
      <c r="C734" s="61" t="str">
        <f t="array" ref="C734">IFERROR(VLOOKUP(B734,RT!A:B,2,FALSE),"")</f>
        <v/>
      </c>
      <c r="D734" s="7" t="str">
        <f t="array" ref="D734">IFERROR(VLOOKUP(B734,RT!A:J,10,FALSE),"")</f>
        <v/>
      </c>
      <c r="E734" s="203">
        <v>10005500525</v>
      </c>
      <c r="F734" s="204" t="s">
        <v>988</v>
      </c>
      <c r="G734" s="204" t="s">
        <v>70</v>
      </c>
      <c r="H734" s="204"/>
      <c r="I734" s="204" t="s">
        <v>566</v>
      </c>
      <c r="J734" s="202" t="s">
        <v>566</v>
      </c>
      <c r="K734" s="169" t="str">
        <f t="array" ref="K734">IFERROR(VLOOKUP(B734,RT!A:K,11,FALSE),"")</f>
        <v/>
      </c>
      <c r="L734" s="170" t="str">
        <f t="array" ref="L734">IFERROR(VLOOKUP(B734,RT!A:AJ,36,FALSE),"")</f>
        <v/>
      </c>
      <c r="M734" s="53" t="str">
        <f t="array" ref="M734">IFERROR(VLOOKUP(B734,RT!A:AL,38,FALSE),"")</f>
        <v/>
      </c>
      <c r="N734" s="52" t="str">
        <f t="array" ref="N734">IFERROR(VLOOKUP(B734,RT!A:AK,37,FALSE),"")</f>
        <v/>
      </c>
      <c r="O734" s="54" t="str">
        <f t="array" ref="O734">IFERROR(VLOOKUP(B734,RT!A:I,9,FALSE),"")</f>
        <v/>
      </c>
      <c r="P734" s="52" t="str">
        <f t="array" ref="P734">IFERROR(VLOOKUP(B734,RT!A:H,8,FALSE),"")</f>
        <v/>
      </c>
      <c r="Q734" s="55" t="str">
        <f t="array" ref="Q734">IFERROR(VLOOKUP(B734,RT!A:AA,27,FALSE),"")</f>
        <v/>
      </c>
      <c r="R734" s="56" t="str">
        <f t="array" ref="R734">IF(AND(E734&lt;&gt;"",G734="INS",K734="OUI",M734&gt;0),M734*IF($O734&gt;41790,5.94,5.65),"")</f>
        <v/>
      </c>
      <c r="S734" s="50" t="str">
        <f t="array" ref="S734">IF(AND(E734&lt;&gt;"",G734="REV",K734="OUI",M734&gt;0),M734*IF($O734&gt;41790,6.2,5.9),"")</f>
        <v/>
      </c>
      <c r="T734" s="57" t="str">
        <f t="array" ref="T734">IF(AND(E734&lt;&gt;"",K734="NON",OR(L734="Branchement individuel",L734="Batiment détruit")),3,"")</f>
        <v/>
      </c>
      <c r="U734" s="58"/>
      <c r="V734" s="58" t="str">
        <f t="array" ref="V734">IF(AND(E734&lt;&gt;"",K734="OUI",Q734="OUI"),18,"")</f>
        <v/>
      </c>
      <c r="W734" s="49" t="str">
        <f t="array" ref="W734">IF(AND(E734&lt;&gt;"",K734="OUI",Q734="OUI"),60,"")</f>
        <v/>
      </c>
      <c r="X734" s="56"/>
      <c r="Y734" s="49"/>
      <c r="Z734" s="49"/>
      <c r="AA734" s="51"/>
      <c r="AB734" s="48"/>
    </row>
    <row r="735" spans="1:28" x14ac:dyDescent="0.25">
      <c r="A735" s="152" t="str">
        <f t="array" ref="A735">IF(D735="",RIGHT(E735,7),"")</f>
        <v>5498422</v>
      </c>
      <c r="B735" s="152">
        <f t="array" ref="B735">E735</f>
        <v>10005498422</v>
      </c>
      <c r="C735" s="61" t="str">
        <f t="array" ref="C735">IFERROR(VLOOKUP(B735,RT!A:B,2,FALSE),"")</f>
        <v/>
      </c>
      <c r="D735" s="7" t="str">
        <f t="array" ref="D735">IFERROR(VLOOKUP(B735,RT!A:J,10,FALSE),"")</f>
        <v/>
      </c>
      <c r="E735" s="203">
        <v>10005498422</v>
      </c>
      <c r="F735" s="204" t="s">
        <v>926</v>
      </c>
      <c r="G735" s="204" t="s">
        <v>70</v>
      </c>
      <c r="H735" s="204"/>
      <c r="I735" s="204" t="s">
        <v>566</v>
      </c>
      <c r="J735" s="202" t="s">
        <v>566</v>
      </c>
      <c r="K735" s="169" t="str">
        <f t="array" ref="K735">IFERROR(VLOOKUP(B735,RT!A:K,11,FALSE),"")</f>
        <v/>
      </c>
      <c r="L735" s="170" t="str">
        <f t="array" ref="L735">IFERROR(VLOOKUP(B735,RT!A:AJ,36,FALSE),"")</f>
        <v/>
      </c>
      <c r="M735" s="53" t="str">
        <f t="array" ref="M735">IFERROR(VLOOKUP(B735,RT!A:AL,38,FALSE),"")</f>
        <v/>
      </c>
      <c r="N735" s="52" t="str">
        <f t="array" ref="N735">IFERROR(VLOOKUP(B735,RT!A:AK,37,FALSE),"")</f>
        <v/>
      </c>
      <c r="O735" s="54" t="str">
        <f t="array" ref="O735">IFERROR(VLOOKUP(B735,RT!A:I,9,FALSE),"")</f>
        <v/>
      </c>
      <c r="P735" s="52" t="str">
        <f t="array" ref="P735">IFERROR(VLOOKUP(B735,RT!A:H,8,FALSE),"")</f>
        <v/>
      </c>
      <c r="Q735" s="55" t="str">
        <f t="array" ref="Q735">IFERROR(VLOOKUP(B735,RT!A:AA,27,FALSE),"")</f>
        <v/>
      </c>
      <c r="R735" s="56" t="str">
        <f t="array" ref="R735">IF(AND(E735&lt;&gt;"",G735="INS",K735="OUI",M735&gt;0),M735*IF($O735&gt;41790,5.94,5.65),"")</f>
        <v/>
      </c>
      <c r="S735" s="50" t="str">
        <f t="array" ref="S735">IF(AND(E735&lt;&gt;"",G735="REV",K735="OUI",M735&gt;0),M735*IF($O735&gt;41790,6.2,5.9),"")</f>
        <v/>
      </c>
      <c r="T735" s="57" t="str">
        <f t="array" ref="T735">IF(AND(E735&lt;&gt;"",K735="NON",OR(L735="Branchement individuel",L735="Batiment détruit")),3,"")</f>
        <v/>
      </c>
      <c r="U735" s="58"/>
      <c r="V735" s="58" t="str">
        <f t="array" ref="V735">IF(AND(E735&lt;&gt;"",K735="OUI",Q735="OUI"),18,"")</f>
        <v/>
      </c>
      <c r="W735" s="49" t="str">
        <f t="array" ref="W735">IF(AND(E735&lt;&gt;"",K735="OUI",Q735="OUI"),60,"")</f>
        <v/>
      </c>
      <c r="X735" s="56"/>
      <c r="Y735" s="49"/>
      <c r="Z735" s="49"/>
      <c r="AA735" s="51"/>
      <c r="AB735" s="48"/>
    </row>
    <row r="736" spans="1:28" x14ac:dyDescent="0.25">
      <c r="A736" s="152" t="str">
        <f t="array" ref="A736">IF(D736="",RIGHT(E736,7),"")</f>
        <v>5502179</v>
      </c>
      <c r="B736" s="152">
        <f t="array" ref="B736">E736</f>
        <v>10005502179</v>
      </c>
      <c r="C736" s="61" t="str">
        <f t="array" ref="C736">IFERROR(VLOOKUP(B736,RT!A:B,2,FALSE),"")</f>
        <v/>
      </c>
      <c r="D736" s="7" t="str">
        <f t="array" ref="D736">IFERROR(VLOOKUP(B736,RT!A:J,10,FALSE),"")</f>
        <v/>
      </c>
      <c r="E736" s="203">
        <v>10005502179</v>
      </c>
      <c r="F736" s="204" t="s">
        <v>927</v>
      </c>
      <c r="G736" s="204" t="s">
        <v>70</v>
      </c>
      <c r="H736" s="204"/>
      <c r="I736" s="204" t="s">
        <v>566</v>
      </c>
      <c r="J736" s="202" t="s">
        <v>566</v>
      </c>
      <c r="K736" s="169" t="str">
        <f t="array" ref="K736">IFERROR(VLOOKUP(B736,RT!A:K,11,FALSE),"")</f>
        <v/>
      </c>
      <c r="L736" s="170" t="str">
        <f t="array" ref="L736">IFERROR(VLOOKUP(B736,RT!A:AJ,36,FALSE),"")</f>
        <v/>
      </c>
      <c r="M736" s="53" t="str">
        <f t="array" ref="M736">IFERROR(VLOOKUP(B736,RT!A:AL,38,FALSE),"")</f>
        <v/>
      </c>
      <c r="N736" s="52" t="str">
        <f t="array" ref="N736">IFERROR(VLOOKUP(B736,RT!A:AK,37,FALSE),"")</f>
        <v/>
      </c>
      <c r="O736" s="54" t="str">
        <f t="array" ref="O736">IFERROR(VLOOKUP(B736,RT!A:I,9,FALSE),"")</f>
        <v/>
      </c>
      <c r="P736" s="52" t="str">
        <f t="array" ref="P736">IFERROR(VLOOKUP(B736,RT!A:H,8,FALSE),"")</f>
        <v/>
      </c>
      <c r="Q736" s="55" t="str">
        <f t="array" ref="Q736">IFERROR(VLOOKUP(B736,RT!A:AA,27,FALSE),"")</f>
        <v/>
      </c>
      <c r="R736" s="56" t="str">
        <f t="array" ref="R736">IF(AND(E736&lt;&gt;"",G736="INS",K736="OUI",M736&gt;0),M736*IF($O736&gt;41790,5.94,5.65),"")</f>
        <v/>
      </c>
      <c r="S736" s="50" t="str">
        <f t="array" ref="S736">IF(AND(E736&lt;&gt;"",G736="REV",K736="OUI",M736&gt;0),M736*IF($O736&gt;41790,6.2,5.9),"")</f>
        <v/>
      </c>
      <c r="T736" s="57" t="str">
        <f t="array" ref="T736">IF(AND(E736&lt;&gt;"",K736="NON",OR(L736="Branchement individuel",L736="Batiment détruit")),3,"")</f>
        <v/>
      </c>
      <c r="U736" s="58"/>
      <c r="V736" s="58" t="str">
        <f t="array" ref="V736">IF(AND(E736&lt;&gt;"",K736="OUI",Q736="OUI"),18,"")</f>
        <v/>
      </c>
      <c r="W736" s="49" t="str">
        <f t="array" ref="W736">IF(AND(E736&lt;&gt;"",K736="OUI",Q736="OUI"),60,"")</f>
        <v/>
      </c>
      <c r="X736" s="56"/>
      <c r="Y736" s="49"/>
      <c r="Z736" s="49"/>
      <c r="AA736" s="51"/>
      <c r="AB736" s="48"/>
    </row>
    <row r="737" spans="1:28" x14ac:dyDescent="0.25">
      <c r="A737" s="152" t="str">
        <f t="array" ref="A737">IF(D737="",RIGHT(E737,7),"")</f>
        <v>5522022</v>
      </c>
      <c r="B737" s="152">
        <f t="array" ref="B737">E737</f>
        <v>10005522022</v>
      </c>
      <c r="C737" s="61" t="str">
        <f t="array" ref="C737">IFERROR(VLOOKUP(B737,RT!A:B,2,FALSE),"")</f>
        <v/>
      </c>
      <c r="D737" s="7" t="str">
        <f t="array" ref="D737">IFERROR(VLOOKUP(B737,RT!A:J,10,FALSE),"")</f>
        <v/>
      </c>
      <c r="E737" s="203">
        <v>10005522022</v>
      </c>
      <c r="F737" s="204" t="s">
        <v>928</v>
      </c>
      <c r="G737" s="204" t="s">
        <v>70</v>
      </c>
      <c r="H737" s="204"/>
      <c r="I737" s="204" t="s">
        <v>566</v>
      </c>
      <c r="J737" s="202" t="s">
        <v>566</v>
      </c>
      <c r="K737" s="169" t="str">
        <f t="array" ref="K737">IFERROR(VLOOKUP(B737,RT!A:K,11,FALSE),"")</f>
        <v/>
      </c>
      <c r="L737" s="170" t="str">
        <f t="array" ref="L737">IFERROR(VLOOKUP(B737,RT!A:AJ,36,FALSE),"")</f>
        <v/>
      </c>
      <c r="M737" s="53" t="str">
        <f t="array" ref="M737">IFERROR(VLOOKUP(B737,RT!A:AL,38,FALSE),"")</f>
        <v/>
      </c>
      <c r="N737" s="52" t="str">
        <f t="array" ref="N737">IFERROR(VLOOKUP(B737,RT!A:AK,37,FALSE),"")</f>
        <v/>
      </c>
      <c r="O737" s="54" t="str">
        <f t="array" ref="O737">IFERROR(VLOOKUP(B737,RT!A:I,9,FALSE),"")</f>
        <v/>
      </c>
      <c r="P737" s="52" t="str">
        <f t="array" ref="P737">IFERROR(VLOOKUP(B737,RT!A:H,8,FALSE),"")</f>
        <v/>
      </c>
      <c r="Q737" s="55" t="str">
        <f t="array" ref="Q737">IFERROR(VLOOKUP(B737,RT!A:AA,27,FALSE),"")</f>
        <v/>
      </c>
      <c r="R737" s="56" t="str">
        <f t="array" ref="R737">IF(AND(E737&lt;&gt;"",G737="INS",K737="OUI",M737&gt;0),M737*IF($O737&gt;41790,5.94,5.65),"")</f>
        <v/>
      </c>
      <c r="S737" s="50" t="str">
        <f t="array" ref="S737">IF(AND(E737&lt;&gt;"",G737="REV",K737="OUI",M737&gt;0),M737*IF($O737&gt;41790,6.2,5.9),"")</f>
        <v/>
      </c>
      <c r="T737" s="57" t="str">
        <f t="array" ref="T737">IF(AND(E737&lt;&gt;"",K737="NON",OR(L737="Branchement individuel",L737="Batiment détruit")),3,"")</f>
        <v/>
      </c>
      <c r="U737" s="58"/>
      <c r="V737" s="58" t="str">
        <f t="array" ref="V737">IF(AND(E737&lt;&gt;"",K737="OUI",Q737="OUI"),18,"")</f>
        <v/>
      </c>
      <c r="W737" s="49" t="str">
        <f t="array" ref="W737">IF(AND(E737&lt;&gt;"",K737="OUI",Q737="OUI"),60,"")</f>
        <v/>
      </c>
      <c r="X737" s="56"/>
      <c r="Y737" s="49"/>
      <c r="Z737" s="49"/>
      <c r="AA737" s="51"/>
      <c r="AB737" s="48"/>
    </row>
    <row r="738" spans="1:28" x14ac:dyDescent="0.25">
      <c r="A738" s="152" t="str">
        <f t="array" ref="A738">IF(D738="",RIGHT(E738,7),"")</f>
        <v>5523261</v>
      </c>
      <c r="B738" s="152">
        <f t="array" ref="B738">E738</f>
        <v>10005523261</v>
      </c>
      <c r="C738" s="61" t="str">
        <f t="array" ref="C738">IFERROR(VLOOKUP(B738,RT!A:B,2,FALSE),"")</f>
        <v/>
      </c>
      <c r="D738" s="7" t="str">
        <f t="array" ref="D738">IFERROR(VLOOKUP(B738,RT!A:J,10,FALSE),"")</f>
        <v/>
      </c>
      <c r="E738" s="203">
        <v>10005523261</v>
      </c>
      <c r="F738" s="204" t="s">
        <v>929</v>
      </c>
      <c r="G738" s="204" t="s">
        <v>70</v>
      </c>
      <c r="H738" s="204"/>
      <c r="I738" s="204" t="s">
        <v>566</v>
      </c>
      <c r="J738" s="202" t="s">
        <v>566</v>
      </c>
      <c r="K738" s="169" t="str">
        <f t="array" ref="K738">IFERROR(VLOOKUP(B738,RT!A:K,11,FALSE),"")</f>
        <v/>
      </c>
      <c r="L738" s="170" t="str">
        <f t="array" ref="L738">IFERROR(VLOOKUP(B738,RT!A:AJ,36,FALSE),"")</f>
        <v/>
      </c>
      <c r="M738" s="53" t="str">
        <f t="array" ref="M738">IFERROR(VLOOKUP(B738,RT!A:AL,38,FALSE),"")</f>
        <v/>
      </c>
      <c r="N738" s="52" t="str">
        <f t="array" ref="N738">IFERROR(VLOOKUP(B738,RT!A:AK,37,FALSE),"")</f>
        <v/>
      </c>
      <c r="O738" s="54" t="str">
        <f t="array" ref="O738">IFERROR(VLOOKUP(B738,RT!A:I,9,FALSE),"")</f>
        <v/>
      </c>
      <c r="P738" s="52" t="str">
        <f t="array" ref="P738">IFERROR(VLOOKUP(B738,RT!A:H,8,FALSE),"")</f>
        <v/>
      </c>
      <c r="Q738" s="55" t="str">
        <f t="array" ref="Q738">IFERROR(VLOOKUP(B738,RT!A:AA,27,FALSE),"")</f>
        <v/>
      </c>
      <c r="R738" s="56" t="str">
        <f t="array" ref="R738">IF(AND(E738&lt;&gt;"",G738="INS",K738="OUI",M738&gt;0),M738*IF($O738&gt;41790,5.94,5.65),"")</f>
        <v/>
      </c>
      <c r="S738" s="50" t="str">
        <f t="array" ref="S738">IF(AND(E738&lt;&gt;"",G738="REV",K738="OUI",M738&gt;0),M738*IF($O738&gt;41790,6.2,5.9),"")</f>
        <v/>
      </c>
      <c r="T738" s="57" t="str">
        <f t="array" ref="T738">IF(AND(E738&lt;&gt;"",K738="NON",OR(L738="Branchement individuel",L738="Batiment détruit")),3,"")</f>
        <v/>
      </c>
      <c r="U738" s="58"/>
      <c r="V738" s="58" t="str">
        <f t="array" ref="V738">IF(AND(E738&lt;&gt;"",K738="OUI",Q738="OUI"),18,"")</f>
        <v/>
      </c>
      <c r="W738" s="49" t="str">
        <f t="array" ref="W738">IF(AND(E738&lt;&gt;"",K738="OUI",Q738="OUI"),60,"")</f>
        <v/>
      </c>
      <c r="X738" s="56"/>
      <c r="Y738" s="49"/>
      <c r="Z738" s="49"/>
      <c r="AA738" s="51"/>
      <c r="AB738" s="48"/>
    </row>
    <row r="739" spans="1:28" x14ac:dyDescent="0.25">
      <c r="A739" s="152" t="str">
        <f t="array" ref="A739">IF(D739="",RIGHT(E739,7),"")</f>
        <v>5522866</v>
      </c>
      <c r="B739" s="152">
        <f t="array" ref="B739">E739</f>
        <v>10005522866</v>
      </c>
      <c r="C739" s="61" t="str">
        <f t="array" ref="C739">IFERROR(VLOOKUP(B739,RT!A:B,2,FALSE),"")</f>
        <v/>
      </c>
      <c r="D739" s="7" t="str">
        <f t="array" ref="D739">IFERROR(VLOOKUP(B739,RT!A:J,10,FALSE),"")</f>
        <v/>
      </c>
      <c r="E739" s="203">
        <v>10005522866</v>
      </c>
      <c r="F739" s="204" t="s">
        <v>921</v>
      </c>
      <c r="G739" s="204" t="s">
        <v>70</v>
      </c>
      <c r="H739" s="204"/>
      <c r="I739" s="204" t="s">
        <v>566</v>
      </c>
      <c r="J739" s="202" t="s">
        <v>566</v>
      </c>
      <c r="K739" s="169" t="str">
        <f t="array" ref="K739">IFERROR(VLOOKUP(B739,RT!A:K,11,FALSE),"")</f>
        <v/>
      </c>
      <c r="L739" s="170" t="str">
        <f t="array" ref="L739">IFERROR(VLOOKUP(B739,RT!A:AJ,36,FALSE),"")</f>
        <v/>
      </c>
      <c r="M739" s="53" t="str">
        <f t="array" ref="M739">IFERROR(VLOOKUP(B739,RT!A:AL,38,FALSE),"")</f>
        <v/>
      </c>
      <c r="N739" s="52" t="str">
        <f t="array" ref="N739">IFERROR(VLOOKUP(B739,RT!A:AK,37,FALSE),"")</f>
        <v/>
      </c>
      <c r="O739" s="54" t="str">
        <f t="array" ref="O739">IFERROR(VLOOKUP(B739,RT!A:I,9,FALSE),"")</f>
        <v/>
      </c>
      <c r="P739" s="52" t="str">
        <f t="array" ref="P739">IFERROR(VLOOKUP(B739,RT!A:H,8,FALSE),"")</f>
        <v/>
      </c>
      <c r="Q739" s="55" t="str">
        <f t="array" ref="Q739">IFERROR(VLOOKUP(B739,RT!A:AA,27,FALSE),"")</f>
        <v/>
      </c>
      <c r="R739" s="56" t="str">
        <f t="array" ref="R739">IF(AND(E739&lt;&gt;"",G739="INS",K739="OUI",M739&gt;0),M739*IF($O739&gt;41790,5.94,5.65),"")</f>
        <v/>
      </c>
      <c r="S739" s="50" t="str">
        <f t="array" ref="S739">IF(AND(E739&lt;&gt;"",G739="REV",K739="OUI",M739&gt;0),M739*IF($O739&gt;41790,6.2,5.9),"")</f>
        <v/>
      </c>
      <c r="T739" s="57" t="str">
        <f t="array" ref="T739">IF(AND(E739&lt;&gt;"",K739="NON",OR(L739="Branchement individuel",L739="Batiment détruit")),3,"")</f>
        <v/>
      </c>
      <c r="U739" s="58"/>
      <c r="V739" s="58" t="str">
        <f t="array" ref="V739">IF(AND(E739&lt;&gt;"",K739="OUI",Q739="OUI"),18,"")</f>
        <v/>
      </c>
      <c r="W739" s="49" t="str">
        <f t="array" ref="W739">IF(AND(E739&lt;&gt;"",K739="OUI",Q739="OUI"),60,"")</f>
        <v/>
      </c>
      <c r="X739" s="56"/>
      <c r="Y739" s="49"/>
      <c r="Z739" s="49"/>
      <c r="AA739" s="51"/>
      <c r="AB739" s="48"/>
    </row>
    <row r="740" spans="1:28" x14ac:dyDescent="0.25">
      <c r="A740" s="152" t="str">
        <f t="array" ref="A740">IF(D740="",RIGHT(E740,7),"")</f>
        <v>5558694</v>
      </c>
      <c r="B740" s="152">
        <f t="array" ref="B740">E740</f>
        <v>10005558694</v>
      </c>
      <c r="C740" s="61" t="str">
        <f t="array" ref="C740">IFERROR(VLOOKUP(B740,RT!A:B,2,FALSE),"")</f>
        <v/>
      </c>
      <c r="D740" s="7" t="str">
        <f t="array" ref="D740">IFERROR(VLOOKUP(B740,RT!A:J,10,FALSE),"")</f>
        <v/>
      </c>
      <c r="E740" s="203">
        <v>10005558694</v>
      </c>
      <c r="F740" s="204" t="s">
        <v>931</v>
      </c>
      <c r="G740" s="204" t="s">
        <v>70</v>
      </c>
      <c r="H740" s="204"/>
      <c r="I740" s="204" t="s">
        <v>566</v>
      </c>
      <c r="J740" s="202" t="s">
        <v>566</v>
      </c>
      <c r="K740" s="169" t="str">
        <f t="array" ref="K740">IFERROR(VLOOKUP(B740,RT!A:K,11,FALSE),"")</f>
        <v/>
      </c>
      <c r="L740" s="170" t="str">
        <f t="array" ref="L740">IFERROR(VLOOKUP(B740,RT!A:AJ,36,FALSE),"")</f>
        <v/>
      </c>
      <c r="M740" s="53" t="str">
        <f t="array" ref="M740">IFERROR(VLOOKUP(B740,RT!A:AL,38,FALSE),"")</f>
        <v/>
      </c>
      <c r="N740" s="52" t="str">
        <f t="array" ref="N740">IFERROR(VLOOKUP(B740,RT!A:AK,37,FALSE),"")</f>
        <v/>
      </c>
      <c r="O740" s="54" t="str">
        <f t="array" ref="O740">IFERROR(VLOOKUP(B740,RT!A:I,9,FALSE),"")</f>
        <v/>
      </c>
      <c r="P740" s="52" t="str">
        <f t="array" ref="P740">IFERROR(VLOOKUP(B740,RT!A:H,8,FALSE),"")</f>
        <v/>
      </c>
      <c r="Q740" s="55" t="str">
        <f t="array" ref="Q740">IFERROR(VLOOKUP(B740,RT!A:AA,27,FALSE),"")</f>
        <v/>
      </c>
      <c r="R740" s="56" t="str">
        <f t="array" ref="R740">IF(AND(E740&lt;&gt;"",G740="INS",K740="OUI",M740&gt;0),M740*IF($O740&gt;41790,5.94,5.65),"")</f>
        <v/>
      </c>
      <c r="S740" s="50" t="str">
        <f t="array" ref="S740">IF(AND(E740&lt;&gt;"",G740="REV",K740="OUI",M740&gt;0),M740*IF($O740&gt;41790,6.2,5.9),"")</f>
        <v/>
      </c>
      <c r="T740" s="57" t="str">
        <f t="array" ref="T740">IF(AND(E740&lt;&gt;"",K740="NON",OR(L740="Branchement individuel",L740="Batiment détruit")),3,"")</f>
        <v/>
      </c>
      <c r="U740" s="58"/>
      <c r="V740" s="58" t="str">
        <f t="array" ref="V740">IF(AND(E740&lt;&gt;"",K740="OUI",Q740="OUI"),18,"")</f>
        <v/>
      </c>
      <c r="W740" s="49" t="str">
        <f t="array" ref="W740">IF(AND(E740&lt;&gt;"",K740="OUI",Q740="OUI"),60,"")</f>
        <v/>
      </c>
      <c r="X740" s="56"/>
      <c r="Y740" s="49"/>
      <c r="Z740" s="49"/>
      <c r="AA740" s="51"/>
      <c r="AB740" s="48"/>
    </row>
    <row r="741" spans="1:28" x14ac:dyDescent="0.25">
      <c r="A741" s="152" t="str">
        <f t="array" ref="A741">IF(D741="",RIGHT(E741,7),"")</f>
        <v>5500523</v>
      </c>
      <c r="B741" s="152">
        <f t="array" ref="B741">E741</f>
        <v>10005500523</v>
      </c>
      <c r="C741" s="61" t="str">
        <f t="array" ref="C741">IFERROR(VLOOKUP(B741,RT!A:B,2,FALSE),"")</f>
        <v/>
      </c>
      <c r="D741" s="7" t="str">
        <f t="array" ref="D741">IFERROR(VLOOKUP(B741,RT!A:J,10,FALSE),"")</f>
        <v/>
      </c>
      <c r="E741" s="203">
        <v>10005500523</v>
      </c>
      <c r="F741" s="204" t="s">
        <v>995</v>
      </c>
      <c r="G741" s="204" t="s">
        <v>70</v>
      </c>
      <c r="H741" s="204"/>
      <c r="I741" s="204" t="s">
        <v>566</v>
      </c>
      <c r="J741" s="202" t="s">
        <v>566</v>
      </c>
      <c r="K741" s="169" t="str">
        <f t="array" ref="K741">IFERROR(VLOOKUP(B741,RT!A:K,11,FALSE),"")</f>
        <v/>
      </c>
      <c r="L741" s="170" t="str">
        <f t="array" ref="L741">IFERROR(VLOOKUP(B741,RT!A:AJ,36,FALSE),"")</f>
        <v/>
      </c>
      <c r="M741" s="53" t="str">
        <f t="array" ref="M741">IFERROR(VLOOKUP(B741,RT!A:AL,38,FALSE),"")</f>
        <v/>
      </c>
      <c r="N741" s="52" t="str">
        <f t="array" ref="N741">IFERROR(VLOOKUP(B741,RT!A:AK,37,FALSE),"")</f>
        <v/>
      </c>
      <c r="O741" s="54" t="str">
        <f t="array" ref="O741">IFERROR(VLOOKUP(B741,RT!A:I,9,FALSE),"")</f>
        <v/>
      </c>
      <c r="P741" s="52" t="str">
        <f t="array" ref="P741">IFERROR(VLOOKUP(B741,RT!A:H,8,FALSE),"")</f>
        <v/>
      </c>
      <c r="Q741" s="55" t="str">
        <f t="array" ref="Q741">IFERROR(VLOOKUP(B741,RT!A:AA,27,FALSE),"")</f>
        <v/>
      </c>
      <c r="R741" s="56" t="str">
        <f t="array" ref="R741">IF(AND(E741&lt;&gt;"",G741="INS",K741="OUI",M741&gt;0),M741*IF($O741&gt;41790,5.94,5.65),"")</f>
        <v/>
      </c>
      <c r="S741" s="50" t="str">
        <f t="array" ref="S741">IF(AND(E741&lt;&gt;"",G741="REV",K741="OUI",M741&gt;0),M741*IF($O741&gt;41790,6.2,5.9),"")</f>
        <v/>
      </c>
      <c r="T741" s="57" t="str">
        <f t="array" ref="T741">IF(AND(E741&lt;&gt;"",K741="NON",OR(L741="Branchement individuel",L741="Batiment détruit")),3,"")</f>
        <v/>
      </c>
      <c r="U741" s="58"/>
      <c r="V741" s="58" t="str">
        <f t="array" ref="V741">IF(AND(E741&lt;&gt;"",K741="OUI",Q741="OUI"),18,"")</f>
        <v/>
      </c>
      <c r="W741" s="49" t="str">
        <f t="array" ref="W741">IF(AND(E741&lt;&gt;"",K741="OUI",Q741="OUI"),60,"")</f>
        <v/>
      </c>
      <c r="X741" s="56"/>
      <c r="Y741" s="49"/>
      <c r="Z741" s="49"/>
      <c r="AA741" s="51"/>
      <c r="AB741" s="48"/>
    </row>
    <row r="742" spans="1:28" x14ac:dyDescent="0.25">
      <c r="A742" s="152" t="str">
        <f t="array" ref="A742">IF(D742="",RIGHT(E742,7),"")</f>
        <v>5501221</v>
      </c>
      <c r="B742" s="152">
        <f t="array" ref="B742">E742</f>
        <v>10005501221</v>
      </c>
      <c r="C742" s="61" t="str">
        <f t="array" ref="C742">IFERROR(VLOOKUP(B742,RT!A:B,2,FALSE),"")</f>
        <v/>
      </c>
      <c r="D742" s="7" t="str">
        <f t="array" ref="D742">IFERROR(VLOOKUP(B742,RT!A:J,10,FALSE),"")</f>
        <v/>
      </c>
      <c r="E742" s="203">
        <v>10005501221</v>
      </c>
      <c r="F742" s="204" t="s">
        <v>994</v>
      </c>
      <c r="G742" s="204" t="s">
        <v>70</v>
      </c>
      <c r="H742" s="204"/>
      <c r="I742" s="204" t="s">
        <v>566</v>
      </c>
      <c r="J742" s="202" t="s">
        <v>566</v>
      </c>
      <c r="K742" s="169" t="str">
        <f t="array" ref="K742">IFERROR(VLOOKUP(B742,RT!A:K,11,FALSE),"")</f>
        <v/>
      </c>
      <c r="L742" s="170" t="str">
        <f t="array" ref="L742">IFERROR(VLOOKUP(B742,RT!A:AJ,36,FALSE),"")</f>
        <v/>
      </c>
      <c r="M742" s="53" t="str">
        <f t="array" ref="M742">IFERROR(VLOOKUP(B742,RT!A:AL,38,FALSE),"")</f>
        <v/>
      </c>
      <c r="N742" s="52" t="str">
        <f t="array" ref="N742">IFERROR(VLOOKUP(B742,RT!A:AK,37,FALSE),"")</f>
        <v/>
      </c>
      <c r="O742" s="54" t="str">
        <f t="array" ref="O742">IFERROR(VLOOKUP(B742,RT!A:I,9,FALSE),"")</f>
        <v/>
      </c>
      <c r="P742" s="52" t="str">
        <f t="array" ref="P742">IFERROR(VLOOKUP(B742,RT!A:H,8,FALSE),"")</f>
        <v/>
      </c>
      <c r="Q742" s="55" t="str">
        <f t="array" ref="Q742">IFERROR(VLOOKUP(B742,RT!A:AA,27,FALSE),"")</f>
        <v/>
      </c>
      <c r="R742" s="56" t="str">
        <f t="array" ref="R742">IF(AND(E742&lt;&gt;"",G742="INS",K742="OUI",M742&gt;0),M742*IF($O742&gt;41790,5.94,5.65),"")</f>
        <v/>
      </c>
      <c r="S742" s="50" t="str">
        <f t="array" ref="S742">IF(AND(E742&lt;&gt;"",G742="REV",K742="OUI",M742&gt;0),M742*IF($O742&gt;41790,6.2,5.9),"")</f>
        <v/>
      </c>
      <c r="T742" s="57" t="str">
        <f t="array" ref="T742">IF(AND(E742&lt;&gt;"",K742="NON",OR(L742="Branchement individuel",L742="Batiment détruit")),3,"")</f>
        <v/>
      </c>
      <c r="U742" s="58"/>
      <c r="V742" s="58" t="str">
        <f t="array" ref="V742">IF(AND(E742&lt;&gt;"",K742="OUI",Q742="OUI"),18,"")</f>
        <v/>
      </c>
      <c r="W742" s="49" t="str">
        <f t="array" ref="W742">IF(AND(E742&lt;&gt;"",K742="OUI",Q742="OUI"),60,"")</f>
        <v/>
      </c>
      <c r="X742" s="56"/>
      <c r="Y742" s="49"/>
      <c r="Z742" s="49"/>
      <c r="AA742" s="51"/>
      <c r="AB742" s="48"/>
    </row>
    <row r="743" spans="1:28" x14ac:dyDescent="0.25">
      <c r="A743" s="152" t="str">
        <f t="array" ref="A743">IF(D743="",RIGHT(E743,7),"")</f>
        <v>5499820</v>
      </c>
      <c r="B743" s="152">
        <f t="array" ref="B743">E743</f>
        <v>10005499820</v>
      </c>
      <c r="C743" s="61" t="str">
        <f t="array" ref="C743">IFERROR(VLOOKUP(B743,RT!A:B,2,FALSE),"")</f>
        <v/>
      </c>
      <c r="D743" s="7" t="str">
        <f t="array" ref="D743">IFERROR(VLOOKUP(B743,RT!A:J,10,FALSE),"")</f>
        <v/>
      </c>
      <c r="E743" s="203">
        <v>10005499820</v>
      </c>
      <c r="F743" s="204" t="s">
        <v>993</v>
      </c>
      <c r="G743" s="204" t="s">
        <v>70</v>
      </c>
      <c r="H743" s="204"/>
      <c r="I743" s="204" t="s">
        <v>566</v>
      </c>
      <c r="J743" s="202" t="s">
        <v>566</v>
      </c>
      <c r="K743" s="169" t="str">
        <f t="array" ref="K743">IFERROR(VLOOKUP(B743,RT!A:K,11,FALSE),"")</f>
        <v/>
      </c>
      <c r="L743" s="170" t="str">
        <f t="array" ref="L743">IFERROR(VLOOKUP(B743,RT!A:AJ,36,FALSE),"")</f>
        <v/>
      </c>
      <c r="M743" s="53" t="str">
        <f t="array" ref="M743">IFERROR(VLOOKUP(B743,RT!A:AL,38,FALSE),"")</f>
        <v/>
      </c>
      <c r="N743" s="52" t="str">
        <f t="array" ref="N743">IFERROR(VLOOKUP(B743,RT!A:AK,37,FALSE),"")</f>
        <v/>
      </c>
      <c r="O743" s="54" t="str">
        <f t="array" ref="O743">IFERROR(VLOOKUP(B743,RT!A:I,9,FALSE),"")</f>
        <v/>
      </c>
      <c r="P743" s="52" t="str">
        <f t="array" ref="P743">IFERROR(VLOOKUP(B743,RT!A:H,8,FALSE),"")</f>
        <v/>
      </c>
      <c r="Q743" s="55" t="str">
        <f t="array" ref="Q743">IFERROR(VLOOKUP(B743,RT!A:AA,27,FALSE),"")</f>
        <v/>
      </c>
      <c r="R743" s="56" t="str">
        <f t="array" ref="R743">IF(AND(E743&lt;&gt;"",G743="INS",K743="OUI",M743&gt;0),M743*IF($O743&gt;41790,5.94,5.65),"")</f>
        <v/>
      </c>
      <c r="S743" s="50" t="str">
        <f t="array" ref="S743">IF(AND(E743&lt;&gt;"",G743="REV",K743="OUI",M743&gt;0),M743*IF($O743&gt;41790,6.2,5.9),"")</f>
        <v/>
      </c>
      <c r="T743" s="57" t="str">
        <f t="array" ref="T743">IF(AND(E743&lt;&gt;"",K743="NON",OR(L743="Branchement individuel",L743="Batiment détruit")),3,"")</f>
        <v/>
      </c>
      <c r="U743" s="58"/>
      <c r="V743" s="58" t="str">
        <f t="array" ref="V743">IF(AND(E743&lt;&gt;"",K743="OUI",Q743="OUI"),18,"")</f>
        <v/>
      </c>
      <c r="W743" s="49" t="str">
        <f t="array" ref="W743">IF(AND(E743&lt;&gt;"",K743="OUI",Q743="OUI"),60,"")</f>
        <v/>
      </c>
      <c r="X743" s="56"/>
      <c r="Y743" s="49"/>
      <c r="Z743" s="49"/>
      <c r="AA743" s="51"/>
      <c r="AB743" s="48"/>
    </row>
    <row r="744" spans="1:28" x14ac:dyDescent="0.25">
      <c r="A744" s="152" t="str">
        <f t="array" ref="A744">IF(D744="",RIGHT(E744,7),"")</f>
        <v>5499150</v>
      </c>
      <c r="B744" s="152">
        <f t="array" ref="B744">E744</f>
        <v>10005499150</v>
      </c>
      <c r="C744" s="61" t="str">
        <f t="array" ref="C744">IFERROR(VLOOKUP(B744,RT!A:B,2,FALSE),"")</f>
        <v/>
      </c>
      <c r="D744" s="7" t="str">
        <f t="array" ref="D744">IFERROR(VLOOKUP(B744,RT!A:J,10,FALSE),"")</f>
        <v/>
      </c>
      <c r="E744" s="203">
        <v>10005499150</v>
      </c>
      <c r="F744" s="204" t="s">
        <v>992</v>
      </c>
      <c r="G744" s="204" t="s">
        <v>70</v>
      </c>
      <c r="H744" s="204"/>
      <c r="I744" s="204" t="s">
        <v>566</v>
      </c>
      <c r="J744" s="202" t="s">
        <v>566</v>
      </c>
      <c r="K744" s="169" t="str">
        <f t="array" ref="K744">IFERROR(VLOOKUP(B744,RT!A:K,11,FALSE),"")</f>
        <v/>
      </c>
      <c r="L744" s="170" t="str">
        <f t="array" ref="L744">IFERROR(VLOOKUP(B744,RT!A:AJ,36,FALSE),"")</f>
        <v/>
      </c>
      <c r="M744" s="53" t="str">
        <f t="array" ref="M744">IFERROR(VLOOKUP(B744,RT!A:AL,38,FALSE),"")</f>
        <v/>
      </c>
      <c r="N744" s="52" t="str">
        <f t="array" ref="N744">IFERROR(VLOOKUP(B744,RT!A:AK,37,FALSE),"")</f>
        <v/>
      </c>
      <c r="O744" s="54" t="str">
        <f t="array" ref="O744">IFERROR(VLOOKUP(B744,RT!A:I,9,FALSE),"")</f>
        <v/>
      </c>
      <c r="P744" s="52" t="str">
        <f t="array" ref="P744">IFERROR(VLOOKUP(B744,RT!A:H,8,FALSE),"")</f>
        <v/>
      </c>
      <c r="Q744" s="55" t="str">
        <f t="array" ref="Q744">IFERROR(VLOOKUP(B744,RT!A:AA,27,FALSE),"")</f>
        <v/>
      </c>
      <c r="R744" s="56" t="str">
        <f t="array" ref="R744">IF(AND(E744&lt;&gt;"",G744="INS",K744="OUI",M744&gt;0),M744*IF($O744&gt;41790,5.94,5.65),"")</f>
        <v/>
      </c>
      <c r="S744" s="50" t="str">
        <f t="array" ref="S744">IF(AND(E744&lt;&gt;"",G744="REV",K744="OUI",M744&gt;0),M744*IF($O744&gt;41790,6.2,5.9),"")</f>
        <v/>
      </c>
      <c r="T744" s="57" t="str">
        <f t="array" ref="T744">IF(AND(E744&lt;&gt;"",K744="NON",OR(L744="Branchement individuel",L744="Batiment détruit")),3,"")</f>
        <v/>
      </c>
      <c r="U744" s="58"/>
      <c r="V744" s="58" t="str">
        <f t="array" ref="V744">IF(AND(E744&lt;&gt;"",K744="OUI",Q744="OUI"),18,"")</f>
        <v/>
      </c>
      <c r="W744" s="49" t="str">
        <f t="array" ref="W744">IF(AND(E744&lt;&gt;"",K744="OUI",Q744="OUI"),60,"")</f>
        <v/>
      </c>
      <c r="X744" s="56"/>
      <c r="Y744" s="49"/>
      <c r="Z744" s="49"/>
      <c r="AA744" s="51"/>
      <c r="AB744" s="48"/>
    </row>
    <row r="745" spans="1:28" x14ac:dyDescent="0.25">
      <c r="A745" s="152" t="str">
        <f t="array" ref="A745">IF(D745="",RIGHT(E745,7),"")</f>
        <v>5498423</v>
      </c>
      <c r="B745" s="152">
        <f t="array" ref="B745">E745</f>
        <v>10005498423</v>
      </c>
      <c r="C745" s="61" t="str">
        <f t="array" ref="C745">IFERROR(VLOOKUP(B745,RT!A:B,2,FALSE),"")</f>
        <v/>
      </c>
      <c r="D745" s="7" t="str">
        <f t="array" ref="D745">IFERROR(VLOOKUP(B745,RT!A:J,10,FALSE),"")</f>
        <v/>
      </c>
      <c r="E745" s="203">
        <v>10005498423</v>
      </c>
      <c r="F745" s="204" t="s">
        <v>922</v>
      </c>
      <c r="G745" s="204" t="s">
        <v>70</v>
      </c>
      <c r="H745" s="204"/>
      <c r="I745" s="204" t="s">
        <v>566</v>
      </c>
      <c r="J745" s="202" t="s">
        <v>566</v>
      </c>
      <c r="K745" s="169" t="str">
        <f t="array" ref="K745">IFERROR(VLOOKUP(B745,RT!A:K,11,FALSE),"")</f>
        <v/>
      </c>
      <c r="L745" s="170" t="str">
        <f t="array" ref="L745">IFERROR(VLOOKUP(B745,RT!A:AJ,36,FALSE),"")</f>
        <v/>
      </c>
      <c r="M745" s="53" t="str">
        <f t="array" ref="M745">IFERROR(VLOOKUP(B745,RT!A:AL,38,FALSE),"")</f>
        <v/>
      </c>
      <c r="N745" s="52" t="str">
        <f t="array" ref="N745">IFERROR(VLOOKUP(B745,RT!A:AK,37,FALSE),"")</f>
        <v/>
      </c>
      <c r="O745" s="54" t="str">
        <f t="array" ref="O745">IFERROR(VLOOKUP(B745,RT!A:I,9,FALSE),"")</f>
        <v/>
      </c>
      <c r="P745" s="52" t="str">
        <f t="array" ref="P745">IFERROR(VLOOKUP(B745,RT!A:H,8,FALSE),"")</f>
        <v/>
      </c>
      <c r="Q745" s="55" t="str">
        <f t="array" ref="Q745">IFERROR(VLOOKUP(B745,RT!A:AA,27,FALSE),"")</f>
        <v/>
      </c>
      <c r="R745" s="56" t="str">
        <f t="array" ref="R745">IF(AND(E745&lt;&gt;"",G745="INS",K745="OUI",M745&gt;0),M745*IF($O745&gt;41790,5.94,5.65),"")</f>
        <v/>
      </c>
      <c r="S745" s="50" t="str">
        <f t="array" ref="S745">IF(AND(E745&lt;&gt;"",G745="REV",K745="OUI",M745&gt;0),M745*IF($O745&gt;41790,6.2,5.9),"")</f>
        <v/>
      </c>
      <c r="T745" s="57" t="str">
        <f t="array" ref="T745">IF(AND(E745&lt;&gt;"",K745="NON",OR(L745="Branchement individuel",L745="Batiment détruit")),3,"")</f>
        <v/>
      </c>
      <c r="U745" s="58"/>
      <c r="V745" s="58" t="str">
        <f t="array" ref="V745">IF(AND(E745&lt;&gt;"",K745="OUI",Q745="OUI"),18,"")</f>
        <v/>
      </c>
      <c r="W745" s="49" t="str">
        <f t="array" ref="W745">IF(AND(E745&lt;&gt;"",K745="OUI",Q745="OUI"),60,"")</f>
        <v/>
      </c>
      <c r="X745" s="56"/>
      <c r="Y745" s="49"/>
      <c r="Z745" s="49"/>
      <c r="AA745" s="51"/>
      <c r="AB745" s="48"/>
    </row>
    <row r="746" spans="1:28" x14ac:dyDescent="0.25">
      <c r="A746" s="152" t="str">
        <f t="array" ref="A746">IF(D746="",RIGHT(E746,7),"")</f>
        <v>5501222</v>
      </c>
      <c r="B746" s="152">
        <f t="array" ref="B746">E746</f>
        <v>10005501222</v>
      </c>
      <c r="C746" s="61" t="str">
        <f t="array" ref="C746">IFERROR(VLOOKUP(B746,RT!A:B,2,FALSE),"")</f>
        <v/>
      </c>
      <c r="D746" s="7" t="str">
        <f t="array" ref="D746">IFERROR(VLOOKUP(B746,RT!A:J,10,FALSE),"")</f>
        <v/>
      </c>
      <c r="E746" s="203">
        <v>10005501222</v>
      </c>
      <c r="F746" s="204" t="s">
        <v>991</v>
      </c>
      <c r="G746" s="204" t="s">
        <v>70</v>
      </c>
      <c r="H746" s="204"/>
      <c r="I746" s="204" t="s">
        <v>566</v>
      </c>
      <c r="J746" s="202" t="s">
        <v>566</v>
      </c>
      <c r="K746" s="169" t="str">
        <f t="array" ref="K746">IFERROR(VLOOKUP(B746,RT!A:K,11,FALSE),"")</f>
        <v/>
      </c>
      <c r="L746" s="170" t="str">
        <f t="array" ref="L746">IFERROR(VLOOKUP(B746,RT!A:AJ,36,FALSE),"")</f>
        <v/>
      </c>
      <c r="M746" s="53" t="str">
        <f t="array" ref="M746">IFERROR(VLOOKUP(B746,RT!A:AL,38,FALSE),"")</f>
        <v/>
      </c>
      <c r="N746" s="52" t="str">
        <f t="array" ref="N746">IFERROR(VLOOKUP(B746,RT!A:AK,37,FALSE),"")</f>
        <v/>
      </c>
      <c r="O746" s="54" t="str">
        <f t="array" ref="O746">IFERROR(VLOOKUP(B746,RT!A:I,9,FALSE),"")</f>
        <v/>
      </c>
      <c r="P746" s="52" t="str">
        <f t="array" ref="P746">IFERROR(VLOOKUP(B746,RT!A:H,8,FALSE),"")</f>
        <v/>
      </c>
      <c r="Q746" s="55" t="str">
        <f t="array" ref="Q746">IFERROR(VLOOKUP(B746,RT!A:AA,27,FALSE),"")</f>
        <v/>
      </c>
      <c r="R746" s="56" t="str">
        <f t="array" ref="R746">IF(AND(E746&lt;&gt;"",G746="INS",K746="OUI",M746&gt;0),M746*IF($O746&gt;41790,5.94,5.65),"")</f>
        <v/>
      </c>
      <c r="S746" s="50" t="str">
        <f t="array" ref="S746">IF(AND(E746&lt;&gt;"",G746="REV",K746="OUI",M746&gt;0),M746*IF($O746&gt;41790,6.2,5.9),"")</f>
        <v/>
      </c>
      <c r="T746" s="57" t="str">
        <f t="array" ref="T746">IF(AND(E746&lt;&gt;"",K746="NON",OR(L746="Branchement individuel",L746="Batiment détruit")),3,"")</f>
        <v/>
      </c>
      <c r="U746" s="58"/>
      <c r="V746" s="58" t="str">
        <f t="array" ref="V746">IF(AND(E746&lt;&gt;"",K746="OUI",Q746="OUI"),18,"")</f>
        <v/>
      </c>
      <c r="W746" s="49" t="str">
        <f t="array" ref="W746">IF(AND(E746&lt;&gt;"",K746="OUI",Q746="OUI"),60,"")</f>
        <v/>
      </c>
      <c r="X746" s="56"/>
      <c r="Y746" s="49"/>
      <c r="Z746" s="49"/>
      <c r="AA746" s="51"/>
      <c r="AB746" s="48"/>
    </row>
    <row r="747" spans="1:28" x14ac:dyDescent="0.25">
      <c r="A747" s="152" t="str">
        <f t="array" ref="A747">IF(D747="",RIGHT(E747,7),"")</f>
        <v>5584385</v>
      </c>
      <c r="B747" s="152">
        <f t="array" ref="B747">E747</f>
        <v>10005584385</v>
      </c>
      <c r="C747" s="61" t="str">
        <f t="array" ref="C747">IFERROR(VLOOKUP(B747,RT!A:B,2,FALSE),"")</f>
        <v/>
      </c>
      <c r="D747" s="7" t="str">
        <f t="array" ref="D747">IFERROR(VLOOKUP(B747,RT!A:J,10,FALSE),"")</f>
        <v/>
      </c>
      <c r="E747" s="203">
        <v>10005584385</v>
      </c>
      <c r="F747" s="204" t="s">
        <v>973</v>
      </c>
      <c r="G747" s="204" t="s">
        <v>70</v>
      </c>
      <c r="H747" s="204"/>
      <c r="I747" s="204" t="s">
        <v>566</v>
      </c>
      <c r="J747" s="202" t="s">
        <v>566</v>
      </c>
      <c r="K747" s="169" t="str">
        <f t="array" ref="K747">IFERROR(VLOOKUP(B747,RT!A:K,11,FALSE),"")</f>
        <v/>
      </c>
      <c r="L747" s="170" t="str">
        <f t="array" ref="L747">IFERROR(VLOOKUP(B747,RT!A:AJ,36,FALSE),"")</f>
        <v/>
      </c>
      <c r="M747" s="53" t="str">
        <f t="array" ref="M747">IFERROR(VLOOKUP(B747,RT!A:AL,38,FALSE),"")</f>
        <v/>
      </c>
      <c r="N747" s="52" t="str">
        <f t="array" ref="N747">IFERROR(VLOOKUP(B747,RT!A:AK,37,FALSE),"")</f>
        <v/>
      </c>
      <c r="O747" s="54" t="str">
        <f t="array" ref="O747">IFERROR(VLOOKUP(B747,RT!A:I,9,FALSE),"")</f>
        <v/>
      </c>
      <c r="P747" s="52" t="str">
        <f t="array" ref="P747">IFERROR(VLOOKUP(B747,RT!A:H,8,FALSE),"")</f>
        <v/>
      </c>
      <c r="Q747" s="55" t="str">
        <f t="array" ref="Q747">IFERROR(VLOOKUP(B747,RT!A:AA,27,FALSE),"")</f>
        <v/>
      </c>
      <c r="R747" s="56" t="str">
        <f t="array" ref="R747">IF(AND(E747&lt;&gt;"",G747="INS",K747="OUI",M747&gt;0),M747*IF($O747&gt;41790,5.94,5.65),"")</f>
        <v/>
      </c>
      <c r="S747" s="50" t="str">
        <f t="array" ref="S747">IF(AND(E747&lt;&gt;"",G747="REV",K747="OUI",M747&gt;0),M747*IF($O747&gt;41790,6.2,5.9),"")</f>
        <v/>
      </c>
      <c r="T747" s="57" t="str">
        <f t="array" ref="T747">IF(AND(E747&lt;&gt;"",K747="NON",OR(L747="Branchement individuel",L747="Batiment détruit")),3,"")</f>
        <v/>
      </c>
      <c r="U747" s="58"/>
      <c r="V747" s="58" t="str">
        <f t="array" ref="V747">IF(AND(E747&lt;&gt;"",K747="OUI",Q747="OUI"),18,"")</f>
        <v/>
      </c>
      <c r="W747" s="49" t="str">
        <f t="array" ref="W747">IF(AND(E747&lt;&gt;"",K747="OUI",Q747="OUI"),60,"")</f>
        <v/>
      </c>
      <c r="X747" s="56"/>
      <c r="Y747" s="49"/>
      <c r="Z747" s="49"/>
      <c r="AA747" s="51"/>
      <c r="AB747" s="48"/>
    </row>
    <row r="748" spans="1:28" x14ac:dyDescent="0.25">
      <c r="A748" s="152" t="str">
        <f t="array" ref="A748">IF(D748="",RIGHT(E748,7),"")</f>
        <v>5490122</v>
      </c>
      <c r="B748" s="152">
        <f t="array" ref="B748">E748</f>
        <v>10005490122</v>
      </c>
      <c r="C748" s="61" t="str">
        <f t="array" ref="C748">IFERROR(VLOOKUP(B748,RT!A:B,2,FALSE),"")</f>
        <v/>
      </c>
      <c r="D748" s="7" t="str">
        <f t="array" ref="D748">IFERROR(VLOOKUP(B748,RT!A:J,10,FALSE),"")</f>
        <v/>
      </c>
      <c r="E748" s="203">
        <v>10005490122</v>
      </c>
      <c r="F748" s="204" t="s">
        <v>974</v>
      </c>
      <c r="G748" s="204" t="s">
        <v>70</v>
      </c>
      <c r="H748" s="204"/>
      <c r="I748" s="204" t="s">
        <v>566</v>
      </c>
      <c r="J748" s="202" t="s">
        <v>566</v>
      </c>
      <c r="K748" s="169" t="str">
        <f t="array" ref="K748">IFERROR(VLOOKUP(B748,RT!A:K,11,FALSE),"")</f>
        <v/>
      </c>
      <c r="L748" s="170" t="str">
        <f t="array" ref="L748">IFERROR(VLOOKUP(B748,RT!A:AJ,36,FALSE),"")</f>
        <v/>
      </c>
      <c r="M748" s="53" t="str">
        <f t="array" ref="M748">IFERROR(VLOOKUP(B748,RT!A:AL,38,FALSE),"")</f>
        <v/>
      </c>
      <c r="N748" s="52" t="str">
        <f t="array" ref="N748">IFERROR(VLOOKUP(B748,RT!A:AK,37,FALSE),"")</f>
        <v/>
      </c>
      <c r="O748" s="54" t="str">
        <f t="array" ref="O748">IFERROR(VLOOKUP(B748,RT!A:I,9,FALSE),"")</f>
        <v/>
      </c>
      <c r="P748" s="52" t="str">
        <f t="array" ref="P748">IFERROR(VLOOKUP(B748,RT!A:H,8,FALSE),"")</f>
        <v/>
      </c>
      <c r="Q748" s="55" t="str">
        <f t="array" ref="Q748">IFERROR(VLOOKUP(B748,RT!A:AA,27,FALSE),"")</f>
        <v/>
      </c>
      <c r="R748" s="56" t="str">
        <f t="array" ref="R748">IF(AND(E748&lt;&gt;"",G748="INS",K748="OUI",M748&gt;0),M748*IF($O748&gt;41790,5.94,5.65),"")</f>
        <v/>
      </c>
      <c r="S748" s="50" t="str">
        <f t="array" ref="S748">IF(AND(E748&lt;&gt;"",G748="REV",K748="OUI",M748&gt;0),M748*IF($O748&gt;41790,6.2,5.9),"")</f>
        <v/>
      </c>
      <c r="T748" s="57" t="str">
        <f t="array" ref="T748">IF(AND(E748&lt;&gt;"",K748="NON",OR(L748="Branchement individuel",L748="Batiment détruit")),3,"")</f>
        <v/>
      </c>
      <c r="U748" s="58"/>
      <c r="V748" s="58" t="str">
        <f t="array" ref="V748">IF(AND(E748&lt;&gt;"",K748="OUI",Q748="OUI"),18,"")</f>
        <v/>
      </c>
      <c r="W748" s="49" t="str">
        <f t="array" ref="W748">IF(AND(E748&lt;&gt;"",K748="OUI",Q748="OUI"),60,"")</f>
        <v/>
      </c>
      <c r="X748" s="56"/>
      <c r="Y748" s="49"/>
      <c r="Z748" s="49"/>
      <c r="AA748" s="51"/>
      <c r="AB748" s="48"/>
    </row>
    <row r="749" spans="1:28" x14ac:dyDescent="0.25">
      <c r="A749" s="152" t="str">
        <f t="array" ref="A749">IF(D749="",RIGHT(E749,7),"")</f>
        <v>5499148</v>
      </c>
      <c r="B749" s="152">
        <f t="array" ref="B749">E749</f>
        <v>10005499148</v>
      </c>
      <c r="C749" s="61" t="str">
        <f t="array" ref="C749">IFERROR(VLOOKUP(B749,RT!A:B,2,FALSE),"")</f>
        <v/>
      </c>
      <c r="D749" s="7" t="str">
        <f t="array" ref="D749">IFERROR(VLOOKUP(B749,RT!A:J,10,FALSE),"")</f>
        <v/>
      </c>
      <c r="E749" s="203">
        <v>10005499148</v>
      </c>
      <c r="F749" s="204" t="s">
        <v>977</v>
      </c>
      <c r="G749" s="204" t="s">
        <v>70</v>
      </c>
      <c r="H749" s="204"/>
      <c r="I749" s="204" t="s">
        <v>566</v>
      </c>
      <c r="J749" s="202" t="s">
        <v>566</v>
      </c>
      <c r="K749" s="169" t="str">
        <f t="array" ref="K749">IFERROR(VLOOKUP(B749,RT!A:K,11,FALSE),"")</f>
        <v/>
      </c>
      <c r="L749" s="170" t="str">
        <f t="array" ref="L749">IFERROR(VLOOKUP(B749,RT!A:AJ,36,FALSE),"")</f>
        <v/>
      </c>
      <c r="M749" s="53" t="str">
        <f t="array" ref="M749">IFERROR(VLOOKUP(B749,RT!A:AL,38,FALSE),"")</f>
        <v/>
      </c>
      <c r="N749" s="52" t="str">
        <f t="array" ref="N749">IFERROR(VLOOKUP(B749,RT!A:AK,37,FALSE),"")</f>
        <v/>
      </c>
      <c r="O749" s="54" t="str">
        <f t="array" ref="O749">IFERROR(VLOOKUP(B749,RT!A:I,9,FALSE),"")</f>
        <v/>
      </c>
      <c r="P749" s="52" t="str">
        <f t="array" ref="P749">IFERROR(VLOOKUP(B749,RT!A:H,8,FALSE),"")</f>
        <v/>
      </c>
      <c r="Q749" s="55" t="str">
        <f t="array" ref="Q749">IFERROR(VLOOKUP(B749,RT!A:AA,27,FALSE),"")</f>
        <v/>
      </c>
      <c r="R749" s="56" t="str">
        <f t="array" ref="R749">IF(AND(E749&lt;&gt;"",G749="INS",K749="OUI",M749&gt;0),M749*IF($O749&gt;41790,5.94,5.65),"")</f>
        <v/>
      </c>
      <c r="S749" s="50" t="str">
        <f t="array" ref="S749">IF(AND(E749&lt;&gt;"",G749="REV",K749="OUI",M749&gt;0),M749*IF($O749&gt;41790,6.2,5.9),"")</f>
        <v/>
      </c>
      <c r="T749" s="57" t="str">
        <f t="array" ref="T749">IF(AND(E749&lt;&gt;"",K749="NON",OR(L749="Branchement individuel",L749="Batiment détruit")),3,"")</f>
        <v/>
      </c>
      <c r="U749" s="58"/>
      <c r="V749" s="58" t="str">
        <f t="array" ref="V749">IF(AND(E749&lt;&gt;"",K749="OUI",Q749="OUI"),18,"")</f>
        <v/>
      </c>
      <c r="W749" s="49" t="str">
        <f t="array" ref="W749">IF(AND(E749&lt;&gt;"",K749="OUI",Q749="OUI"),60,"")</f>
        <v/>
      </c>
      <c r="X749" s="56"/>
      <c r="Y749" s="49"/>
      <c r="Z749" s="49"/>
      <c r="AA749" s="51"/>
      <c r="AB749" s="48"/>
    </row>
    <row r="750" spans="1:28" x14ac:dyDescent="0.25">
      <c r="A750" s="152" t="str">
        <f t="array" ref="A750">IF(D750="",RIGHT(E750,7),"")</f>
        <v>5500521</v>
      </c>
      <c r="B750" s="152">
        <f t="array" ref="B750">E750</f>
        <v>10005500521</v>
      </c>
      <c r="C750" s="61" t="str">
        <f t="array" ref="C750">IFERROR(VLOOKUP(B750,RT!A:B,2,FALSE),"")</f>
        <v/>
      </c>
      <c r="D750" s="7" t="str">
        <f t="array" ref="D750">IFERROR(VLOOKUP(B750,RT!A:J,10,FALSE),"")</f>
        <v/>
      </c>
      <c r="E750" s="203">
        <v>10005500521</v>
      </c>
      <c r="F750" s="204" t="s">
        <v>978</v>
      </c>
      <c r="G750" s="204" t="s">
        <v>70</v>
      </c>
      <c r="H750" s="204"/>
      <c r="I750" s="204" t="s">
        <v>566</v>
      </c>
      <c r="J750" s="202" t="s">
        <v>566</v>
      </c>
      <c r="K750" s="169" t="str">
        <f t="array" ref="K750">IFERROR(VLOOKUP(B750,RT!A:K,11,FALSE),"")</f>
        <v/>
      </c>
      <c r="L750" s="170" t="str">
        <f t="array" ref="L750">IFERROR(VLOOKUP(B750,RT!A:AJ,36,FALSE),"")</f>
        <v/>
      </c>
      <c r="M750" s="53" t="str">
        <f t="array" ref="M750">IFERROR(VLOOKUP(B750,RT!A:AL,38,FALSE),"")</f>
        <v/>
      </c>
      <c r="N750" s="52" t="str">
        <f t="array" ref="N750">IFERROR(VLOOKUP(B750,RT!A:AK,37,FALSE),"")</f>
        <v/>
      </c>
      <c r="O750" s="54" t="str">
        <f t="array" ref="O750">IFERROR(VLOOKUP(B750,RT!A:I,9,FALSE),"")</f>
        <v/>
      </c>
      <c r="P750" s="52" t="str">
        <f t="array" ref="P750">IFERROR(VLOOKUP(B750,RT!A:H,8,FALSE),"")</f>
        <v/>
      </c>
      <c r="Q750" s="55" t="str">
        <f t="array" ref="Q750">IFERROR(VLOOKUP(B750,RT!A:AA,27,FALSE),"")</f>
        <v/>
      </c>
      <c r="R750" s="56" t="str">
        <f t="array" ref="R750">IF(AND(E750&lt;&gt;"",G750="INS",K750="OUI",M750&gt;0),M750*IF($O750&gt;41790,5.94,5.65),"")</f>
        <v/>
      </c>
      <c r="S750" s="50" t="str">
        <f t="array" ref="S750">IF(AND(E750&lt;&gt;"",G750="REV",K750="OUI",M750&gt;0),M750*IF($O750&gt;41790,6.2,5.9),"")</f>
        <v/>
      </c>
      <c r="T750" s="57" t="str">
        <f t="array" ref="T750">IF(AND(E750&lt;&gt;"",K750="NON",OR(L750="Branchement individuel",L750="Batiment détruit")),3,"")</f>
        <v/>
      </c>
      <c r="U750" s="58"/>
      <c r="V750" s="58" t="str">
        <f t="array" ref="V750">IF(AND(E750&lt;&gt;"",K750="OUI",Q750="OUI"),18,"")</f>
        <v/>
      </c>
      <c r="W750" s="49" t="str">
        <f t="array" ref="W750">IF(AND(E750&lt;&gt;"",K750="OUI",Q750="OUI"),60,"")</f>
        <v/>
      </c>
      <c r="X750" s="56"/>
      <c r="Y750" s="49"/>
      <c r="Z750" s="49"/>
      <c r="AA750" s="51"/>
      <c r="AB750" s="48"/>
    </row>
    <row r="751" spans="1:28" x14ac:dyDescent="0.25">
      <c r="A751" s="152" t="str">
        <f t="array" ref="A751">IF(D751="",RIGHT(E751,7),"")</f>
        <v>5497399</v>
      </c>
      <c r="B751" s="152">
        <f t="array" ref="B751">E751</f>
        <v>10005497399</v>
      </c>
      <c r="C751" s="61" t="str">
        <f t="array" ref="C751">IFERROR(VLOOKUP(B751,RT!A:B,2,FALSE),"")</f>
        <v/>
      </c>
      <c r="D751" s="7" t="str">
        <f t="array" ref="D751">IFERROR(VLOOKUP(B751,RT!A:J,10,FALSE),"")</f>
        <v/>
      </c>
      <c r="E751" s="203">
        <v>10005497399</v>
      </c>
      <c r="F751" s="204" t="s">
        <v>975</v>
      </c>
      <c r="G751" s="204" t="s">
        <v>70</v>
      </c>
      <c r="H751" s="204"/>
      <c r="I751" s="204" t="s">
        <v>566</v>
      </c>
      <c r="J751" s="202" t="s">
        <v>566</v>
      </c>
      <c r="K751" s="169" t="str">
        <f t="array" ref="K751">IFERROR(VLOOKUP(B751,RT!A:K,11,FALSE),"")</f>
        <v/>
      </c>
      <c r="L751" s="170" t="str">
        <f t="array" ref="L751">IFERROR(VLOOKUP(B751,RT!A:AJ,36,FALSE),"")</f>
        <v/>
      </c>
      <c r="M751" s="53" t="str">
        <f t="array" ref="M751">IFERROR(VLOOKUP(B751,RT!A:AL,38,FALSE),"")</f>
        <v/>
      </c>
      <c r="N751" s="52" t="str">
        <f t="array" ref="N751">IFERROR(VLOOKUP(B751,RT!A:AK,37,FALSE),"")</f>
        <v/>
      </c>
      <c r="O751" s="54" t="str">
        <f t="array" ref="O751">IFERROR(VLOOKUP(B751,RT!A:I,9,FALSE),"")</f>
        <v/>
      </c>
      <c r="P751" s="52" t="str">
        <f t="array" ref="P751">IFERROR(VLOOKUP(B751,RT!A:H,8,FALSE),"")</f>
        <v/>
      </c>
      <c r="Q751" s="55" t="str">
        <f t="array" ref="Q751">IFERROR(VLOOKUP(B751,RT!A:AA,27,FALSE),"")</f>
        <v/>
      </c>
      <c r="R751" s="56" t="str">
        <f t="array" ref="R751">IF(AND(E751&lt;&gt;"",G751="INS",K751="OUI",M751&gt;0),M751*IF($O751&gt;41790,5.94,5.65),"")</f>
        <v/>
      </c>
      <c r="S751" s="50" t="str">
        <f t="array" ref="S751">IF(AND(E751&lt;&gt;"",G751="REV",K751="OUI",M751&gt;0),M751*IF($O751&gt;41790,6.2,5.9),"")</f>
        <v/>
      </c>
      <c r="T751" s="57" t="str">
        <f t="array" ref="T751">IF(AND(E751&lt;&gt;"",K751="NON",OR(L751="Branchement individuel",L751="Batiment détruit")),3,"")</f>
        <v/>
      </c>
      <c r="U751" s="58"/>
      <c r="V751" s="58" t="str">
        <f t="array" ref="V751">IF(AND(E751&lt;&gt;"",K751="OUI",Q751="OUI"),18,"")</f>
        <v/>
      </c>
      <c r="W751" s="49" t="str">
        <f t="array" ref="W751">IF(AND(E751&lt;&gt;"",K751="OUI",Q751="OUI"),60,"")</f>
        <v/>
      </c>
      <c r="X751" s="56"/>
      <c r="Y751" s="49"/>
      <c r="Z751" s="49"/>
      <c r="AA751" s="51"/>
      <c r="AB751" s="48"/>
    </row>
    <row r="752" spans="1:28" x14ac:dyDescent="0.25">
      <c r="A752" s="152" t="str">
        <f t="array" ref="A752">IF(D752="",RIGHT(E752,7),"")</f>
        <v>5336472</v>
      </c>
      <c r="B752" s="152">
        <f t="array" ref="B752">E752</f>
        <v>10005336472</v>
      </c>
      <c r="C752" s="61" t="str">
        <f t="array" ref="C752">IFERROR(VLOOKUP(B752,RT!A:B,2,FALSE),"")</f>
        <v/>
      </c>
      <c r="D752" s="7" t="str">
        <f t="array" ref="D752">IFERROR(VLOOKUP(B752,RT!A:J,10,FALSE),"")</f>
        <v/>
      </c>
      <c r="E752" s="203">
        <v>10005336472</v>
      </c>
      <c r="F752" s="204" t="s">
        <v>930</v>
      </c>
      <c r="G752" s="204" t="s">
        <v>70</v>
      </c>
      <c r="H752" s="204"/>
      <c r="I752" s="204" t="s">
        <v>566</v>
      </c>
      <c r="J752" s="202" t="s">
        <v>566</v>
      </c>
      <c r="K752" s="169" t="str">
        <f t="array" ref="K752">IFERROR(VLOOKUP(B752,RT!A:K,11,FALSE),"")</f>
        <v/>
      </c>
      <c r="L752" s="170" t="str">
        <f t="array" ref="L752">IFERROR(VLOOKUP(B752,RT!A:AJ,36,FALSE),"")</f>
        <v/>
      </c>
      <c r="M752" s="53" t="str">
        <f t="array" ref="M752">IFERROR(VLOOKUP(B752,RT!A:AL,38,FALSE),"")</f>
        <v/>
      </c>
      <c r="N752" s="52" t="str">
        <f t="array" ref="N752">IFERROR(VLOOKUP(B752,RT!A:AK,37,FALSE),"")</f>
        <v/>
      </c>
      <c r="O752" s="54" t="str">
        <f t="array" ref="O752">IFERROR(VLOOKUP(B752,RT!A:I,9,FALSE),"")</f>
        <v/>
      </c>
      <c r="P752" s="52" t="str">
        <f t="array" ref="P752">IFERROR(VLOOKUP(B752,RT!A:H,8,FALSE),"")</f>
        <v/>
      </c>
      <c r="Q752" s="55" t="str">
        <f t="array" ref="Q752">IFERROR(VLOOKUP(B752,RT!A:AA,27,FALSE),"")</f>
        <v/>
      </c>
      <c r="R752" s="56" t="str">
        <f t="array" ref="R752">IF(AND(E752&lt;&gt;"",G752="INS",K752="OUI",M752&gt;0),M752*IF($O752&gt;41790,5.94,5.65),"")</f>
        <v/>
      </c>
      <c r="S752" s="50" t="str">
        <f t="array" ref="S752">IF(AND(E752&lt;&gt;"",G752="REV",K752="OUI",M752&gt;0),M752*IF($O752&gt;41790,6.2,5.9),"")</f>
        <v/>
      </c>
      <c r="T752" s="57" t="str">
        <f t="array" ref="T752">IF(AND(E752&lt;&gt;"",K752="NON",OR(L752="Branchement individuel",L752="Batiment détruit")),3,"")</f>
        <v/>
      </c>
      <c r="U752" s="58"/>
      <c r="V752" s="58" t="str">
        <f t="array" ref="V752">IF(AND(E752&lt;&gt;"",K752="OUI",Q752="OUI"),18,"")</f>
        <v/>
      </c>
      <c r="W752" s="49" t="str">
        <f t="array" ref="W752">IF(AND(E752&lt;&gt;"",K752="OUI",Q752="OUI"),60,"")</f>
        <v/>
      </c>
      <c r="X752" s="56"/>
      <c r="Y752" s="49"/>
      <c r="Z752" s="49"/>
      <c r="AA752" s="51"/>
      <c r="AB752" s="48"/>
    </row>
    <row r="753" spans="1:28" x14ac:dyDescent="0.25">
      <c r="A753" s="152" t="str">
        <f t="array" ref="A753">IF(D753="",RIGHT(E753,7),"")</f>
        <v>5522023</v>
      </c>
      <c r="B753" s="152">
        <f t="array" ref="B753">E753</f>
        <v>10005522023</v>
      </c>
      <c r="C753" s="61" t="str">
        <f t="array" ref="C753">IFERROR(VLOOKUP(B753,RT!A:B,2,FALSE),"")</f>
        <v/>
      </c>
      <c r="D753" s="7" t="str">
        <f t="array" ref="D753">IFERROR(VLOOKUP(B753,RT!A:J,10,FALSE),"")</f>
        <v/>
      </c>
      <c r="E753" s="203">
        <v>10005522023</v>
      </c>
      <c r="F753" s="204" t="s">
        <v>938</v>
      </c>
      <c r="G753" s="204" t="s">
        <v>70</v>
      </c>
      <c r="H753" s="204"/>
      <c r="I753" s="204" t="s">
        <v>566</v>
      </c>
      <c r="J753" s="202" t="s">
        <v>566</v>
      </c>
      <c r="K753" s="169" t="str">
        <f t="array" ref="K753">IFERROR(VLOOKUP(B753,RT!A:K,11,FALSE),"")</f>
        <v/>
      </c>
      <c r="L753" s="170" t="str">
        <f t="array" ref="L753">IFERROR(VLOOKUP(B753,RT!A:AJ,36,FALSE),"")</f>
        <v/>
      </c>
      <c r="M753" s="53" t="str">
        <f t="array" ref="M753">IFERROR(VLOOKUP(B753,RT!A:AL,38,FALSE),"")</f>
        <v/>
      </c>
      <c r="N753" s="52" t="str">
        <f t="array" ref="N753">IFERROR(VLOOKUP(B753,RT!A:AK,37,FALSE),"")</f>
        <v/>
      </c>
      <c r="O753" s="54" t="str">
        <f t="array" ref="O753">IFERROR(VLOOKUP(B753,RT!A:I,9,FALSE),"")</f>
        <v/>
      </c>
      <c r="P753" s="52" t="str">
        <f t="array" ref="P753">IFERROR(VLOOKUP(B753,RT!A:H,8,FALSE),"")</f>
        <v/>
      </c>
      <c r="Q753" s="55" t="str">
        <f t="array" ref="Q753">IFERROR(VLOOKUP(B753,RT!A:AA,27,FALSE),"")</f>
        <v/>
      </c>
      <c r="R753" s="56" t="str">
        <f t="array" ref="R753">IF(AND(E753&lt;&gt;"",G753="INS",K753="OUI",M753&gt;0),M753*IF($O753&gt;41790,5.94,5.65),"")</f>
        <v/>
      </c>
      <c r="S753" s="50" t="str">
        <f t="array" ref="S753">IF(AND(E753&lt;&gt;"",G753="REV",K753="OUI",M753&gt;0),M753*IF($O753&gt;41790,6.2,5.9),"")</f>
        <v/>
      </c>
      <c r="T753" s="57" t="str">
        <f t="array" ref="T753">IF(AND(E753&lt;&gt;"",K753="NON",OR(L753="Branchement individuel",L753="Batiment détruit")),3,"")</f>
        <v/>
      </c>
      <c r="U753" s="58"/>
      <c r="V753" s="58" t="str">
        <f t="array" ref="V753">IF(AND(E753&lt;&gt;"",K753="OUI",Q753="OUI"),18,"")</f>
        <v/>
      </c>
      <c r="W753" s="49" t="str">
        <f t="array" ref="W753">IF(AND(E753&lt;&gt;"",K753="OUI",Q753="OUI"),60,"")</f>
        <v/>
      </c>
      <c r="X753" s="56"/>
      <c r="Y753" s="49"/>
      <c r="Z753" s="49"/>
      <c r="AA753" s="51"/>
      <c r="AB753" s="48"/>
    </row>
    <row r="754" spans="1:28" x14ac:dyDescent="0.25">
      <c r="A754" s="152" t="str">
        <f t="array" ref="A754">IF(D754="",RIGHT(E754,7),"")</f>
        <v>5501219</v>
      </c>
      <c r="B754" s="152">
        <f t="array" ref="B754">E754</f>
        <v>10005501219</v>
      </c>
      <c r="C754" s="61" t="str">
        <f t="array" ref="C754">IFERROR(VLOOKUP(B754,RT!A:B,2,FALSE),"")</f>
        <v/>
      </c>
      <c r="D754" s="7" t="str">
        <f t="array" ref="D754">IFERROR(VLOOKUP(B754,RT!A:J,10,FALSE),"")</f>
        <v/>
      </c>
      <c r="E754" s="203">
        <v>10005501219</v>
      </c>
      <c r="F754" s="204" t="s">
        <v>986</v>
      </c>
      <c r="G754" s="204" t="s">
        <v>70</v>
      </c>
      <c r="H754" s="204"/>
      <c r="I754" s="204" t="s">
        <v>566</v>
      </c>
      <c r="J754" s="202" t="s">
        <v>566</v>
      </c>
      <c r="K754" s="169" t="str">
        <f t="array" ref="K754">IFERROR(VLOOKUP(B754,RT!A:K,11,FALSE),"")</f>
        <v/>
      </c>
      <c r="L754" s="170" t="str">
        <f t="array" ref="L754">IFERROR(VLOOKUP(B754,RT!A:AJ,36,FALSE),"")</f>
        <v/>
      </c>
      <c r="M754" s="53" t="str">
        <f t="array" ref="M754">IFERROR(VLOOKUP(B754,RT!A:AL,38,FALSE),"")</f>
        <v/>
      </c>
      <c r="N754" s="52" t="str">
        <f t="array" ref="N754">IFERROR(VLOOKUP(B754,RT!A:AK,37,FALSE),"")</f>
        <v/>
      </c>
      <c r="O754" s="54" t="str">
        <f t="array" ref="O754">IFERROR(VLOOKUP(B754,RT!A:I,9,FALSE),"")</f>
        <v/>
      </c>
      <c r="P754" s="52" t="str">
        <f t="array" ref="P754">IFERROR(VLOOKUP(B754,RT!A:H,8,FALSE),"")</f>
        <v/>
      </c>
      <c r="Q754" s="55" t="str">
        <f t="array" ref="Q754">IFERROR(VLOOKUP(B754,RT!A:AA,27,FALSE),"")</f>
        <v/>
      </c>
      <c r="R754" s="56" t="str">
        <f t="array" ref="R754">IF(AND(E754&lt;&gt;"",G754="INS",K754="OUI",M754&gt;0),M754*IF($O754&gt;41790,5.94,5.65),"")</f>
        <v/>
      </c>
      <c r="S754" s="50" t="str">
        <f t="array" ref="S754">IF(AND(E754&lt;&gt;"",G754="REV",K754="OUI",M754&gt;0),M754*IF($O754&gt;41790,6.2,5.9),"")</f>
        <v/>
      </c>
      <c r="T754" s="57" t="str">
        <f t="array" ref="T754">IF(AND(E754&lt;&gt;"",K754="NON",OR(L754="Branchement individuel",L754="Batiment détruit")),3,"")</f>
        <v/>
      </c>
      <c r="U754" s="58"/>
      <c r="V754" s="58" t="str">
        <f t="array" ref="V754">IF(AND(E754&lt;&gt;"",K754="OUI",Q754="OUI"),18,"")</f>
        <v/>
      </c>
      <c r="W754" s="49" t="str">
        <f t="array" ref="W754">IF(AND(E754&lt;&gt;"",K754="OUI",Q754="OUI"),60,"")</f>
        <v/>
      </c>
      <c r="X754" s="56"/>
      <c r="Y754" s="49"/>
      <c r="Z754" s="49"/>
      <c r="AA754" s="51"/>
      <c r="AB754" s="48"/>
    </row>
    <row r="755" spans="1:28" x14ac:dyDescent="0.25">
      <c r="A755" s="152" t="str">
        <f t="array" ref="A755">IF(D755="",RIGHT(E755,7),"")</f>
        <v>5522024</v>
      </c>
      <c r="B755" s="152">
        <f t="array" ref="B755">E755</f>
        <v>10005522024</v>
      </c>
      <c r="C755" s="61" t="str">
        <f t="array" ref="C755">IFERROR(VLOOKUP(B755,RT!A:B,2,FALSE),"")</f>
        <v/>
      </c>
      <c r="D755" s="7" t="str">
        <f t="array" ref="D755">IFERROR(VLOOKUP(B755,RT!A:J,10,FALSE),"")</f>
        <v/>
      </c>
      <c r="E755" s="203">
        <v>10005522024</v>
      </c>
      <c r="F755" s="204" t="s">
        <v>940</v>
      </c>
      <c r="G755" s="204" t="s">
        <v>70</v>
      </c>
      <c r="H755" s="204"/>
      <c r="I755" s="204" t="s">
        <v>566</v>
      </c>
      <c r="J755" s="202" t="s">
        <v>566</v>
      </c>
      <c r="K755" s="169" t="str">
        <f t="array" ref="K755">IFERROR(VLOOKUP(B755,RT!A:K,11,FALSE),"")</f>
        <v/>
      </c>
      <c r="L755" s="170" t="str">
        <f t="array" ref="L755">IFERROR(VLOOKUP(B755,RT!A:AJ,36,FALSE),"")</f>
        <v/>
      </c>
      <c r="M755" s="53" t="str">
        <f t="array" ref="M755">IFERROR(VLOOKUP(B755,RT!A:AL,38,FALSE),"")</f>
        <v/>
      </c>
      <c r="N755" s="52" t="str">
        <f t="array" ref="N755">IFERROR(VLOOKUP(B755,RT!A:AK,37,FALSE),"")</f>
        <v/>
      </c>
      <c r="O755" s="54" t="str">
        <f t="array" ref="O755">IFERROR(VLOOKUP(B755,RT!A:I,9,FALSE),"")</f>
        <v/>
      </c>
      <c r="P755" s="52" t="str">
        <f t="array" ref="P755">IFERROR(VLOOKUP(B755,RT!A:H,8,FALSE),"")</f>
        <v/>
      </c>
      <c r="Q755" s="55" t="str">
        <f t="array" ref="Q755">IFERROR(VLOOKUP(B755,RT!A:AA,27,FALSE),"")</f>
        <v/>
      </c>
      <c r="R755" s="56" t="str">
        <f t="array" ref="R755">IF(AND(E755&lt;&gt;"",G755="INS",K755="OUI",M755&gt;0),M755*IF($O755&gt;41790,5.94,5.65),"")</f>
        <v/>
      </c>
      <c r="S755" s="50" t="str">
        <f t="array" ref="S755">IF(AND(E755&lt;&gt;"",G755="REV",K755="OUI",M755&gt;0),M755*IF($O755&gt;41790,6.2,5.9),"")</f>
        <v/>
      </c>
      <c r="T755" s="57" t="str">
        <f t="array" ref="T755">IF(AND(E755&lt;&gt;"",K755="NON",OR(L755="Branchement individuel",L755="Batiment détruit")),3,"")</f>
        <v/>
      </c>
      <c r="U755" s="58"/>
      <c r="V755" s="58" t="str">
        <f t="array" ref="V755">IF(AND(E755&lt;&gt;"",K755="OUI",Q755="OUI"),18,"")</f>
        <v/>
      </c>
      <c r="W755" s="49" t="str">
        <f t="array" ref="W755">IF(AND(E755&lt;&gt;"",K755="OUI",Q755="OUI"),60,"")</f>
        <v/>
      </c>
      <c r="X755" s="56"/>
      <c r="Y755" s="49"/>
      <c r="Z755" s="49"/>
      <c r="AA755" s="51"/>
      <c r="AB755" s="48"/>
    </row>
    <row r="756" spans="1:28" x14ac:dyDescent="0.25">
      <c r="A756" s="152" t="str">
        <f t="array" ref="A756">IF(D756="",RIGHT(E756,7),"")</f>
        <v>5520818</v>
      </c>
      <c r="B756" s="152">
        <f t="array" ref="B756">E756</f>
        <v>10005520818</v>
      </c>
      <c r="C756" s="61" t="str">
        <f t="array" ref="C756">IFERROR(VLOOKUP(B756,RT!A:B,2,FALSE),"")</f>
        <v/>
      </c>
      <c r="D756" s="7" t="str">
        <f t="array" ref="D756">IFERROR(VLOOKUP(B756,RT!A:J,10,FALSE),"")</f>
        <v/>
      </c>
      <c r="E756" s="203">
        <v>10005520818</v>
      </c>
      <c r="F756" s="204" t="s">
        <v>944</v>
      </c>
      <c r="G756" s="204" t="s">
        <v>70</v>
      </c>
      <c r="H756" s="204"/>
      <c r="I756" s="204" t="s">
        <v>566</v>
      </c>
      <c r="J756" s="202" t="s">
        <v>566</v>
      </c>
      <c r="K756" s="169" t="str">
        <f t="array" ref="K756">IFERROR(VLOOKUP(B756,RT!A:K,11,FALSE),"")</f>
        <v/>
      </c>
      <c r="L756" s="170" t="str">
        <f t="array" ref="L756">IFERROR(VLOOKUP(B756,RT!A:AJ,36,FALSE),"")</f>
        <v/>
      </c>
      <c r="M756" s="53" t="str">
        <f t="array" ref="M756">IFERROR(VLOOKUP(B756,RT!A:AL,38,FALSE),"")</f>
        <v/>
      </c>
      <c r="N756" s="52" t="str">
        <f t="array" ref="N756">IFERROR(VLOOKUP(B756,RT!A:AK,37,FALSE),"")</f>
        <v/>
      </c>
      <c r="O756" s="54" t="str">
        <f t="array" ref="O756">IFERROR(VLOOKUP(B756,RT!A:I,9,FALSE),"")</f>
        <v/>
      </c>
      <c r="P756" s="52" t="str">
        <f t="array" ref="P756">IFERROR(VLOOKUP(B756,RT!A:H,8,FALSE),"")</f>
        <v/>
      </c>
      <c r="Q756" s="55" t="str">
        <f t="array" ref="Q756">IFERROR(VLOOKUP(B756,RT!A:AA,27,FALSE),"")</f>
        <v/>
      </c>
      <c r="R756" s="56" t="str">
        <f t="array" ref="R756">IF(AND(E756&lt;&gt;"",G756="INS",K756="OUI",M756&gt;0),M756*IF($O756&gt;41790,5.94,5.65),"")</f>
        <v/>
      </c>
      <c r="S756" s="50" t="str">
        <f t="array" ref="S756">IF(AND(E756&lt;&gt;"",G756="REV",K756="OUI",M756&gt;0),M756*IF($O756&gt;41790,6.2,5.9),"")</f>
        <v/>
      </c>
      <c r="T756" s="57" t="str">
        <f t="array" ref="T756">IF(AND(E756&lt;&gt;"",K756="NON",OR(L756="Branchement individuel",L756="Batiment détruit")),3,"")</f>
        <v/>
      </c>
      <c r="U756" s="58"/>
      <c r="V756" s="58" t="str">
        <f t="array" ref="V756">IF(AND(E756&lt;&gt;"",K756="OUI",Q756="OUI"),18,"")</f>
        <v/>
      </c>
      <c r="W756" s="49" t="str">
        <f t="array" ref="W756">IF(AND(E756&lt;&gt;"",K756="OUI",Q756="OUI"),60,"")</f>
        <v/>
      </c>
      <c r="X756" s="56"/>
      <c r="Y756" s="49"/>
      <c r="Z756" s="49"/>
      <c r="AA756" s="51"/>
      <c r="AB756" s="48"/>
    </row>
    <row r="757" spans="1:28" x14ac:dyDescent="0.25">
      <c r="A757" s="152" t="str">
        <f t="array" ref="A757">IF(D757="",RIGHT(E757,7),"")</f>
        <v>5521637</v>
      </c>
      <c r="B757" s="152">
        <f t="array" ref="B757">E757</f>
        <v>10005521637</v>
      </c>
      <c r="C757" s="61" t="str">
        <f t="array" ref="C757">IFERROR(VLOOKUP(B757,RT!A:B,2,FALSE),"")</f>
        <v/>
      </c>
      <c r="D757" s="7" t="str">
        <f t="array" ref="D757">IFERROR(VLOOKUP(B757,RT!A:J,10,FALSE),"")</f>
        <v/>
      </c>
      <c r="E757" s="203">
        <v>10005521637</v>
      </c>
      <c r="F757" s="204" t="s">
        <v>945</v>
      </c>
      <c r="G757" s="204" t="s">
        <v>70</v>
      </c>
      <c r="H757" s="204"/>
      <c r="I757" s="204" t="s">
        <v>566</v>
      </c>
      <c r="J757" s="202" t="s">
        <v>566</v>
      </c>
      <c r="K757" s="169" t="str">
        <f t="array" ref="K757">IFERROR(VLOOKUP(B757,RT!A:K,11,FALSE),"")</f>
        <v/>
      </c>
      <c r="L757" s="170" t="str">
        <f t="array" ref="L757">IFERROR(VLOOKUP(B757,RT!A:AJ,36,FALSE),"")</f>
        <v/>
      </c>
      <c r="M757" s="53" t="str">
        <f t="array" ref="M757">IFERROR(VLOOKUP(B757,RT!A:AL,38,FALSE),"")</f>
        <v/>
      </c>
      <c r="N757" s="52" t="str">
        <f t="array" ref="N757">IFERROR(VLOOKUP(B757,RT!A:AK,37,FALSE),"")</f>
        <v/>
      </c>
      <c r="O757" s="54" t="str">
        <f t="array" ref="O757">IFERROR(VLOOKUP(B757,RT!A:I,9,FALSE),"")</f>
        <v/>
      </c>
      <c r="P757" s="52" t="str">
        <f t="array" ref="P757">IFERROR(VLOOKUP(B757,RT!A:H,8,FALSE),"")</f>
        <v/>
      </c>
      <c r="Q757" s="55" t="str">
        <f t="array" ref="Q757">IFERROR(VLOOKUP(B757,RT!A:AA,27,FALSE),"")</f>
        <v/>
      </c>
      <c r="R757" s="56" t="str">
        <f t="array" ref="R757">IF(AND(E757&lt;&gt;"",G757="INS",K757="OUI",M757&gt;0),M757*IF($O757&gt;41790,5.94,5.65),"")</f>
        <v/>
      </c>
      <c r="S757" s="50" t="str">
        <f t="array" ref="S757">IF(AND(E757&lt;&gt;"",G757="REV",K757="OUI",M757&gt;0),M757*IF($O757&gt;41790,6.2,5.9),"")</f>
        <v/>
      </c>
      <c r="T757" s="57" t="str">
        <f t="array" ref="T757">IF(AND(E757&lt;&gt;"",K757="NON",OR(L757="Branchement individuel",L757="Batiment détruit")),3,"")</f>
        <v/>
      </c>
      <c r="U757" s="58"/>
      <c r="V757" s="58" t="str">
        <f t="array" ref="V757">IF(AND(E757&lt;&gt;"",K757="OUI",Q757="OUI"),18,"")</f>
        <v/>
      </c>
      <c r="W757" s="49" t="str">
        <f t="array" ref="W757">IF(AND(E757&lt;&gt;"",K757="OUI",Q757="OUI"),60,"")</f>
        <v/>
      </c>
      <c r="X757" s="56"/>
      <c r="Y757" s="49"/>
      <c r="Z757" s="49"/>
      <c r="AA757" s="51"/>
      <c r="AB757" s="48"/>
    </row>
    <row r="758" spans="1:28" x14ac:dyDescent="0.25">
      <c r="A758" s="152" t="str">
        <f t="array" ref="A758">IF(D758="",RIGHT(E758,7),"")</f>
        <v>5383400</v>
      </c>
      <c r="B758" s="152">
        <f t="array" ref="B758">E758</f>
        <v>10005383400</v>
      </c>
      <c r="C758" s="61" t="str">
        <f t="array" ref="C758">IFERROR(VLOOKUP(B758,RT!A:B,2,FALSE),"")</f>
        <v/>
      </c>
      <c r="D758" s="7" t="str">
        <f t="array" ref="D758">IFERROR(VLOOKUP(B758,RT!A:J,10,FALSE),"")</f>
        <v/>
      </c>
      <c r="E758" s="203">
        <v>10005383400</v>
      </c>
      <c r="F758" s="204" t="s">
        <v>980</v>
      </c>
      <c r="G758" s="204" t="s">
        <v>70</v>
      </c>
      <c r="H758" s="204"/>
      <c r="I758" s="204" t="s">
        <v>566</v>
      </c>
      <c r="J758" s="202" t="s">
        <v>566</v>
      </c>
      <c r="K758" s="169" t="str">
        <f t="array" ref="K758">IFERROR(VLOOKUP(B758,RT!A:K,11,FALSE),"")</f>
        <v/>
      </c>
      <c r="L758" s="170" t="str">
        <f t="array" ref="L758">IFERROR(VLOOKUP(B758,RT!A:AJ,36,FALSE),"")</f>
        <v/>
      </c>
      <c r="M758" s="53" t="str">
        <f t="array" ref="M758">IFERROR(VLOOKUP(B758,RT!A:AL,38,FALSE),"")</f>
        <v/>
      </c>
      <c r="N758" s="52" t="str">
        <f t="array" ref="N758">IFERROR(VLOOKUP(B758,RT!A:AK,37,FALSE),"")</f>
        <v/>
      </c>
      <c r="O758" s="54" t="str">
        <f t="array" ref="O758">IFERROR(VLOOKUP(B758,RT!A:I,9,FALSE),"")</f>
        <v/>
      </c>
      <c r="P758" s="52" t="str">
        <f t="array" ref="P758">IFERROR(VLOOKUP(B758,RT!A:H,8,FALSE),"")</f>
        <v/>
      </c>
      <c r="Q758" s="55" t="str">
        <f t="array" ref="Q758">IFERROR(VLOOKUP(B758,RT!A:AA,27,FALSE),"")</f>
        <v/>
      </c>
      <c r="R758" s="56" t="str">
        <f t="array" ref="R758">IF(AND(E758&lt;&gt;"",G758="INS",K758="OUI",M758&gt;0),M758*IF($O758&gt;41790,5.94,5.65),"")</f>
        <v/>
      </c>
      <c r="S758" s="50" t="str">
        <f t="array" ref="S758">IF(AND(E758&lt;&gt;"",G758="REV",K758="OUI",M758&gt;0),M758*IF($O758&gt;41790,6.2,5.9),"")</f>
        <v/>
      </c>
      <c r="T758" s="57" t="str">
        <f t="array" ref="T758">IF(AND(E758&lt;&gt;"",K758="NON",OR(L758="Branchement individuel",L758="Batiment détruit")),3,"")</f>
        <v/>
      </c>
      <c r="U758" s="58"/>
      <c r="V758" s="58" t="str">
        <f t="array" ref="V758">IF(AND(E758&lt;&gt;"",K758="OUI",Q758="OUI"),18,"")</f>
        <v/>
      </c>
      <c r="W758" s="49" t="str">
        <f t="array" ref="W758">IF(AND(E758&lt;&gt;"",K758="OUI",Q758="OUI"),60,"")</f>
        <v/>
      </c>
      <c r="X758" s="56"/>
      <c r="Y758" s="49"/>
      <c r="Z758" s="49"/>
      <c r="AA758" s="51"/>
      <c r="AB758" s="48"/>
    </row>
    <row r="759" spans="1:28" x14ac:dyDescent="0.25">
      <c r="A759" s="152" t="str">
        <f t="array" ref="A759">IF(D759="",RIGHT(E759,7),"")</f>
        <v>5522433</v>
      </c>
      <c r="B759" s="152">
        <f t="array" ref="B759">E759</f>
        <v>10005522433</v>
      </c>
      <c r="C759" s="61" t="str">
        <f t="array" ref="C759">IFERROR(VLOOKUP(B759,RT!A:B,2,FALSE),"")</f>
        <v/>
      </c>
      <c r="D759" s="7" t="str">
        <f t="array" ref="D759">IFERROR(VLOOKUP(B759,RT!A:J,10,FALSE),"")</f>
        <v/>
      </c>
      <c r="E759" s="203">
        <v>10005522433</v>
      </c>
      <c r="F759" s="204" t="s">
        <v>962</v>
      </c>
      <c r="G759" s="204" t="s">
        <v>70</v>
      </c>
      <c r="H759" s="204"/>
      <c r="I759" s="204" t="s">
        <v>566</v>
      </c>
      <c r="J759" s="202" t="s">
        <v>566</v>
      </c>
      <c r="K759" s="169" t="str">
        <f t="array" ref="K759">IFERROR(VLOOKUP(B759,RT!A:K,11,FALSE),"")</f>
        <v/>
      </c>
      <c r="L759" s="170" t="str">
        <f t="array" ref="L759">IFERROR(VLOOKUP(B759,RT!A:AJ,36,FALSE),"")</f>
        <v/>
      </c>
      <c r="M759" s="53" t="str">
        <f t="array" ref="M759">IFERROR(VLOOKUP(B759,RT!A:AL,38,FALSE),"")</f>
        <v/>
      </c>
      <c r="N759" s="52" t="str">
        <f t="array" ref="N759">IFERROR(VLOOKUP(B759,RT!A:AK,37,FALSE),"")</f>
        <v/>
      </c>
      <c r="O759" s="54" t="str">
        <f t="array" ref="O759">IFERROR(VLOOKUP(B759,RT!A:I,9,FALSE),"")</f>
        <v/>
      </c>
      <c r="P759" s="52" t="str">
        <f t="array" ref="P759">IFERROR(VLOOKUP(B759,RT!A:H,8,FALSE),"")</f>
        <v/>
      </c>
      <c r="Q759" s="55" t="str">
        <f t="array" ref="Q759">IFERROR(VLOOKUP(B759,RT!A:AA,27,FALSE),"")</f>
        <v/>
      </c>
      <c r="R759" s="56" t="str">
        <f t="array" ref="R759">IF(AND(E759&lt;&gt;"",G759="INS",K759="OUI",M759&gt;0),M759*IF($O759&gt;41790,5.94,5.65),"")</f>
        <v/>
      </c>
      <c r="S759" s="50" t="str">
        <f t="array" ref="S759">IF(AND(E759&lt;&gt;"",G759="REV",K759="OUI",M759&gt;0),M759*IF($O759&gt;41790,6.2,5.9),"")</f>
        <v/>
      </c>
      <c r="T759" s="57" t="str">
        <f t="array" ref="T759">IF(AND(E759&lt;&gt;"",K759="NON",OR(L759="Branchement individuel",L759="Batiment détruit")),3,"")</f>
        <v/>
      </c>
      <c r="U759" s="58"/>
      <c r="V759" s="58" t="str">
        <f t="array" ref="V759">IF(AND(E759&lt;&gt;"",K759="OUI",Q759="OUI"),18,"")</f>
        <v/>
      </c>
      <c r="W759" s="49" t="str">
        <f t="array" ref="W759">IF(AND(E759&lt;&gt;"",K759="OUI",Q759="OUI"),60,"")</f>
        <v/>
      </c>
      <c r="X759" s="56"/>
      <c r="Y759" s="49"/>
      <c r="Z759" s="49"/>
      <c r="AA759" s="51"/>
      <c r="AB759" s="48"/>
    </row>
    <row r="760" spans="1:28" x14ac:dyDescent="0.25">
      <c r="A760" s="152" t="str">
        <f t="array" ref="A760">IF(D760="",RIGHT(E760,7),"")</f>
        <v>5524073</v>
      </c>
      <c r="B760" s="152">
        <f t="array" ref="B760">E760</f>
        <v>10005524073</v>
      </c>
      <c r="C760" s="61" t="str">
        <f t="array" ref="C760">IFERROR(VLOOKUP(B760,RT!A:B,2,FALSE),"")</f>
        <v/>
      </c>
      <c r="D760" s="7" t="str">
        <f t="array" ref="D760">IFERROR(VLOOKUP(B760,RT!A:J,10,FALSE),"")</f>
        <v/>
      </c>
      <c r="E760" s="203">
        <v>10005524073</v>
      </c>
      <c r="F760" s="204" t="s">
        <v>963</v>
      </c>
      <c r="G760" s="204" t="s">
        <v>70</v>
      </c>
      <c r="H760" s="204"/>
      <c r="I760" s="204" t="s">
        <v>566</v>
      </c>
      <c r="J760" s="202" t="s">
        <v>566</v>
      </c>
      <c r="K760" s="169" t="str">
        <f t="array" ref="K760">IFERROR(VLOOKUP(B760,RT!A:K,11,FALSE),"")</f>
        <v/>
      </c>
      <c r="L760" s="170" t="str">
        <f t="array" ref="L760">IFERROR(VLOOKUP(B760,RT!A:AJ,36,FALSE),"")</f>
        <v/>
      </c>
      <c r="M760" s="53" t="str">
        <f t="array" ref="M760">IFERROR(VLOOKUP(B760,RT!A:AL,38,FALSE),"")</f>
        <v/>
      </c>
      <c r="N760" s="52" t="str">
        <f t="array" ref="N760">IFERROR(VLOOKUP(B760,RT!A:AK,37,FALSE),"")</f>
        <v/>
      </c>
      <c r="O760" s="54" t="str">
        <f t="array" ref="O760">IFERROR(VLOOKUP(B760,RT!A:I,9,FALSE),"")</f>
        <v/>
      </c>
      <c r="P760" s="52" t="str">
        <f t="array" ref="P760">IFERROR(VLOOKUP(B760,RT!A:H,8,FALSE),"")</f>
        <v/>
      </c>
      <c r="Q760" s="55" t="str">
        <f t="array" ref="Q760">IFERROR(VLOOKUP(B760,RT!A:AA,27,FALSE),"")</f>
        <v/>
      </c>
      <c r="R760" s="56" t="str">
        <f t="array" ref="R760">IF(AND(E760&lt;&gt;"",G760="INS",K760="OUI",M760&gt;0),M760*IF($O760&gt;41790,5.94,5.65),"")</f>
        <v/>
      </c>
      <c r="S760" s="50" t="str">
        <f t="array" ref="S760">IF(AND(E760&lt;&gt;"",G760="REV",K760="OUI",M760&gt;0),M760*IF($O760&gt;41790,6.2,5.9),"")</f>
        <v/>
      </c>
      <c r="T760" s="57" t="str">
        <f t="array" ref="T760">IF(AND(E760&lt;&gt;"",K760="NON",OR(L760="Branchement individuel",L760="Batiment détruit")),3,"")</f>
        <v/>
      </c>
      <c r="U760" s="58"/>
      <c r="V760" s="58" t="str">
        <f t="array" ref="V760">IF(AND(E760&lt;&gt;"",K760="OUI",Q760="OUI"),18,"")</f>
        <v/>
      </c>
      <c r="W760" s="49" t="str">
        <f t="array" ref="W760">IF(AND(E760&lt;&gt;"",K760="OUI",Q760="OUI"),60,"")</f>
        <v/>
      </c>
      <c r="X760" s="56"/>
      <c r="Y760" s="49"/>
      <c r="Z760" s="49"/>
      <c r="AA760" s="51"/>
      <c r="AB760" s="48"/>
    </row>
    <row r="761" spans="1:28" s="156" customFormat="1" x14ac:dyDescent="0.25">
      <c r="A761" s="152" t="str">
        <f t="array" ref="A761">IF(D761="",RIGHT(E761,7),"")</f>
        <v>5522867</v>
      </c>
      <c r="B761" s="152">
        <f t="array" ref="B761">E761</f>
        <v>10005522867</v>
      </c>
      <c r="C761" s="61" t="str">
        <f t="array" ref="C761">IFERROR(VLOOKUP(B761,RT!A:B,2,FALSE),"")</f>
        <v/>
      </c>
      <c r="D761" s="7" t="str">
        <f t="array" ref="D761">IFERROR(VLOOKUP(B761,RT!A:J,10,FALSE),"")</f>
        <v/>
      </c>
      <c r="E761" s="203">
        <v>10005522867</v>
      </c>
      <c r="F761" s="204" t="s">
        <v>964</v>
      </c>
      <c r="G761" s="204" t="s">
        <v>70</v>
      </c>
      <c r="H761" s="204"/>
      <c r="I761" s="204" t="s">
        <v>566</v>
      </c>
      <c r="J761" s="202" t="s">
        <v>566</v>
      </c>
      <c r="K761" s="169" t="str">
        <f t="array" ref="K761">IFERROR(VLOOKUP(B761,RT!A:K,11,FALSE),"")</f>
        <v/>
      </c>
      <c r="L761" s="170" t="str">
        <f t="array" ref="L761">IFERROR(VLOOKUP(B761,RT!A:AJ,36,FALSE),"")</f>
        <v/>
      </c>
      <c r="M761" s="53" t="str">
        <f t="array" ref="M761">IFERROR(VLOOKUP(B761,RT!A:AL,38,FALSE),"")</f>
        <v/>
      </c>
      <c r="N761" s="52" t="str">
        <f t="array" ref="N761">IFERROR(VLOOKUP(B761,RT!A:AK,37,FALSE),"")</f>
        <v/>
      </c>
      <c r="O761" s="54" t="str">
        <f t="array" ref="O761">IFERROR(VLOOKUP(B761,RT!A:I,9,FALSE),"")</f>
        <v/>
      </c>
      <c r="P761" s="52" t="str">
        <f t="array" ref="P761">IFERROR(VLOOKUP(B761,RT!A:H,8,FALSE),"")</f>
        <v/>
      </c>
      <c r="Q761" s="55" t="str">
        <f t="array" ref="Q761">IFERROR(VLOOKUP(B761,RT!A:AA,27,FALSE),"")</f>
        <v/>
      </c>
      <c r="R761" s="56" t="str">
        <f t="array" ref="R761">IF(AND(E761&lt;&gt;"",G761="INS",K761="OUI",M761&gt;0),M761*IF($O761&gt;41790,5.94,5.65),"")</f>
        <v/>
      </c>
      <c r="S761" s="50" t="str">
        <f t="array" ref="S761">IF(AND(E761&lt;&gt;"",G761="REV",K761="OUI",M761&gt;0),M761*IF($O761&gt;41790,6.2,5.9),"")</f>
        <v/>
      </c>
      <c r="T761" s="57" t="str">
        <f t="array" ref="T761">IF(AND(E761&lt;&gt;"",K761="NON",OR(L761="Branchement individuel",L761="Batiment détruit")),3,"")</f>
        <v/>
      </c>
      <c r="U761" s="58"/>
      <c r="V761" s="58" t="str">
        <f t="array" ref="V761">IF(AND(E761&lt;&gt;"",K761="OUI",Q761="OUI"),18,"")</f>
        <v/>
      </c>
      <c r="W761" s="49" t="str">
        <f t="array" ref="W761">IF(AND(E761&lt;&gt;"",K761="OUI",Q761="OUI"),60,"")</f>
        <v/>
      </c>
      <c r="X761" s="56"/>
      <c r="Y761" s="49"/>
      <c r="Z761" s="49"/>
      <c r="AA761" s="51"/>
      <c r="AB761" s="48"/>
    </row>
    <row r="762" spans="1:28" s="156" customFormat="1" x14ac:dyDescent="0.25">
      <c r="A762" s="152" t="str">
        <f t="array" ref="A762">IF(D762="",RIGHT(E762,7),"")</f>
        <v>5520819</v>
      </c>
      <c r="B762" s="152">
        <f t="array" ref="B762">E762</f>
        <v>10005520819</v>
      </c>
      <c r="C762" s="61" t="str">
        <f t="array" ref="C762">IFERROR(VLOOKUP(B762,RT!A:B,2,FALSE),"")</f>
        <v/>
      </c>
      <c r="D762" s="7" t="str">
        <f t="array" ref="D762">IFERROR(VLOOKUP(B762,RT!A:J,10,FALSE),"")</f>
        <v/>
      </c>
      <c r="E762" s="203">
        <v>10005520819</v>
      </c>
      <c r="F762" s="204" t="s">
        <v>965</v>
      </c>
      <c r="G762" s="204" t="s">
        <v>70</v>
      </c>
      <c r="H762" s="204"/>
      <c r="I762" s="204" t="s">
        <v>566</v>
      </c>
      <c r="J762" s="202" t="s">
        <v>566</v>
      </c>
      <c r="K762" s="169" t="str">
        <f t="array" ref="K762">IFERROR(VLOOKUP(B762,RT!A:K,11,FALSE),"")</f>
        <v/>
      </c>
      <c r="L762" s="170" t="str">
        <f t="array" ref="L762">IFERROR(VLOOKUP(B762,RT!A:AJ,36,FALSE),"")</f>
        <v/>
      </c>
      <c r="M762" s="53" t="str">
        <f t="array" ref="M762">IFERROR(VLOOKUP(B762,RT!A:AL,38,FALSE),"")</f>
        <v/>
      </c>
      <c r="N762" s="52" t="str">
        <f t="array" ref="N762">IFERROR(VLOOKUP(B762,RT!A:AK,37,FALSE),"")</f>
        <v/>
      </c>
      <c r="O762" s="54" t="str">
        <f t="array" ref="O762">IFERROR(VLOOKUP(B762,RT!A:I,9,FALSE),"")</f>
        <v/>
      </c>
      <c r="P762" s="52" t="str">
        <f t="array" ref="P762">IFERROR(VLOOKUP(B762,RT!A:H,8,FALSE),"")</f>
        <v/>
      </c>
      <c r="Q762" s="55" t="str">
        <f t="array" ref="Q762">IFERROR(VLOOKUP(B762,RT!A:AA,27,FALSE),"")</f>
        <v/>
      </c>
      <c r="R762" s="56" t="str">
        <f t="array" ref="R762">IF(AND(E762&lt;&gt;"",G762="INS",K762="OUI",M762&gt;0),M762*IF($O762&gt;41790,5.94,5.65),"")</f>
        <v/>
      </c>
      <c r="S762" s="50" t="str">
        <f t="array" ref="S762">IF(AND(E762&lt;&gt;"",G762="REV",K762="OUI",M762&gt;0),M762*IF($O762&gt;41790,6.2,5.9),"")</f>
        <v/>
      </c>
      <c r="T762" s="57" t="str">
        <f t="array" ref="T762">IF(AND(E762&lt;&gt;"",K762="NON",OR(L762="Branchement individuel",L762="Batiment détruit")),3,"")</f>
        <v/>
      </c>
      <c r="U762" s="58"/>
      <c r="V762" s="58" t="str">
        <f t="array" ref="V762">IF(AND(E762&lt;&gt;"",K762="OUI",Q762="OUI"),18,"")</f>
        <v/>
      </c>
      <c r="W762" s="49" t="str">
        <f t="array" ref="W762">IF(AND(E762&lt;&gt;"",K762="OUI",Q762="OUI"),60,"")</f>
        <v/>
      </c>
      <c r="X762" s="56"/>
      <c r="Y762" s="49"/>
      <c r="Z762" s="49"/>
      <c r="AA762" s="51"/>
      <c r="AB762" s="48"/>
    </row>
    <row r="763" spans="1:28" s="156" customFormat="1" x14ac:dyDescent="0.25">
      <c r="A763" s="152" t="str">
        <f t="array" ref="A763">IF(D763="",RIGHT(E763,7),"")</f>
        <v>5502971</v>
      </c>
      <c r="B763" s="152">
        <f t="array" ref="B763">E763</f>
        <v>10005502971</v>
      </c>
      <c r="C763" s="61" t="str">
        <f t="array" ref="C763">IFERROR(VLOOKUP(B763,RT!A:B,2,FALSE),"")</f>
        <v/>
      </c>
      <c r="D763" s="7" t="str">
        <f t="array" ref="D763">IFERROR(VLOOKUP(B763,RT!A:J,10,FALSE),"")</f>
        <v/>
      </c>
      <c r="E763" s="203">
        <v>10005502971</v>
      </c>
      <c r="F763" s="204" t="s">
        <v>966</v>
      </c>
      <c r="G763" s="204" t="s">
        <v>70</v>
      </c>
      <c r="H763" s="204"/>
      <c r="I763" s="204" t="s">
        <v>566</v>
      </c>
      <c r="J763" s="202" t="s">
        <v>566</v>
      </c>
      <c r="K763" s="169" t="str">
        <f t="array" ref="K763">IFERROR(VLOOKUP(B763,RT!A:K,11,FALSE),"")</f>
        <v/>
      </c>
      <c r="L763" s="170" t="str">
        <f t="array" ref="L763">IFERROR(VLOOKUP(B763,RT!A:AJ,36,FALSE),"")</f>
        <v/>
      </c>
      <c r="M763" s="53" t="str">
        <f t="array" ref="M763">IFERROR(VLOOKUP(B763,RT!A:AL,38,FALSE),"")</f>
        <v/>
      </c>
      <c r="N763" s="52" t="str">
        <f t="array" ref="N763">IFERROR(VLOOKUP(B763,RT!A:AK,37,FALSE),"")</f>
        <v/>
      </c>
      <c r="O763" s="54" t="str">
        <f t="array" ref="O763">IFERROR(VLOOKUP(B763,RT!A:I,9,FALSE),"")</f>
        <v/>
      </c>
      <c r="P763" s="52" t="str">
        <f t="array" ref="P763">IFERROR(VLOOKUP(B763,RT!A:H,8,FALSE),"")</f>
        <v/>
      </c>
      <c r="Q763" s="55" t="str">
        <f t="array" ref="Q763">IFERROR(VLOOKUP(B763,RT!A:AA,27,FALSE),"")</f>
        <v/>
      </c>
      <c r="R763" s="56" t="str">
        <f t="array" ref="R763">IF(AND(E763&lt;&gt;"",G763="INS",K763="OUI",M763&gt;0),M763*IF($O763&gt;41790,5.94,5.65),"")</f>
        <v/>
      </c>
      <c r="S763" s="50" t="str">
        <f t="array" ref="S763">IF(AND(E763&lt;&gt;"",G763="REV",K763="OUI",M763&gt;0),M763*IF($O763&gt;41790,6.2,5.9),"")</f>
        <v/>
      </c>
      <c r="T763" s="57" t="str">
        <f t="array" ref="T763">IF(AND(E763&lt;&gt;"",K763="NON",OR(L763="Branchement individuel",L763="Batiment détruit")),3,"")</f>
        <v/>
      </c>
      <c r="U763" s="58"/>
      <c r="V763" s="58" t="str">
        <f t="array" ref="V763">IF(AND(E763&lt;&gt;"",K763="OUI",Q763="OUI"),18,"")</f>
        <v/>
      </c>
      <c r="W763" s="49" t="str">
        <f t="array" ref="W763">IF(AND(E763&lt;&gt;"",K763="OUI",Q763="OUI"),60,"")</f>
        <v/>
      </c>
      <c r="X763" s="56"/>
      <c r="Y763" s="49"/>
      <c r="Z763" s="49"/>
      <c r="AA763" s="51"/>
      <c r="AB763" s="48"/>
    </row>
    <row r="764" spans="1:28" x14ac:dyDescent="0.25">
      <c r="A764" s="152" t="str">
        <f t="array" ref="A764">IF(D764="",RIGHT(E764,7),"")</f>
        <v>5520820</v>
      </c>
      <c r="B764" s="152">
        <f t="array" ref="B764">E764</f>
        <v>10005520820</v>
      </c>
      <c r="C764" s="61" t="str">
        <f t="array" ref="C764">IFERROR(VLOOKUP(B764,RT!A:B,2,FALSE),"")</f>
        <v/>
      </c>
      <c r="D764" s="7" t="str">
        <f t="array" ref="D764">IFERROR(VLOOKUP(B764,RT!A:J,10,FALSE),"")</f>
        <v/>
      </c>
      <c r="E764" s="203">
        <v>10005520820</v>
      </c>
      <c r="F764" s="204" t="s">
        <v>967</v>
      </c>
      <c r="G764" s="204" t="s">
        <v>70</v>
      </c>
      <c r="H764" s="204"/>
      <c r="I764" s="204" t="s">
        <v>566</v>
      </c>
      <c r="J764" s="202" t="s">
        <v>566</v>
      </c>
      <c r="K764" s="169" t="str">
        <f t="array" ref="K764">IFERROR(VLOOKUP(B764,RT!A:K,11,FALSE),"")</f>
        <v/>
      </c>
      <c r="L764" s="170" t="str">
        <f t="array" ref="L764">IFERROR(VLOOKUP(B764,RT!A:AJ,36,FALSE),"")</f>
        <v/>
      </c>
      <c r="M764" s="53" t="str">
        <f t="array" ref="M764">IFERROR(VLOOKUP(B764,RT!A:AL,38,FALSE),"")</f>
        <v/>
      </c>
      <c r="N764" s="52" t="str">
        <f t="array" ref="N764">IFERROR(VLOOKUP(B764,RT!A:AK,37,FALSE),"")</f>
        <v/>
      </c>
      <c r="O764" s="54" t="str">
        <f t="array" ref="O764">IFERROR(VLOOKUP(B764,RT!A:I,9,FALSE),"")</f>
        <v/>
      </c>
      <c r="P764" s="52" t="str">
        <f t="array" ref="P764">IFERROR(VLOOKUP(B764,RT!A:H,8,FALSE),"")</f>
        <v/>
      </c>
      <c r="Q764" s="55" t="str">
        <f t="array" ref="Q764">IFERROR(VLOOKUP(B764,RT!A:AA,27,FALSE),"")</f>
        <v/>
      </c>
      <c r="R764" s="56" t="str">
        <f t="array" ref="R764">IF(AND(E764&lt;&gt;"",G764="INS",K764="OUI",M764&gt;0),M764*IF($O764&gt;41790,5.94,5.65),"")</f>
        <v/>
      </c>
      <c r="S764" s="50" t="str">
        <f t="array" ref="S764">IF(AND(E764&lt;&gt;"",G764="REV",K764="OUI",M764&gt;0),M764*IF($O764&gt;41790,6.2,5.9),"")</f>
        <v/>
      </c>
      <c r="T764" s="57" t="str">
        <f t="array" ref="T764">IF(AND(E764&lt;&gt;"",K764="NON",OR(L764="Branchement individuel",L764="Batiment détruit")),3,"")</f>
        <v/>
      </c>
      <c r="U764" s="58"/>
      <c r="V764" s="58" t="str">
        <f t="array" ref="V764">IF(AND(E764&lt;&gt;"",K764="OUI",Q764="OUI"),18,"")</f>
        <v/>
      </c>
      <c r="W764" s="49" t="str">
        <f t="array" ref="W764">IF(AND(E764&lt;&gt;"",K764="OUI",Q764="OUI"),60,"")</f>
        <v/>
      </c>
      <c r="X764" s="56"/>
      <c r="Y764" s="49"/>
      <c r="Z764" s="49"/>
      <c r="AA764" s="51"/>
      <c r="AB764" s="48"/>
    </row>
    <row r="765" spans="1:28" s="156" customFormat="1" x14ac:dyDescent="0.25">
      <c r="A765" s="152" t="str">
        <f t="array" ref="A765">IF(D765="",RIGHT(E765,7),"")</f>
        <v>5524464</v>
      </c>
      <c r="B765" s="152">
        <f t="array" ref="B765">E765</f>
        <v>10005524464</v>
      </c>
      <c r="C765" s="61" t="str">
        <f t="array" ref="C765">IFERROR(VLOOKUP(B765,RT!A:B,2,FALSE),"")</f>
        <v/>
      </c>
      <c r="D765" s="7" t="str">
        <f t="array" ref="D765">IFERROR(VLOOKUP(B765,RT!A:J,10,FALSE),"")</f>
        <v/>
      </c>
      <c r="E765" s="203">
        <v>10005524464</v>
      </c>
      <c r="F765" s="204" t="s">
        <v>979</v>
      </c>
      <c r="G765" s="204" t="s">
        <v>70</v>
      </c>
      <c r="H765" s="204"/>
      <c r="I765" s="204" t="s">
        <v>566</v>
      </c>
      <c r="J765" s="202" t="s">
        <v>566</v>
      </c>
      <c r="K765" s="169" t="str">
        <f t="array" ref="K765">IFERROR(VLOOKUP(B765,RT!A:K,11,FALSE),"")</f>
        <v/>
      </c>
      <c r="L765" s="170" t="str">
        <f t="array" ref="L765">IFERROR(VLOOKUP(B765,RT!A:AJ,36,FALSE),"")</f>
        <v/>
      </c>
      <c r="M765" s="53" t="str">
        <f t="array" ref="M765">IFERROR(VLOOKUP(B765,RT!A:AL,38,FALSE),"")</f>
        <v/>
      </c>
      <c r="N765" s="52" t="str">
        <f t="array" ref="N765">IFERROR(VLOOKUP(B765,RT!A:AK,37,FALSE),"")</f>
        <v/>
      </c>
      <c r="O765" s="54" t="str">
        <f t="array" ref="O765">IFERROR(VLOOKUP(B765,RT!A:I,9,FALSE),"")</f>
        <v/>
      </c>
      <c r="P765" s="52" t="str">
        <f t="array" ref="P765">IFERROR(VLOOKUP(B765,RT!A:H,8,FALSE),"")</f>
        <v/>
      </c>
      <c r="Q765" s="55" t="str">
        <f t="array" ref="Q765">IFERROR(VLOOKUP(B765,RT!A:AA,27,FALSE),"")</f>
        <v/>
      </c>
      <c r="R765" s="56" t="str">
        <f t="array" ref="R765">IF(AND(E765&lt;&gt;"",G765="INS",K765="OUI",M765&gt;0),M765*IF($O765&gt;41790,5.94,5.65),"")</f>
        <v/>
      </c>
      <c r="S765" s="50" t="str">
        <f t="array" ref="S765">IF(AND(E765&lt;&gt;"",G765="REV",K765="OUI",M765&gt;0),M765*IF($O765&gt;41790,6.2,5.9),"")</f>
        <v/>
      </c>
      <c r="T765" s="57" t="str">
        <f t="array" ref="T765">IF(AND(E765&lt;&gt;"",K765="NON",OR(L765="Branchement individuel",L765="Batiment détruit")),3,"")</f>
        <v/>
      </c>
      <c r="U765" s="58"/>
      <c r="V765" s="58" t="str">
        <f t="array" ref="V765">IF(AND(E765&lt;&gt;"",K765="OUI",Q765="OUI"),18,"")</f>
        <v/>
      </c>
      <c r="W765" s="49" t="str">
        <f t="array" ref="W765">IF(AND(E765&lt;&gt;"",K765="OUI",Q765="OUI"),60,"")</f>
        <v/>
      </c>
      <c r="X765" s="56"/>
      <c r="Y765" s="49"/>
      <c r="Z765" s="49"/>
      <c r="AA765" s="51"/>
      <c r="AB765" s="48"/>
    </row>
    <row r="766" spans="1:28" s="156" customFormat="1" x14ac:dyDescent="0.25">
      <c r="A766" s="152" t="str">
        <f t="array" ref="A766">IF(D766="",RIGHT(E766,7),"")</f>
        <v>5522020</v>
      </c>
      <c r="B766" s="152">
        <f t="array" ref="B766">E766</f>
        <v>10005522020</v>
      </c>
      <c r="C766" s="61" t="str">
        <f t="array" ref="C766">IFERROR(VLOOKUP(B766,RT!A:B,2,FALSE),"")</f>
        <v/>
      </c>
      <c r="D766" s="7" t="str">
        <f t="array" ref="D766">IFERROR(VLOOKUP(B766,RT!A:J,10,FALSE),"")</f>
        <v/>
      </c>
      <c r="E766" s="203">
        <v>10005522020</v>
      </c>
      <c r="F766" s="204" t="s">
        <v>968</v>
      </c>
      <c r="G766" s="204" t="s">
        <v>70</v>
      </c>
      <c r="H766" s="204"/>
      <c r="I766" s="204" t="s">
        <v>566</v>
      </c>
      <c r="J766" s="202" t="s">
        <v>566</v>
      </c>
      <c r="K766" s="169" t="str">
        <f t="array" ref="K766">IFERROR(VLOOKUP(B766,RT!A:K,11,FALSE),"")</f>
        <v/>
      </c>
      <c r="L766" s="170" t="str">
        <f t="array" ref="L766">IFERROR(VLOOKUP(B766,RT!A:AJ,36,FALSE),"")</f>
        <v/>
      </c>
      <c r="M766" s="53" t="str">
        <f t="array" ref="M766">IFERROR(VLOOKUP(B766,RT!A:AL,38,FALSE),"")</f>
        <v/>
      </c>
      <c r="N766" s="52" t="str">
        <f t="array" ref="N766">IFERROR(VLOOKUP(B766,RT!A:AK,37,FALSE),"")</f>
        <v/>
      </c>
      <c r="O766" s="54" t="str">
        <f t="array" ref="O766">IFERROR(VLOOKUP(B766,RT!A:I,9,FALSE),"")</f>
        <v/>
      </c>
      <c r="P766" s="52" t="str">
        <f t="array" ref="P766">IFERROR(VLOOKUP(B766,RT!A:H,8,FALSE),"")</f>
        <v/>
      </c>
      <c r="Q766" s="55" t="str">
        <f t="array" ref="Q766">IFERROR(VLOOKUP(B766,RT!A:AA,27,FALSE),"")</f>
        <v/>
      </c>
      <c r="R766" s="56" t="str">
        <f t="array" ref="R766">IF(AND(E766&lt;&gt;"",G766="INS",K766="OUI",M766&gt;0),M766*IF($O766&gt;41790,5.94,5.65),"")</f>
        <v/>
      </c>
      <c r="S766" s="50" t="str">
        <f t="array" ref="S766">IF(AND(E766&lt;&gt;"",G766="REV",K766="OUI",M766&gt;0),M766*IF($O766&gt;41790,6.2,5.9),"")</f>
        <v/>
      </c>
      <c r="T766" s="57" t="str">
        <f t="array" ref="T766">IF(AND(E766&lt;&gt;"",K766="NON",OR(L766="Branchement individuel",L766="Batiment détruit")),3,"")</f>
        <v/>
      </c>
      <c r="U766" s="58"/>
      <c r="V766" s="58" t="str">
        <f t="array" ref="V766">IF(AND(E766&lt;&gt;"",K766="OUI",Q766="OUI"),18,"")</f>
        <v/>
      </c>
      <c r="W766" s="49" t="str">
        <f t="array" ref="W766">IF(AND(E766&lt;&gt;"",K766="OUI",Q766="OUI"),60,"")</f>
        <v/>
      </c>
      <c r="X766" s="56"/>
      <c r="Y766" s="49"/>
      <c r="Z766" s="49"/>
      <c r="AA766" s="51"/>
      <c r="AB766" s="48"/>
    </row>
    <row r="767" spans="1:28" x14ac:dyDescent="0.25">
      <c r="A767" s="152" t="str">
        <f t="array" ref="A767">IF(D767="",RIGHT(E767,7),"")</f>
        <v>5339031</v>
      </c>
      <c r="B767" s="152">
        <f t="array" ref="B767">E767</f>
        <v>10005339031</v>
      </c>
      <c r="C767" s="61" t="str">
        <f t="array" ref="C767">IFERROR(VLOOKUP(B767,RT!A:B,2,FALSE),"")</f>
        <v/>
      </c>
      <c r="D767" s="7" t="str">
        <f t="array" ref="D767">IFERROR(VLOOKUP(B767,RT!A:J,10,FALSE),"")</f>
        <v/>
      </c>
      <c r="E767" s="203">
        <v>10005339031</v>
      </c>
      <c r="F767" s="204" t="s">
        <v>932</v>
      </c>
      <c r="G767" s="204" t="s">
        <v>70</v>
      </c>
      <c r="H767" s="204"/>
      <c r="I767" s="204" t="s">
        <v>566</v>
      </c>
      <c r="J767" s="202" t="s">
        <v>566</v>
      </c>
      <c r="K767" s="169" t="str">
        <f t="array" ref="K767">IFERROR(VLOOKUP(B767,RT!A:K,11,FALSE),"")</f>
        <v/>
      </c>
      <c r="L767" s="170" t="str">
        <f t="array" ref="L767">IFERROR(VLOOKUP(B767,RT!A:AJ,36,FALSE),"")</f>
        <v/>
      </c>
      <c r="M767" s="53" t="str">
        <f t="array" ref="M767">IFERROR(VLOOKUP(B767,RT!A:AL,38,FALSE),"")</f>
        <v/>
      </c>
      <c r="N767" s="52" t="str">
        <f t="array" ref="N767">IFERROR(VLOOKUP(B767,RT!A:AK,37,FALSE),"")</f>
        <v/>
      </c>
      <c r="O767" s="54" t="str">
        <f t="array" ref="O767">IFERROR(VLOOKUP(B767,RT!A:I,9,FALSE),"")</f>
        <v/>
      </c>
      <c r="P767" s="52" t="str">
        <f t="array" ref="P767">IFERROR(VLOOKUP(B767,RT!A:H,8,FALSE),"")</f>
        <v/>
      </c>
      <c r="Q767" s="55" t="str">
        <f t="array" ref="Q767">IFERROR(VLOOKUP(B767,RT!A:AA,27,FALSE),"")</f>
        <v/>
      </c>
      <c r="R767" s="56" t="str">
        <f t="array" ref="R767">IF(AND(E767&lt;&gt;"",G767="INS",K767="OUI",M767&gt;0),M767*IF($O767&gt;41790,5.94,5.65),"")</f>
        <v/>
      </c>
      <c r="S767" s="50" t="str">
        <f t="array" ref="S767">IF(AND(E767&lt;&gt;"",G767="REV",K767="OUI",M767&gt;0),M767*IF($O767&gt;41790,6.2,5.9),"")</f>
        <v/>
      </c>
      <c r="T767" s="57" t="str">
        <f t="array" ref="T767">IF(AND(E767&lt;&gt;"",K767="NON",OR(L767="Branchement individuel",L767="Batiment détruit")),3,"")</f>
        <v/>
      </c>
      <c r="U767" s="58"/>
      <c r="V767" s="58" t="str">
        <f t="array" ref="V767">IF(AND(E767&lt;&gt;"",K767="OUI",Q767="OUI"),18,"")</f>
        <v/>
      </c>
      <c r="W767" s="49" t="str">
        <f t="array" ref="W767">IF(AND(E767&lt;&gt;"",K767="OUI",Q767="OUI"),60,"")</f>
        <v/>
      </c>
      <c r="X767" s="56"/>
      <c r="Y767" s="49"/>
      <c r="Z767" s="49"/>
      <c r="AA767" s="51"/>
      <c r="AB767" s="48"/>
    </row>
    <row r="768" spans="1:28" x14ac:dyDescent="0.25">
      <c r="A768" s="152" t="str">
        <f t="array" ref="A768">IF(D768="",RIGHT(E768,7),"")</f>
        <v>5339500</v>
      </c>
      <c r="B768" s="152">
        <f t="array" ref="B768">E768</f>
        <v>10005339500</v>
      </c>
      <c r="C768" s="61" t="str">
        <f t="array" ref="C768">IFERROR(VLOOKUP(B768,RT!A:B,2,FALSE),"")</f>
        <v/>
      </c>
      <c r="D768" s="7" t="str">
        <f t="array" ref="D768">IFERROR(VLOOKUP(B768,RT!A:J,10,FALSE),"")</f>
        <v/>
      </c>
      <c r="E768" s="203">
        <v>10005339500</v>
      </c>
      <c r="F768" s="204" t="s">
        <v>933</v>
      </c>
      <c r="G768" s="204" t="s">
        <v>70</v>
      </c>
      <c r="H768" s="204"/>
      <c r="I768" s="204" t="s">
        <v>566</v>
      </c>
      <c r="J768" s="202" t="s">
        <v>566</v>
      </c>
      <c r="K768" s="169" t="str">
        <f t="array" ref="K768">IFERROR(VLOOKUP(B768,RT!A:K,11,FALSE),"")</f>
        <v/>
      </c>
      <c r="L768" s="170" t="str">
        <f t="array" ref="L768">IFERROR(VLOOKUP(B768,RT!A:AJ,36,FALSE),"")</f>
        <v/>
      </c>
      <c r="M768" s="53" t="str">
        <f t="array" ref="M768">IFERROR(VLOOKUP(B768,RT!A:AL,38,FALSE),"")</f>
        <v/>
      </c>
      <c r="N768" s="52" t="str">
        <f t="array" ref="N768">IFERROR(VLOOKUP(B768,RT!A:AK,37,FALSE),"")</f>
        <v/>
      </c>
      <c r="O768" s="54" t="str">
        <f t="array" ref="O768">IFERROR(VLOOKUP(B768,RT!A:I,9,FALSE),"")</f>
        <v/>
      </c>
      <c r="P768" s="52" t="str">
        <f t="array" ref="P768">IFERROR(VLOOKUP(B768,RT!A:H,8,FALSE),"")</f>
        <v/>
      </c>
      <c r="Q768" s="55" t="str">
        <f t="array" ref="Q768">IFERROR(VLOOKUP(B768,RT!A:AA,27,FALSE),"")</f>
        <v/>
      </c>
      <c r="R768" s="56" t="str">
        <f t="array" ref="R768">IF(AND(E768&lt;&gt;"",G768="INS",K768="OUI",M768&gt;0),M768*IF($O768&gt;41790,5.94,5.65),"")</f>
        <v/>
      </c>
      <c r="S768" s="50" t="str">
        <f t="array" ref="S768">IF(AND(E768&lt;&gt;"",G768="REV",K768="OUI",M768&gt;0),M768*IF($O768&gt;41790,6.2,5.9),"")</f>
        <v/>
      </c>
      <c r="T768" s="57" t="str">
        <f t="array" ref="T768">IF(AND(E768&lt;&gt;"",K768="NON",OR(L768="Branchement individuel",L768="Batiment détruit")),3,"")</f>
        <v/>
      </c>
      <c r="U768" s="58"/>
      <c r="V768" s="58" t="str">
        <f t="array" ref="V768">IF(AND(E768&lt;&gt;"",K768="OUI",Q768="OUI"),18,"")</f>
        <v/>
      </c>
      <c r="W768" s="49" t="str">
        <f t="array" ref="W768">IF(AND(E768&lt;&gt;"",K768="OUI",Q768="OUI"),60,"")</f>
        <v/>
      </c>
      <c r="X768" s="56"/>
      <c r="Y768" s="49"/>
      <c r="Z768" s="49"/>
      <c r="AA768" s="51"/>
      <c r="AB768" s="48"/>
    </row>
    <row r="769" spans="1:28" s="156" customFormat="1" x14ac:dyDescent="0.25">
      <c r="A769" s="152" t="str">
        <f t="array" ref="A769">IF(D769="",RIGHT(E769,7),"")</f>
        <v>5338504</v>
      </c>
      <c r="B769" s="152">
        <f t="array" ref="B769">E769</f>
        <v>10005338504</v>
      </c>
      <c r="C769" s="61" t="str">
        <f t="array" ref="C769">IFERROR(VLOOKUP(B769,RT!A:B,2,FALSE),"")</f>
        <v/>
      </c>
      <c r="D769" s="7" t="str">
        <f t="array" ref="D769">IFERROR(VLOOKUP(B769,RT!A:J,10,FALSE),"")</f>
        <v/>
      </c>
      <c r="E769" s="203">
        <v>10005338504</v>
      </c>
      <c r="F769" s="204" t="s">
        <v>934</v>
      </c>
      <c r="G769" s="204" t="s">
        <v>70</v>
      </c>
      <c r="H769" s="204"/>
      <c r="I769" s="204" t="s">
        <v>566</v>
      </c>
      <c r="J769" s="202" t="s">
        <v>566</v>
      </c>
      <c r="K769" s="169" t="str">
        <f t="array" ref="K769">IFERROR(VLOOKUP(B769,RT!A:K,11,FALSE),"")</f>
        <v/>
      </c>
      <c r="L769" s="170" t="str">
        <f t="array" ref="L769">IFERROR(VLOOKUP(B769,RT!A:AJ,36,FALSE),"")</f>
        <v/>
      </c>
      <c r="M769" s="53" t="str">
        <f t="array" ref="M769">IFERROR(VLOOKUP(B769,RT!A:AL,38,FALSE),"")</f>
        <v/>
      </c>
      <c r="N769" s="52" t="str">
        <f t="array" ref="N769">IFERROR(VLOOKUP(B769,RT!A:AK,37,FALSE),"")</f>
        <v/>
      </c>
      <c r="O769" s="54" t="str">
        <f t="array" ref="O769">IFERROR(VLOOKUP(B769,RT!A:I,9,FALSE),"")</f>
        <v/>
      </c>
      <c r="P769" s="52" t="str">
        <f t="array" ref="P769">IFERROR(VLOOKUP(B769,RT!A:H,8,FALSE),"")</f>
        <v/>
      </c>
      <c r="Q769" s="55" t="str">
        <f t="array" ref="Q769">IFERROR(VLOOKUP(B769,RT!A:AA,27,FALSE),"")</f>
        <v/>
      </c>
      <c r="R769" s="56" t="str">
        <f t="array" ref="R769">IF(AND(E769&lt;&gt;"",G769="INS",K769="OUI",M769&gt;0),M769*IF($O769&gt;41790,5.94,5.65),"")</f>
        <v/>
      </c>
      <c r="S769" s="50" t="str">
        <f t="array" ref="S769">IF(AND(E769&lt;&gt;"",G769="REV",K769="OUI",M769&gt;0),M769*IF($O769&gt;41790,6.2,5.9),"")</f>
        <v/>
      </c>
      <c r="T769" s="57" t="str">
        <f t="array" ref="T769">IF(AND(E769&lt;&gt;"",K769="NON",OR(L769="Branchement individuel",L769="Batiment détruit")),3,"")</f>
        <v/>
      </c>
      <c r="U769" s="58"/>
      <c r="V769" s="58" t="str">
        <f t="array" ref="V769">IF(AND(E769&lt;&gt;"",K769="OUI",Q769="OUI"),18,"")</f>
        <v/>
      </c>
      <c r="W769" s="49" t="str">
        <f t="array" ref="W769">IF(AND(E769&lt;&gt;"",K769="OUI",Q769="OUI"),60,"")</f>
        <v/>
      </c>
      <c r="X769" s="56"/>
      <c r="Y769" s="49"/>
      <c r="Z769" s="49"/>
      <c r="AA769" s="51"/>
      <c r="AB769" s="48"/>
    </row>
    <row r="770" spans="1:28" s="156" customFormat="1" x14ac:dyDescent="0.25">
      <c r="A770" s="152" t="str">
        <f t="array" ref="A770">IF(D770="",RIGHT(E770,7),"")</f>
        <v>5339499</v>
      </c>
      <c r="B770" s="152">
        <f t="array" ref="B770">E770</f>
        <v>10005339499</v>
      </c>
      <c r="C770" s="61" t="str">
        <f t="array" ref="C770">IFERROR(VLOOKUP(B770,RT!A:B,2,FALSE),"")</f>
        <v/>
      </c>
      <c r="D770" s="7" t="str">
        <f t="array" ref="D770">IFERROR(VLOOKUP(B770,RT!A:J,10,FALSE),"")</f>
        <v/>
      </c>
      <c r="E770" s="203">
        <v>10005339499</v>
      </c>
      <c r="F770" s="204" t="s">
        <v>935</v>
      </c>
      <c r="G770" s="204" t="s">
        <v>70</v>
      </c>
      <c r="H770" s="204"/>
      <c r="I770" s="204" t="s">
        <v>566</v>
      </c>
      <c r="J770" s="202" t="s">
        <v>566</v>
      </c>
      <c r="K770" s="169" t="str">
        <f t="array" ref="K770">IFERROR(VLOOKUP(B770,RT!A:K,11,FALSE),"")</f>
        <v/>
      </c>
      <c r="L770" s="170" t="str">
        <f t="array" ref="L770">IFERROR(VLOOKUP(B770,RT!A:AJ,36,FALSE),"")</f>
        <v/>
      </c>
      <c r="M770" s="53" t="str">
        <f t="array" ref="M770">IFERROR(VLOOKUP(B770,RT!A:AL,38,FALSE),"")</f>
        <v/>
      </c>
      <c r="N770" s="52" t="str">
        <f t="array" ref="N770">IFERROR(VLOOKUP(B770,RT!A:AK,37,FALSE),"")</f>
        <v/>
      </c>
      <c r="O770" s="54" t="str">
        <f t="array" ref="O770">IFERROR(VLOOKUP(B770,RT!A:I,9,FALSE),"")</f>
        <v/>
      </c>
      <c r="P770" s="52" t="str">
        <f t="array" ref="P770">IFERROR(VLOOKUP(B770,RT!A:H,8,FALSE),"")</f>
        <v/>
      </c>
      <c r="Q770" s="55" t="str">
        <f t="array" ref="Q770">IFERROR(VLOOKUP(B770,RT!A:AA,27,FALSE),"")</f>
        <v/>
      </c>
      <c r="R770" s="56" t="str">
        <f t="array" ref="R770">IF(AND(E770&lt;&gt;"",G770="INS",K770="OUI",M770&gt;0),M770*IF($O770&gt;41790,5.94,5.65),"")</f>
        <v/>
      </c>
      <c r="S770" s="50" t="str">
        <f t="array" ref="S770">IF(AND(E770&lt;&gt;"",G770="REV",K770="OUI",M770&gt;0),M770*IF($O770&gt;41790,6.2,5.9),"")</f>
        <v/>
      </c>
      <c r="T770" s="57" t="str">
        <f t="array" ref="T770">IF(AND(E770&lt;&gt;"",K770="NON",OR(L770="Branchement individuel",L770="Batiment détruit")),3,"")</f>
        <v/>
      </c>
      <c r="U770" s="58"/>
      <c r="V770" s="58" t="str">
        <f t="array" ref="V770">IF(AND(E770&lt;&gt;"",K770="OUI",Q770="OUI"),18,"")</f>
        <v/>
      </c>
      <c r="W770" s="49" t="str">
        <f t="array" ref="W770">IF(AND(E770&lt;&gt;"",K770="OUI",Q770="OUI"),60,"")</f>
        <v/>
      </c>
      <c r="X770" s="56"/>
      <c r="Y770" s="49"/>
      <c r="Z770" s="49"/>
      <c r="AA770" s="51"/>
      <c r="AB770" s="48"/>
    </row>
    <row r="771" spans="1:28" s="156" customFormat="1" x14ac:dyDescent="0.25">
      <c r="A771" s="152" t="str">
        <f t="array" ref="A771">IF(D771="",RIGHT(E771,7),"")</f>
        <v>5337495</v>
      </c>
      <c r="B771" s="152">
        <f t="array" ref="B771">E771</f>
        <v>10005337495</v>
      </c>
      <c r="C771" s="61" t="str">
        <f t="array" ref="C771">IFERROR(VLOOKUP(B771,RT!A:B,2,FALSE),"")</f>
        <v/>
      </c>
      <c r="D771" s="7" t="str">
        <f t="array" ref="D771">IFERROR(VLOOKUP(B771,RT!A:J,10,FALSE),"")</f>
        <v/>
      </c>
      <c r="E771" s="203">
        <v>10005337495</v>
      </c>
      <c r="F771" s="204" t="s">
        <v>936</v>
      </c>
      <c r="G771" s="204" t="s">
        <v>70</v>
      </c>
      <c r="H771" s="204"/>
      <c r="I771" s="204" t="s">
        <v>566</v>
      </c>
      <c r="J771" s="202" t="s">
        <v>566</v>
      </c>
      <c r="K771" s="169" t="str">
        <f t="array" ref="K771">IFERROR(VLOOKUP(B771,RT!A:K,11,FALSE),"")</f>
        <v/>
      </c>
      <c r="L771" s="170" t="str">
        <f t="array" ref="L771">IFERROR(VLOOKUP(B771,RT!A:AJ,36,FALSE),"")</f>
        <v/>
      </c>
      <c r="M771" s="53" t="str">
        <f t="array" ref="M771">IFERROR(VLOOKUP(B771,RT!A:AL,38,FALSE),"")</f>
        <v/>
      </c>
      <c r="N771" s="52" t="str">
        <f t="array" ref="N771">IFERROR(VLOOKUP(B771,RT!A:AK,37,FALSE),"")</f>
        <v/>
      </c>
      <c r="O771" s="54" t="str">
        <f t="array" ref="O771">IFERROR(VLOOKUP(B771,RT!A:I,9,FALSE),"")</f>
        <v/>
      </c>
      <c r="P771" s="52" t="str">
        <f t="array" ref="P771">IFERROR(VLOOKUP(B771,RT!A:H,8,FALSE),"")</f>
        <v/>
      </c>
      <c r="Q771" s="55" t="str">
        <f t="array" ref="Q771">IFERROR(VLOOKUP(B771,RT!A:AA,27,FALSE),"")</f>
        <v/>
      </c>
      <c r="R771" s="56" t="str">
        <f t="array" ref="R771">IF(AND(E771&lt;&gt;"",G771="INS",K771="OUI",M771&gt;0),M771*IF($O771&gt;41790,5.94,5.65),"")</f>
        <v/>
      </c>
      <c r="S771" s="50" t="str">
        <f t="array" ref="S771">IF(AND(E771&lt;&gt;"",G771="REV",K771="OUI",M771&gt;0),M771*IF($O771&gt;41790,6.2,5.9),"")</f>
        <v/>
      </c>
      <c r="T771" s="57" t="str">
        <f t="array" ref="T771">IF(AND(E771&lt;&gt;"",K771="NON",OR(L771="Branchement individuel",L771="Batiment détruit")),3,"")</f>
        <v/>
      </c>
      <c r="U771" s="58"/>
      <c r="V771" s="58" t="str">
        <f t="array" ref="V771">IF(AND(E771&lt;&gt;"",K771="OUI",Q771="OUI"),18,"")</f>
        <v/>
      </c>
      <c r="W771" s="49" t="str">
        <f t="array" ref="W771">IF(AND(E771&lt;&gt;"",K771="OUI",Q771="OUI"),60,"")</f>
        <v/>
      </c>
      <c r="X771" s="56"/>
      <c r="Y771" s="49"/>
      <c r="Z771" s="49"/>
      <c r="AA771" s="51"/>
      <c r="AB771" s="48"/>
    </row>
    <row r="772" spans="1:28" s="156" customFormat="1" x14ac:dyDescent="0.25">
      <c r="A772" s="152" t="str">
        <f t="array" ref="A772">IF(D772="",RIGHT(E772,7),"")</f>
        <v>5337494</v>
      </c>
      <c r="B772" s="152">
        <f t="array" ref="B772">E772</f>
        <v>10005337494</v>
      </c>
      <c r="C772" s="61" t="str">
        <f t="array" ref="C772">IFERROR(VLOOKUP(B772,RT!A:B,2,FALSE),"")</f>
        <v/>
      </c>
      <c r="D772" s="7" t="str">
        <f t="array" ref="D772">IFERROR(VLOOKUP(B772,RT!A:J,10,FALSE),"")</f>
        <v/>
      </c>
      <c r="E772" s="203">
        <v>10005337494</v>
      </c>
      <c r="F772" s="204" t="s">
        <v>941</v>
      </c>
      <c r="G772" s="204" t="s">
        <v>70</v>
      </c>
      <c r="H772" s="204"/>
      <c r="I772" s="204" t="s">
        <v>566</v>
      </c>
      <c r="J772" s="202" t="s">
        <v>566</v>
      </c>
      <c r="K772" s="169" t="str">
        <f t="array" ref="K772">IFERROR(VLOOKUP(B772,RT!A:K,11,FALSE),"")</f>
        <v/>
      </c>
      <c r="L772" s="170" t="str">
        <f t="array" ref="L772">IFERROR(VLOOKUP(B772,RT!A:AJ,36,FALSE),"")</f>
        <v/>
      </c>
      <c r="M772" s="53" t="str">
        <f t="array" ref="M772">IFERROR(VLOOKUP(B772,RT!A:AL,38,FALSE),"")</f>
        <v/>
      </c>
      <c r="N772" s="52" t="str">
        <f t="array" ref="N772">IFERROR(VLOOKUP(B772,RT!A:AK,37,FALSE),"")</f>
        <v/>
      </c>
      <c r="O772" s="54" t="str">
        <f t="array" ref="O772">IFERROR(VLOOKUP(B772,RT!A:I,9,FALSE),"")</f>
        <v/>
      </c>
      <c r="P772" s="52" t="str">
        <f t="array" ref="P772">IFERROR(VLOOKUP(B772,RT!A:H,8,FALSE),"")</f>
        <v/>
      </c>
      <c r="Q772" s="55" t="str">
        <f t="array" ref="Q772">IFERROR(VLOOKUP(B772,RT!A:AA,27,FALSE),"")</f>
        <v/>
      </c>
      <c r="R772" s="56" t="str">
        <f t="array" ref="R772">IF(AND(E772&lt;&gt;"",G772="INS",K772="OUI",M772&gt;0),M772*IF($O772&gt;41790,5.94,5.65),"")</f>
        <v/>
      </c>
      <c r="S772" s="50" t="str">
        <f t="array" ref="S772">IF(AND(E772&lt;&gt;"",G772="REV",K772="OUI",M772&gt;0),M772*IF($O772&gt;41790,6.2,5.9),"")</f>
        <v/>
      </c>
      <c r="T772" s="57" t="str">
        <f t="array" ref="T772">IF(AND(E772&lt;&gt;"",K772="NON",OR(L772="Branchement individuel",L772="Batiment détruit")),3,"")</f>
        <v/>
      </c>
      <c r="U772" s="58"/>
      <c r="V772" s="58" t="str">
        <f t="array" ref="V772">IF(AND(E772&lt;&gt;"",K772="OUI",Q772="OUI"),18,"")</f>
        <v/>
      </c>
      <c r="W772" s="49" t="str">
        <f t="array" ref="W772">IF(AND(E772&lt;&gt;"",K772="OUI",Q772="OUI"),60,"")</f>
        <v/>
      </c>
      <c r="X772" s="56"/>
      <c r="Y772" s="49"/>
      <c r="Z772" s="49"/>
      <c r="AA772" s="51"/>
      <c r="AB772" s="48"/>
    </row>
    <row r="773" spans="1:28" s="156" customFormat="1" x14ac:dyDescent="0.25">
      <c r="A773" s="152" t="str">
        <f t="array" ref="A773">IF(D773="",RIGHT(E773,7),"")</f>
        <v>5337496</v>
      </c>
      <c r="B773" s="152">
        <f t="array" ref="B773">E773</f>
        <v>10005337496</v>
      </c>
      <c r="C773" s="61" t="str">
        <f t="array" ref="C773">IFERROR(VLOOKUP(B773,RT!A:B,2,FALSE),"")</f>
        <v/>
      </c>
      <c r="D773" s="7" t="str">
        <f t="array" ref="D773">IFERROR(VLOOKUP(B773,RT!A:J,10,FALSE),"")</f>
        <v/>
      </c>
      <c r="E773" s="203">
        <v>10005337496</v>
      </c>
      <c r="F773" s="204" t="s">
        <v>942</v>
      </c>
      <c r="G773" s="204" t="s">
        <v>70</v>
      </c>
      <c r="H773" s="204"/>
      <c r="I773" s="204" t="s">
        <v>566</v>
      </c>
      <c r="J773" s="202" t="s">
        <v>566</v>
      </c>
      <c r="K773" s="169" t="str">
        <f t="array" ref="K773">IFERROR(VLOOKUP(B773,RT!A:K,11,FALSE),"")</f>
        <v/>
      </c>
      <c r="L773" s="170" t="str">
        <f t="array" ref="L773">IFERROR(VLOOKUP(B773,RT!A:AJ,36,FALSE),"")</f>
        <v/>
      </c>
      <c r="M773" s="53" t="str">
        <f t="array" ref="M773">IFERROR(VLOOKUP(B773,RT!A:AL,38,FALSE),"")</f>
        <v/>
      </c>
      <c r="N773" s="52" t="str">
        <f t="array" ref="N773">IFERROR(VLOOKUP(B773,RT!A:AK,37,FALSE),"")</f>
        <v/>
      </c>
      <c r="O773" s="54" t="str">
        <f t="array" ref="O773">IFERROR(VLOOKUP(B773,RT!A:I,9,FALSE),"")</f>
        <v/>
      </c>
      <c r="P773" s="52" t="str">
        <f t="array" ref="P773">IFERROR(VLOOKUP(B773,RT!A:H,8,FALSE),"")</f>
        <v/>
      </c>
      <c r="Q773" s="55" t="str">
        <f t="array" ref="Q773">IFERROR(VLOOKUP(B773,RT!A:AA,27,FALSE),"")</f>
        <v/>
      </c>
      <c r="R773" s="56" t="str">
        <f t="array" ref="R773">IF(AND(E773&lt;&gt;"",G773="INS",K773="OUI",M773&gt;0),M773*IF($O773&gt;41790,5.94,5.65),"")</f>
        <v/>
      </c>
      <c r="S773" s="50" t="str">
        <f t="array" ref="S773">IF(AND(E773&lt;&gt;"",G773="REV",K773="OUI",M773&gt;0),M773*IF($O773&gt;41790,6.2,5.9),"")</f>
        <v/>
      </c>
      <c r="T773" s="57" t="str">
        <f t="array" ref="T773">IF(AND(E773&lt;&gt;"",K773="NON",OR(L773="Branchement individuel",L773="Batiment détruit")),3,"")</f>
        <v/>
      </c>
      <c r="U773" s="58"/>
      <c r="V773" s="58" t="str">
        <f t="array" ref="V773">IF(AND(E773&lt;&gt;"",K773="OUI",Q773="OUI"),18,"")</f>
        <v/>
      </c>
      <c r="W773" s="49" t="str">
        <f t="array" ref="W773">IF(AND(E773&lt;&gt;"",K773="OUI",Q773="OUI"),60,"")</f>
        <v/>
      </c>
      <c r="X773" s="56"/>
      <c r="Y773" s="49"/>
      <c r="Z773" s="49"/>
      <c r="AA773" s="51"/>
      <c r="AB773" s="48"/>
    </row>
    <row r="774" spans="1:28" s="156" customFormat="1" x14ac:dyDescent="0.25">
      <c r="A774" s="152" t="str">
        <f t="array" ref="A774">IF(D774="",RIGHT(E774,7),"")</f>
        <v>5339995</v>
      </c>
      <c r="B774" s="152">
        <f t="array" ref="B774">E774</f>
        <v>10005339995</v>
      </c>
      <c r="C774" s="61" t="str">
        <f t="array" ref="C774">IFERROR(VLOOKUP(B774,RT!A:B,2,FALSE),"")</f>
        <v/>
      </c>
      <c r="D774" s="7" t="str">
        <f t="array" ref="D774">IFERROR(VLOOKUP(B774,RT!A:J,10,FALSE),"")</f>
        <v/>
      </c>
      <c r="E774" s="203">
        <v>10005339995</v>
      </c>
      <c r="F774" s="204" t="s">
        <v>943</v>
      </c>
      <c r="G774" s="204" t="s">
        <v>70</v>
      </c>
      <c r="H774" s="204"/>
      <c r="I774" s="204" t="s">
        <v>566</v>
      </c>
      <c r="J774" s="202" t="s">
        <v>566</v>
      </c>
      <c r="K774" s="169" t="str">
        <f t="array" ref="K774">IFERROR(VLOOKUP(B774,RT!A:K,11,FALSE),"")</f>
        <v/>
      </c>
      <c r="L774" s="170" t="str">
        <f t="array" ref="L774">IFERROR(VLOOKUP(B774,RT!A:AJ,36,FALSE),"")</f>
        <v/>
      </c>
      <c r="M774" s="53" t="str">
        <f t="array" ref="M774">IFERROR(VLOOKUP(B774,RT!A:AL,38,FALSE),"")</f>
        <v/>
      </c>
      <c r="N774" s="52" t="str">
        <f t="array" ref="N774">IFERROR(VLOOKUP(B774,RT!A:AK,37,FALSE),"")</f>
        <v/>
      </c>
      <c r="O774" s="54" t="str">
        <f t="array" ref="O774">IFERROR(VLOOKUP(B774,RT!A:I,9,FALSE),"")</f>
        <v/>
      </c>
      <c r="P774" s="52" t="str">
        <f t="array" ref="P774">IFERROR(VLOOKUP(B774,RT!A:H,8,FALSE),"")</f>
        <v/>
      </c>
      <c r="Q774" s="55" t="str">
        <f t="array" ref="Q774">IFERROR(VLOOKUP(B774,RT!A:AA,27,FALSE),"")</f>
        <v/>
      </c>
      <c r="R774" s="56" t="str">
        <f t="array" ref="R774">IF(AND(E774&lt;&gt;"",G774="INS",K774="OUI",M774&gt;0),M774*IF($O774&gt;41790,5.94,5.65),"")</f>
        <v/>
      </c>
      <c r="S774" s="50" t="str">
        <f t="array" ref="S774">IF(AND(E774&lt;&gt;"",G774="REV",K774="OUI",M774&gt;0),M774*IF($O774&gt;41790,6.2,5.9),"")</f>
        <v/>
      </c>
      <c r="T774" s="57" t="str">
        <f t="array" ref="T774">IF(AND(E774&lt;&gt;"",K774="NON",OR(L774="Branchement individuel",L774="Batiment détruit")),3,"")</f>
        <v/>
      </c>
      <c r="U774" s="58"/>
      <c r="V774" s="58" t="str">
        <f t="array" ref="V774">IF(AND(E774&lt;&gt;"",K774="OUI",Q774="OUI"),18,"")</f>
        <v/>
      </c>
      <c r="W774" s="49" t="str">
        <f t="array" ref="W774">IF(AND(E774&lt;&gt;"",K774="OUI",Q774="OUI"),60,"")</f>
        <v/>
      </c>
      <c r="X774" s="56"/>
      <c r="Y774" s="49"/>
      <c r="Z774" s="49"/>
      <c r="AA774" s="51"/>
      <c r="AB774" s="48"/>
    </row>
    <row r="775" spans="1:28" s="156" customFormat="1" x14ac:dyDescent="0.25">
      <c r="A775" s="152" t="str">
        <f t="array" ref="A775">IF(D775="",RIGHT(E775,7),"")</f>
        <v>5497398</v>
      </c>
      <c r="B775" s="152">
        <f t="array" ref="B775">E775</f>
        <v>10005497398</v>
      </c>
      <c r="C775" s="61" t="str">
        <f t="array" ref="C775">IFERROR(VLOOKUP(B775,RT!A:B,2,FALSE),"")</f>
        <v/>
      </c>
      <c r="D775" s="7" t="str">
        <f t="array" ref="D775">IFERROR(VLOOKUP(B775,RT!A:J,10,FALSE),"")</f>
        <v/>
      </c>
      <c r="E775" s="203">
        <v>10005497398</v>
      </c>
      <c r="F775" s="204" t="s">
        <v>946</v>
      </c>
      <c r="G775" s="204" t="s">
        <v>70</v>
      </c>
      <c r="H775" s="204"/>
      <c r="I775" s="204" t="s">
        <v>566</v>
      </c>
      <c r="J775" s="202" t="s">
        <v>566</v>
      </c>
      <c r="K775" s="169" t="str">
        <f t="array" ref="K775">IFERROR(VLOOKUP(B775,RT!A:K,11,FALSE),"")</f>
        <v/>
      </c>
      <c r="L775" s="170" t="str">
        <f t="array" ref="L775">IFERROR(VLOOKUP(B775,RT!A:AJ,36,FALSE),"")</f>
        <v/>
      </c>
      <c r="M775" s="53" t="str">
        <f t="array" ref="M775">IFERROR(VLOOKUP(B775,RT!A:AL,38,FALSE),"")</f>
        <v/>
      </c>
      <c r="N775" s="52" t="str">
        <f t="array" ref="N775">IFERROR(VLOOKUP(B775,RT!A:AK,37,FALSE),"")</f>
        <v/>
      </c>
      <c r="O775" s="54" t="str">
        <f t="array" ref="O775">IFERROR(VLOOKUP(B775,RT!A:I,9,FALSE),"")</f>
        <v/>
      </c>
      <c r="P775" s="52" t="str">
        <f t="array" ref="P775">IFERROR(VLOOKUP(B775,RT!A:H,8,FALSE),"")</f>
        <v/>
      </c>
      <c r="Q775" s="55" t="str">
        <f t="array" ref="Q775">IFERROR(VLOOKUP(B775,RT!A:AA,27,FALSE),"")</f>
        <v/>
      </c>
      <c r="R775" s="56" t="str">
        <f t="array" ref="R775">IF(AND(E775&lt;&gt;"",G775="INS",K775="OUI",M775&gt;0),M775*IF($O775&gt;41790,5.94,5.65),"")</f>
        <v/>
      </c>
      <c r="S775" s="50" t="str">
        <f t="array" ref="S775">IF(AND(E775&lt;&gt;"",G775="REV",K775="OUI",M775&gt;0),M775*IF($O775&gt;41790,6.2,5.9),"")</f>
        <v/>
      </c>
      <c r="T775" s="57" t="str">
        <f t="array" ref="T775">IF(AND(E775&lt;&gt;"",K775="NON",OR(L775="Branchement individuel",L775="Batiment détruit")),3,"")</f>
        <v/>
      </c>
      <c r="U775" s="58"/>
      <c r="V775" s="58" t="str">
        <f t="array" ref="V775">IF(AND(E775&lt;&gt;"",K775="OUI",Q775="OUI"),18,"")</f>
        <v/>
      </c>
      <c r="W775" s="49" t="str">
        <f t="array" ref="W775">IF(AND(E775&lt;&gt;"",K775="OUI",Q775="OUI"),60,"")</f>
        <v/>
      </c>
      <c r="X775" s="56"/>
      <c r="Y775" s="49"/>
      <c r="Z775" s="49"/>
      <c r="AA775" s="51"/>
      <c r="AB775" s="48"/>
    </row>
    <row r="776" spans="1:28" s="156" customFormat="1" x14ac:dyDescent="0.25">
      <c r="A776" s="152" t="str">
        <f t="array" ref="A776">IF(D776="",RIGHT(E776,7),"")</f>
        <v>5502970</v>
      </c>
      <c r="B776" s="152">
        <f t="array" ref="B776">E776</f>
        <v>10005502970</v>
      </c>
      <c r="C776" s="61" t="str">
        <f t="array" ref="C776">IFERROR(VLOOKUP(B776,RT!A:B,2,FALSE),"")</f>
        <v/>
      </c>
      <c r="D776" s="7" t="str">
        <f t="array" ref="D776">IFERROR(VLOOKUP(B776,RT!A:J,10,FALSE),"")</f>
        <v/>
      </c>
      <c r="E776" s="203">
        <v>10005502970</v>
      </c>
      <c r="F776" s="204" t="s">
        <v>947</v>
      </c>
      <c r="G776" s="204" t="s">
        <v>70</v>
      </c>
      <c r="H776" s="204"/>
      <c r="I776" s="204" t="s">
        <v>566</v>
      </c>
      <c r="J776" s="202" t="s">
        <v>566</v>
      </c>
      <c r="K776" s="169" t="str">
        <f t="array" ref="K776">IFERROR(VLOOKUP(B776,RT!A:K,11,FALSE),"")</f>
        <v/>
      </c>
      <c r="L776" s="170" t="str">
        <f t="array" ref="L776">IFERROR(VLOOKUP(B776,RT!A:AJ,36,FALSE),"")</f>
        <v/>
      </c>
      <c r="M776" s="53" t="str">
        <f t="array" ref="M776">IFERROR(VLOOKUP(B776,RT!A:AL,38,FALSE),"")</f>
        <v/>
      </c>
      <c r="N776" s="52" t="str">
        <f t="array" ref="N776">IFERROR(VLOOKUP(B776,RT!A:AK,37,FALSE),"")</f>
        <v/>
      </c>
      <c r="O776" s="54" t="str">
        <f t="array" ref="O776">IFERROR(VLOOKUP(B776,RT!A:I,9,FALSE),"")</f>
        <v/>
      </c>
      <c r="P776" s="52" t="str">
        <f t="array" ref="P776">IFERROR(VLOOKUP(B776,RT!A:H,8,FALSE),"")</f>
        <v/>
      </c>
      <c r="Q776" s="55" t="str">
        <f t="array" ref="Q776">IFERROR(VLOOKUP(B776,RT!A:AA,27,FALSE),"")</f>
        <v/>
      </c>
      <c r="R776" s="56" t="str">
        <f t="array" ref="R776">IF(AND(E776&lt;&gt;"",G776="INS",K776="OUI",M776&gt;0),M776*IF($O776&gt;41790,5.94,5.65),"")</f>
        <v/>
      </c>
      <c r="S776" s="50" t="str">
        <f t="array" ref="S776">IF(AND(E776&lt;&gt;"",G776="REV",K776="OUI",M776&gt;0),M776*IF($O776&gt;41790,6.2,5.9),"")</f>
        <v/>
      </c>
      <c r="T776" s="57" t="str">
        <f t="array" ref="T776">IF(AND(E776&lt;&gt;"",K776="NON",OR(L776="Branchement individuel",L776="Batiment détruit")),3,"")</f>
        <v/>
      </c>
      <c r="U776" s="58"/>
      <c r="V776" s="58" t="str">
        <f t="array" ref="V776">IF(AND(E776&lt;&gt;"",K776="OUI",Q776="OUI"),18,"")</f>
        <v/>
      </c>
      <c r="W776" s="49" t="str">
        <f t="array" ref="W776">IF(AND(E776&lt;&gt;"",K776="OUI",Q776="OUI"),60,"")</f>
        <v/>
      </c>
      <c r="X776" s="56"/>
      <c r="Y776" s="49"/>
      <c r="Z776" s="49"/>
      <c r="AA776" s="51"/>
      <c r="AB776" s="48"/>
    </row>
    <row r="777" spans="1:28" x14ac:dyDescent="0.25">
      <c r="A777" s="152" t="str">
        <f t="array" ref="A777">IF(D777="",RIGHT(E777,7),"")</f>
        <v>5497715</v>
      </c>
      <c r="B777" s="152">
        <f t="array" ref="B777">E777</f>
        <v>10005497715</v>
      </c>
      <c r="C777" s="61" t="str">
        <f t="array" ref="C777">IFERROR(VLOOKUP(B777,RT!A:B,2,FALSE),"")</f>
        <v/>
      </c>
      <c r="D777" s="7" t="str">
        <f t="array" ref="D777">IFERROR(VLOOKUP(B777,RT!A:J,10,FALSE),"")</f>
        <v/>
      </c>
      <c r="E777" s="203">
        <v>10005497715</v>
      </c>
      <c r="F777" s="204" t="s">
        <v>948</v>
      </c>
      <c r="G777" s="204" t="s">
        <v>70</v>
      </c>
      <c r="H777" s="204"/>
      <c r="I777" s="204" t="s">
        <v>566</v>
      </c>
      <c r="J777" s="202" t="s">
        <v>566</v>
      </c>
      <c r="K777" s="169" t="str">
        <f t="array" ref="K777">IFERROR(VLOOKUP(B777,RT!A:K,11,FALSE),"")</f>
        <v/>
      </c>
      <c r="L777" s="170" t="str">
        <f t="array" ref="L777">IFERROR(VLOOKUP(B777,RT!A:AJ,36,FALSE),"")</f>
        <v/>
      </c>
      <c r="M777" s="53" t="str">
        <f t="array" ref="M777">IFERROR(VLOOKUP(B777,RT!A:AL,38,FALSE),"")</f>
        <v/>
      </c>
      <c r="N777" s="52" t="str">
        <f t="array" ref="N777">IFERROR(VLOOKUP(B777,RT!A:AK,37,FALSE),"")</f>
        <v/>
      </c>
      <c r="O777" s="54" t="str">
        <f t="array" ref="O777">IFERROR(VLOOKUP(B777,RT!A:I,9,FALSE),"")</f>
        <v/>
      </c>
      <c r="P777" s="52" t="str">
        <f t="array" ref="P777">IFERROR(VLOOKUP(B777,RT!A:H,8,FALSE),"")</f>
        <v/>
      </c>
      <c r="Q777" s="55" t="str">
        <f t="array" ref="Q777">IFERROR(VLOOKUP(B777,RT!A:AA,27,FALSE),"")</f>
        <v/>
      </c>
      <c r="R777" s="56" t="str">
        <f t="array" ref="R777">IF(AND(E777&lt;&gt;"",G777="INS",K777="OUI",M777&gt;0),M777*IF($O777&gt;41790,5.94,5.65),"")</f>
        <v/>
      </c>
      <c r="S777" s="50" t="str">
        <f t="array" ref="S777">IF(AND(E777&lt;&gt;"",G777="REV",K777="OUI",M777&gt;0),M777*IF($O777&gt;41790,6.2,5.9),"")</f>
        <v/>
      </c>
      <c r="T777" s="57" t="str">
        <f t="array" ref="T777">IF(AND(E777&lt;&gt;"",K777="NON",OR(L777="Branchement individuel",L777="Batiment détruit")),3,"")</f>
        <v/>
      </c>
      <c r="U777" s="58"/>
      <c r="V777" s="58" t="str">
        <f t="array" ref="V777">IF(AND(E777&lt;&gt;"",K777="OUI",Q777="OUI"),18,"")</f>
        <v/>
      </c>
      <c r="W777" s="49" t="str">
        <f t="array" ref="W777">IF(AND(E777&lt;&gt;"",K777="OUI",Q777="OUI"),60,"")</f>
        <v/>
      </c>
      <c r="X777" s="56"/>
      <c r="Y777" s="49"/>
      <c r="Z777" s="49"/>
      <c r="AA777" s="51"/>
      <c r="AB777" s="48"/>
    </row>
    <row r="778" spans="1:28" x14ac:dyDescent="0.25">
      <c r="A778" s="152" t="str">
        <f t="array" ref="A778">IF(D778="",RIGHT(E778,7),"")</f>
        <v>5503840</v>
      </c>
      <c r="B778" s="152">
        <f t="array" ref="B778">E778</f>
        <v>10005503840</v>
      </c>
      <c r="C778" s="61" t="str">
        <f t="array" ref="C778">IFERROR(VLOOKUP(B778,RT!A:B,2,FALSE),"")</f>
        <v/>
      </c>
      <c r="D778" s="7" t="str">
        <f t="array" ref="D778">IFERROR(VLOOKUP(B778,RT!A:J,10,FALSE),"")</f>
        <v/>
      </c>
      <c r="E778" s="203">
        <v>10005503840</v>
      </c>
      <c r="F778" s="204" t="s">
        <v>949</v>
      </c>
      <c r="G778" s="204" t="s">
        <v>70</v>
      </c>
      <c r="H778" s="204"/>
      <c r="I778" s="204" t="s">
        <v>566</v>
      </c>
      <c r="J778" s="202" t="s">
        <v>566</v>
      </c>
      <c r="K778" s="169" t="str">
        <f t="array" ref="K778">IFERROR(VLOOKUP(B778,RT!A:K,11,FALSE),"")</f>
        <v/>
      </c>
      <c r="L778" s="170" t="str">
        <f t="array" ref="L778">IFERROR(VLOOKUP(B778,RT!A:AJ,36,FALSE),"")</f>
        <v/>
      </c>
      <c r="M778" s="53" t="str">
        <f t="array" ref="M778">IFERROR(VLOOKUP(B778,RT!A:AL,38,FALSE),"")</f>
        <v/>
      </c>
      <c r="N778" s="52" t="str">
        <f t="array" ref="N778">IFERROR(VLOOKUP(B778,RT!A:AK,37,FALSE),"")</f>
        <v/>
      </c>
      <c r="O778" s="54" t="str">
        <f t="array" ref="O778">IFERROR(VLOOKUP(B778,RT!A:I,9,FALSE),"")</f>
        <v/>
      </c>
      <c r="P778" s="52" t="str">
        <f t="array" ref="P778">IFERROR(VLOOKUP(B778,RT!A:H,8,FALSE),"")</f>
        <v/>
      </c>
      <c r="Q778" s="55" t="str">
        <f t="array" ref="Q778">IFERROR(VLOOKUP(B778,RT!A:AA,27,FALSE),"")</f>
        <v/>
      </c>
      <c r="R778" s="56" t="str">
        <f t="array" ref="R778">IF(AND(E778&lt;&gt;"",G778="INS",K778="OUI",M778&gt;0),M778*IF($O778&gt;41790,5.94,5.65),"")</f>
        <v/>
      </c>
      <c r="S778" s="50" t="str">
        <f t="array" ref="S778">IF(AND(E778&lt;&gt;"",G778="REV",K778="OUI",M778&gt;0),M778*IF($O778&gt;41790,6.2,5.9),"")</f>
        <v/>
      </c>
      <c r="T778" s="57" t="str">
        <f t="array" ref="T778">IF(AND(E778&lt;&gt;"",K778="NON",OR(L778="Branchement individuel",L778="Batiment détruit")),3,"")</f>
        <v/>
      </c>
      <c r="U778" s="58"/>
      <c r="V778" s="58" t="str">
        <f t="array" ref="V778">IF(AND(E778&lt;&gt;"",K778="OUI",Q778="OUI"),18,"")</f>
        <v/>
      </c>
      <c r="W778" s="49" t="str">
        <f t="array" ref="W778">IF(AND(E778&lt;&gt;"",K778="OUI",Q778="OUI"),60,"")</f>
        <v/>
      </c>
      <c r="X778" s="56"/>
      <c r="Y778" s="49"/>
      <c r="Z778" s="49"/>
      <c r="AA778" s="51"/>
      <c r="AB778" s="48"/>
    </row>
    <row r="779" spans="1:28" x14ac:dyDescent="0.25">
      <c r="A779" s="152" t="str">
        <f t="array" ref="A779">IF(D779="",RIGHT(E779,7),"")</f>
        <v>5502180</v>
      </c>
      <c r="B779" s="152">
        <f t="array" ref="B779">E779</f>
        <v>10005502180</v>
      </c>
      <c r="C779" s="61" t="str">
        <f t="array" ref="C779">IFERROR(VLOOKUP(B779,RT!A:B,2,FALSE),"")</f>
        <v/>
      </c>
      <c r="D779" s="7" t="str">
        <f t="array" ref="D779">IFERROR(VLOOKUP(B779,RT!A:J,10,FALSE),"")</f>
        <v/>
      </c>
      <c r="E779" s="203">
        <v>10005502180</v>
      </c>
      <c r="F779" s="204" t="s">
        <v>950</v>
      </c>
      <c r="G779" s="204" t="s">
        <v>70</v>
      </c>
      <c r="H779" s="204"/>
      <c r="I779" s="204" t="s">
        <v>566</v>
      </c>
      <c r="J779" s="202" t="s">
        <v>566</v>
      </c>
      <c r="K779" s="169" t="str">
        <f t="array" ref="K779">IFERROR(VLOOKUP(B779,RT!A:K,11,FALSE),"")</f>
        <v/>
      </c>
      <c r="L779" s="170" t="str">
        <f t="array" ref="L779">IFERROR(VLOOKUP(B779,RT!A:AJ,36,FALSE),"")</f>
        <v/>
      </c>
      <c r="M779" s="53" t="str">
        <f t="array" ref="M779">IFERROR(VLOOKUP(B779,RT!A:AL,38,FALSE),"")</f>
        <v/>
      </c>
      <c r="N779" s="52" t="str">
        <f t="array" ref="N779">IFERROR(VLOOKUP(B779,RT!A:AK,37,FALSE),"")</f>
        <v/>
      </c>
      <c r="O779" s="54" t="str">
        <f t="array" ref="O779">IFERROR(VLOOKUP(B779,RT!A:I,9,FALSE),"")</f>
        <v/>
      </c>
      <c r="P779" s="52" t="str">
        <f t="array" ref="P779">IFERROR(VLOOKUP(B779,RT!A:H,8,FALSE),"")</f>
        <v/>
      </c>
      <c r="Q779" s="55" t="str">
        <f t="array" ref="Q779">IFERROR(VLOOKUP(B779,RT!A:AA,27,FALSE),"")</f>
        <v/>
      </c>
      <c r="R779" s="56" t="str">
        <f t="array" ref="R779">IF(AND(E779&lt;&gt;"",G779="INS",K779="OUI",M779&gt;0),M779*IF($O779&gt;41790,5.94,5.65),"")</f>
        <v/>
      </c>
      <c r="S779" s="50" t="str">
        <f t="array" ref="S779">IF(AND(E779&lt;&gt;"",G779="REV",K779="OUI",M779&gt;0),M779*IF($O779&gt;41790,6.2,5.9),"")</f>
        <v/>
      </c>
      <c r="T779" s="57" t="str">
        <f t="array" ref="T779">IF(AND(E779&lt;&gt;"",K779="NON",OR(L779="Branchement individuel",L779="Batiment détruit")),3,"")</f>
        <v/>
      </c>
      <c r="U779" s="58"/>
      <c r="V779" s="58" t="str">
        <f t="array" ref="V779">IF(AND(E779&lt;&gt;"",K779="OUI",Q779="OUI"),18,"")</f>
        <v/>
      </c>
      <c r="W779" s="49" t="str">
        <f t="array" ref="W779">IF(AND(E779&lt;&gt;"",K779="OUI",Q779="OUI"),60,"")</f>
        <v/>
      </c>
      <c r="X779" s="56"/>
      <c r="Y779" s="49"/>
      <c r="Z779" s="49"/>
      <c r="AA779" s="51"/>
      <c r="AB779" s="48"/>
    </row>
    <row r="780" spans="1:28" x14ac:dyDescent="0.25">
      <c r="A780" s="152" t="str">
        <f t="array" ref="A780">IF(D780="",RIGHT(E780,7),"")</f>
        <v>5497717</v>
      </c>
      <c r="B780" s="152">
        <f t="array" ref="B780">E780</f>
        <v>10005497717</v>
      </c>
      <c r="C780" s="61" t="str">
        <f t="array" ref="C780">IFERROR(VLOOKUP(B780,RT!A:B,2,FALSE),"")</f>
        <v/>
      </c>
      <c r="D780" s="7" t="str">
        <f t="array" ref="D780">IFERROR(VLOOKUP(B780,RT!A:J,10,FALSE),"")</f>
        <v/>
      </c>
      <c r="E780" s="203">
        <v>10005497717</v>
      </c>
      <c r="F780" s="204" t="s">
        <v>951</v>
      </c>
      <c r="G780" s="204" t="s">
        <v>70</v>
      </c>
      <c r="H780" s="204"/>
      <c r="I780" s="204" t="s">
        <v>566</v>
      </c>
      <c r="J780" s="202" t="s">
        <v>566</v>
      </c>
      <c r="K780" s="169" t="str">
        <f t="array" ref="K780">IFERROR(VLOOKUP(B780,RT!A:K,11,FALSE),"")</f>
        <v/>
      </c>
      <c r="L780" s="170" t="str">
        <f t="array" ref="L780">IFERROR(VLOOKUP(B780,RT!A:AJ,36,FALSE),"")</f>
        <v/>
      </c>
      <c r="M780" s="53" t="str">
        <f t="array" ref="M780">IFERROR(VLOOKUP(B780,RT!A:AL,38,FALSE),"")</f>
        <v/>
      </c>
      <c r="N780" s="52" t="str">
        <f t="array" ref="N780">IFERROR(VLOOKUP(B780,RT!A:AK,37,FALSE),"")</f>
        <v/>
      </c>
      <c r="O780" s="54" t="str">
        <f t="array" ref="O780">IFERROR(VLOOKUP(B780,RT!A:I,9,FALSE),"")</f>
        <v/>
      </c>
      <c r="P780" s="52" t="str">
        <f t="array" ref="P780">IFERROR(VLOOKUP(B780,RT!A:H,8,FALSE),"")</f>
        <v/>
      </c>
      <c r="Q780" s="55" t="str">
        <f t="array" ref="Q780">IFERROR(VLOOKUP(B780,RT!A:AA,27,FALSE),"")</f>
        <v/>
      </c>
      <c r="R780" s="56" t="str">
        <f t="array" ref="R780">IF(AND(E780&lt;&gt;"",G780="INS",K780="OUI",M780&gt;0),M780*IF($O780&gt;41790,5.94,5.65),"")</f>
        <v/>
      </c>
      <c r="S780" s="50" t="str">
        <f t="array" ref="S780">IF(AND(E780&lt;&gt;"",G780="REV",K780="OUI",M780&gt;0),M780*IF($O780&gt;41790,6.2,5.9),"")</f>
        <v/>
      </c>
      <c r="T780" s="57" t="str">
        <f t="array" ref="T780">IF(AND(E780&lt;&gt;"",K780="NON",OR(L780="Branchement individuel",L780="Batiment détruit")),3,"")</f>
        <v/>
      </c>
      <c r="U780" s="58"/>
      <c r="V780" s="58" t="str">
        <f t="array" ref="V780">IF(AND(E780&lt;&gt;"",K780="OUI",Q780="OUI"),18,"")</f>
        <v/>
      </c>
      <c r="W780" s="49" t="str">
        <f t="array" ref="W780">IF(AND(E780&lt;&gt;"",K780="OUI",Q780="OUI"),60,"")</f>
        <v/>
      </c>
      <c r="X780" s="56"/>
      <c r="Y780" s="49"/>
      <c r="Z780" s="49"/>
      <c r="AA780" s="51"/>
      <c r="AB780" s="48"/>
    </row>
    <row r="781" spans="1:28" x14ac:dyDescent="0.25">
      <c r="A781" s="152" t="str">
        <f t="array" ref="A781">IF(D781="",RIGHT(E781,7),"")</f>
        <v>5524075</v>
      </c>
      <c r="B781" s="152">
        <f t="array" ref="B781">E781</f>
        <v>10005524075</v>
      </c>
      <c r="C781" s="61" t="str">
        <f t="array" ref="C781">IFERROR(VLOOKUP(B781,RT!A:B,2,FALSE),"")</f>
        <v/>
      </c>
      <c r="D781" s="7" t="str">
        <f t="array" ref="D781">IFERROR(VLOOKUP(B781,RT!A:J,10,FALSE),"")</f>
        <v/>
      </c>
      <c r="E781" s="203">
        <v>10005524075</v>
      </c>
      <c r="F781" s="204" t="s">
        <v>955</v>
      </c>
      <c r="G781" s="204" t="s">
        <v>70</v>
      </c>
      <c r="H781" s="204"/>
      <c r="I781" s="204" t="s">
        <v>566</v>
      </c>
      <c r="J781" s="202" t="s">
        <v>566</v>
      </c>
      <c r="K781" s="169" t="str">
        <f t="array" ref="K781">IFERROR(VLOOKUP(B781,RT!A:K,11,FALSE),"")</f>
        <v/>
      </c>
      <c r="L781" s="170" t="str">
        <f t="array" ref="L781">IFERROR(VLOOKUP(B781,RT!A:AJ,36,FALSE),"")</f>
        <v/>
      </c>
      <c r="M781" s="53" t="str">
        <f t="array" ref="M781">IFERROR(VLOOKUP(B781,RT!A:AL,38,FALSE),"")</f>
        <v/>
      </c>
      <c r="N781" s="52" t="str">
        <f t="array" ref="N781">IFERROR(VLOOKUP(B781,RT!A:AK,37,FALSE),"")</f>
        <v/>
      </c>
      <c r="O781" s="54" t="str">
        <f t="array" ref="O781">IFERROR(VLOOKUP(B781,RT!A:I,9,FALSE),"")</f>
        <v/>
      </c>
      <c r="P781" s="52" t="str">
        <f t="array" ref="P781">IFERROR(VLOOKUP(B781,RT!A:H,8,FALSE),"")</f>
        <v/>
      </c>
      <c r="Q781" s="55" t="str">
        <f t="array" ref="Q781">IFERROR(VLOOKUP(B781,RT!A:AA,27,FALSE),"")</f>
        <v/>
      </c>
      <c r="R781" s="56" t="str">
        <f t="array" ref="R781">IF(AND(E781&lt;&gt;"",G781="INS",K781="OUI",M781&gt;0),M781*IF($O781&gt;41790,5.94,5.65),"")</f>
        <v/>
      </c>
      <c r="S781" s="50" t="str">
        <f t="array" ref="S781">IF(AND(E781&lt;&gt;"",G781="REV",K781="OUI",M781&gt;0),M781*IF($O781&gt;41790,6.2,5.9),"")</f>
        <v/>
      </c>
      <c r="T781" s="57" t="str">
        <f t="array" ref="T781">IF(AND(E781&lt;&gt;"",K781="NON",OR(L781="Branchement individuel",L781="Batiment détruit")),3,"")</f>
        <v/>
      </c>
      <c r="U781" s="58"/>
      <c r="V781" s="58" t="str">
        <f t="array" ref="V781">IF(AND(E781&lt;&gt;"",K781="OUI",Q781="OUI"),18,"")</f>
        <v/>
      </c>
      <c r="W781" s="49" t="str">
        <f t="array" ref="W781">IF(AND(E781&lt;&gt;"",K781="OUI",Q781="OUI"),60,"")</f>
        <v/>
      </c>
      <c r="X781" s="56"/>
      <c r="Y781" s="49"/>
      <c r="Z781" s="49"/>
      <c r="AA781" s="51"/>
      <c r="AB781" s="48"/>
    </row>
    <row r="782" spans="1:28" x14ac:dyDescent="0.25">
      <c r="A782" s="152" t="str">
        <f t="array" ref="A782">IF(D782="",RIGHT(E782,7),"")</f>
        <v>5500522</v>
      </c>
      <c r="B782" s="152">
        <f t="array" ref="B782">E782</f>
        <v>10005500522</v>
      </c>
      <c r="C782" s="61" t="str">
        <f t="array" ref="C782">IFERROR(VLOOKUP(B782,RT!A:B,2,FALSE),"")</f>
        <v/>
      </c>
      <c r="D782" s="7" t="str">
        <f t="array" ref="D782">IFERROR(VLOOKUP(B782,RT!A:J,10,FALSE),"")</f>
        <v/>
      </c>
      <c r="E782" s="203">
        <v>10005500522</v>
      </c>
      <c r="F782" s="204" t="s">
        <v>983</v>
      </c>
      <c r="G782" s="204" t="s">
        <v>70</v>
      </c>
      <c r="H782" s="204"/>
      <c r="I782" s="204" t="s">
        <v>566</v>
      </c>
      <c r="J782" s="202" t="s">
        <v>566</v>
      </c>
      <c r="K782" s="169" t="str">
        <f t="array" ref="K782">IFERROR(VLOOKUP(B782,RT!A:K,11,FALSE),"")</f>
        <v/>
      </c>
      <c r="L782" s="170" t="str">
        <f t="array" ref="L782">IFERROR(VLOOKUP(B782,RT!A:AJ,36,FALSE),"")</f>
        <v/>
      </c>
      <c r="M782" s="53" t="str">
        <f t="array" ref="M782">IFERROR(VLOOKUP(B782,RT!A:AL,38,FALSE),"")</f>
        <v/>
      </c>
      <c r="N782" s="52" t="str">
        <f t="array" ref="N782">IFERROR(VLOOKUP(B782,RT!A:AK,37,FALSE),"")</f>
        <v/>
      </c>
      <c r="O782" s="54" t="str">
        <f t="array" ref="O782">IFERROR(VLOOKUP(B782,RT!A:I,9,FALSE),"")</f>
        <v/>
      </c>
      <c r="P782" s="52" t="str">
        <f t="array" ref="P782">IFERROR(VLOOKUP(B782,RT!A:H,8,FALSE),"")</f>
        <v/>
      </c>
      <c r="Q782" s="55" t="str">
        <f t="array" ref="Q782">IFERROR(VLOOKUP(B782,RT!A:AA,27,FALSE),"")</f>
        <v/>
      </c>
      <c r="R782" s="56" t="str">
        <f t="array" ref="R782">IF(AND(E782&lt;&gt;"",G782="INS",K782="OUI",M782&gt;0),M782*IF($O782&gt;41790,5.94,5.65),"")</f>
        <v/>
      </c>
      <c r="S782" s="50" t="str">
        <f t="array" ref="S782">IF(AND(E782&lt;&gt;"",G782="REV",K782="OUI",M782&gt;0),M782*IF($O782&gt;41790,6.2,5.9),"")</f>
        <v/>
      </c>
      <c r="T782" s="57" t="str">
        <f t="array" ref="T782">IF(AND(E782&lt;&gt;"",K782="NON",OR(L782="Branchement individuel",L782="Batiment détruit")),3,"")</f>
        <v/>
      </c>
      <c r="U782" s="58"/>
      <c r="V782" s="58" t="str">
        <f t="array" ref="V782">IF(AND(E782&lt;&gt;"",K782="OUI",Q782="OUI"),18,"")</f>
        <v/>
      </c>
      <c r="W782" s="49" t="str">
        <f t="array" ref="W782">IF(AND(E782&lt;&gt;"",K782="OUI",Q782="OUI"),60,"")</f>
        <v/>
      </c>
      <c r="X782" s="56"/>
      <c r="Y782" s="49"/>
      <c r="Z782" s="49"/>
      <c r="AA782" s="51"/>
      <c r="AB782" s="48"/>
    </row>
    <row r="783" spans="1:28" x14ac:dyDescent="0.25">
      <c r="A783" s="152" t="str">
        <f t="array" ref="A783">IF(D783="",RIGHT(E783,7),"")</f>
        <v>5497714</v>
      </c>
      <c r="B783" s="152">
        <f t="array" ref="B783">E783</f>
        <v>10005497714</v>
      </c>
      <c r="C783" s="61" t="str">
        <f t="array" ref="C783">IFERROR(VLOOKUP(B783,RT!A:B,2,FALSE),"")</f>
        <v/>
      </c>
      <c r="D783" s="7" t="str">
        <f t="array" ref="D783">IFERROR(VLOOKUP(B783,RT!A:J,10,FALSE),"")</f>
        <v/>
      </c>
      <c r="E783" s="203">
        <v>10005497714</v>
      </c>
      <c r="F783" s="204" t="s">
        <v>956</v>
      </c>
      <c r="G783" s="204" t="s">
        <v>70</v>
      </c>
      <c r="H783" s="204"/>
      <c r="I783" s="204" t="s">
        <v>566</v>
      </c>
      <c r="J783" s="202" t="s">
        <v>566</v>
      </c>
      <c r="K783" s="169" t="str">
        <f t="array" ref="K783">IFERROR(VLOOKUP(B783,RT!A:K,11,FALSE),"")</f>
        <v/>
      </c>
      <c r="L783" s="170" t="str">
        <f t="array" ref="L783">IFERROR(VLOOKUP(B783,RT!A:AJ,36,FALSE),"")</f>
        <v/>
      </c>
      <c r="M783" s="53" t="str">
        <f t="array" ref="M783">IFERROR(VLOOKUP(B783,RT!A:AL,38,FALSE),"")</f>
        <v/>
      </c>
      <c r="N783" s="52" t="str">
        <f t="array" ref="N783">IFERROR(VLOOKUP(B783,RT!A:AK,37,FALSE),"")</f>
        <v/>
      </c>
      <c r="O783" s="54" t="str">
        <f t="array" ref="O783">IFERROR(VLOOKUP(B783,RT!A:I,9,FALSE),"")</f>
        <v/>
      </c>
      <c r="P783" s="52" t="str">
        <f t="array" ref="P783">IFERROR(VLOOKUP(B783,RT!A:H,8,FALSE),"")</f>
        <v/>
      </c>
      <c r="Q783" s="55" t="str">
        <f t="array" ref="Q783">IFERROR(VLOOKUP(B783,RT!A:AA,27,FALSE),"")</f>
        <v/>
      </c>
      <c r="R783" s="56" t="str">
        <f t="array" ref="R783">IF(AND(E783&lt;&gt;"",G783="INS",K783="OUI",M783&gt;0),M783*IF($O783&gt;41790,5.94,5.65),"")</f>
        <v/>
      </c>
      <c r="S783" s="50" t="str">
        <f t="array" ref="S783">IF(AND(E783&lt;&gt;"",G783="REV",K783="OUI",M783&gt;0),M783*IF($O783&gt;41790,6.2,5.9),"")</f>
        <v/>
      </c>
      <c r="T783" s="57" t="str">
        <f t="array" ref="T783">IF(AND(E783&lt;&gt;"",K783="NON",OR(L783="Branchement individuel",L783="Batiment détruit")),3,"")</f>
        <v/>
      </c>
      <c r="U783" s="58"/>
      <c r="V783" s="58" t="str">
        <f t="array" ref="V783">IF(AND(E783&lt;&gt;"",K783="OUI",Q783="OUI"),18,"")</f>
        <v/>
      </c>
      <c r="W783" s="49" t="str">
        <f t="array" ref="W783">IF(AND(E783&lt;&gt;"",K783="OUI",Q783="OUI"),60,"")</f>
        <v/>
      </c>
      <c r="X783" s="56"/>
      <c r="Y783" s="49"/>
      <c r="Z783" s="49"/>
      <c r="AA783" s="51"/>
      <c r="AB783" s="48"/>
    </row>
    <row r="784" spans="1:28" x14ac:dyDescent="0.25">
      <c r="A784" s="152" t="str">
        <f t="array" ref="A784">IF(D784="",RIGHT(E784,7),"")</f>
        <v>5499149</v>
      </c>
      <c r="B784" s="152">
        <f t="array" ref="B784">E784</f>
        <v>10005499149</v>
      </c>
      <c r="C784" s="61" t="str">
        <f t="array" ref="C784">IFERROR(VLOOKUP(B784,RT!A:B,2,FALSE),"")</f>
        <v/>
      </c>
      <c r="D784" s="7" t="str">
        <f t="array" ref="D784">IFERROR(VLOOKUP(B784,RT!A:J,10,FALSE),"")</f>
        <v/>
      </c>
      <c r="E784" s="203">
        <v>10005499149</v>
      </c>
      <c r="F784" s="204" t="s">
        <v>982</v>
      </c>
      <c r="G784" s="204" t="s">
        <v>70</v>
      </c>
      <c r="H784" s="204"/>
      <c r="I784" s="204" t="s">
        <v>566</v>
      </c>
      <c r="J784" s="202" t="s">
        <v>566</v>
      </c>
      <c r="K784" s="169" t="str">
        <f t="array" ref="K784">IFERROR(VLOOKUP(B784,RT!A:K,11,FALSE),"")</f>
        <v/>
      </c>
      <c r="L784" s="170" t="str">
        <f t="array" ref="L784">IFERROR(VLOOKUP(B784,RT!A:AJ,36,FALSE),"")</f>
        <v/>
      </c>
      <c r="M784" s="53" t="str">
        <f t="array" ref="M784">IFERROR(VLOOKUP(B784,RT!A:AL,38,FALSE),"")</f>
        <v/>
      </c>
      <c r="N784" s="52" t="str">
        <f t="array" ref="N784">IFERROR(VLOOKUP(B784,RT!A:AK,37,FALSE),"")</f>
        <v/>
      </c>
      <c r="O784" s="54" t="str">
        <f t="array" ref="O784">IFERROR(VLOOKUP(B784,RT!A:I,9,FALSE),"")</f>
        <v/>
      </c>
      <c r="P784" s="52" t="str">
        <f t="array" ref="P784">IFERROR(VLOOKUP(B784,RT!A:H,8,FALSE),"")</f>
        <v/>
      </c>
      <c r="Q784" s="55" t="str">
        <f t="array" ref="Q784">IFERROR(VLOOKUP(B784,RT!A:AA,27,FALSE),"")</f>
        <v/>
      </c>
      <c r="R784" s="56" t="str">
        <f t="array" ref="R784">IF(AND(E784&lt;&gt;"",G784="INS",K784="OUI",M784&gt;0),M784*IF($O784&gt;41790,5.94,5.65),"")</f>
        <v/>
      </c>
      <c r="S784" s="50" t="str">
        <f t="array" ref="S784">IF(AND(E784&lt;&gt;"",G784="REV",K784="OUI",M784&gt;0),M784*IF($O784&gt;41790,6.2,5.9),"")</f>
        <v/>
      </c>
      <c r="T784" s="57" t="str">
        <f t="array" ref="T784">IF(AND(E784&lt;&gt;"",K784="NON",OR(L784="Branchement individuel",L784="Batiment détruit")),3,"")</f>
        <v/>
      </c>
      <c r="U784" s="58"/>
      <c r="V784" s="58" t="str">
        <f t="array" ref="V784">IF(AND(E784&lt;&gt;"",K784="OUI",Q784="OUI"),18,"")</f>
        <v/>
      </c>
      <c r="W784" s="49" t="str">
        <f t="array" ref="W784">IF(AND(E784&lt;&gt;"",K784="OUI",Q784="OUI"),60,"")</f>
        <v/>
      </c>
      <c r="X784" s="56"/>
      <c r="Y784" s="49"/>
      <c r="Z784" s="49"/>
      <c r="AA784" s="51"/>
      <c r="AB784" s="48"/>
    </row>
    <row r="785" spans="1:28" x14ac:dyDescent="0.25">
      <c r="A785" s="152" t="str">
        <f t="array" ref="A785">IF(D785="",RIGHT(E785,7),"")</f>
        <v>5501220</v>
      </c>
      <c r="B785" s="152">
        <f t="array" ref="B785">E785</f>
        <v>10005501220</v>
      </c>
      <c r="C785" s="61" t="str">
        <f t="array" ref="C785">IFERROR(VLOOKUP(B785,RT!A:B,2,FALSE),"")</f>
        <v/>
      </c>
      <c r="D785" s="7" t="str">
        <f t="array" ref="D785">IFERROR(VLOOKUP(B785,RT!A:J,10,FALSE),"")</f>
        <v/>
      </c>
      <c r="E785" s="203">
        <v>10005501220</v>
      </c>
      <c r="F785" s="204" t="s">
        <v>981</v>
      </c>
      <c r="G785" s="204" t="s">
        <v>70</v>
      </c>
      <c r="H785" s="204"/>
      <c r="I785" s="204" t="s">
        <v>566</v>
      </c>
      <c r="J785" s="202" t="s">
        <v>566</v>
      </c>
      <c r="K785" s="169" t="str">
        <f t="array" ref="K785">IFERROR(VLOOKUP(B785,RT!A:K,11,FALSE),"")</f>
        <v/>
      </c>
      <c r="L785" s="170" t="str">
        <f t="array" ref="L785">IFERROR(VLOOKUP(B785,RT!A:AJ,36,FALSE),"")</f>
        <v/>
      </c>
      <c r="M785" s="53" t="str">
        <f t="array" ref="M785">IFERROR(VLOOKUP(B785,RT!A:AL,38,FALSE),"")</f>
        <v/>
      </c>
      <c r="N785" s="52" t="str">
        <f t="array" ref="N785">IFERROR(VLOOKUP(B785,RT!A:AK,37,FALSE),"")</f>
        <v/>
      </c>
      <c r="O785" s="54" t="str">
        <f t="array" ref="O785">IFERROR(VLOOKUP(B785,RT!A:I,9,FALSE),"")</f>
        <v/>
      </c>
      <c r="P785" s="52" t="str">
        <f t="array" ref="P785">IFERROR(VLOOKUP(B785,RT!A:H,8,FALSE),"")</f>
        <v/>
      </c>
      <c r="Q785" s="55" t="str">
        <f t="array" ref="Q785">IFERROR(VLOOKUP(B785,RT!A:AA,27,FALSE),"")</f>
        <v/>
      </c>
      <c r="R785" s="56" t="str">
        <f t="array" ref="R785">IF(AND(E785&lt;&gt;"",G785="INS",K785="OUI",M785&gt;0),M785*IF($O785&gt;41790,5.94,5.65),"")</f>
        <v/>
      </c>
      <c r="S785" s="50" t="str">
        <f t="array" ref="S785">IF(AND(E785&lt;&gt;"",G785="REV",K785="OUI",M785&gt;0),M785*IF($O785&gt;41790,6.2,5.9),"")</f>
        <v/>
      </c>
      <c r="T785" s="57" t="str">
        <f t="array" ref="T785">IF(AND(E785&lt;&gt;"",K785="NON",OR(L785="Branchement individuel",L785="Batiment détruit")),3,"")</f>
        <v/>
      </c>
      <c r="U785" s="58"/>
      <c r="V785" s="58" t="str">
        <f t="array" ref="V785">IF(AND(E785&lt;&gt;"",K785="OUI",Q785="OUI"),18,"")</f>
        <v/>
      </c>
      <c r="W785" s="49" t="str">
        <f t="array" ref="W785">IF(AND(E785&lt;&gt;"",K785="OUI",Q785="OUI"),60,"")</f>
        <v/>
      </c>
      <c r="X785" s="56"/>
      <c r="Y785" s="49"/>
      <c r="Z785" s="49"/>
      <c r="AA785" s="51"/>
      <c r="AB785" s="48"/>
    </row>
    <row r="786" spans="1:28" s="156" customFormat="1" x14ac:dyDescent="0.25">
      <c r="A786" s="152" t="str">
        <f t="array" ref="A786">IF(D786="",RIGHT(E786,7),"")</f>
        <v>5499819</v>
      </c>
      <c r="B786" s="152">
        <f t="array" ref="B786">E786</f>
        <v>10005499819</v>
      </c>
      <c r="C786" s="61" t="str">
        <f t="array" ref="C786">IFERROR(VLOOKUP(B786,RT!A:B,2,FALSE),"")</f>
        <v/>
      </c>
      <c r="D786" s="7" t="str">
        <f t="array" ref="D786">IFERROR(VLOOKUP(B786,RT!A:J,10,FALSE),"")</f>
        <v/>
      </c>
      <c r="E786" s="203">
        <v>10005499819</v>
      </c>
      <c r="F786" s="204" t="s">
        <v>985</v>
      </c>
      <c r="G786" s="204" t="s">
        <v>70</v>
      </c>
      <c r="H786" s="204"/>
      <c r="I786" s="204" t="s">
        <v>566</v>
      </c>
      <c r="J786" s="202" t="s">
        <v>566</v>
      </c>
      <c r="K786" s="169" t="str">
        <f t="array" ref="K786">IFERROR(VLOOKUP(B786,RT!A:K,11,FALSE),"")</f>
        <v/>
      </c>
      <c r="L786" s="170" t="str">
        <f t="array" ref="L786">IFERROR(VLOOKUP(B786,RT!A:AJ,36,FALSE),"")</f>
        <v/>
      </c>
      <c r="M786" s="53" t="str">
        <f t="array" ref="M786">IFERROR(VLOOKUP(B786,RT!A:AL,38,FALSE),"")</f>
        <v/>
      </c>
      <c r="N786" s="52" t="str">
        <f t="array" ref="N786">IFERROR(VLOOKUP(B786,RT!A:AK,37,FALSE),"")</f>
        <v/>
      </c>
      <c r="O786" s="54" t="str">
        <f t="array" ref="O786">IFERROR(VLOOKUP(B786,RT!A:I,9,FALSE),"")</f>
        <v/>
      </c>
      <c r="P786" s="52" t="str">
        <f t="array" ref="P786">IFERROR(VLOOKUP(B786,RT!A:H,8,FALSE),"")</f>
        <v/>
      </c>
      <c r="Q786" s="55" t="str">
        <f t="array" ref="Q786">IFERROR(VLOOKUP(B786,RT!A:AA,27,FALSE),"")</f>
        <v/>
      </c>
      <c r="R786" s="56" t="str">
        <f t="array" ref="R786">IF(AND(E786&lt;&gt;"",G786="INS",K786="OUI",M786&gt;0),M786*IF($O786&gt;41790,5.94,5.65),"")</f>
        <v/>
      </c>
      <c r="S786" s="50" t="str">
        <f t="array" ref="S786">IF(AND(E786&lt;&gt;"",G786="REV",K786="OUI",M786&gt;0),M786*IF($O786&gt;41790,6.2,5.9),"")</f>
        <v/>
      </c>
      <c r="T786" s="57" t="str">
        <f t="array" ref="T786">IF(AND(E786&lt;&gt;"",K786="NON",OR(L786="Branchement individuel",L786="Batiment détruit")),3,"")</f>
        <v/>
      </c>
      <c r="U786" s="58"/>
      <c r="V786" s="58" t="str">
        <f t="array" ref="V786">IF(AND(E786&lt;&gt;"",K786="OUI",Q786="OUI"),18,"")</f>
        <v/>
      </c>
      <c r="W786" s="49" t="str">
        <f t="array" ref="W786">IF(AND(E786&lt;&gt;"",K786="OUI",Q786="OUI"),60,"")</f>
        <v/>
      </c>
      <c r="X786" s="56"/>
      <c r="Y786" s="49"/>
      <c r="Z786" s="49"/>
      <c r="AA786" s="51"/>
      <c r="AB786" s="48"/>
    </row>
    <row r="787" spans="1:28" s="156" customFormat="1" x14ac:dyDescent="0.25">
      <c r="A787" s="152" t="str">
        <f t="array" ref="A787">IF(D787="",RIGHT(E787,7),"")</f>
        <v>5520817</v>
      </c>
      <c r="B787" s="152">
        <f t="array" ref="B787">E787</f>
        <v>10005520817</v>
      </c>
      <c r="C787" s="61" t="str">
        <f t="array" ref="C787">IFERROR(VLOOKUP(B787,RT!A:B,2,FALSE),"")</f>
        <v/>
      </c>
      <c r="D787" s="7" t="str">
        <f t="array" ref="D787">IFERROR(VLOOKUP(B787,RT!A:J,10,FALSE),"")</f>
        <v/>
      </c>
      <c r="E787" s="203">
        <v>10005520817</v>
      </c>
      <c r="F787" s="204" t="s">
        <v>957</v>
      </c>
      <c r="G787" s="204" t="s">
        <v>70</v>
      </c>
      <c r="H787" s="204"/>
      <c r="I787" s="204" t="s">
        <v>566</v>
      </c>
      <c r="J787" s="202" t="s">
        <v>566</v>
      </c>
      <c r="K787" s="169" t="str">
        <f t="array" ref="K787">IFERROR(VLOOKUP(B787,RT!A:K,11,FALSE),"")</f>
        <v/>
      </c>
      <c r="L787" s="170" t="str">
        <f t="array" ref="L787">IFERROR(VLOOKUP(B787,RT!A:AJ,36,FALSE),"")</f>
        <v/>
      </c>
      <c r="M787" s="53" t="str">
        <f t="array" ref="M787">IFERROR(VLOOKUP(B787,RT!A:AL,38,FALSE),"")</f>
        <v/>
      </c>
      <c r="N787" s="52" t="str">
        <f t="array" ref="N787">IFERROR(VLOOKUP(B787,RT!A:AK,37,FALSE),"")</f>
        <v/>
      </c>
      <c r="O787" s="54" t="str">
        <f t="array" ref="O787">IFERROR(VLOOKUP(B787,RT!A:I,9,FALSE),"")</f>
        <v/>
      </c>
      <c r="P787" s="52" t="str">
        <f t="array" ref="P787">IFERROR(VLOOKUP(B787,RT!A:H,8,FALSE),"")</f>
        <v/>
      </c>
      <c r="Q787" s="55" t="str">
        <f t="array" ref="Q787">IFERROR(VLOOKUP(B787,RT!A:AA,27,FALSE),"")</f>
        <v/>
      </c>
      <c r="R787" s="56" t="str">
        <f t="array" ref="R787">IF(AND(E787&lt;&gt;"",G787="INS",K787="OUI",M787&gt;0),M787*IF($O787&gt;41790,5.94,5.65),"")</f>
        <v/>
      </c>
      <c r="S787" s="50" t="str">
        <f t="array" ref="S787">IF(AND(E787&lt;&gt;"",G787="REV",K787="OUI",M787&gt;0),M787*IF($O787&gt;41790,6.2,5.9),"")</f>
        <v/>
      </c>
      <c r="T787" s="57" t="str">
        <f t="array" ref="T787">IF(AND(E787&lt;&gt;"",K787="NON",OR(L787="Branchement individuel",L787="Batiment détruit")),3,"")</f>
        <v/>
      </c>
      <c r="U787" s="58"/>
      <c r="V787" s="58" t="str">
        <f t="array" ref="V787">IF(AND(E787&lt;&gt;"",K787="OUI",Q787="OUI"),18,"")</f>
        <v/>
      </c>
      <c r="W787" s="49" t="str">
        <f t="array" ref="W787">IF(AND(E787&lt;&gt;"",K787="OUI",Q787="OUI"),60,"")</f>
        <v/>
      </c>
      <c r="X787" s="56"/>
      <c r="Y787" s="49"/>
      <c r="Z787" s="49"/>
      <c r="AA787" s="51"/>
      <c r="AB787" s="48"/>
    </row>
    <row r="788" spans="1:28" x14ac:dyDescent="0.25">
      <c r="A788" s="152" t="str">
        <f t="array" ref="A788">IF(D788="",RIGHT(E788,7),"")</f>
        <v>5503839</v>
      </c>
      <c r="B788" s="152">
        <f t="array" ref="B788">E788</f>
        <v>10005503839</v>
      </c>
      <c r="C788" s="61" t="str">
        <f t="array" ref="C788">IFERROR(VLOOKUP(B788,RT!A:B,2,FALSE),"")</f>
        <v/>
      </c>
      <c r="D788" s="7" t="str">
        <f t="array" ref="D788">IFERROR(VLOOKUP(B788,RT!A:J,10,FALSE),"")</f>
        <v/>
      </c>
      <c r="E788" s="203">
        <v>10005503839</v>
      </c>
      <c r="F788" s="204" t="s">
        <v>958</v>
      </c>
      <c r="G788" s="204" t="s">
        <v>70</v>
      </c>
      <c r="H788" s="204"/>
      <c r="I788" s="204" t="s">
        <v>566</v>
      </c>
      <c r="J788" s="202" t="s">
        <v>566</v>
      </c>
      <c r="K788" s="169" t="str">
        <f t="array" ref="K788">IFERROR(VLOOKUP(B788,RT!A:K,11,FALSE),"")</f>
        <v/>
      </c>
      <c r="L788" s="170" t="str">
        <f t="array" ref="L788">IFERROR(VLOOKUP(B788,RT!A:AJ,36,FALSE),"")</f>
        <v/>
      </c>
      <c r="M788" s="53" t="str">
        <f t="array" ref="M788">IFERROR(VLOOKUP(B788,RT!A:AL,38,FALSE),"")</f>
        <v/>
      </c>
      <c r="N788" s="52" t="str">
        <f t="array" ref="N788">IFERROR(VLOOKUP(B788,RT!A:AK,37,FALSE),"")</f>
        <v/>
      </c>
      <c r="O788" s="54" t="str">
        <f t="array" ref="O788">IFERROR(VLOOKUP(B788,RT!A:I,9,FALSE),"")</f>
        <v/>
      </c>
      <c r="P788" s="52" t="str">
        <f t="array" ref="P788">IFERROR(VLOOKUP(B788,RT!A:H,8,FALSE),"")</f>
        <v/>
      </c>
      <c r="Q788" s="55" t="str">
        <f t="array" ref="Q788">IFERROR(VLOOKUP(B788,RT!A:AA,27,FALSE),"")</f>
        <v/>
      </c>
      <c r="R788" s="56" t="str">
        <f t="array" ref="R788">IF(AND(E788&lt;&gt;"",G788="INS",K788="OUI",M788&gt;0),M788*IF($O788&gt;41790,5.94,5.65),"")</f>
        <v/>
      </c>
      <c r="S788" s="50" t="str">
        <f t="array" ref="S788">IF(AND(E788&lt;&gt;"",G788="REV",K788="OUI",M788&gt;0),M788*IF($O788&gt;41790,6.2,5.9),"")</f>
        <v/>
      </c>
      <c r="T788" s="57" t="str">
        <f t="array" ref="T788">IF(AND(E788&lt;&gt;"",K788="NON",OR(L788="Branchement individuel",L788="Batiment détruit")),3,"")</f>
        <v/>
      </c>
      <c r="U788" s="58"/>
      <c r="V788" s="58" t="str">
        <f t="array" ref="V788">IF(AND(E788&lt;&gt;"",K788="OUI",Q788="OUI"),18,"")</f>
        <v/>
      </c>
      <c r="W788" s="49" t="str">
        <f t="array" ref="W788">IF(AND(E788&lt;&gt;"",K788="OUI",Q788="OUI"),60,"")</f>
        <v/>
      </c>
      <c r="X788" s="56"/>
      <c r="Y788" s="49"/>
      <c r="Z788" s="49"/>
      <c r="AA788" s="51"/>
      <c r="AB788" s="48"/>
    </row>
    <row r="789" spans="1:28" s="156" customFormat="1" x14ac:dyDescent="0.25">
      <c r="A789" s="152" t="str">
        <f t="array" ref="A789">IF(D789="",RIGHT(E789,7),"")</f>
        <v>5522021</v>
      </c>
      <c r="B789" s="152">
        <f t="array" ref="B789">E789</f>
        <v>10005522021</v>
      </c>
      <c r="C789" s="61" t="str">
        <f t="array" ref="C789">IFERROR(VLOOKUP(B789,RT!A:B,2,FALSE),"")</f>
        <v/>
      </c>
      <c r="D789" s="7" t="str">
        <f t="array" ref="D789">IFERROR(VLOOKUP(B789,RT!A:J,10,FALSE),"")</f>
        <v/>
      </c>
      <c r="E789" s="203">
        <v>10005522021</v>
      </c>
      <c r="F789" s="204" t="s">
        <v>959</v>
      </c>
      <c r="G789" s="204" t="s">
        <v>70</v>
      </c>
      <c r="H789" s="204"/>
      <c r="I789" s="204" t="s">
        <v>566</v>
      </c>
      <c r="J789" s="202" t="s">
        <v>566</v>
      </c>
      <c r="K789" s="169" t="str">
        <f t="array" ref="K789">IFERROR(VLOOKUP(B789,RT!A:K,11,FALSE),"")</f>
        <v/>
      </c>
      <c r="L789" s="170" t="str">
        <f t="array" ref="L789">IFERROR(VLOOKUP(B789,RT!A:AJ,36,FALSE),"")</f>
        <v/>
      </c>
      <c r="M789" s="53" t="str">
        <f t="array" ref="M789">IFERROR(VLOOKUP(B789,RT!A:AL,38,FALSE),"")</f>
        <v/>
      </c>
      <c r="N789" s="52" t="str">
        <f t="array" ref="N789">IFERROR(VLOOKUP(B789,RT!A:AK,37,FALSE),"")</f>
        <v/>
      </c>
      <c r="O789" s="54" t="str">
        <f t="array" ref="O789">IFERROR(VLOOKUP(B789,RT!A:I,9,FALSE),"")</f>
        <v/>
      </c>
      <c r="P789" s="52" t="str">
        <f t="array" ref="P789">IFERROR(VLOOKUP(B789,RT!A:H,8,FALSE),"")</f>
        <v/>
      </c>
      <c r="Q789" s="55" t="str">
        <f t="array" ref="Q789">IFERROR(VLOOKUP(B789,RT!A:AA,27,FALSE),"")</f>
        <v/>
      </c>
      <c r="R789" s="56" t="str">
        <f t="array" ref="R789">IF(AND(E789&lt;&gt;"",G789="INS",K789="OUI",M789&gt;0),M789*IF($O789&gt;41790,5.94,5.65),"")</f>
        <v/>
      </c>
      <c r="S789" s="50" t="str">
        <f t="array" ref="S789">IF(AND(E789&lt;&gt;"",G789="REV",K789="OUI",M789&gt;0),M789*IF($O789&gt;41790,6.2,5.9),"")</f>
        <v/>
      </c>
      <c r="T789" s="57" t="str">
        <f t="array" ref="T789">IF(AND(E789&lt;&gt;"",K789="NON",OR(L789="Branchement individuel",L789="Batiment détruit")),3,"")</f>
        <v/>
      </c>
      <c r="U789" s="58"/>
      <c r="V789" s="58" t="str">
        <f t="array" ref="V789">IF(AND(E789&lt;&gt;"",K789="OUI",Q789="OUI"),18,"")</f>
        <v/>
      </c>
      <c r="W789" s="49" t="str">
        <f t="array" ref="W789">IF(AND(E789&lt;&gt;"",K789="OUI",Q789="OUI"),60,"")</f>
        <v/>
      </c>
      <c r="X789" s="56"/>
      <c r="Y789" s="49"/>
      <c r="Z789" s="49"/>
      <c r="AA789" s="51"/>
      <c r="AB789" s="48"/>
    </row>
    <row r="790" spans="1:28" x14ac:dyDescent="0.25">
      <c r="A790" s="152" t="str">
        <f t="array" ref="A790">IF(D790="",RIGHT(E790,7),"")</f>
        <v>5502181</v>
      </c>
      <c r="B790" s="152">
        <f t="array" ref="B790">E790</f>
        <v>10005502181</v>
      </c>
      <c r="C790" s="61" t="str">
        <f t="array" ref="C790">IFERROR(VLOOKUP(B790,RT!A:B,2,FALSE),"")</f>
        <v/>
      </c>
      <c r="D790" s="7" t="str">
        <f t="array" ref="D790">IFERROR(VLOOKUP(B790,RT!A:J,10,FALSE),"")</f>
        <v/>
      </c>
      <c r="E790" s="203">
        <v>10005502181</v>
      </c>
      <c r="F790" s="204" t="s">
        <v>960</v>
      </c>
      <c r="G790" s="204" t="s">
        <v>70</v>
      </c>
      <c r="H790" s="204"/>
      <c r="I790" s="204" t="s">
        <v>566</v>
      </c>
      <c r="J790" s="202" t="s">
        <v>566</v>
      </c>
      <c r="K790" s="169" t="str">
        <f t="array" ref="K790">IFERROR(VLOOKUP(B790,RT!A:K,11,FALSE),"")</f>
        <v/>
      </c>
      <c r="L790" s="170" t="str">
        <f t="array" ref="L790">IFERROR(VLOOKUP(B790,RT!A:AJ,36,FALSE),"")</f>
        <v/>
      </c>
      <c r="M790" s="53" t="str">
        <f t="array" ref="M790">IFERROR(VLOOKUP(B790,RT!A:AL,38,FALSE),"")</f>
        <v/>
      </c>
      <c r="N790" s="52" t="str">
        <f t="array" ref="N790">IFERROR(VLOOKUP(B790,RT!A:AK,37,FALSE),"")</f>
        <v/>
      </c>
      <c r="O790" s="54" t="str">
        <f t="array" ref="O790">IFERROR(VLOOKUP(B790,RT!A:I,9,FALSE),"")</f>
        <v/>
      </c>
      <c r="P790" s="52" t="str">
        <f t="array" ref="P790">IFERROR(VLOOKUP(B790,RT!A:H,8,FALSE),"")</f>
        <v/>
      </c>
      <c r="Q790" s="55" t="str">
        <f t="array" ref="Q790">IFERROR(VLOOKUP(B790,RT!A:AA,27,FALSE),"")</f>
        <v/>
      </c>
      <c r="R790" s="56" t="str">
        <f t="array" ref="R790">IF(AND(E790&lt;&gt;"",G790="INS",K790="OUI",M790&gt;0),M790*IF($O790&gt;41790,5.94,5.65),"")</f>
        <v/>
      </c>
      <c r="S790" s="50" t="str">
        <f t="array" ref="S790">IF(AND(E790&lt;&gt;"",G790="REV",K790="OUI",M790&gt;0),M790*IF($O790&gt;41790,6.2,5.9),"")</f>
        <v/>
      </c>
      <c r="T790" s="57" t="str">
        <f t="array" ref="T790">IF(AND(E790&lt;&gt;"",K790="NON",OR(L790="Branchement individuel",L790="Batiment détruit")),3,"")</f>
        <v/>
      </c>
      <c r="U790" s="58"/>
      <c r="V790" s="58" t="str">
        <f t="array" ref="V790">IF(AND(E790&lt;&gt;"",K790="OUI",Q790="OUI"),18,"")</f>
        <v/>
      </c>
      <c r="W790" s="49" t="str">
        <f t="array" ref="W790">IF(AND(E790&lt;&gt;"",K790="OUI",Q790="OUI"),60,"")</f>
        <v/>
      </c>
      <c r="X790" s="56"/>
      <c r="Y790" s="49"/>
      <c r="Z790" s="49"/>
      <c r="AA790" s="51"/>
      <c r="AB790" s="48"/>
    </row>
    <row r="791" spans="1:28" s="156" customFormat="1" x14ac:dyDescent="0.25">
      <c r="A791" s="152" t="str">
        <f t="array" ref="A791">IF(D791="",RIGHT(E791,7),"")</f>
        <v>5338015</v>
      </c>
      <c r="B791" s="152">
        <f t="array" ref="B791">E791</f>
        <v>10005338015</v>
      </c>
      <c r="C791" s="61" t="str">
        <f t="array" ref="C791">IFERROR(VLOOKUP(B791,RT!A:B,2,FALSE),"")</f>
        <v/>
      </c>
      <c r="D791" s="7" t="str">
        <f t="array" ref="D791">IFERROR(VLOOKUP(B791,RT!A:J,10,FALSE),"")</f>
        <v/>
      </c>
      <c r="E791" s="203">
        <v>10005338015</v>
      </c>
      <c r="F791" s="204" t="s">
        <v>952</v>
      </c>
      <c r="G791" s="204" t="s">
        <v>70</v>
      </c>
      <c r="H791" s="204"/>
      <c r="I791" s="204" t="s">
        <v>566</v>
      </c>
      <c r="J791" s="202" t="s">
        <v>566</v>
      </c>
      <c r="K791" s="169" t="str">
        <f t="array" ref="K791">IFERROR(VLOOKUP(B791,RT!A:K,11,FALSE),"")</f>
        <v/>
      </c>
      <c r="L791" s="170" t="str">
        <f t="array" ref="L791">IFERROR(VLOOKUP(B791,RT!A:AJ,36,FALSE),"")</f>
        <v/>
      </c>
      <c r="M791" s="53" t="str">
        <f t="array" ref="M791">IFERROR(VLOOKUP(B791,RT!A:AL,38,FALSE),"")</f>
        <v/>
      </c>
      <c r="N791" s="52" t="str">
        <f t="array" ref="N791">IFERROR(VLOOKUP(B791,RT!A:AK,37,FALSE),"")</f>
        <v/>
      </c>
      <c r="O791" s="54" t="str">
        <f t="array" ref="O791">IFERROR(VLOOKUP(B791,RT!A:I,9,FALSE),"")</f>
        <v/>
      </c>
      <c r="P791" s="52" t="str">
        <f t="array" ref="P791">IFERROR(VLOOKUP(B791,RT!A:H,8,FALSE),"")</f>
        <v/>
      </c>
      <c r="Q791" s="55" t="str">
        <f t="array" ref="Q791">IFERROR(VLOOKUP(B791,RT!A:AA,27,FALSE),"")</f>
        <v/>
      </c>
      <c r="R791" s="56" t="str">
        <f t="array" ref="R791">IF(AND(E791&lt;&gt;"",G791="INS",K791="OUI",M791&gt;0),M791*IF($O791&gt;41790,5.94,5.65),"")</f>
        <v/>
      </c>
      <c r="S791" s="50" t="str">
        <f t="array" ref="S791">IF(AND(E791&lt;&gt;"",G791="REV",K791="OUI",M791&gt;0),M791*IF($O791&gt;41790,6.2,5.9),"")</f>
        <v/>
      </c>
      <c r="T791" s="57" t="str">
        <f t="array" ref="T791">IF(AND(E791&lt;&gt;"",K791="NON",OR(L791="Branchement individuel",L791="Batiment détruit")),3,"")</f>
        <v/>
      </c>
      <c r="U791" s="58"/>
      <c r="V791" s="58" t="str">
        <f t="array" ref="V791">IF(AND(E791&lt;&gt;"",K791="OUI",Q791="OUI"),18,"")</f>
        <v/>
      </c>
      <c r="W791" s="49" t="str">
        <f t="array" ref="W791">IF(AND(E791&lt;&gt;"",K791="OUI",Q791="OUI"),60,"")</f>
        <v/>
      </c>
      <c r="X791" s="56"/>
      <c r="Y791" s="49"/>
      <c r="Z791" s="49"/>
      <c r="AA791" s="51"/>
      <c r="AB791" s="48"/>
    </row>
    <row r="792" spans="1:28" x14ac:dyDescent="0.25">
      <c r="A792" s="152" t="str">
        <f t="array" ref="A792">IF(D792="",RIGHT(E792,7),"")</f>
        <v>5336971</v>
      </c>
      <c r="B792" s="152">
        <f t="array" ref="B792">E792</f>
        <v>10005336971</v>
      </c>
      <c r="C792" s="61" t="str">
        <f t="array" ref="C792">IFERROR(VLOOKUP(B792,RT!A:B,2,FALSE),"")</f>
        <v/>
      </c>
      <c r="D792" s="7" t="str">
        <f t="array" ref="D792">IFERROR(VLOOKUP(B792,RT!A:J,10,FALSE),"")</f>
        <v/>
      </c>
      <c r="E792" s="203">
        <v>10005336971</v>
      </c>
      <c r="F792" s="204" t="s">
        <v>953</v>
      </c>
      <c r="G792" s="204" t="s">
        <v>70</v>
      </c>
      <c r="H792" s="204"/>
      <c r="I792" s="204" t="s">
        <v>566</v>
      </c>
      <c r="J792" s="202" t="s">
        <v>566</v>
      </c>
      <c r="K792" s="169" t="str">
        <f t="array" ref="K792">IFERROR(VLOOKUP(B792,RT!A:K,11,FALSE),"")</f>
        <v/>
      </c>
      <c r="L792" s="170" t="str">
        <f t="array" ref="L792">IFERROR(VLOOKUP(B792,RT!A:AJ,36,FALSE),"")</f>
        <v/>
      </c>
      <c r="M792" s="53" t="str">
        <f t="array" ref="M792">IFERROR(VLOOKUP(B792,RT!A:AL,38,FALSE),"")</f>
        <v/>
      </c>
      <c r="N792" s="52" t="str">
        <f t="array" ref="N792">IFERROR(VLOOKUP(B792,RT!A:AK,37,FALSE),"")</f>
        <v/>
      </c>
      <c r="O792" s="54" t="str">
        <f t="array" ref="O792">IFERROR(VLOOKUP(B792,RT!A:I,9,FALSE),"")</f>
        <v/>
      </c>
      <c r="P792" s="52" t="str">
        <f t="array" ref="P792">IFERROR(VLOOKUP(B792,RT!A:H,8,FALSE),"")</f>
        <v/>
      </c>
      <c r="Q792" s="55" t="str">
        <f t="array" ref="Q792">IFERROR(VLOOKUP(B792,RT!A:AA,27,FALSE),"")</f>
        <v/>
      </c>
      <c r="R792" s="56" t="str">
        <f t="array" ref="R792">IF(AND(E792&lt;&gt;"",G792="INS",K792="OUI",M792&gt;0),M792*IF($O792&gt;41790,5.94,5.65),"")</f>
        <v/>
      </c>
      <c r="S792" s="50" t="str">
        <f t="array" ref="S792">IF(AND(E792&lt;&gt;"",G792="REV",K792="OUI",M792&gt;0),M792*IF($O792&gt;41790,6.2,5.9),"")</f>
        <v/>
      </c>
      <c r="T792" s="57" t="str">
        <f t="array" ref="T792">IF(AND(E792&lt;&gt;"",K792="NON",OR(L792="Branchement individuel",L792="Batiment détruit")),3,"")</f>
        <v/>
      </c>
      <c r="U792" s="58"/>
      <c r="V792" s="58" t="str">
        <f t="array" ref="V792">IF(AND(E792&lt;&gt;"",K792="OUI",Q792="OUI"),18,"")</f>
        <v/>
      </c>
      <c r="W792" s="49" t="str">
        <f t="array" ref="W792">IF(AND(E792&lt;&gt;"",K792="OUI",Q792="OUI"),60,"")</f>
        <v/>
      </c>
      <c r="X792" s="56"/>
      <c r="Y792" s="49"/>
      <c r="Z792" s="49"/>
      <c r="AA792" s="51"/>
      <c r="AB792" s="48"/>
    </row>
    <row r="793" spans="1:28" x14ac:dyDescent="0.25">
      <c r="A793" s="152" t="str">
        <f t="array" ref="A793">IF(D793="",RIGHT(E793,7),"")</f>
        <v>5340467</v>
      </c>
      <c r="B793" s="152">
        <f t="array" ref="B793">E793</f>
        <v>10005340467</v>
      </c>
      <c r="C793" s="61" t="str">
        <f t="array" ref="C793">IFERROR(VLOOKUP(B793,RT!A:B,2,FALSE),"")</f>
        <v/>
      </c>
      <c r="D793" s="7" t="str">
        <f t="array" ref="D793">IFERROR(VLOOKUP(B793,RT!A:J,10,FALSE),"")</f>
        <v/>
      </c>
      <c r="E793" s="203">
        <v>10005340467</v>
      </c>
      <c r="F793" s="204" t="s">
        <v>984</v>
      </c>
      <c r="G793" s="204" t="s">
        <v>70</v>
      </c>
      <c r="H793" s="204"/>
      <c r="I793" s="204" t="s">
        <v>566</v>
      </c>
      <c r="J793" s="202" t="s">
        <v>566</v>
      </c>
      <c r="K793" s="169" t="str">
        <f t="array" ref="K793">IFERROR(VLOOKUP(B793,RT!A:K,11,FALSE),"")</f>
        <v/>
      </c>
      <c r="L793" s="170" t="str">
        <f t="array" ref="L793">IFERROR(VLOOKUP(B793,RT!A:AJ,36,FALSE),"")</f>
        <v/>
      </c>
      <c r="M793" s="53" t="str">
        <f t="array" ref="M793">IFERROR(VLOOKUP(B793,RT!A:AL,38,FALSE),"")</f>
        <v/>
      </c>
      <c r="N793" s="52" t="str">
        <f t="array" ref="N793">IFERROR(VLOOKUP(B793,RT!A:AK,37,FALSE),"")</f>
        <v/>
      </c>
      <c r="O793" s="54" t="str">
        <f t="array" ref="O793">IFERROR(VLOOKUP(B793,RT!A:I,9,FALSE),"")</f>
        <v/>
      </c>
      <c r="P793" s="52" t="str">
        <f t="array" ref="P793">IFERROR(VLOOKUP(B793,RT!A:H,8,FALSE),"")</f>
        <v/>
      </c>
      <c r="Q793" s="55" t="str">
        <f t="array" ref="Q793">IFERROR(VLOOKUP(B793,RT!A:AA,27,FALSE),"")</f>
        <v/>
      </c>
      <c r="R793" s="56" t="str">
        <f t="array" ref="R793">IF(AND(E793&lt;&gt;"",G793="INS",K793="OUI",M793&gt;0),M793*IF($O793&gt;41790,5.94,5.65),"")</f>
        <v/>
      </c>
      <c r="S793" s="50" t="str">
        <f t="array" ref="S793">IF(AND(E793&lt;&gt;"",G793="REV",K793="OUI",M793&gt;0),M793*IF($O793&gt;41790,6.2,5.9),"")</f>
        <v/>
      </c>
      <c r="T793" s="57" t="str">
        <f t="array" ref="T793">IF(AND(E793&lt;&gt;"",K793="NON",OR(L793="Branchement individuel",L793="Batiment détruit")),3,"")</f>
        <v/>
      </c>
      <c r="U793" s="58"/>
      <c r="V793" s="58" t="str">
        <f t="array" ref="V793">IF(AND(E793&lt;&gt;"",K793="OUI",Q793="OUI"),18,"")</f>
        <v/>
      </c>
      <c r="W793" s="49" t="str">
        <f t="array" ref="W793">IF(AND(E793&lt;&gt;"",K793="OUI",Q793="OUI"),60,"")</f>
        <v/>
      </c>
      <c r="X793" s="56"/>
      <c r="Y793" s="49"/>
      <c r="Z793" s="49"/>
      <c r="AA793" s="51"/>
      <c r="AB793" s="48"/>
    </row>
    <row r="794" spans="1:28" x14ac:dyDescent="0.25">
      <c r="A794" s="152" t="str">
        <f t="array" ref="A794">IF(D794="",RIGHT(E794,7),"")</f>
        <v>5339498</v>
      </c>
      <c r="B794" s="152">
        <f t="array" ref="B794">E794</f>
        <v>10005339498</v>
      </c>
      <c r="C794" s="61" t="str">
        <f t="array" ref="C794">IFERROR(VLOOKUP(B794,RT!A:B,2,FALSE),"")</f>
        <v/>
      </c>
      <c r="D794" s="7" t="str">
        <f t="array" ref="D794">IFERROR(VLOOKUP(B794,RT!A:J,10,FALSE),"")</f>
        <v/>
      </c>
      <c r="E794" s="203">
        <v>10005339498</v>
      </c>
      <c r="F794" s="204" t="s">
        <v>954</v>
      </c>
      <c r="G794" s="204" t="s">
        <v>70</v>
      </c>
      <c r="H794" s="204"/>
      <c r="I794" s="204" t="s">
        <v>566</v>
      </c>
      <c r="J794" s="202" t="s">
        <v>566</v>
      </c>
      <c r="K794" s="169" t="str">
        <f t="array" ref="K794">IFERROR(VLOOKUP(B794,RT!A:K,11,FALSE),"")</f>
        <v/>
      </c>
      <c r="L794" s="170" t="str">
        <f t="array" ref="L794">IFERROR(VLOOKUP(B794,RT!A:AJ,36,FALSE),"")</f>
        <v/>
      </c>
      <c r="M794" s="53" t="str">
        <f t="array" ref="M794">IFERROR(VLOOKUP(B794,RT!A:AL,38,FALSE),"")</f>
        <v/>
      </c>
      <c r="N794" s="52" t="str">
        <f t="array" ref="N794">IFERROR(VLOOKUP(B794,RT!A:AK,37,FALSE),"")</f>
        <v/>
      </c>
      <c r="O794" s="54" t="str">
        <f t="array" ref="O794">IFERROR(VLOOKUP(B794,RT!A:I,9,FALSE),"")</f>
        <v/>
      </c>
      <c r="P794" s="52" t="str">
        <f t="array" ref="P794">IFERROR(VLOOKUP(B794,RT!A:H,8,FALSE),"")</f>
        <v/>
      </c>
      <c r="Q794" s="55" t="str">
        <f t="array" ref="Q794">IFERROR(VLOOKUP(B794,RT!A:AA,27,FALSE),"")</f>
        <v/>
      </c>
      <c r="R794" s="56" t="str">
        <f t="array" ref="R794">IF(AND(E794&lt;&gt;"",G794="INS",K794="OUI",M794&gt;0),M794*IF($O794&gt;41790,5.94,5.65),"")</f>
        <v/>
      </c>
      <c r="S794" s="50" t="str">
        <f t="array" ref="S794">IF(AND(E794&lt;&gt;"",G794="REV",K794="OUI",M794&gt;0),M794*IF($O794&gt;41790,6.2,5.9),"")</f>
        <v/>
      </c>
      <c r="T794" s="57" t="str">
        <f t="array" ref="T794">IF(AND(E794&lt;&gt;"",K794="NON",OR(L794="Branchement individuel",L794="Batiment détruit")),3,"")</f>
        <v/>
      </c>
      <c r="U794" s="58"/>
      <c r="V794" s="58" t="str">
        <f t="array" ref="V794">IF(AND(E794&lt;&gt;"",K794="OUI",Q794="OUI"),18,"")</f>
        <v/>
      </c>
      <c r="W794" s="49" t="str">
        <f t="array" ref="W794">IF(AND(E794&lt;&gt;"",K794="OUI",Q794="OUI"),60,"")</f>
        <v/>
      </c>
      <c r="X794" s="56"/>
      <c r="Y794" s="49"/>
      <c r="Z794" s="49"/>
      <c r="AA794" s="51"/>
      <c r="AB794" s="48"/>
    </row>
    <row r="795" spans="1:28" x14ac:dyDescent="0.25">
      <c r="A795" s="152" t="str">
        <f t="array" ref="A795">IF(D795="",RIGHT(E795,7),"")</f>
        <v>5497716</v>
      </c>
      <c r="B795" s="152">
        <f t="array" ref="B795">E795</f>
        <v>10005497716</v>
      </c>
      <c r="C795" s="61" t="str">
        <f t="array" ref="C795">IFERROR(VLOOKUP(B795,RT!A:B,2,FALSE),"")</f>
        <v/>
      </c>
      <c r="D795" s="7" t="str">
        <f t="array" ref="D795">IFERROR(VLOOKUP(B795,RT!A:J,10,FALSE),"")</f>
        <v/>
      </c>
      <c r="E795" s="203">
        <v>10005497716</v>
      </c>
      <c r="F795" s="204" t="s">
        <v>920</v>
      </c>
      <c r="G795" s="204" t="s">
        <v>70</v>
      </c>
      <c r="H795" s="204"/>
      <c r="I795" s="204" t="s">
        <v>566</v>
      </c>
      <c r="J795" s="202" t="s">
        <v>566</v>
      </c>
      <c r="K795" s="169" t="str">
        <f t="array" ref="K795">IFERROR(VLOOKUP(B795,RT!A:K,11,FALSE),"")</f>
        <v/>
      </c>
      <c r="L795" s="170" t="str">
        <f t="array" ref="L795">IFERROR(VLOOKUP(B795,RT!A:AJ,36,FALSE),"")</f>
        <v/>
      </c>
      <c r="M795" s="53" t="str">
        <f t="array" ref="M795">IFERROR(VLOOKUP(B795,RT!A:AL,38,FALSE),"")</f>
        <v/>
      </c>
      <c r="N795" s="52" t="str">
        <f t="array" ref="N795">IFERROR(VLOOKUP(B795,RT!A:AK,37,FALSE),"")</f>
        <v/>
      </c>
      <c r="O795" s="54" t="str">
        <f t="array" ref="O795">IFERROR(VLOOKUP(B795,RT!A:I,9,FALSE),"")</f>
        <v/>
      </c>
      <c r="P795" s="52" t="str">
        <f t="array" ref="P795">IFERROR(VLOOKUP(B795,RT!A:H,8,FALSE),"")</f>
        <v/>
      </c>
      <c r="Q795" s="55" t="str">
        <f t="array" ref="Q795">IFERROR(VLOOKUP(B795,RT!A:AA,27,FALSE),"")</f>
        <v/>
      </c>
      <c r="R795" s="56" t="str">
        <f t="array" ref="R795">IF(AND(E795&lt;&gt;"",G795="INS",K795="OUI",M795&gt;0),M795*IF($O795&gt;41790,5.94,5.65),"")</f>
        <v/>
      </c>
      <c r="S795" s="50" t="str">
        <f t="array" ref="S795">IF(AND(E795&lt;&gt;"",G795="REV",K795="OUI",M795&gt;0),M795*IF($O795&gt;41790,6.2,5.9),"")</f>
        <v/>
      </c>
      <c r="T795" s="57" t="str">
        <f t="array" ref="T795">IF(AND(E795&lt;&gt;"",K795="NON",OR(L795="Branchement individuel",L795="Batiment détruit")),3,"")</f>
        <v/>
      </c>
      <c r="U795" s="58"/>
      <c r="V795" s="58" t="str">
        <f t="array" ref="V795">IF(AND(E795&lt;&gt;"",K795="OUI",Q795="OUI"),18,"")</f>
        <v/>
      </c>
      <c r="W795" s="49" t="str">
        <f t="array" ref="W795">IF(AND(E795&lt;&gt;"",K795="OUI",Q795="OUI"),60,"")</f>
        <v/>
      </c>
      <c r="X795" s="56"/>
      <c r="Y795" s="49"/>
      <c r="Z795" s="49"/>
      <c r="AA795" s="51"/>
      <c r="AB795" s="48"/>
    </row>
    <row r="796" spans="1:28" x14ac:dyDescent="0.25">
      <c r="A796" s="152" t="str">
        <f t="array" ref="A796">IF(D796="",RIGHT(E796,7),"")</f>
        <v>5522434</v>
      </c>
      <c r="B796" s="152">
        <f t="array" ref="B796">E796</f>
        <v>10005522434</v>
      </c>
      <c r="C796" s="61" t="str">
        <f t="array" ref="C796">IFERROR(VLOOKUP(B796,RT!A:B,2,FALSE),"")</f>
        <v/>
      </c>
      <c r="D796" s="7" t="str">
        <f t="array" ref="D796">IFERROR(VLOOKUP(B796,RT!A:J,10,FALSE),"")</f>
        <v/>
      </c>
      <c r="E796" s="203">
        <v>10005522434</v>
      </c>
      <c r="F796" s="204" t="s">
        <v>961</v>
      </c>
      <c r="G796" s="204" t="s">
        <v>70</v>
      </c>
      <c r="H796" s="204"/>
      <c r="I796" s="204" t="s">
        <v>566</v>
      </c>
      <c r="J796" s="202" t="s">
        <v>566</v>
      </c>
      <c r="K796" s="169" t="str">
        <f t="array" ref="K796">IFERROR(VLOOKUP(B796,RT!A:K,11,FALSE),"")</f>
        <v/>
      </c>
      <c r="L796" s="170" t="str">
        <f t="array" ref="L796">IFERROR(VLOOKUP(B796,RT!A:AJ,36,FALSE),"")</f>
        <v/>
      </c>
      <c r="M796" s="53" t="str">
        <f t="array" ref="M796">IFERROR(VLOOKUP(B796,RT!A:AL,38,FALSE),"")</f>
        <v/>
      </c>
      <c r="N796" s="52" t="str">
        <f t="array" ref="N796">IFERROR(VLOOKUP(B796,RT!A:AK,37,FALSE),"")</f>
        <v/>
      </c>
      <c r="O796" s="54" t="str">
        <f t="array" ref="O796">IFERROR(VLOOKUP(B796,RT!A:I,9,FALSE),"")</f>
        <v/>
      </c>
      <c r="P796" s="52" t="str">
        <f t="array" ref="P796">IFERROR(VLOOKUP(B796,RT!A:H,8,FALSE),"")</f>
        <v/>
      </c>
      <c r="Q796" s="55" t="str">
        <f t="array" ref="Q796">IFERROR(VLOOKUP(B796,RT!A:AA,27,FALSE),"")</f>
        <v/>
      </c>
      <c r="R796" s="56" t="str">
        <f t="array" ref="R796">IF(AND(E796&lt;&gt;"",G796="INS",K796="OUI",M796&gt;0),M796*IF($O796&gt;41790,5.94,5.65),"")</f>
        <v/>
      </c>
      <c r="S796" s="50" t="str">
        <f t="array" ref="S796">IF(AND(E796&lt;&gt;"",G796="REV",K796="OUI",M796&gt;0),M796*IF($O796&gt;41790,6.2,5.9),"")</f>
        <v/>
      </c>
      <c r="T796" s="57" t="str">
        <f t="array" ref="T796">IF(AND(E796&lt;&gt;"",K796="NON",OR(L796="Branchement individuel",L796="Batiment détruit")),3,"")</f>
        <v/>
      </c>
      <c r="U796" s="58"/>
      <c r="V796" s="58" t="str">
        <f t="array" ref="V796">IF(AND(E796&lt;&gt;"",K796="OUI",Q796="OUI"),18,"")</f>
        <v/>
      </c>
      <c r="W796" s="49" t="str">
        <f t="array" ref="W796">IF(AND(E796&lt;&gt;"",K796="OUI",Q796="OUI"),60,"")</f>
        <v/>
      </c>
      <c r="X796" s="56"/>
      <c r="Y796" s="49"/>
      <c r="Z796" s="49"/>
      <c r="AA796" s="51"/>
      <c r="AB796" s="48"/>
    </row>
    <row r="797" spans="1:28" x14ac:dyDescent="0.25">
      <c r="A797" s="152" t="str">
        <f t="array" ref="A797">IF(D797="",RIGHT(E797,7),"")</f>
        <v>5336471</v>
      </c>
      <c r="B797" s="152">
        <f t="array" ref="B797">E797</f>
        <v>10005336471</v>
      </c>
      <c r="C797" s="61" t="str">
        <f t="array" ref="C797">IFERROR(VLOOKUP(B797,RT!A:B,2,FALSE),"")</f>
        <v/>
      </c>
      <c r="D797" s="7" t="str">
        <f t="array" ref="D797">IFERROR(VLOOKUP(B797,RT!A:J,10,FALSE),"")</f>
        <v/>
      </c>
      <c r="E797" s="203">
        <v>10005336471</v>
      </c>
      <c r="F797" s="204" t="s">
        <v>969</v>
      </c>
      <c r="G797" s="204" t="s">
        <v>70</v>
      </c>
      <c r="H797" s="204"/>
      <c r="I797" s="204" t="s">
        <v>566</v>
      </c>
      <c r="J797" s="202" t="s">
        <v>566</v>
      </c>
      <c r="K797" s="169" t="str">
        <f t="array" ref="K797">IFERROR(VLOOKUP(B797,RT!A:K,11,FALSE),"")</f>
        <v/>
      </c>
      <c r="L797" s="170" t="str">
        <f t="array" ref="L797">IFERROR(VLOOKUP(B797,RT!A:AJ,36,FALSE),"")</f>
        <v/>
      </c>
      <c r="M797" s="53" t="str">
        <f t="array" ref="M797">IFERROR(VLOOKUP(B797,RT!A:AL,38,FALSE),"")</f>
        <v/>
      </c>
      <c r="N797" s="52" t="str">
        <f t="array" ref="N797">IFERROR(VLOOKUP(B797,RT!A:AK,37,FALSE),"")</f>
        <v/>
      </c>
      <c r="O797" s="54" t="str">
        <f t="array" ref="O797">IFERROR(VLOOKUP(B797,RT!A:I,9,FALSE),"")</f>
        <v/>
      </c>
      <c r="P797" s="52" t="str">
        <f t="array" ref="P797">IFERROR(VLOOKUP(B797,RT!A:H,8,FALSE),"")</f>
        <v/>
      </c>
      <c r="Q797" s="55" t="str">
        <f t="array" ref="Q797">IFERROR(VLOOKUP(B797,RT!A:AA,27,FALSE),"")</f>
        <v/>
      </c>
      <c r="R797" s="56" t="str">
        <f t="array" ref="R797">IF(AND(E797&lt;&gt;"",G797="INS",K797="OUI",M797&gt;0),M797*IF($O797&gt;41790,5.94,5.65),"")</f>
        <v/>
      </c>
      <c r="S797" s="50" t="str">
        <f t="array" ref="S797">IF(AND(E797&lt;&gt;"",G797="REV",K797="OUI",M797&gt;0),M797*IF($O797&gt;41790,6.2,5.9),"")</f>
        <v/>
      </c>
      <c r="T797" s="57" t="str">
        <f t="array" ref="T797">IF(AND(E797&lt;&gt;"",K797="NON",OR(L797="Branchement individuel",L797="Batiment détruit")),3,"")</f>
        <v/>
      </c>
      <c r="U797" s="58"/>
      <c r="V797" s="58" t="str">
        <f t="array" ref="V797">IF(AND(E797&lt;&gt;"",K797="OUI",Q797="OUI"),18,"")</f>
        <v/>
      </c>
      <c r="W797" s="49" t="str">
        <f t="array" ref="W797">IF(AND(E797&lt;&gt;"",K797="OUI",Q797="OUI"),60,"")</f>
        <v/>
      </c>
      <c r="X797" s="56"/>
      <c r="Y797" s="49"/>
      <c r="Z797" s="49"/>
      <c r="AA797" s="51"/>
      <c r="AB797" s="48"/>
    </row>
    <row r="798" spans="1:28" x14ac:dyDescent="0.25">
      <c r="A798" s="152" t="str">
        <f t="array" ref="A798">IF(D798="",RIGHT(E798,7),"")</f>
        <v>5338503</v>
      </c>
      <c r="B798" s="152">
        <f t="array" ref="B798">E798</f>
        <v>10005338503</v>
      </c>
      <c r="C798" s="61" t="str">
        <f t="array" ref="C798">IFERROR(VLOOKUP(B798,RT!A:B,2,FALSE),"")</f>
        <v/>
      </c>
      <c r="D798" s="7" t="str">
        <f t="array" ref="D798">IFERROR(VLOOKUP(B798,RT!A:J,10,FALSE),"")</f>
        <v/>
      </c>
      <c r="E798" s="203">
        <v>10005338503</v>
      </c>
      <c r="F798" s="204" t="s">
        <v>970</v>
      </c>
      <c r="G798" s="204" t="s">
        <v>70</v>
      </c>
      <c r="H798" s="204"/>
      <c r="I798" s="204" t="s">
        <v>566</v>
      </c>
      <c r="J798" s="202" t="s">
        <v>566</v>
      </c>
      <c r="K798" s="169" t="str">
        <f t="array" ref="K798">IFERROR(VLOOKUP(B798,RT!A:K,11,FALSE),"")</f>
        <v/>
      </c>
      <c r="L798" s="170" t="str">
        <f t="array" ref="L798">IFERROR(VLOOKUP(B798,RT!A:AJ,36,FALSE),"")</f>
        <v/>
      </c>
      <c r="M798" s="53" t="str">
        <f t="array" ref="M798">IFERROR(VLOOKUP(B798,RT!A:AL,38,FALSE),"")</f>
        <v/>
      </c>
      <c r="N798" s="52" t="str">
        <f t="array" ref="N798">IFERROR(VLOOKUP(B798,RT!A:AK,37,FALSE),"")</f>
        <v/>
      </c>
      <c r="O798" s="54" t="str">
        <f t="array" ref="O798">IFERROR(VLOOKUP(B798,RT!A:I,9,FALSE),"")</f>
        <v/>
      </c>
      <c r="P798" s="52" t="str">
        <f t="array" ref="P798">IFERROR(VLOOKUP(B798,RT!A:H,8,FALSE),"")</f>
        <v/>
      </c>
      <c r="Q798" s="55" t="str">
        <f t="array" ref="Q798">IFERROR(VLOOKUP(B798,RT!A:AA,27,FALSE),"")</f>
        <v/>
      </c>
      <c r="R798" s="56" t="str">
        <f t="array" ref="R798">IF(AND(E798&lt;&gt;"",G798="INS",K798="OUI",M798&gt;0),M798*IF($O798&gt;41790,5.94,5.65),"")</f>
        <v/>
      </c>
      <c r="S798" s="50" t="str">
        <f t="array" ref="S798">IF(AND(E798&lt;&gt;"",G798="REV",K798="OUI",M798&gt;0),M798*IF($O798&gt;41790,6.2,5.9),"")</f>
        <v/>
      </c>
      <c r="T798" s="57" t="str">
        <f t="array" ref="T798">IF(AND(E798&lt;&gt;"",K798="NON",OR(L798="Branchement individuel",L798="Batiment détruit")),3,"")</f>
        <v/>
      </c>
      <c r="U798" s="58"/>
      <c r="V798" s="58" t="str">
        <f t="array" ref="V798">IF(AND(E798&lt;&gt;"",K798="OUI",Q798="OUI"),18,"")</f>
        <v/>
      </c>
      <c r="W798" s="49" t="str">
        <f t="array" ref="W798">IF(AND(E798&lt;&gt;"",K798="OUI",Q798="OUI"),60,"")</f>
        <v/>
      </c>
      <c r="X798" s="56"/>
      <c r="Y798" s="49"/>
      <c r="Z798" s="49"/>
      <c r="AA798" s="51"/>
      <c r="AB798" s="48"/>
    </row>
    <row r="799" spans="1:28" x14ac:dyDescent="0.25">
      <c r="A799" s="152" t="str">
        <f t="array" ref="A799">IF(D799="",RIGHT(E799,7),"")</f>
        <v>5141414</v>
      </c>
      <c r="B799" s="152">
        <f t="array" ref="B799">E799</f>
        <v>10005141414</v>
      </c>
      <c r="C799" s="61" t="str">
        <f t="array" ref="C799">IFERROR(VLOOKUP(B799,RT!A:B,2,FALSE),"")</f>
        <v/>
      </c>
      <c r="D799" s="7" t="str">
        <f t="array" ref="D799">IFERROR(VLOOKUP(B799,RT!A:J,10,FALSE),"")</f>
        <v/>
      </c>
      <c r="E799" s="203">
        <v>10005141414</v>
      </c>
      <c r="F799" s="204" t="s">
        <v>971</v>
      </c>
      <c r="G799" s="204" t="s">
        <v>70</v>
      </c>
      <c r="H799" s="204"/>
      <c r="I799" s="204" t="s">
        <v>566</v>
      </c>
      <c r="J799" s="202" t="s">
        <v>566</v>
      </c>
      <c r="K799" s="169" t="str">
        <f t="array" ref="K799">IFERROR(VLOOKUP(B799,RT!A:K,11,FALSE),"")</f>
        <v/>
      </c>
      <c r="L799" s="170" t="str">
        <f t="array" ref="L799">IFERROR(VLOOKUP(B799,RT!A:AJ,36,FALSE),"")</f>
        <v/>
      </c>
      <c r="M799" s="53" t="str">
        <f t="array" ref="M799">IFERROR(VLOOKUP(B799,RT!A:AL,38,FALSE),"")</f>
        <v/>
      </c>
      <c r="N799" s="52" t="str">
        <f t="array" ref="N799">IFERROR(VLOOKUP(B799,RT!A:AK,37,FALSE),"")</f>
        <v/>
      </c>
      <c r="O799" s="54" t="str">
        <f t="array" ref="O799">IFERROR(VLOOKUP(B799,RT!A:I,9,FALSE),"")</f>
        <v/>
      </c>
      <c r="P799" s="52" t="str">
        <f t="array" ref="P799">IFERROR(VLOOKUP(B799,RT!A:H,8,FALSE),"")</f>
        <v/>
      </c>
      <c r="Q799" s="55" t="str">
        <f t="array" ref="Q799">IFERROR(VLOOKUP(B799,RT!A:AA,27,FALSE),"")</f>
        <v/>
      </c>
      <c r="R799" s="56" t="str">
        <f t="array" ref="R799">IF(AND(E799&lt;&gt;"",G799="INS",K799="OUI",M799&gt;0),M799*IF($O799&gt;41790,5.94,5.65),"")</f>
        <v/>
      </c>
      <c r="S799" s="50" t="str">
        <f t="array" ref="S799">IF(AND(E799&lt;&gt;"",G799="REV",K799="OUI",M799&gt;0),M799*IF($O799&gt;41790,6.2,5.9),"")</f>
        <v/>
      </c>
      <c r="T799" s="57" t="str">
        <f t="array" ref="T799">IF(AND(E799&lt;&gt;"",K799="NON",OR(L799="Branchement individuel",L799="Batiment détruit")),3,"")</f>
        <v/>
      </c>
      <c r="U799" s="58"/>
      <c r="V799" s="58" t="str">
        <f t="array" ref="V799">IF(AND(E799&lt;&gt;"",K799="OUI",Q799="OUI"),18,"")</f>
        <v/>
      </c>
      <c r="W799" s="49" t="str">
        <f t="array" ref="W799">IF(AND(E799&lt;&gt;"",K799="OUI",Q799="OUI"),60,"")</f>
        <v/>
      </c>
      <c r="X799" s="56"/>
      <c r="Y799" s="49"/>
      <c r="Z799" s="49"/>
      <c r="AA799" s="51"/>
      <c r="AB799" s="48"/>
    </row>
    <row r="800" spans="1:28" s="156" customFormat="1" x14ac:dyDescent="0.25">
      <c r="A800" s="152" t="str">
        <f t="array" ref="A800">IF(D800="",RIGHT(E800,7),"")</f>
        <v>5138924</v>
      </c>
      <c r="B800" s="152">
        <f t="array" ref="B800">E800</f>
        <v>10005138924</v>
      </c>
      <c r="C800" s="61" t="str">
        <f t="array" ref="C800">IFERROR(VLOOKUP(B800,RT!A:B,2,FALSE),"")</f>
        <v/>
      </c>
      <c r="D800" s="7" t="str">
        <f t="array" ref="D800">IFERROR(VLOOKUP(B800,RT!A:J,10,FALSE),"")</f>
        <v/>
      </c>
      <c r="E800" s="203">
        <v>10005138924</v>
      </c>
      <c r="F800" s="204" t="s">
        <v>972</v>
      </c>
      <c r="G800" s="204" t="s">
        <v>70</v>
      </c>
      <c r="H800" s="204"/>
      <c r="I800" s="204" t="s">
        <v>566</v>
      </c>
      <c r="J800" s="202" t="s">
        <v>566</v>
      </c>
      <c r="K800" s="169" t="str">
        <f t="array" ref="K800">IFERROR(VLOOKUP(B800,RT!A:K,11,FALSE),"")</f>
        <v/>
      </c>
      <c r="L800" s="170" t="str">
        <f t="array" ref="L800">IFERROR(VLOOKUP(B800,RT!A:AJ,36,FALSE),"")</f>
        <v/>
      </c>
      <c r="M800" s="53" t="str">
        <f t="array" ref="M800">IFERROR(VLOOKUP(B800,RT!A:AL,38,FALSE),"")</f>
        <v/>
      </c>
      <c r="N800" s="52" t="str">
        <f t="array" ref="N800">IFERROR(VLOOKUP(B800,RT!A:AK,37,FALSE),"")</f>
        <v/>
      </c>
      <c r="O800" s="54" t="str">
        <f t="array" ref="O800">IFERROR(VLOOKUP(B800,RT!A:I,9,FALSE),"")</f>
        <v/>
      </c>
      <c r="P800" s="52" t="str">
        <f t="array" ref="P800">IFERROR(VLOOKUP(B800,RT!A:H,8,FALSE),"")</f>
        <v/>
      </c>
      <c r="Q800" s="55" t="str">
        <f t="array" ref="Q800">IFERROR(VLOOKUP(B800,RT!A:AA,27,FALSE),"")</f>
        <v/>
      </c>
      <c r="R800" s="56" t="str">
        <f t="array" ref="R800">IF(AND(E800&lt;&gt;"",G800="INS",K800="OUI",M800&gt;0),M800*IF($O800&gt;41790,5.94,5.65),"")</f>
        <v/>
      </c>
      <c r="S800" s="50" t="str">
        <f t="array" ref="S800">IF(AND(E800&lt;&gt;"",G800="REV",K800="OUI",M800&gt;0),M800*IF($O800&gt;41790,6.2,5.9),"")</f>
        <v/>
      </c>
      <c r="T800" s="57" t="str">
        <f t="array" ref="T800">IF(AND(E800&lt;&gt;"",K800="NON",OR(L800="Branchement individuel",L800="Batiment détruit")),3,"")</f>
        <v/>
      </c>
      <c r="U800" s="58"/>
      <c r="V800" s="58" t="str">
        <f t="array" ref="V800">IF(AND(E800&lt;&gt;"",K800="OUI",Q800="OUI"),18,"")</f>
        <v/>
      </c>
      <c r="W800" s="49" t="str">
        <f t="array" ref="W800">IF(AND(E800&lt;&gt;"",K800="OUI",Q800="OUI"),60,"")</f>
        <v/>
      </c>
      <c r="X800" s="56"/>
      <c r="Y800" s="49"/>
      <c r="Z800" s="49"/>
      <c r="AA800" s="51"/>
      <c r="AB800" s="48"/>
    </row>
    <row r="801" spans="1:28" x14ac:dyDescent="0.25">
      <c r="A801" s="152" t="str">
        <f t="array" ref="A801">IF(D801="",RIGHT(E801,7),"")</f>
        <v>5502185</v>
      </c>
      <c r="B801" s="152">
        <f t="array" ref="B801">E801</f>
        <v>10005502185</v>
      </c>
      <c r="C801" s="61" t="str">
        <f t="array" ref="C801">IFERROR(VLOOKUP(B801,RT!A:B,2,FALSE),"")</f>
        <v/>
      </c>
      <c r="D801" s="7" t="str">
        <f t="array" ref="D801">IFERROR(VLOOKUP(B801,RT!A:J,10,FALSE),"")</f>
        <v/>
      </c>
      <c r="E801" s="203">
        <v>10005502185</v>
      </c>
      <c r="F801" s="204" t="s">
        <v>1987</v>
      </c>
      <c r="G801" s="204" t="s">
        <v>70</v>
      </c>
      <c r="H801" s="204"/>
      <c r="I801" s="204" t="s">
        <v>1988</v>
      </c>
      <c r="J801" s="202" t="s">
        <v>566</v>
      </c>
      <c r="K801" s="169" t="str">
        <f t="array" ref="K801">IFERROR(VLOOKUP(B801,RT!A:K,11,FALSE),"")</f>
        <v/>
      </c>
      <c r="L801" s="170" t="str">
        <f t="array" ref="L801">IFERROR(VLOOKUP(B801,RT!A:AJ,36,FALSE),"")</f>
        <v/>
      </c>
      <c r="M801" s="53" t="str">
        <f t="array" ref="M801">IFERROR(VLOOKUP(B801,RT!A:AL,38,FALSE),"")</f>
        <v/>
      </c>
      <c r="N801" s="52" t="str">
        <f t="array" ref="N801">IFERROR(VLOOKUP(B801,RT!A:AK,37,FALSE),"")</f>
        <v/>
      </c>
      <c r="O801" s="54" t="str">
        <f t="array" ref="O801">IFERROR(VLOOKUP(B801,RT!A:I,9,FALSE),"")</f>
        <v/>
      </c>
      <c r="P801" s="52" t="str">
        <f t="array" ref="P801">IFERROR(VLOOKUP(B801,RT!A:H,8,FALSE),"")</f>
        <v/>
      </c>
      <c r="Q801" s="55" t="str">
        <f t="array" ref="Q801">IFERROR(VLOOKUP(B801,RT!A:AA,27,FALSE),"")</f>
        <v/>
      </c>
      <c r="R801" s="56" t="str">
        <f t="array" ref="R801">IF(AND(E801&lt;&gt;"",G801="INS",K801="OUI",M801&gt;0),M801*IF($O801&gt;41790,5.94,5.65),"")</f>
        <v/>
      </c>
      <c r="S801" s="50" t="str">
        <f t="array" ref="S801">IF(AND(E801&lt;&gt;"",G801="REV",K801="OUI",M801&gt;0),M801*IF($O801&gt;41790,6.2,5.9),"")</f>
        <v/>
      </c>
      <c r="T801" s="57" t="str">
        <f t="array" ref="T801">IF(AND(E801&lt;&gt;"",K801="NON",OR(L801="Branchement individuel",L801="Batiment détruit")),3,"")</f>
        <v/>
      </c>
      <c r="U801" s="58"/>
      <c r="V801" s="58" t="str">
        <f t="array" ref="V801">IF(AND(E801&lt;&gt;"",K801="OUI",Q801="OUI"),18,"")</f>
        <v/>
      </c>
      <c r="W801" s="49" t="str">
        <f t="array" ref="W801">IF(AND(E801&lt;&gt;"",K801="OUI",Q801="OUI"),60,"")</f>
        <v/>
      </c>
      <c r="X801" s="56"/>
      <c r="Y801" s="49"/>
      <c r="Z801" s="49"/>
      <c r="AA801" s="51"/>
      <c r="AB801" s="48"/>
    </row>
    <row r="802" spans="1:28" x14ac:dyDescent="0.25">
      <c r="A802" s="152" t="str">
        <f t="array" ref="A802">IF(D802="",RIGHT(E802,7),"")</f>
        <v>5499822</v>
      </c>
      <c r="B802" s="152">
        <f t="array" ref="B802">E802</f>
        <v>10005499822</v>
      </c>
      <c r="C802" s="61" t="str">
        <f t="array" ref="C802">IFERROR(VLOOKUP(B802,RT!A:B,2,FALSE),"")</f>
        <v/>
      </c>
      <c r="D802" s="7" t="str">
        <f t="array" ref="D802">IFERROR(VLOOKUP(B802,RT!A:J,10,FALSE),"")</f>
        <v/>
      </c>
      <c r="E802" s="203">
        <v>10005499822</v>
      </c>
      <c r="F802" s="204" t="s">
        <v>1989</v>
      </c>
      <c r="G802" s="204" t="s">
        <v>70</v>
      </c>
      <c r="H802" s="204"/>
      <c r="I802" s="204" t="s">
        <v>1988</v>
      </c>
      <c r="J802" s="202" t="s">
        <v>566</v>
      </c>
      <c r="K802" s="169" t="str">
        <f t="array" ref="K802">IFERROR(VLOOKUP(B802,RT!A:K,11,FALSE),"")</f>
        <v/>
      </c>
      <c r="L802" s="170" t="str">
        <f t="array" ref="L802">IFERROR(VLOOKUP(B802,RT!A:AJ,36,FALSE),"")</f>
        <v/>
      </c>
      <c r="M802" s="53" t="str">
        <f t="array" ref="M802">IFERROR(VLOOKUP(B802,RT!A:AL,38,FALSE),"")</f>
        <v/>
      </c>
      <c r="N802" s="52" t="str">
        <f t="array" ref="N802">IFERROR(VLOOKUP(B802,RT!A:AK,37,FALSE),"")</f>
        <v/>
      </c>
      <c r="O802" s="54" t="str">
        <f t="array" ref="O802">IFERROR(VLOOKUP(B802,RT!A:I,9,FALSE),"")</f>
        <v/>
      </c>
      <c r="P802" s="52" t="str">
        <f t="array" ref="P802">IFERROR(VLOOKUP(B802,RT!A:H,8,FALSE),"")</f>
        <v/>
      </c>
      <c r="Q802" s="55" t="str">
        <f t="array" ref="Q802">IFERROR(VLOOKUP(B802,RT!A:AA,27,FALSE),"")</f>
        <v/>
      </c>
      <c r="R802" s="56" t="str">
        <f t="array" ref="R802">IF(AND(E802&lt;&gt;"",G802="INS",K802="OUI",M802&gt;0),M802*IF($O802&gt;41790,5.94,5.65),"")</f>
        <v/>
      </c>
      <c r="S802" s="50" t="str">
        <f t="array" ref="S802">IF(AND(E802&lt;&gt;"",G802="REV",K802="OUI",M802&gt;0),M802*IF($O802&gt;41790,6.2,5.9),"")</f>
        <v/>
      </c>
      <c r="T802" s="57" t="str">
        <f t="array" ref="T802">IF(AND(E802&lt;&gt;"",K802="NON",OR(L802="Branchement individuel",L802="Batiment détruit")),3,"")</f>
        <v/>
      </c>
      <c r="U802" s="58"/>
      <c r="V802" s="58" t="str">
        <f t="array" ref="V802">IF(AND(E802&lt;&gt;"",K802="OUI",Q802="OUI"),18,"")</f>
        <v/>
      </c>
      <c r="W802" s="49" t="str">
        <f t="array" ref="W802">IF(AND(E802&lt;&gt;"",K802="OUI",Q802="OUI"),60,"")</f>
        <v/>
      </c>
      <c r="X802" s="56"/>
      <c r="Y802" s="49"/>
      <c r="Z802" s="49"/>
      <c r="AA802" s="51"/>
      <c r="AB802" s="48"/>
    </row>
    <row r="803" spans="1:28" x14ac:dyDescent="0.25">
      <c r="A803" s="152" t="str">
        <f t="array" ref="A803">IF(D803="",RIGHT(E803,7),"")</f>
        <v>5149064</v>
      </c>
      <c r="B803" s="152">
        <f t="array" ref="B803">E803</f>
        <v>10005149064</v>
      </c>
      <c r="C803" s="61" t="str">
        <f t="array" ref="C803">IFERROR(VLOOKUP(B803,RT!A:B,2,FALSE),"")</f>
        <v/>
      </c>
      <c r="D803" s="7" t="str">
        <f t="array" ref="D803">IFERROR(VLOOKUP(B803,RT!A:J,10,FALSE),"")</f>
        <v/>
      </c>
      <c r="E803" s="203">
        <v>10005149064</v>
      </c>
      <c r="F803" s="204" t="s">
        <v>2011</v>
      </c>
      <c r="G803" s="204" t="s">
        <v>70</v>
      </c>
      <c r="H803" s="204"/>
      <c r="I803" s="204" t="s">
        <v>2012</v>
      </c>
      <c r="J803" s="202" t="s">
        <v>566</v>
      </c>
      <c r="K803" s="169" t="str">
        <f t="array" ref="K803">IFERROR(VLOOKUP(B803,RT!A:K,11,FALSE),"")</f>
        <v/>
      </c>
      <c r="L803" s="170" t="str">
        <f t="array" ref="L803">IFERROR(VLOOKUP(B803,RT!A:AJ,36,FALSE),"")</f>
        <v/>
      </c>
      <c r="M803" s="53" t="str">
        <f t="array" ref="M803">IFERROR(VLOOKUP(B803,RT!A:AL,38,FALSE),"")</f>
        <v/>
      </c>
      <c r="N803" s="52" t="str">
        <f t="array" ref="N803">IFERROR(VLOOKUP(B803,RT!A:AK,37,FALSE),"")</f>
        <v/>
      </c>
      <c r="O803" s="54" t="str">
        <f t="array" ref="O803">IFERROR(VLOOKUP(B803,RT!A:I,9,FALSE),"")</f>
        <v/>
      </c>
      <c r="P803" s="52" t="str">
        <f t="array" ref="P803">IFERROR(VLOOKUP(B803,RT!A:H,8,FALSE),"")</f>
        <v/>
      </c>
      <c r="Q803" s="55" t="str">
        <f t="array" ref="Q803">IFERROR(VLOOKUP(B803,RT!A:AA,27,FALSE),"")</f>
        <v/>
      </c>
      <c r="R803" s="56" t="str">
        <f t="array" ref="R803">IF(AND(E803&lt;&gt;"",G803="INS",K803="OUI",M803&gt;0),M803*IF($O803&gt;41790,5.94,5.65),"")</f>
        <v/>
      </c>
      <c r="S803" s="50" t="str">
        <f t="array" ref="S803">IF(AND(E803&lt;&gt;"",G803="REV",K803="OUI",M803&gt;0),M803*IF($O803&gt;41790,6.2,5.9),"")</f>
        <v/>
      </c>
      <c r="T803" s="57" t="str">
        <f t="array" ref="T803">IF(AND(E803&lt;&gt;"",K803="NON",OR(L803="Branchement individuel",L803="Batiment détruit")),3,"")</f>
        <v/>
      </c>
      <c r="U803" s="58"/>
      <c r="V803" s="58" t="str">
        <f t="array" ref="V803">IF(AND(E803&lt;&gt;"",K803="OUI",Q803="OUI"),18,"")</f>
        <v/>
      </c>
      <c r="W803" s="49" t="str">
        <f t="array" ref="W803">IF(AND(E803&lt;&gt;"",K803="OUI",Q803="OUI"),60,"")</f>
        <v/>
      </c>
      <c r="X803" s="56"/>
      <c r="Y803" s="49"/>
      <c r="Z803" s="49"/>
      <c r="AA803" s="51"/>
      <c r="AB803" s="48"/>
    </row>
    <row r="804" spans="1:28" x14ac:dyDescent="0.25">
      <c r="A804" s="152" t="str">
        <f t="array" ref="A804">IF(D804="",RIGHT(E804,7),"")</f>
        <v>5490125</v>
      </c>
      <c r="B804" s="152">
        <f t="array" ref="B804">E804</f>
        <v>10005490125</v>
      </c>
      <c r="C804" s="61" t="str">
        <f t="array" ref="C804">IFERROR(VLOOKUP(B804,RT!A:B,2,FALSE),"")</f>
        <v/>
      </c>
      <c r="D804" s="7" t="str">
        <f t="array" ref="D804">IFERROR(VLOOKUP(B804,RT!A:J,10,FALSE),"")</f>
        <v/>
      </c>
      <c r="E804" s="203">
        <v>10005490125</v>
      </c>
      <c r="F804" s="204" t="s">
        <v>2291</v>
      </c>
      <c r="G804" s="204" t="s">
        <v>70</v>
      </c>
      <c r="H804" s="204"/>
      <c r="I804" s="204" t="s">
        <v>2292</v>
      </c>
      <c r="J804" s="202" t="s">
        <v>566</v>
      </c>
      <c r="K804" s="169" t="str">
        <f t="array" ref="K804">IFERROR(VLOOKUP(B804,RT!A:K,11,FALSE),"")</f>
        <v/>
      </c>
      <c r="L804" s="170" t="str">
        <f t="array" ref="L804">IFERROR(VLOOKUP(B804,RT!A:AJ,36,FALSE),"")</f>
        <v/>
      </c>
      <c r="M804" s="53" t="str">
        <f t="array" ref="M804">IFERROR(VLOOKUP(B804,RT!A:AL,38,FALSE),"")</f>
        <v/>
      </c>
      <c r="N804" s="52" t="str">
        <f t="array" ref="N804">IFERROR(VLOOKUP(B804,RT!A:AK,37,FALSE),"")</f>
        <v/>
      </c>
      <c r="O804" s="54" t="str">
        <f t="array" ref="O804">IFERROR(VLOOKUP(B804,RT!A:I,9,FALSE),"")</f>
        <v/>
      </c>
      <c r="P804" s="52" t="str">
        <f t="array" ref="P804">IFERROR(VLOOKUP(B804,RT!A:H,8,FALSE),"")</f>
        <v/>
      </c>
      <c r="Q804" s="55" t="str">
        <f t="array" ref="Q804">IFERROR(VLOOKUP(B804,RT!A:AA,27,FALSE),"")</f>
        <v/>
      </c>
      <c r="R804" s="56" t="str">
        <f t="array" ref="R804">IF(AND(E804&lt;&gt;"",G804="INS",K804="OUI",M804&gt;0),M804*IF($O804&gt;41790,5.94,5.65),"")</f>
        <v/>
      </c>
      <c r="S804" s="50" t="str">
        <f t="array" ref="S804">IF(AND(E804&lt;&gt;"",G804="REV",K804="OUI",M804&gt;0),M804*IF($O804&gt;41790,6.2,5.9),"")</f>
        <v/>
      </c>
      <c r="T804" s="57" t="str">
        <f t="array" ref="T804">IF(AND(E804&lt;&gt;"",K804="NON",OR(L804="Branchement individuel",L804="Batiment détruit")),3,"")</f>
        <v/>
      </c>
      <c r="U804" s="58"/>
      <c r="V804" s="58" t="str">
        <f t="array" ref="V804">IF(AND(E804&lt;&gt;"",K804="OUI",Q804="OUI"),18,"")</f>
        <v/>
      </c>
      <c r="W804" s="49" t="str">
        <f t="array" ref="W804">IF(AND(E804&lt;&gt;"",K804="OUI",Q804="OUI"),60,"")</f>
        <v/>
      </c>
      <c r="X804" s="56"/>
      <c r="Y804" s="49"/>
      <c r="Z804" s="49"/>
      <c r="AA804" s="51"/>
      <c r="AB804" s="48"/>
    </row>
    <row r="805" spans="1:28" x14ac:dyDescent="0.25">
      <c r="A805" s="152" t="str">
        <f t="array" ref="A805">IF(D805="",RIGHT(E805,7),"")</f>
        <v>4859307</v>
      </c>
      <c r="B805" s="152">
        <f t="array" ref="B805">E805</f>
        <v>10004859307</v>
      </c>
      <c r="C805" s="61" t="str">
        <f t="array" ref="C805">IFERROR(VLOOKUP(B805,RT!A:B,2,FALSE),"")</f>
        <v/>
      </c>
      <c r="D805" s="7" t="str">
        <f t="array" ref="D805">IFERROR(VLOOKUP(B805,RT!A:J,10,FALSE),"")</f>
        <v/>
      </c>
      <c r="E805" s="203">
        <v>10004859307</v>
      </c>
      <c r="F805" s="204" t="s">
        <v>82</v>
      </c>
      <c r="G805" s="204" t="s">
        <v>70</v>
      </c>
      <c r="H805" s="204"/>
      <c r="I805" s="204" t="s">
        <v>83</v>
      </c>
      <c r="J805" s="202" t="s">
        <v>84</v>
      </c>
      <c r="K805" s="169" t="str">
        <f t="array" ref="K805">IFERROR(VLOOKUP(B805,RT!A:K,11,FALSE),"")</f>
        <v/>
      </c>
      <c r="L805" s="170" t="str">
        <f t="array" ref="L805">IFERROR(VLOOKUP(B805,RT!A:AJ,36,FALSE),"")</f>
        <v/>
      </c>
      <c r="M805" s="53" t="str">
        <f t="array" ref="M805">IFERROR(VLOOKUP(B805,RT!A:AL,38,FALSE),"")</f>
        <v/>
      </c>
      <c r="N805" s="52" t="str">
        <f t="array" ref="N805">IFERROR(VLOOKUP(B805,RT!A:AK,37,FALSE),"")</f>
        <v/>
      </c>
      <c r="O805" s="54" t="str">
        <f t="array" ref="O805">IFERROR(VLOOKUP(B805,RT!A:I,9,FALSE),"")</f>
        <v/>
      </c>
      <c r="P805" s="52" t="str">
        <f t="array" ref="P805">IFERROR(VLOOKUP(B805,RT!A:H,8,FALSE),"")</f>
        <v/>
      </c>
      <c r="Q805" s="55" t="str">
        <f t="array" ref="Q805">IFERROR(VLOOKUP(B805,RT!A:AA,27,FALSE),"")</f>
        <v/>
      </c>
      <c r="R805" s="56" t="str">
        <f t="array" ref="R805">IF(AND(E805&lt;&gt;"",G805="INS",K805="OUI",M805&gt;0),M805*IF($O805&gt;41790,5.94,5.65),"")</f>
        <v/>
      </c>
      <c r="S805" s="50" t="str">
        <f t="array" ref="S805">IF(AND(E805&lt;&gt;"",G805="REV",K805="OUI",M805&gt;0),M805*IF($O805&gt;41790,6.2,5.9),"")</f>
        <v/>
      </c>
      <c r="T805" s="57" t="str">
        <f t="array" ref="T805">IF(AND(E805&lt;&gt;"",K805="NON",OR(L805="Branchement individuel",L805="Batiment détruit")),3,"")</f>
        <v/>
      </c>
      <c r="U805" s="58"/>
      <c r="V805" s="58" t="str">
        <f t="array" ref="V805">IF(AND(E805&lt;&gt;"",K805="OUI",Q805="OUI"),18,"")</f>
        <v/>
      </c>
      <c r="W805" s="49" t="str">
        <f t="array" ref="W805">IF(AND(E805&lt;&gt;"",K805="OUI",Q805="OUI"),60,"")</f>
        <v/>
      </c>
      <c r="X805" s="56"/>
      <c r="Y805" s="49"/>
      <c r="Z805" s="49"/>
      <c r="AA805" s="51"/>
      <c r="AB805" s="48"/>
    </row>
    <row r="806" spans="1:28" x14ac:dyDescent="0.25">
      <c r="A806" s="152" t="str">
        <f t="array" ref="A806">IF(D806="",RIGHT(E806,7),"")</f>
        <v>4859360</v>
      </c>
      <c r="B806" s="152">
        <f t="array" ref="B806">E806</f>
        <v>10004859360</v>
      </c>
      <c r="C806" s="61" t="str">
        <f t="array" ref="C806">IFERROR(VLOOKUP(B806,RT!A:B,2,FALSE),"")</f>
        <v/>
      </c>
      <c r="D806" s="7" t="str">
        <f t="array" ref="D806">IFERROR(VLOOKUP(B806,RT!A:J,10,FALSE),"")</f>
        <v/>
      </c>
      <c r="E806" s="203">
        <v>10004859360</v>
      </c>
      <c r="F806" s="204" t="s">
        <v>87</v>
      </c>
      <c r="G806" s="204" t="s">
        <v>70</v>
      </c>
      <c r="H806" s="204"/>
      <c r="I806" s="204" t="s">
        <v>83</v>
      </c>
      <c r="J806" s="202" t="s">
        <v>84</v>
      </c>
      <c r="K806" s="169" t="str">
        <f t="array" ref="K806">IFERROR(VLOOKUP(B806,RT!A:K,11,FALSE),"")</f>
        <v/>
      </c>
      <c r="L806" s="170" t="str">
        <f t="array" ref="L806">IFERROR(VLOOKUP(B806,RT!A:AJ,36,FALSE),"")</f>
        <v/>
      </c>
      <c r="M806" s="53" t="str">
        <f t="array" ref="M806">IFERROR(VLOOKUP(B806,RT!A:AL,38,FALSE),"")</f>
        <v/>
      </c>
      <c r="N806" s="52" t="str">
        <f t="array" ref="N806">IFERROR(VLOOKUP(B806,RT!A:AK,37,FALSE),"")</f>
        <v/>
      </c>
      <c r="O806" s="54" t="str">
        <f t="array" ref="O806">IFERROR(VLOOKUP(B806,RT!A:I,9,FALSE),"")</f>
        <v/>
      </c>
      <c r="P806" s="52" t="str">
        <f t="array" ref="P806">IFERROR(VLOOKUP(B806,RT!A:H,8,FALSE),"")</f>
        <v/>
      </c>
      <c r="Q806" s="55" t="str">
        <f t="array" ref="Q806">IFERROR(VLOOKUP(B806,RT!A:AA,27,FALSE),"")</f>
        <v/>
      </c>
      <c r="R806" s="56" t="str">
        <f t="array" ref="R806">IF(AND(E806&lt;&gt;"",G806="INS",K806="OUI",M806&gt;0),M806*IF($O806&gt;41790,5.94,5.65),"")</f>
        <v/>
      </c>
      <c r="S806" s="50" t="str">
        <f t="array" ref="S806">IF(AND(E806&lt;&gt;"",G806="REV",K806="OUI",M806&gt;0),M806*IF($O806&gt;41790,6.2,5.9),"")</f>
        <v/>
      </c>
      <c r="T806" s="57" t="str">
        <f t="array" ref="T806">IF(AND(E806&lt;&gt;"",K806="NON",OR(L806="Branchement individuel",L806="Batiment détruit")),3,"")</f>
        <v/>
      </c>
      <c r="U806" s="58"/>
      <c r="V806" s="58" t="str">
        <f t="array" ref="V806">IF(AND(E806&lt;&gt;"",K806="OUI",Q806="OUI"),18,"")</f>
        <v/>
      </c>
      <c r="W806" s="49" t="str">
        <f t="array" ref="W806">IF(AND(E806&lt;&gt;"",K806="OUI",Q806="OUI"),60,"")</f>
        <v/>
      </c>
      <c r="X806" s="56"/>
      <c r="Y806" s="49"/>
      <c r="Z806" s="49"/>
      <c r="AA806" s="51"/>
      <c r="AB806" s="48"/>
    </row>
    <row r="807" spans="1:28" x14ac:dyDescent="0.25">
      <c r="A807" s="152" t="str">
        <f t="array" ref="A807">IF(D807="",RIGHT(E807,7),"")</f>
        <v>4857644</v>
      </c>
      <c r="B807" s="152">
        <f t="array" ref="B807">E807</f>
        <v>10004857644</v>
      </c>
      <c r="C807" s="61" t="str">
        <f t="array" ref="C807">IFERROR(VLOOKUP(B807,RT!A:B,2,FALSE),"")</f>
        <v/>
      </c>
      <c r="D807" s="7" t="str">
        <f t="array" ref="D807">IFERROR(VLOOKUP(B807,RT!A:J,10,FALSE),"")</f>
        <v/>
      </c>
      <c r="E807" s="203">
        <v>10004857644</v>
      </c>
      <c r="F807" s="204" t="s">
        <v>86</v>
      </c>
      <c r="G807" s="204" t="s">
        <v>70</v>
      </c>
      <c r="H807" s="204"/>
      <c r="I807" s="204" t="s">
        <v>83</v>
      </c>
      <c r="J807" s="202" t="s">
        <v>84</v>
      </c>
      <c r="K807" s="169" t="str">
        <f t="array" ref="K807">IFERROR(VLOOKUP(B807,RT!A:K,11,FALSE),"")</f>
        <v/>
      </c>
      <c r="L807" s="170" t="str">
        <f t="array" ref="L807">IFERROR(VLOOKUP(B807,RT!A:AJ,36,FALSE),"")</f>
        <v/>
      </c>
      <c r="M807" s="53" t="str">
        <f t="array" ref="M807">IFERROR(VLOOKUP(B807,RT!A:AL,38,FALSE),"")</f>
        <v/>
      </c>
      <c r="N807" s="52" t="str">
        <f t="array" ref="N807">IFERROR(VLOOKUP(B807,RT!A:AK,37,FALSE),"")</f>
        <v/>
      </c>
      <c r="O807" s="54" t="str">
        <f t="array" ref="O807">IFERROR(VLOOKUP(B807,RT!A:I,9,FALSE),"")</f>
        <v/>
      </c>
      <c r="P807" s="52" t="str">
        <f t="array" ref="P807">IFERROR(VLOOKUP(B807,RT!A:H,8,FALSE),"")</f>
        <v/>
      </c>
      <c r="Q807" s="55" t="str">
        <f t="array" ref="Q807">IFERROR(VLOOKUP(B807,RT!A:AA,27,FALSE),"")</f>
        <v/>
      </c>
      <c r="R807" s="56" t="str">
        <f t="array" ref="R807">IF(AND(E807&lt;&gt;"",G807="INS",K807="OUI",M807&gt;0),M807*IF($O807&gt;41790,5.94,5.65),"")</f>
        <v/>
      </c>
      <c r="S807" s="50" t="str">
        <f t="array" ref="S807">IF(AND(E807&lt;&gt;"",G807="REV",K807="OUI",M807&gt;0),M807*IF($O807&gt;41790,6.2,5.9),"")</f>
        <v/>
      </c>
      <c r="T807" s="57" t="str">
        <f t="array" ref="T807">IF(AND(E807&lt;&gt;"",K807="NON",OR(L807="Branchement individuel",L807="Batiment détruit")),3,"")</f>
        <v/>
      </c>
      <c r="U807" s="58"/>
      <c r="V807" s="58" t="str">
        <f t="array" ref="V807">IF(AND(E807&lt;&gt;"",K807="OUI",Q807="OUI"),18,"")</f>
        <v/>
      </c>
      <c r="W807" s="49" t="str">
        <f t="array" ref="W807">IF(AND(E807&lt;&gt;"",K807="OUI",Q807="OUI"),60,"")</f>
        <v/>
      </c>
      <c r="X807" s="56"/>
      <c r="Y807" s="49"/>
      <c r="Z807" s="49"/>
      <c r="AA807" s="51"/>
      <c r="AB807" s="48"/>
    </row>
    <row r="808" spans="1:28" x14ac:dyDescent="0.25">
      <c r="A808" s="152" t="str">
        <f t="array" ref="A808">IF(D808="",RIGHT(E808,7),"")</f>
        <v>4857673</v>
      </c>
      <c r="B808" s="152">
        <f t="array" ref="B808">E808</f>
        <v>10004857673</v>
      </c>
      <c r="C808" s="61" t="str">
        <f t="array" ref="C808">IFERROR(VLOOKUP(B808,RT!A:B,2,FALSE),"")</f>
        <v/>
      </c>
      <c r="D808" s="7" t="str">
        <f t="array" ref="D808">IFERROR(VLOOKUP(B808,RT!A:J,10,FALSE),"")</f>
        <v/>
      </c>
      <c r="E808" s="203">
        <v>10004857673</v>
      </c>
      <c r="F808" s="204" t="s">
        <v>85</v>
      </c>
      <c r="G808" s="204" t="s">
        <v>70</v>
      </c>
      <c r="H808" s="204"/>
      <c r="I808" s="204" t="s">
        <v>83</v>
      </c>
      <c r="J808" s="202" t="s">
        <v>84</v>
      </c>
      <c r="K808" s="169" t="str">
        <f t="array" ref="K808">IFERROR(VLOOKUP(B808,RT!A:K,11,FALSE),"")</f>
        <v/>
      </c>
      <c r="L808" s="170" t="str">
        <f t="array" ref="L808">IFERROR(VLOOKUP(B808,RT!A:AJ,36,FALSE),"")</f>
        <v/>
      </c>
      <c r="M808" s="53" t="str">
        <f t="array" ref="M808">IFERROR(VLOOKUP(B808,RT!A:AL,38,FALSE),"")</f>
        <v/>
      </c>
      <c r="N808" s="52" t="str">
        <f t="array" ref="N808">IFERROR(VLOOKUP(B808,RT!A:AK,37,FALSE),"")</f>
        <v/>
      </c>
      <c r="O808" s="54" t="str">
        <f t="array" ref="O808">IFERROR(VLOOKUP(B808,RT!A:I,9,FALSE),"")</f>
        <v/>
      </c>
      <c r="P808" s="52" t="str">
        <f t="array" ref="P808">IFERROR(VLOOKUP(B808,RT!A:H,8,FALSE),"")</f>
        <v/>
      </c>
      <c r="Q808" s="55" t="str">
        <f t="array" ref="Q808">IFERROR(VLOOKUP(B808,RT!A:AA,27,FALSE),"")</f>
        <v/>
      </c>
      <c r="R808" s="56" t="str">
        <f t="array" ref="R808">IF(AND(E808&lt;&gt;"",G808="INS",K808="OUI",M808&gt;0),M808*IF($O808&gt;41790,5.94,5.65),"")</f>
        <v/>
      </c>
      <c r="S808" s="50" t="str">
        <f t="array" ref="S808">IF(AND(E808&lt;&gt;"",G808="REV",K808="OUI",M808&gt;0),M808*IF($O808&gt;41790,6.2,5.9),"")</f>
        <v/>
      </c>
      <c r="T808" s="57" t="str">
        <f t="array" ref="T808">IF(AND(E808&lt;&gt;"",K808="NON",OR(L808="Branchement individuel",L808="Batiment détruit")),3,"")</f>
        <v/>
      </c>
      <c r="U808" s="58"/>
      <c r="V808" s="58" t="str">
        <f t="array" ref="V808">IF(AND(E808&lt;&gt;"",K808="OUI",Q808="OUI"),18,"")</f>
        <v/>
      </c>
      <c r="W808" s="49" t="str">
        <f t="array" ref="W808">IF(AND(E808&lt;&gt;"",K808="OUI",Q808="OUI"),60,"")</f>
        <v/>
      </c>
      <c r="X808" s="56"/>
      <c r="Y808" s="49"/>
      <c r="Z808" s="49"/>
      <c r="AA808" s="51"/>
      <c r="AB808" s="48"/>
    </row>
    <row r="809" spans="1:28" x14ac:dyDescent="0.25">
      <c r="A809" s="152" t="str">
        <f t="array" ref="A809">IF(D809="",RIGHT(E809,7),"")</f>
        <v>4859422</v>
      </c>
      <c r="B809" s="152">
        <f t="array" ref="B809">E809</f>
        <v>10004859422</v>
      </c>
      <c r="C809" s="61" t="str">
        <f t="array" ref="C809">IFERROR(VLOOKUP(B809,RT!A:B,2,FALSE),"")</f>
        <v/>
      </c>
      <c r="D809" s="7" t="str">
        <f t="array" ref="D809">IFERROR(VLOOKUP(B809,RT!A:J,10,FALSE),"")</f>
        <v/>
      </c>
      <c r="E809" s="203">
        <v>10004859422</v>
      </c>
      <c r="F809" s="204" t="s">
        <v>90</v>
      </c>
      <c r="G809" s="204" t="s">
        <v>70</v>
      </c>
      <c r="H809" s="204"/>
      <c r="I809" s="204" t="s">
        <v>89</v>
      </c>
      <c r="J809" s="202" t="s">
        <v>84</v>
      </c>
      <c r="K809" s="169" t="str">
        <f t="array" ref="K809">IFERROR(VLOOKUP(B809,RT!A:K,11,FALSE),"")</f>
        <v/>
      </c>
      <c r="L809" s="170" t="str">
        <f t="array" ref="L809">IFERROR(VLOOKUP(B809,RT!A:AJ,36,FALSE),"")</f>
        <v/>
      </c>
      <c r="M809" s="53" t="str">
        <f t="array" ref="M809">IFERROR(VLOOKUP(B809,RT!A:AL,38,FALSE),"")</f>
        <v/>
      </c>
      <c r="N809" s="52" t="str">
        <f t="array" ref="N809">IFERROR(VLOOKUP(B809,RT!A:AK,37,FALSE),"")</f>
        <v/>
      </c>
      <c r="O809" s="54" t="str">
        <f t="array" ref="O809">IFERROR(VLOOKUP(B809,RT!A:I,9,FALSE),"")</f>
        <v/>
      </c>
      <c r="P809" s="52" t="str">
        <f t="array" ref="P809">IFERROR(VLOOKUP(B809,RT!A:H,8,FALSE),"")</f>
        <v/>
      </c>
      <c r="Q809" s="55" t="str">
        <f t="array" ref="Q809">IFERROR(VLOOKUP(B809,RT!A:AA,27,FALSE),"")</f>
        <v/>
      </c>
      <c r="R809" s="56" t="str">
        <f t="array" ref="R809">IF(AND(E809&lt;&gt;"",G809="INS",K809="OUI",M809&gt;0),M809*IF($O809&gt;41790,5.94,5.65),"")</f>
        <v/>
      </c>
      <c r="S809" s="50" t="str">
        <f t="array" ref="S809">IF(AND(E809&lt;&gt;"",G809="REV",K809="OUI",M809&gt;0),M809*IF($O809&gt;41790,6.2,5.9),"")</f>
        <v/>
      </c>
      <c r="T809" s="57" t="str">
        <f t="array" ref="T809">IF(AND(E809&lt;&gt;"",K809="NON",OR(L809="Branchement individuel",L809="Batiment détruit")),3,"")</f>
        <v/>
      </c>
      <c r="U809" s="58"/>
      <c r="V809" s="58" t="str">
        <f t="array" ref="V809">IF(AND(E809&lt;&gt;"",K809="OUI",Q809="OUI"),18,"")</f>
        <v/>
      </c>
      <c r="W809" s="49" t="str">
        <f t="array" ref="W809">IF(AND(E809&lt;&gt;"",K809="OUI",Q809="OUI"),60,"")</f>
        <v/>
      </c>
      <c r="X809" s="56"/>
      <c r="Y809" s="49"/>
      <c r="Z809" s="49"/>
      <c r="AA809" s="51"/>
      <c r="AB809" s="48"/>
    </row>
    <row r="810" spans="1:28" x14ac:dyDescent="0.25">
      <c r="A810" s="152" t="str">
        <f t="array" ref="A810">IF(D810="",RIGHT(E810,7),"")</f>
        <v>4859421</v>
      </c>
      <c r="B810" s="152">
        <f t="array" ref="B810">E810</f>
        <v>10004859421</v>
      </c>
      <c r="C810" s="61" t="str">
        <f t="array" ref="C810">IFERROR(VLOOKUP(B810,RT!A:B,2,FALSE),"")</f>
        <v/>
      </c>
      <c r="D810" s="7" t="str">
        <f t="array" ref="D810">IFERROR(VLOOKUP(B810,RT!A:J,10,FALSE),"")</f>
        <v/>
      </c>
      <c r="E810" s="203">
        <v>10004859421</v>
      </c>
      <c r="F810" s="204" t="s">
        <v>88</v>
      </c>
      <c r="G810" s="204" t="s">
        <v>70</v>
      </c>
      <c r="H810" s="204"/>
      <c r="I810" s="204" t="s">
        <v>89</v>
      </c>
      <c r="J810" s="202" t="s">
        <v>84</v>
      </c>
      <c r="K810" s="169" t="str">
        <f t="array" ref="K810">IFERROR(VLOOKUP(B810,RT!A:K,11,FALSE),"")</f>
        <v/>
      </c>
      <c r="L810" s="170" t="str">
        <f t="array" ref="L810">IFERROR(VLOOKUP(B810,RT!A:AJ,36,FALSE),"")</f>
        <v/>
      </c>
      <c r="M810" s="53" t="str">
        <f t="array" ref="M810">IFERROR(VLOOKUP(B810,RT!A:AL,38,FALSE),"")</f>
        <v/>
      </c>
      <c r="N810" s="52" t="str">
        <f t="array" ref="N810">IFERROR(VLOOKUP(B810,RT!A:AK,37,FALSE),"")</f>
        <v/>
      </c>
      <c r="O810" s="54" t="str">
        <f t="array" ref="O810">IFERROR(VLOOKUP(B810,RT!A:I,9,FALSE),"")</f>
        <v/>
      </c>
      <c r="P810" s="52" t="str">
        <f t="array" ref="P810">IFERROR(VLOOKUP(B810,RT!A:H,8,FALSE),"")</f>
        <v/>
      </c>
      <c r="Q810" s="55" t="str">
        <f t="array" ref="Q810">IFERROR(VLOOKUP(B810,RT!A:AA,27,FALSE),"")</f>
        <v/>
      </c>
      <c r="R810" s="56" t="str">
        <f t="array" ref="R810">IF(AND(E810&lt;&gt;"",G810="INS",K810="OUI",M810&gt;0),M810*IF($O810&gt;41790,5.94,5.65),"")</f>
        <v/>
      </c>
      <c r="S810" s="50" t="str">
        <f t="array" ref="S810">IF(AND(E810&lt;&gt;"",G810="REV",K810="OUI",M810&gt;0),M810*IF($O810&gt;41790,6.2,5.9),"")</f>
        <v/>
      </c>
      <c r="T810" s="57" t="str">
        <f t="array" ref="T810">IF(AND(E810&lt;&gt;"",K810="NON",OR(L810="Branchement individuel",L810="Batiment détruit")),3,"")</f>
        <v/>
      </c>
      <c r="U810" s="58"/>
      <c r="V810" s="58" t="str">
        <f t="array" ref="V810">IF(AND(E810&lt;&gt;"",K810="OUI",Q810="OUI"),18,"")</f>
        <v/>
      </c>
      <c r="W810" s="49" t="str">
        <f t="array" ref="W810">IF(AND(E810&lt;&gt;"",K810="OUI",Q810="OUI"),60,"")</f>
        <v/>
      </c>
      <c r="X810" s="56"/>
      <c r="Y810" s="49"/>
      <c r="Z810" s="49"/>
      <c r="AA810" s="51"/>
      <c r="AB810" s="48"/>
    </row>
    <row r="811" spans="1:28" x14ac:dyDescent="0.25">
      <c r="A811" s="152" t="str">
        <f t="array" ref="A811">IF(D811="",RIGHT(E811,7),"")</f>
        <v>4849299</v>
      </c>
      <c r="B811" s="152">
        <f t="array" ref="B811">E811</f>
        <v>10004849299</v>
      </c>
      <c r="C811" s="61" t="str">
        <f t="array" ref="C811">IFERROR(VLOOKUP(B811,RT!A:B,2,FALSE),"")</f>
        <v/>
      </c>
      <c r="D811" s="7" t="str">
        <f t="array" ref="D811">IFERROR(VLOOKUP(B811,RT!A:J,10,FALSE),"")</f>
        <v/>
      </c>
      <c r="E811" s="203">
        <v>10004849299</v>
      </c>
      <c r="F811" s="204" t="s">
        <v>330</v>
      </c>
      <c r="G811" s="204" t="s">
        <v>70</v>
      </c>
      <c r="H811" s="204"/>
      <c r="I811" s="204" t="s">
        <v>331</v>
      </c>
      <c r="J811" s="202" t="s">
        <v>84</v>
      </c>
      <c r="K811" s="169" t="str">
        <f t="array" ref="K811">IFERROR(VLOOKUP(B811,RT!A:K,11,FALSE),"")</f>
        <v/>
      </c>
      <c r="L811" s="170" t="str">
        <f t="array" ref="L811">IFERROR(VLOOKUP(B811,RT!A:AJ,36,FALSE),"")</f>
        <v/>
      </c>
      <c r="M811" s="53" t="str">
        <f t="array" ref="M811">IFERROR(VLOOKUP(B811,RT!A:AL,38,FALSE),"")</f>
        <v/>
      </c>
      <c r="N811" s="52" t="str">
        <f t="array" ref="N811">IFERROR(VLOOKUP(B811,RT!A:AK,37,FALSE),"")</f>
        <v/>
      </c>
      <c r="O811" s="54" t="str">
        <f t="array" ref="O811">IFERROR(VLOOKUP(B811,RT!A:I,9,FALSE),"")</f>
        <v/>
      </c>
      <c r="P811" s="52" t="str">
        <f t="array" ref="P811">IFERROR(VLOOKUP(B811,RT!A:H,8,FALSE),"")</f>
        <v/>
      </c>
      <c r="Q811" s="55" t="str">
        <f t="array" ref="Q811">IFERROR(VLOOKUP(B811,RT!A:AA,27,FALSE),"")</f>
        <v/>
      </c>
      <c r="R811" s="56" t="str">
        <f t="array" ref="R811">IF(AND(E811&lt;&gt;"",G811="INS",K811="OUI",M811&gt;0),M811*IF($O811&gt;41790,5.94,5.65),"")</f>
        <v/>
      </c>
      <c r="S811" s="50" t="str">
        <f t="array" ref="S811">IF(AND(E811&lt;&gt;"",G811="REV",K811="OUI",M811&gt;0),M811*IF($O811&gt;41790,6.2,5.9),"")</f>
        <v/>
      </c>
      <c r="T811" s="57" t="str">
        <f t="array" ref="T811">IF(AND(E811&lt;&gt;"",K811="NON",OR(L811="Branchement individuel",L811="Batiment détruit")),3,"")</f>
        <v/>
      </c>
      <c r="U811" s="58"/>
      <c r="V811" s="58" t="str">
        <f t="array" ref="V811">IF(AND(E811&lt;&gt;"",K811="OUI",Q811="OUI"),18,"")</f>
        <v/>
      </c>
      <c r="W811" s="49" t="str">
        <f t="array" ref="W811">IF(AND(E811&lt;&gt;"",K811="OUI",Q811="OUI"),60,"")</f>
        <v/>
      </c>
      <c r="X811" s="56"/>
      <c r="Y811" s="49"/>
      <c r="Z811" s="49"/>
      <c r="AA811" s="51"/>
      <c r="AB811" s="48"/>
    </row>
    <row r="812" spans="1:28" x14ac:dyDescent="0.25">
      <c r="A812" s="152" t="str">
        <f t="array" ref="A812">IF(D812="",RIGHT(E812,7),"")</f>
        <v>4826916</v>
      </c>
      <c r="B812" s="152">
        <f t="array" ref="B812">E812</f>
        <v>10004826916</v>
      </c>
      <c r="C812" s="61" t="str">
        <f t="array" ref="C812">IFERROR(VLOOKUP(B812,RT!A:B,2,FALSE),"")</f>
        <v/>
      </c>
      <c r="D812" s="7" t="str">
        <f t="array" ref="D812">IFERROR(VLOOKUP(B812,RT!A:J,10,FALSE),"")</f>
        <v/>
      </c>
      <c r="E812" s="203">
        <v>10004826916</v>
      </c>
      <c r="F812" s="204" t="s">
        <v>348</v>
      </c>
      <c r="G812" s="204" t="s">
        <v>70</v>
      </c>
      <c r="H812" s="204"/>
      <c r="I812" s="204" t="s">
        <v>349</v>
      </c>
      <c r="J812" s="202" t="s">
        <v>84</v>
      </c>
      <c r="K812" s="169" t="str">
        <f t="array" ref="K812">IFERROR(VLOOKUP(B812,RT!A:K,11,FALSE),"")</f>
        <v/>
      </c>
      <c r="L812" s="170" t="str">
        <f t="array" ref="L812">IFERROR(VLOOKUP(B812,RT!A:AJ,36,FALSE),"")</f>
        <v/>
      </c>
      <c r="M812" s="53" t="str">
        <f t="array" ref="M812">IFERROR(VLOOKUP(B812,RT!A:AL,38,FALSE),"")</f>
        <v/>
      </c>
      <c r="N812" s="52" t="str">
        <f t="array" ref="N812">IFERROR(VLOOKUP(B812,RT!A:AK,37,FALSE),"")</f>
        <v/>
      </c>
      <c r="O812" s="54" t="str">
        <f t="array" ref="O812">IFERROR(VLOOKUP(B812,RT!A:I,9,FALSE),"")</f>
        <v/>
      </c>
      <c r="P812" s="52" t="str">
        <f t="array" ref="P812">IFERROR(VLOOKUP(B812,RT!A:H,8,FALSE),"")</f>
        <v/>
      </c>
      <c r="Q812" s="55" t="str">
        <f t="array" ref="Q812">IFERROR(VLOOKUP(B812,RT!A:AA,27,FALSE),"")</f>
        <v/>
      </c>
      <c r="R812" s="56" t="str">
        <f t="array" ref="R812">IF(AND(E812&lt;&gt;"",G812="INS",K812="OUI",M812&gt;0),M812*IF($O812&gt;41790,5.94,5.65),"")</f>
        <v/>
      </c>
      <c r="S812" s="50" t="str">
        <f t="array" ref="S812">IF(AND(E812&lt;&gt;"",G812="REV",K812="OUI",M812&gt;0),M812*IF($O812&gt;41790,6.2,5.9),"")</f>
        <v/>
      </c>
      <c r="T812" s="57" t="str">
        <f t="array" ref="T812">IF(AND(E812&lt;&gt;"",K812="NON",OR(L812="Branchement individuel",L812="Batiment détruit")),3,"")</f>
        <v/>
      </c>
      <c r="U812" s="58"/>
      <c r="V812" s="58" t="str">
        <f t="array" ref="V812">IF(AND(E812&lt;&gt;"",K812="OUI",Q812="OUI"),18,"")</f>
        <v/>
      </c>
      <c r="W812" s="49" t="str">
        <f t="array" ref="W812">IF(AND(E812&lt;&gt;"",K812="OUI",Q812="OUI"),60,"")</f>
        <v/>
      </c>
      <c r="X812" s="56"/>
      <c r="Y812" s="49"/>
      <c r="Z812" s="49"/>
      <c r="AA812" s="51"/>
      <c r="AB812" s="48"/>
    </row>
    <row r="813" spans="1:28" x14ac:dyDescent="0.25">
      <c r="A813" s="152" t="str">
        <f t="array" ref="A813">IF(D813="",RIGHT(E813,7),"")</f>
        <v>4825242</v>
      </c>
      <c r="B813" s="152">
        <f t="array" ref="B813">E813</f>
        <v>10004825242</v>
      </c>
      <c r="C813" s="61" t="str">
        <f t="array" ref="C813">IFERROR(VLOOKUP(B813,RT!A:B,2,FALSE),"")</f>
        <v/>
      </c>
      <c r="D813" s="7" t="str">
        <f t="array" ref="D813">IFERROR(VLOOKUP(B813,RT!A:J,10,FALSE),"")</f>
        <v/>
      </c>
      <c r="E813" s="203">
        <v>10004825242</v>
      </c>
      <c r="F813" s="204" t="s">
        <v>353</v>
      </c>
      <c r="G813" s="204" t="s">
        <v>70</v>
      </c>
      <c r="H813" s="204"/>
      <c r="I813" s="204" t="s">
        <v>354</v>
      </c>
      <c r="J813" s="202" t="s">
        <v>84</v>
      </c>
      <c r="K813" s="169" t="str">
        <f t="array" ref="K813">IFERROR(VLOOKUP(B813,RT!A:K,11,FALSE),"")</f>
        <v/>
      </c>
      <c r="L813" s="170" t="str">
        <f t="array" ref="L813">IFERROR(VLOOKUP(B813,RT!A:AJ,36,FALSE),"")</f>
        <v/>
      </c>
      <c r="M813" s="53" t="str">
        <f t="array" ref="M813">IFERROR(VLOOKUP(B813,RT!A:AL,38,FALSE),"")</f>
        <v/>
      </c>
      <c r="N813" s="52" t="str">
        <f t="array" ref="N813">IFERROR(VLOOKUP(B813,RT!A:AK,37,FALSE),"")</f>
        <v/>
      </c>
      <c r="O813" s="54" t="str">
        <f t="array" ref="O813">IFERROR(VLOOKUP(B813,RT!A:I,9,FALSE),"")</f>
        <v/>
      </c>
      <c r="P813" s="52" t="str">
        <f t="array" ref="P813">IFERROR(VLOOKUP(B813,RT!A:H,8,FALSE),"")</f>
        <v/>
      </c>
      <c r="Q813" s="55" t="str">
        <f t="array" ref="Q813">IFERROR(VLOOKUP(B813,RT!A:AA,27,FALSE),"")</f>
        <v/>
      </c>
      <c r="R813" s="56" t="str">
        <f t="array" ref="R813">IF(AND(E813&lt;&gt;"",G813="INS",K813="OUI",M813&gt;0),M813*IF($O813&gt;41790,5.94,5.65),"")</f>
        <v/>
      </c>
      <c r="S813" s="50" t="str">
        <f t="array" ref="S813">IF(AND(E813&lt;&gt;"",G813="REV",K813="OUI",M813&gt;0),M813*IF($O813&gt;41790,6.2,5.9),"")</f>
        <v/>
      </c>
      <c r="T813" s="57" t="str">
        <f t="array" ref="T813">IF(AND(E813&lt;&gt;"",K813="NON",OR(L813="Branchement individuel",L813="Batiment détruit")),3,"")</f>
        <v/>
      </c>
      <c r="U813" s="58"/>
      <c r="V813" s="58" t="str">
        <f t="array" ref="V813">IF(AND(E813&lt;&gt;"",K813="OUI",Q813="OUI"),18,"")</f>
        <v/>
      </c>
      <c r="W813" s="49" t="str">
        <f t="array" ref="W813">IF(AND(E813&lt;&gt;"",K813="OUI",Q813="OUI"),60,"")</f>
        <v/>
      </c>
      <c r="X813" s="56"/>
      <c r="Y813" s="49"/>
      <c r="Z813" s="49"/>
      <c r="AA813" s="51"/>
      <c r="AB813" s="48"/>
    </row>
    <row r="814" spans="1:28" x14ac:dyDescent="0.25">
      <c r="A814" s="152" t="str">
        <f t="array" ref="A814">IF(D814="",RIGHT(E814,7),"")</f>
        <v>4825164</v>
      </c>
      <c r="B814" s="152">
        <f t="array" ref="B814">E814</f>
        <v>10004825164</v>
      </c>
      <c r="C814" s="61" t="str">
        <f t="array" ref="C814">IFERROR(VLOOKUP(B814,RT!A:B,2,FALSE),"")</f>
        <v/>
      </c>
      <c r="D814" s="7" t="str">
        <f t="array" ref="D814">IFERROR(VLOOKUP(B814,RT!A:J,10,FALSE),"")</f>
        <v/>
      </c>
      <c r="E814" s="203">
        <v>10004825164</v>
      </c>
      <c r="F814" s="204" t="s">
        <v>355</v>
      </c>
      <c r="G814" s="204" t="s">
        <v>70</v>
      </c>
      <c r="H814" s="204"/>
      <c r="I814" s="204" t="s">
        <v>356</v>
      </c>
      <c r="J814" s="202" t="s">
        <v>84</v>
      </c>
      <c r="K814" s="169" t="str">
        <f t="array" ref="K814">IFERROR(VLOOKUP(B814,RT!A:K,11,FALSE),"")</f>
        <v/>
      </c>
      <c r="L814" s="170" t="str">
        <f t="array" ref="L814">IFERROR(VLOOKUP(B814,RT!A:AJ,36,FALSE),"")</f>
        <v/>
      </c>
      <c r="M814" s="53" t="str">
        <f t="array" ref="M814">IFERROR(VLOOKUP(B814,RT!A:AL,38,FALSE),"")</f>
        <v/>
      </c>
      <c r="N814" s="52" t="str">
        <f t="array" ref="N814">IFERROR(VLOOKUP(B814,RT!A:AK,37,FALSE),"")</f>
        <v/>
      </c>
      <c r="O814" s="54" t="str">
        <f t="array" ref="O814">IFERROR(VLOOKUP(B814,RT!A:I,9,FALSE),"")</f>
        <v/>
      </c>
      <c r="P814" s="52" t="str">
        <f t="array" ref="P814">IFERROR(VLOOKUP(B814,RT!A:H,8,FALSE),"")</f>
        <v/>
      </c>
      <c r="Q814" s="55" t="str">
        <f t="array" ref="Q814">IFERROR(VLOOKUP(B814,RT!A:AA,27,FALSE),"")</f>
        <v/>
      </c>
      <c r="R814" s="56" t="str">
        <f t="array" ref="R814">IF(AND(E814&lt;&gt;"",G814="INS",K814="OUI",M814&gt;0),M814*IF($O814&gt;41790,5.94,5.65),"")</f>
        <v/>
      </c>
      <c r="S814" s="50" t="str">
        <f t="array" ref="S814">IF(AND(E814&lt;&gt;"",G814="REV",K814="OUI",M814&gt;0),M814*IF($O814&gt;41790,6.2,5.9),"")</f>
        <v/>
      </c>
      <c r="T814" s="57" t="str">
        <f t="array" ref="T814">IF(AND(E814&lt;&gt;"",K814="NON",OR(L814="Branchement individuel",L814="Batiment détruit")),3,"")</f>
        <v/>
      </c>
      <c r="U814" s="58"/>
      <c r="V814" s="58" t="str">
        <f t="array" ref="V814">IF(AND(E814&lt;&gt;"",K814="OUI",Q814="OUI"),18,"")</f>
        <v/>
      </c>
      <c r="W814" s="49" t="str">
        <f t="array" ref="W814">IF(AND(E814&lt;&gt;"",K814="OUI",Q814="OUI"),60,"")</f>
        <v/>
      </c>
      <c r="X814" s="56"/>
      <c r="Y814" s="49"/>
      <c r="Z814" s="49"/>
      <c r="AA814" s="51"/>
      <c r="AB814" s="48"/>
    </row>
    <row r="815" spans="1:28" s="156" customFormat="1" x14ac:dyDescent="0.25">
      <c r="A815" s="152" t="str">
        <f t="array" ref="A815">IF(D815="",RIGHT(E815,7),"")</f>
        <v>5610703</v>
      </c>
      <c r="B815" s="152">
        <f t="array" ref="B815">E815</f>
        <v>10005610703</v>
      </c>
      <c r="C815" s="61" t="str">
        <f t="array" ref="C815">IFERROR(VLOOKUP(B815,RT!A:B,2,FALSE),"")</f>
        <v/>
      </c>
      <c r="D815" s="7" t="str">
        <f t="array" ref="D815">IFERROR(VLOOKUP(B815,RT!A:J,10,FALSE),"")</f>
        <v/>
      </c>
      <c r="E815" s="203">
        <v>10005610703</v>
      </c>
      <c r="F815" s="204" t="s">
        <v>357</v>
      </c>
      <c r="G815" s="204" t="s">
        <v>70</v>
      </c>
      <c r="H815" s="204"/>
      <c r="I815" s="204" t="s">
        <v>356</v>
      </c>
      <c r="J815" s="202" t="s">
        <v>84</v>
      </c>
      <c r="K815" s="169" t="str">
        <f t="array" ref="K815">IFERROR(VLOOKUP(B815,RT!A:K,11,FALSE),"")</f>
        <v/>
      </c>
      <c r="L815" s="170" t="str">
        <f t="array" ref="L815">IFERROR(VLOOKUP(B815,RT!A:AJ,36,FALSE),"")</f>
        <v/>
      </c>
      <c r="M815" s="53" t="str">
        <f t="array" ref="M815">IFERROR(VLOOKUP(B815,RT!A:AL,38,FALSE),"")</f>
        <v/>
      </c>
      <c r="N815" s="52" t="str">
        <f t="array" ref="N815">IFERROR(VLOOKUP(B815,RT!A:AK,37,FALSE),"")</f>
        <v/>
      </c>
      <c r="O815" s="54" t="str">
        <f t="array" ref="O815">IFERROR(VLOOKUP(B815,RT!A:I,9,FALSE),"")</f>
        <v/>
      </c>
      <c r="P815" s="52" t="str">
        <f t="array" ref="P815">IFERROR(VLOOKUP(B815,RT!A:H,8,FALSE),"")</f>
        <v/>
      </c>
      <c r="Q815" s="55" t="str">
        <f t="array" ref="Q815">IFERROR(VLOOKUP(B815,RT!A:AA,27,FALSE),"")</f>
        <v/>
      </c>
      <c r="R815" s="56" t="str">
        <f t="array" ref="R815">IF(AND(E815&lt;&gt;"",G815="INS",K815="OUI",M815&gt;0),M815*IF($O815&gt;41790,5.94,5.65),"")</f>
        <v/>
      </c>
      <c r="S815" s="50" t="str">
        <f t="array" ref="S815">IF(AND(E815&lt;&gt;"",G815="REV",K815="OUI",M815&gt;0),M815*IF($O815&gt;41790,6.2,5.9),"")</f>
        <v/>
      </c>
      <c r="T815" s="57" t="str">
        <f t="array" ref="T815">IF(AND(E815&lt;&gt;"",K815="NON",OR(L815="Branchement individuel",L815="Batiment détruit")),3,"")</f>
        <v/>
      </c>
      <c r="U815" s="58"/>
      <c r="V815" s="58" t="str">
        <f t="array" ref="V815">IF(AND(E815&lt;&gt;"",K815="OUI",Q815="OUI"),18,"")</f>
        <v/>
      </c>
      <c r="W815" s="49" t="str">
        <f t="array" ref="W815">IF(AND(E815&lt;&gt;"",K815="OUI",Q815="OUI"),60,"")</f>
        <v/>
      </c>
      <c r="X815" s="56"/>
      <c r="Y815" s="49"/>
      <c r="Z815" s="49"/>
      <c r="AA815" s="51"/>
      <c r="AB815" s="48"/>
    </row>
    <row r="816" spans="1:28" x14ac:dyDescent="0.25">
      <c r="A816" s="152" t="str">
        <f t="array" ref="A816">IF(D816="",RIGHT(E816,7),"")</f>
        <v>5241452</v>
      </c>
      <c r="B816" s="152">
        <f t="array" ref="B816">E816</f>
        <v>10005241452</v>
      </c>
      <c r="C816" s="61" t="str">
        <f t="array" ref="C816">IFERROR(VLOOKUP(B816,RT!A:B,2,FALSE),"")</f>
        <v/>
      </c>
      <c r="D816" s="7" t="str">
        <f t="array" ref="D816">IFERROR(VLOOKUP(B816,RT!A:J,10,FALSE),"")</f>
        <v/>
      </c>
      <c r="E816" s="203">
        <v>10005241452</v>
      </c>
      <c r="F816" s="204" t="s">
        <v>388</v>
      </c>
      <c r="G816" s="204" t="s">
        <v>70</v>
      </c>
      <c r="H816" s="204"/>
      <c r="I816" s="204" t="s">
        <v>387</v>
      </c>
      <c r="J816" s="202" t="s">
        <v>84</v>
      </c>
      <c r="K816" s="169" t="str">
        <f t="array" ref="K816">IFERROR(VLOOKUP(B816,RT!A:K,11,FALSE),"")</f>
        <v/>
      </c>
      <c r="L816" s="170" t="str">
        <f t="array" ref="L816">IFERROR(VLOOKUP(B816,RT!A:AJ,36,FALSE),"")</f>
        <v/>
      </c>
      <c r="M816" s="53" t="str">
        <f t="array" ref="M816">IFERROR(VLOOKUP(B816,RT!A:AL,38,FALSE),"")</f>
        <v/>
      </c>
      <c r="N816" s="52" t="str">
        <f t="array" ref="N816">IFERROR(VLOOKUP(B816,RT!A:AK,37,FALSE),"")</f>
        <v/>
      </c>
      <c r="O816" s="54" t="str">
        <f t="array" ref="O816">IFERROR(VLOOKUP(B816,RT!A:I,9,FALSE),"")</f>
        <v/>
      </c>
      <c r="P816" s="52" t="str">
        <f t="array" ref="P816">IFERROR(VLOOKUP(B816,RT!A:H,8,FALSE),"")</f>
        <v/>
      </c>
      <c r="Q816" s="55" t="str">
        <f t="array" ref="Q816">IFERROR(VLOOKUP(B816,RT!A:AA,27,FALSE),"")</f>
        <v/>
      </c>
      <c r="R816" s="56" t="str">
        <f t="array" ref="R816">IF(AND(E816&lt;&gt;"",G816="INS",K816="OUI",M816&gt;0),M816*IF($O816&gt;41790,5.94,5.65),"")</f>
        <v/>
      </c>
      <c r="S816" s="50" t="str">
        <f t="array" ref="S816">IF(AND(E816&lt;&gt;"",G816="REV",K816="OUI",M816&gt;0),M816*IF($O816&gt;41790,6.2,5.9),"")</f>
        <v/>
      </c>
      <c r="T816" s="57" t="str">
        <f t="array" ref="T816">IF(AND(E816&lt;&gt;"",K816="NON",OR(L816="Branchement individuel",L816="Batiment détruit")),3,"")</f>
        <v/>
      </c>
      <c r="U816" s="58"/>
      <c r="V816" s="58" t="str">
        <f t="array" ref="V816">IF(AND(E816&lt;&gt;"",K816="OUI",Q816="OUI"),18,"")</f>
        <v/>
      </c>
      <c r="W816" s="49" t="str">
        <f t="array" ref="W816">IF(AND(E816&lt;&gt;"",K816="OUI",Q816="OUI"),60,"")</f>
        <v/>
      </c>
      <c r="X816" s="56"/>
      <c r="Y816" s="49"/>
      <c r="Z816" s="49"/>
      <c r="AA816" s="51"/>
      <c r="AB816" s="48"/>
    </row>
    <row r="817" spans="1:28" x14ac:dyDescent="0.25">
      <c r="A817" s="152" t="str">
        <f t="array" ref="A817">IF(D817="",RIGHT(E817,7),"")</f>
        <v>5193913</v>
      </c>
      <c r="B817" s="152">
        <f t="array" ref="B817">E817</f>
        <v>10005193913</v>
      </c>
      <c r="C817" s="61" t="str">
        <f t="array" ref="C817">IFERROR(VLOOKUP(B817,RT!A:B,2,FALSE),"")</f>
        <v/>
      </c>
      <c r="D817" s="7" t="str">
        <f t="array" ref="D817">IFERROR(VLOOKUP(B817,RT!A:J,10,FALSE),"")</f>
        <v/>
      </c>
      <c r="E817" s="203">
        <v>10005193913</v>
      </c>
      <c r="F817" s="204" t="s">
        <v>386</v>
      </c>
      <c r="G817" s="204" t="s">
        <v>70</v>
      </c>
      <c r="H817" s="204"/>
      <c r="I817" s="204" t="s">
        <v>387</v>
      </c>
      <c r="J817" s="202" t="s">
        <v>84</v>
      </c>
      <c r="K817" s="169" t="str">
        <f t="array" ref="K817">IFERROR(VLOOKUP(B817,RT!A:K,11,FALSE),"")</f>
        <v/>
      </c>
      <c r="L817" s="170" t="str">
        <f t="array" ref="L817">IFERROR(VLOOKUP(B817,RT!A:AJ,36,FALSE),"")</f>
        <v/>
      </c>
      <c r="M817" s="53" t="str">
        <f t="array" ref="M817">IFERROR(VLOOKUP(B817,RT!A:AL,38,FALSE),"")</f>
        <v/>
      </c>
      <c r="N817" s="52" t="str">
        <f t="array" ref="N817">IFERROR(VLOOKUP(B817,RT!A:AK,37,FALSE),"")</f>
        <v/>
      </c>
      <c r="O817" s="54" t="str">
        <f t="array" ref="O817">IFERROR(VLOOKUP(B817,RT!A:I,9,FALSE),"")</f>
        <v/>
      </c>
      <c r="P817" s="52" t="str">
        <f t="array" ref="P817">IFERROR(VLOOKUP(B817,RT!A:H,8,FALSE),"")</f>
        <v/>
      </c>
      <c r="Q817" s="55" t="str">
        <f t="array" ref="Q817">IFERROR(VLOOKUP(B817,RT!A:AA,27,FALSE),"")</f>
        <v/>
      </c>
      <c r="R817" s="56" t="str">
        <f t="array" ref="R817">IF(AND(E817&lt;&gt;"",G817="INS",K817="OUI",M817&gt;0),M817*IF($O817&gt;41790,5.94,5.65),"")</f>
        <v/>
      </c>
      <c r="S817" s="50" t="str">
        <f t="array" ref="S817">IF(AND(E817&lt;&gt;"",G817="REV",K817="OUI",M817&gt;0),M817*IF($O817&gt;41790,6.2,5.9),"")</f>
        <v/>
      </c>
      <c r="T817" s="57" t="str">
        <f t="array" ref="T817">IF(AND(E817&lt;&gt;"",K817="NON",OR(L817="Branchement individuel",L817="Batiment détruit")),3,"")</f>
        <v/>
      </c>
      <c r="U817" s="58"/>
      <c r="V817" s="58" t="str">
        <f t="array" ref="V817">IF(AND(E817&lt;&gt;"",K817="OUI",Q817="OUI"),18,"")</f>
        <v/>
      </c>
      <c r="W817" s="49" t="str">
        <f t="array" ref="W817">IF(AND(E817&lt;&gt;"",K817="OUI",Q817="OUI"),60,"")</f>
        <v/>
      </c>
      <c r="X817" s="56"/>
      <c r="Y817" s="49"/>
      <c r="Z817" s="49"/>
      <c r="AA817" s="51"/>
      <c r="AB817" s="48"/>
    </row>
    <row r="818" spans="1:28" s="156" customFormat="1" x14ac:dyDescent="0.25">
      <c r="A818" s="152" t="str">
        <f t="array" ref="A818">IF(D818="",RIGHT(E818,7),"")</f>
        <v>4822484</v>
      </c>
      <c r="B818" s="152">
        <f t="array" ref="B818">E818</f>
        <v>10004822484</v>
      </c>
      <c r="C818" s="61" t="str">
        <f t="array" ref="C818">IFERROR(VLOOKUP(B818,RT!A:B,2,FALSE),"")</f>
        <v/>
      </c>
      <c r="D818" s="7" t="str">
        <f t="array" ref="D818">IFERROR(VLOOKUP(B818,RT!A:J,10,FALSE),"")</f>
        <v/>
      </c>
      <c r="E818" s="203">
        <v>10004822484</v>
      </c>
      <c r="F818" s="204" t="s">
        <v>455</v>
      </c>
      <c r="G818" s="204" t="s">
        <v>70</v>
      </c>
      <c r="H818" s="204"/>
      <c r="I818" s="204" t="s">
        <v>456</v>
      </c>
      <c r="J818" s="202" t="s">
        <v>84</v>
      </c>
      <c r="K818" s="169" t="str">
        <f t="array" ref="K818">IFERROR(VLOOKUP(B818,RT!A:K,11,FALSE),"")</f>
        <v/>
      </c>
      <c r="L818" s="170" t="str">
        <f t="array" ref="L818">IFERROR(VLOOKUP(B818,RT!A:AJ,36,FALSE),"")</f>
        <v/>
      </c>
      <c r="M818" s="53" t="str">
        <f t="array" ref="M818">IFERROR(VLOOKUP(B818,RT!A:AL,38,FALSE),"")</f>
        <v/>
      </c>
      <c r="N818" s="52" t="str">
        <f t="array" ref="N818">IFERROR(VLOOKUP(B818,RT!A:AK,37,FALSE),"")</f>
        <v/>
      </c>
      <c r="O818" s="54" t="str">
        <f t="array" ref="O818">IFERROR(VLOOKUP(B818,RT!A:I,9,FALSE),"")</f>
        <v/>
      </c>
      <c r="P818" s="52" t="str">
        <f t="array" ref="P818">IFERROR(VLOOKUP(B818,RT!A:H,8,FALSE),"")</f>
        <v/>
      </c>
      <c r="Q818" s="55" t="str">
        <f t="array" ref="Q818">IFERROR(VLOOKUP(B818,RT!A:AA,27,FALSE),"")</f>
        <v/>
      </c>
      <c r="R818" s="56" t="str">
        <f t="array" ref="R818">IF(AND(E818&lt;&gt;"",G818="INS",K818="OUI",M818&gt;0),M818*IF($O818&gt;41790,5.94,5.65),"")</f>
        <v/>
      </c>
      <c r="S818" s="50" t="str">
        <f t="array" ref="S818">IF(AND(E818&lt;&gt;"",G818="REV",K818="OUI",M818&gt;0),M818*IF($O818&gt;41790,6.2,5.9),"")</f>
        <v/>
      </c>
      <c r="T818" s="57" t="str">
        <f t="array" ref="T818">IF(AND(E818&lt;&gt;"",K818="NON",OR(L818="Branchement individuel",L818="Batiment détruit")),3,"")</f>
        <v/>
      </c>
      <c r="U818" s="58"/>
      <c r="V818" s="58" t="str">
        <f t="array" ref="V818">IF(AND(E818&lt;&gt;"",K818="OUI",Q818="OUI"),18,"")</f>
        <v/>
      </c>
      <c r="W818" s="49" t="str">
        <f t="array" ref="W818">IF(AND(E818&lt;&gt;"",K818="OUI",Q818="OUI"),60,"")</f>
        <v/>
      </c>
      <c r="X818" s="56"/>
      <c r="Y818" s="49"/>
      <c r="Z818" s="49"/>
      <c r="AA818" s="51"/>
      <c r="AB818" s="48"/>
    </row>
    <row r="819" spans="1:28" s="156" customFormat="1" x14ac:dyDescent="0.25">
      <c r="A819" s="152" t="str">
        <f t="array" ref="A819">IF(D819="",RIGHT(E819,7),"")</f>
        <v>5610720</v>
      </c>
      <c r="B819" s="152">
        <f t="array" ref="B819">E819</f>
        <v>10005610720</v>
      </c>
      <c r="C819" s="61" t="str">
        <f t="array" ref="C819">IFERROR(VLOOKUP(B819,RT!A:B,2,FALSE),"")</f>
        <v/>
      </c>
      <c r="D819" s="7" t="str">
        <f t="array" ref="D819">IFERROR(VLOOKUP(B819,RT!A:J,10,FALSE),"")</f>
        <v/>
      </c>
      <c r="E819" s="203">
        <v>10005610720</v>
      </c>
      <c r="F819" s="204" t="s">
        <v>571</v>
      </c>
      <c r="G819" s="204" t="s">
        <v>70</v>
      </c>
      <c r="H819" s="204"/>
      <c r="I819" s="204" t="s">
        <v>572</v>
      </c>
      <c r="J819" s="202" t="s">
        <v>84</v>
      </c>
      <c r="K819" s="169" t="str">
        <f t="array" ref="K819">IFERROR(VLOOKUP(B819,RT!A:K,11,FALSE),"")</f>
        <v/>
      </c>
      <c r="L819" s="170" t="str">
        <f t="array" ref="L819">IFERROR(VLOOKUP(B819,RT!A:AJ,36,FALSE),"")</f>
        <v/>
      </c>
      <c r="M819" s="53" t="str">
        <f t="array" ref="M819">IFERROR(VLOOKUP(B819,RT!A:AL,38,FALSE),"")</f>
        <v/>
      </c>
      <c r="N819" s="52" t="str">
        <f t="array" ref="N819">IFERROR(VLOOKUP(B819,RT!A:AK,37,FALSE),"")</f>
        <v/>
      </c>
      <c r="O819" s="54" t="str">
        <f t="array" ref="O819">IFERROR(VLOOKUP(B819,RT!A:I,9,FALSE),"")</f>
        <v/>
      </c>
      <c r="P819" s="52" t="str">
        <f t="array" ref="P819">IFERROR(VLOOKUP(B819,RT!A:H,8,FALSE),"")</f>
        <v/>
      </c>
      <c r="Q819" s="55" t="str">
        <f t="array" ref="Q819">IFERROR(VLOOKUP(B819,RT!A:AA,27,FALSE),"")</f>
        <v/>
      </c>
      <c r="R819" s="56" t="str">
        <f t="array" ref="R819">IF(AND(E819&lt;&gt;"",G819="INS",K819="OUI",M819&gt;0),M819*IF($O819&gt;41790,5.94,5.65),"")</f>
        <v/>
      </c>
      <c r="S819" s="50" t="str">
        <f t="array" ref="S819">IF(AND(E819&lt;&gt;"",G819="REV",K819="OUI",M819&gt;0),M819*IF($O819&gt;41790,6.2,5.9),"")</f>
        <v/>
      </c>
      <c r="T819" s="57" t="str">
        <f t="array" ref="T819">IF(AND(E819&lt;&gt;"",K819="NON",OR(L819="Branchement individuel",L819="Batiment détruit")),3,"")</f>
        <v/>
      </c>
      <c r="U819" s="58"/>
      <c r="V819" s="58" t="str">
        <f t="array" ref="V819">IF(AND(E819&lt;&gt;"",K819="OUI",Q819="OUI"),18,"")</f>
        <v/>
      </c>
      <c r="W819" s="49" t="str">
        <f t="array" ref="W819">IF(AND(E819&lt;&gt;"",K819="OUI",Q819="OUI"),60,"")</f>
        <v/>
      </c>
      <c r="X819" s="56"/>
      <c r="Y819" s="49"/>
      <c r="Z819" s="49"/>
      <c r="AA819" s="51"/>
      <c r="AB819" s="48"/>
    </row>
    <row r="820" spans="1:28" x14ac:dyDescent="0.25">
      <c r="A820" s="152" t="str">
        <f t="array" ref="A820">IF(D820="",RIGHT(E820,7),"")</f>
        <v>5285843</v>
      </c>
      <c r="B820" s="152">
        <f t="array" ref="B820">E820</f>
        <v>10005285843</v>
      </c>
      <c r="C820" s="61" t="str">
        <f t="array" ref="C820">IFERROR(VLOOKUP(B820,RT!A:B,2,FALSE),"")</f>
        <v/>
      </c>
      <c r="D820" s="7" t="str">
        <f t="array" ref="D820">IFERROR(VLOOKUP(B820,RT!A:J,10,FALSE),"")</f>
        <v/>
      </c>
      <c r="E820" s="203">
        <v>10005285843</v>
      </c>
      <c r="F820" s="204" t="s">
        <v>586</v>
      </c>
      <c r="G820" s="204" t="s">
        <v>70</v>
      </c>
      <c r="H820" s="204"/>
      <c r="I820" s="204" t="s">
        <v>587</v>
      </c>
      <c r="J820" s="202" t="s">
        <v>84</v>
      </c>
      <c r="K820" s="169" t="str">
        <f t="array" ref="K820">IFERROR(VLOOKUP(B820,RT!A:K,11,FALSE),"")</f>
        <v/>
      </c>
      <c r="L820" s="170" t="str">
        <f t="array" ref="L820">IFERROR(VLOOKUP(B820,RT!A:AJ,36,FALSE),"")</f>
        <v/>
      </c>
      <c r="M820" s="53" t="str">
        <f t="array" ref="M820">IFERROR(VLOOKUP(B820,RT!A:AL,38,FALSE),"")</f>
        <v/>
      </c>
      <c r="N820" s="52" t="str">
        <f t="array" ref="N820">IFERROR(VLOOKUP(B820,RT!A:AK,37,FALSE),"")</f>
        <v/>
      </c>
      <c r="O820" s="54" t="str">
        <f t="array" ref="O820">IFERROR(VLOOKUP(B820,RT!A:I,9,FALSE),"")</f>
        <v/>
      </c>
      <c r="P820" s="52" t="str">
        <f t="array" ref="P820">IFERROR(VLOOKUP(B820,RT!A:H,8,FALSE),"")</f>
        <v/>
      </c>
      <c r="Q820" s="55" t="str">
        <f t="array" ref="Q820">IFERROR(VLOOKUP(B820,RT!A:AA,27,FALSE),"")</f>
        <v/>
      </c>
      <c r="R820" s="56" t="str">
        <f t="array" ref="R820">IF(AND(E820&lt;&gt;"",G820="INS",K820="OUI",M820&gt;0),M820*IF($O820&gt;41790,5.94,5.65),"")</f>
        <v/>
      </c>
      <c r="S820" s="50" t="str">
        <f t="array" ref="S820">IF(AND(E820&lt;&gt;"",G820="REV",K820="OUI",M820&gt;0),M820*IF($O820&gt;41790,6.2,5.9),"")</f>
        <v/>
      </c>
      <c r="T820" s="57" t="str">
        <f t="array" ref="T820">IF(AND(E820&lt;&gt;"",K820="NON",OR(L820="Branchement individuel",L820="Batiment détruit")),3,"")</f>
        <v/>
      </c>
      <c r="U820" s="58"/>
      <c r="V820" s="58" t="str">
        <f t="array" ref="V820">IF(AND(E820&lt;&gt;"",K820="OUI",Q820="OUI"),18,"")</f>
        <v/>
      </c>
      <c r="W820" s="49" t="str">
        <f t="array" ref="W820">IF(AND(E820&lt;&gt;"",K820="OUI",Q820="OUI"),60,"")</f>
        <v/>
      </c>
      <c r="X820" s="56"/>
      <c r="Y820" s="49"/>
      <c r="Z820" s="49"/>
      <c r="AA820" s="51"/>
      <c r="AB820" s="48"/>
    </row>
    <row r="821" spans="1:28" x14ac:dyDescent="0.25">
      <c r="A821" s="152" t="str">
        <f t="array" ref="A821">IF(D821="",RIGHT(E821,7),"")</f>
        <v>4774446</v>
      </c>
      <c r="B821" s="152">
        <f t="array" ref="B821">E821</f>
        <v>10004774446</v>
      </c>
      <c r="C821" s="61" t="str">
        <f t="array" ref="C821">IFERROR(VLOOKUP(B821,RT!A:B,2,FALSE),"")</f>
        <v/>
      </c>
      <c r="D821" s="7" t="str">
        <f t="array" ref="D821">IFERROR(VLOOKUP(B821,RT!A:J,10,FALSE),"")</f>
        <v/>
      </c>
      <c r="E821" s="203">
        <v>10004774446</v>
      </c>
      <c r="F821" s="204" t="s">
        <v>588</v>
      </c>
      <c r="G821" s="204" t="s">
        <v>70</v>
      </c>
      <c r="H821" s="204"/>
      <c r="I821" s="204" t="s">
        <v>589</v>
      </c>
      <c r="J821" s="202" t="s">
        <v>84</v>
      </c>
      <c r="K821" s="169" t="str">
        <f t="array" ref="K821">IFERROR(VLOOKUP(B821,RT!A:K,11,FALSE),"")</f>
        <v/>
      </c>
      <c r="L821" s="170" t="str">
        <f t="array" ref="L821">IFERROR(VLOOKUP(B821,RT!A:AJ,36,FALSE),"")</f>
        <v/>
      </c>
      <c r="M821" s="53" t="str">
        <f t="array" ref="M821">IFERROR(VLOOKUP(B821,RT!A:AL,38,FALSE),"")</f>
        <v/>
      </c>
      <c r="N821" s="52" t="str">
        <f t="array" ref="N821">IFERROR(VLOOKUP(B821,RT!A:AK,37,FALSE),"")</f>
        <v/>
      </c>
      <c r="O821" s="54" t="str">
        <f t="array" ref="O821">IFERROR(VLOOKUP(B821,RT!A:I,9,FALSE),"")</f>
        <v/>
      </c>
      <c r="P821" s="52" t="str">
        <f t="array" ref="P821">IFERROR(VLOOKUP(B821,RT!A:H,8,FALSE),"")</f>
        <v/>
      </c>
      <c r="Q821" s="55" t="str">
        <f t="array" ref="Q821">IFERROR(VLOOKUP(B821,RT!A:AA,27,FALSE),"")</f>
        <v/>
      </c>
      <c r="R821" s="56" t="str">
        <f t="array" ref="R821">IF(AND(E821&lt;&gt;"",G821="INS",K821="OUI",M821&gt;0),M821*IF($O821&gt;41790,5.94,5.65),"")</f>
        <v/>
      </c>
      <c r="S821" s="50" t="str">
        <f t="array" ref="S821">IF(AND(E821&lt;&gt;"",G821="REV",K821="OUI",M821&gt;0),M821*IF($O821&gt;41790,6.2,5.9),"")</f>
        <v/>
      </c>
      <c r="T821" s="57" t="str">
        <f t="array" ref="T821">IF(AND(E821&lt;&gt;"",K821="NON",OR(L821="Branchement individuel",L821="Batiment détruit")),3,"")</f>
        <v/>
      </c>
      <c r="U821" s="58"/>
      <c r="V821" s="58" t="str">
        <f t="array" ref="V821">IF(AND(E821&lt;&gt;"",K821="OUI",Q821="OUI"),18,"")</f>
        <v/>
      </c>
      <c r="W821" s="49" t="str">
        <f t="array" ref="W821">IF(AND(E821&lt;&gt;"",K821="OUI",Q821="OUI"),60,"")</f>
        <v/>
      </c>
      <c r="X821" s="56"/>
      <c r="Y821" s="49"/>
      <c r="Z821" s="49"/>
      <c r="AA821" s="51"/>
      <c r="AB821" s="48"/>
    </row>
    <row r="822" spans="1:28" x14ac:dyDescent="0.25">
      <c r="A822" s="152" t="str">
        <f t="array" ref="A822">IF(D822="",RIGHT(E822,7),"")</f>
        <v>5197083</v>
      </c>
      <c r="B822" s="152">
        <f t="array" ref="B822">E822</f>
        <v>10005197083</v>
      </c>
      <c r="C822" s="61" t="str">
        <f t="array" ref="C822">IFERROR(VLOOKUP(B822,RT!A:B,2,FALSE),"")</f>
        <v/>
      </c>
      <c r="D822" s="7" t="str">
        <f t="array" ref="D822">IFERROR(VLOOKUP(B822,RT!A:J,10,FALSE),"")</f>
        <v/>
      </c>
      <c r="E822" s="203">
        <v>10005197083</v>
      </c>
      <c r="F822" s="204" t="s">
        <v>592</v>
      </c>
      <c r="G822" s="204" t="s">
        <v>70</v>
      </c>
      <c r="H822" s="204"/>
      <c r="I822" s="204" t="s">
        <v>591</v>
      </c>
      <c r="J822" s="202" t="s">
        <v>84</v>
      </c>
      <c r="K822" s="169" t="str">
        <f t="array" ref="K822">IFERROR(VLOOKUP(B822,RT!A:K,11,FALSE),"")</f>
        <v/>
      </c>
      <c r="L822" s="170" t="str">
        <f t="array" ref="L822">IFERROR(VLOOKUP(B822,RT!A:AJ,36,FALSE),"")</f>
        <v/>
      </c>
      <c r="M822" s="53" t="str">
        <f t="array" ref="M822">IFERROR(VLOOKUP(B822,RT!A:AL,38,FALSE),"")</f>
        <v/>
      </c>
      <c r="N822" s="52" t="str">
        <f t="array" ref="N822">IFERROR(VLOOKUP(B822,RT!A:AK,37,FALSE),"")</f>
        <v/>
      </c>
      <c r="O822" s="54" t="str">
        <f t="array" ref="O822">IFERROR(VLOOKUP(B822,RT!A:I,9,FALSE),"")</f>
        <v/>
      </c>
      <c r="P822" s="52" t="str">
        <f t="array" ref="P822">IFERROR(VLOOKUP(B822,RT!A:H,8,FALSE),"")</f>
        <v/>
      </c>
      <c r="Q822" s="55" t="str">
        <f t="array" ref="Q822">IFERROR(VLOOKUP(B822,RT!A:AA,27,FALSE),"")</f>
        <v/>
      </c>
      <c r="R822" s="56" t="str">
        <f t="array" ref="R822">IF(AND(E822&lt;&gt;"",G822="INS",K822="OUI",M822&gt;0),M822*IF($O822&gt;41790,5.94,5.65),"")</f>
        <v/>
      </c>
      <c r="S822" s="50" t="str">
        <f t="array" ref="S822">IF(AND(E822&lt;&gt;"",G822="REV",K822="OUI",M822&gt;0),M822*IF($O822&gt;41790,6.2,5.9),"")</f>
        <v/>
      </c>
      <c r="T822" s="57" t="str">
        <f t="array" ref="T822">IF(AND(E822&lt;&gt;"",K822="NON",OR(L822="Branchement individuel",L822="Batiment détruit")),3,"")</f>
        <v/>
      </c>
      <c r="U822" s="58"/>
      <c r="V822" s="58" t="str">
        <f t="array" ref="V822">IF(AND(E822&lt;&gt;"",K822="OUI",Q822="OUI"),18,"")</f>
        <v/>
      </c>
      <c r="W822" s="49" t="str">
        <f t="array" ref="W822">IF(AND(E822&lt;&gt;"",K822="OUI",Q822="OUI"),60,"")</f>
        <v/>
      </c>
      <c r="X822" s="56"/>
      <c r="Y822" s="49"/>
      <c r="Z822" s="49"/>
      <c r="AA822" s="51"/>
      <c r="AB822" s="48"/>
    </row>
    <row r="823" spans="1:28" x14ac:dyDescent="0.25">
      <c r="A823" s="152" t="str">
        <f t="array" ref="A823">IF(D823="",RIGHT(E823,7),"")</f>
        <v>5198144</v>
      </c>
      <c r="B823" s="152">
        <f t="array" ref="B823">E823</f>
        <v>10005198144</v>
      </c>
      <c r="C823" s="61" t="str">
        <f t="array" ref="C823">IFERROR(VLOOKUP(B823,RT!A:B,2,FALSE),"")</f>
        <v/>
      </c>
      <c r="D823" s="7" t="str">
        <f t="array" ref="D823">IFERROR(VLOOKUP(B823,RT!A:J,10,FALSE),"")</f>
        <v/>
      </c>
      <c r="E823" s="203">
        <v>10005198144</v>
      </c>
      <c r="F823" s="204" t="s">
        <v>596</v>
      </c>
      <c r="G823" s="204" t="s">
        <v>70</v>
      </c>
      <c r="H823" s="204"/>
      <c r="I823" s="204" t="s">
        <v>591</v>
      </c>
      <c r="J823" s="202" t="s">
        <v>84</v>
      </c>
      <c r="K823" s="169" t="str">
        <f t="array" ref="K823">IFERROR(VLOOKUP(B823,RT!A:K,11,FALSE),"")</f>
        <v/>
      </c>
      <c r="L823" s="170" t="str">
        <f t="array" ref="L823">IFERROR(VLOOKUP(B823,RT!A:AJ,36,FALSE),"")</f>
        <v/>
      </c>
      <c r="M823" s="53" t="str">
        <f t="array" ref="M823">IFERROR(VLOOKUP(B823,RT!A:AL,38,FALSE),"")</f>
        <v/>
      </c>
      <c r="N823" s="52" t="str">
        <f t="array" ref="N823">IFERROR(VLOOKUP(B823,RT!A:AK,37,FALSE),"")</f>
        <v/>
      </c>
      <c r="O823" s="54" t="str">
        <f t="array" ref="O823">IFERROR(VLOOKUP(B823,RT!A:I,9,FALSE),"")</f>
        <v/>
      </c>
      <c r="P823" s="52" t="str">
        <f t="array" ref="P823">IFERROR(VLOOKUP(B823,RT!A:H,8,FALSE),"")</f>
        <v/>
      </c>
      <c r="Q823" s="55" t="str">
        <f t="array" ref="Q823">IFERROR(VLOOKUP(B823,RT!A:AA,27,FALSE),"")</f>
        <v/>
      </c>
      <c r="R823" s="56" t="str">
        <f t="array" ref="R823">IF(AND(E823&lt;&gt;"",G823="INS",K823="OUI",M823&gt;0),M823*IF($O823&gt;41790,5.94,5.65),"")</f>
        <v/>
      </c>
      <c r="S823" s="50" t="str">
        <f t="array" ref="S823">IF(AND(E823&lt;&gt;"",G823="REV",K823="OUI",M823&gt;0),M823*IF($O823&gt;41790,6.2,5.9),"")</f>
        <v/>
      </c>
      <c r="T823" s="57" t="str">
        <f t="array" ref="T823">IF(AND(E823&lt;&gt;"",K823="NON",OR(L823="Branchement individuel",L823="Batiment détruit")),3,"")</f>
        <v/>
      </c>
      <c r="U823" s="58"/>
      <c r="V823" s="58" t="str">
        <f t="array" ref="V823">IF(AND(E823&lt;&gt;"",K823="OUI",Q823="OUI"),18,"")</f>
        <v/>
      </c>
      <c r="W823" s="49" t="str">
        <f t="array" ref="W823">IF(AND(E823&lt;&gt;"",K823="OUI",Q823="OUI"),60,"")</f>
        <v/>
      </c>
      <c r="X823" s="56"/>
      <c r="Y823" s="49"/>
      <c r="Z823" s="49"/>
      <c r="AA823" s="51"/>
      <c r="AB823" s="48"/>
    </row>
    <row r="824" spans="1:28" x14ac:dyDescent="0.25">
      <c r="A824" s="152" t="str">
        <f t="array" ref="A824">IF(D824="",RIGHT(E824,7),"")</f>
        <v>5202166</v>
      </c>
      <c r="B824" s="152">
        <f t="array" ref="B824">E824</f>
        <v>10005202166</v>
      </c>
      <c r="C824" s="61" t="str">
        <f t="array" ref="C824">IFERROR(VLOOKUP(B824,RT!A:B,2,FALSE),"")</f>
        <v/>
      </c>
      <c r="D824" s="7" t="str">
        <f t="array" ref="D824">IFERROR(VLOOKUP(B824,RT!A:J,10,FALSE),"")</f>
        <v/>
      </c>
      <c r="E824" s="203">
        <v>10005202166</v>
      </c>
      <c r="F824" s="204" t="s">
        <v>595</v>
      </c>
      <c r="G824" s="204" t="s">
        <v>70</v>
      </c>
      <c r="H824" s="204"/>
      <c r="I824" s="204" t="s">
        <v>591</v>
      </c>
      <c r="J824" s="202" t="s">
        <v>84</v>
      </c>
      <c r="K824" s="169" t="str">
        <f t="array" ref="K824">IFERROR(VLOOKUP(B824,RT!A:K,11,FALSE),"")</f>
        <v/>
      </c>
      <c r="L824" s="170" t="str">
        <f t="array" ref="L824">IFERROR(VLOOKUP(B824,RT!A:AJ,36,FALSE),"")</f>
        <v/>
      </c>
      <c r="M824" s="53" t="str">
        <f t="array" ref="M824">IFERROR(VLOOKUP(B824,RT!A:AL,38,FALSE),"")</f>
        <v/>
      </c>
      <c r="N824" s="52" t="str">
        <f t="array" ref="N824">IFERROR(VLOOKUP(B824,RT!A:AK,37,FALSE),"")</f>
        <v/>
      </c>
      <c r="O824" s="54" t="str">
        <f t="array" ref="O824">IFERROR(VLOOKUP(B824,RT!A:I,9,FALSE),"")</f>
        <v/>
      </c>
      <c r="P824" s="52" t="str">
        <f t="array" ref="P824">IFERROR(VLOOKUP(B824,RT!A:H,8,FALSE),"")</f>
        <v/>
      </c>
      <c r="Q824" s="55" t="str">
        <f t="array" ref="Q824">IFERROR(VLOOKUP(B824,RT!A:AA,27,FALSE),"")</f>
        <v/>
      </c>
      <c r="R824" s="56" t="str">
        <f t="array" ref="R824">IF(AND(E824&lt;&gt;"",G824="INS",K824="OUI",M824&gt;0),M824*IF($O824&gt;41790,5.94,5.65),"")</f>
        <v/>
      </c>
      <c r="S824" s="50" t="str">
        <f t="array" ref="S824">IF(AND(E824&lt;&gt;"",G824="REV",K824="OUI",M824&gt;0),M824*IF($O824&gt;41790,6.2,5.9),"")</f>
        <v/>
      </c>
      <c r="T824" s="57" t="str">
        <f t="array" ref="T824">IF(AND(E824&lt;&gt;"",K824="NON",OR(L824="Branchement individuel",L824="Batiment détruit")),3,"")</f>
        <v/>
      </c>
      <c r="U824" s="58"/>
      <c r="V824" s="58" t="str">
        <f t="array" ref="V824">IF(AND(E824&lt;&gt;"",K824="OUI",Q824="OUI"),18,"")</f>
        <v/>
      </c>
      <c r="W824" s="49" t="str">
        <f t="array" ref="W824">IF(AND(E824&lt;&gt;"",K824="OUI",Q824="OUI"),60,"")</f>
        <v/>
      </c>
      <c r="X824" s="56"/>
      <c r="Y824" s="49"/>
      <c r="Z824" s="49"/>
      <c r="AA824" s="51"/>
      <c r="AB824" s="48"/>
    </row>
    <row r="825" spans="1:28" s="156" customFormat="1" x14ac:dyDescent="0.25">
      <c r="A825" s="152" t="str">
        <f t="array" ref="A825">IF(D825="",RIGHT(E825,7),"")</f>
        <v>5198143</v>
      </c>
      <c r="B825" s="152">
        <f t="array" ref="B825">E825</f>
        <v>10005198143</v>
      </c>
      <c r="C825" s="61" t="str">
        <f t="array" ref="C825">IFERROR(VLOOKUP(B825,RT!A:B,2,FALSE),"")</f>
        <v/>
      </c>
      <c r="D825" s="7" t="str">
        <f t="array" ref="D825">IFERROR(VLOOKUP(B825,RT!A:J,10,FALSE),"")</f>
        <v/>
      </c>
      <c r="E825" s="203">
        <v>10005198143</v>
      </c>
      <c r="F825" s="204" t="s">
        <v>594</v>
      </c>
      <c r="G825" s="204" t="s">
        <v>70</v>
      </c>
      <c r="H825" s="204"/>
      <c r="I825" s="204" t="s">
        <v>591</v>
      </c>
      <c r="J825" s="202" t="s">
        <v>84</v>
      </c>
      <c r="K825" s="169" t="str">
        <f t="array" ref="K825">IFERROR(VLOOKUP(B825,RT!A:K,11,FALSE),"")</f>
        <v/>
      </c>
      <c r="L825" s="170" t="str">
        <f t="array" ref="L825">IFERROR(VLOOKUP(B825,RT!A:AJ,36,FALSE),"")</f>
        <v/>
      </c>
      <c r="M825" s="53" t="str">
        <f t="array" ref="M825">IFERROR(VLOOKUP(B825,RT!A:AL,38,FALSE),"")</f>
        <v/>
      </c>
      <c r="N825" s="52" t="str">
        <f t="array" ref="N825">IFERROR(VLOOKUP(B825,RT!A:AK,37,FALSE),"")</f>
        <v/>
      </c>
      <c r="O825" s="54" t="str">
        <f t="array" ref="O825">IFERROR(VLOOKUP(B825,RT!A:I,9,FALSE),"")</f>
        <v/>
      </c>
      <c r="P825" s="52" t="str">
        <f t="array" ref="P825">IFERROR(VLOOKUP(B825,RT!A:H,8,FALSE),"")</f>
        <v/>
      </c>
      <c r="Q825" s="55" t="str">
        <f t="array" ref="Q825">IFERROR(VLOOKUP(B825,RT!A:AA,27,FALSE),"")</f>
        <v/>
      </c>
      <c r="R825" s="56" t="str">
        <f t="array" ref="R825">IF(AND(E825&lt;&gt;"",G825="INS",K825="OUI",M825&gt;0),M825*IF($O825&gt;41790,5.94,5.65),"")</f>
        <v/>
      </c>
      <c r="S825" s="50" t="str">
        <f t="array" ref="S825">IF(AND(E825&lt;&gt;"",G825="REV",K825="OUI",M825&gt;0),M825*IF($O825&gt;41790,6.2,5.9),"")</f>
        <v/>
      </c>
      <c r="T825" s="57" t="str">
        <f t="array" ref="T825">IF(AND(E825&lt;&gt;"",K825="NON",OR(L825="Branchement individuel",L825="Batiment détruit")),3,"")</f>
        <v/>
      </c>
      <c r="U825" s="58"/>
      <c r="V825" s="58" t="str">
        <f t="array" ref="V825">IF(AND(E825&lt;&gt;"",K825="OUI",Q825="OUI"),18,"")</f>
        <v/>
      </c>
      <c r="W825" s="49" t="str">
        <f t="array" ref="W825">IF(AND(E825&lt;&gt;"",K825="OUI",Q825="OUI"),60,"")</f>
        <v/>
      </c>
      <c r="X825" s="56"/>
      <c r="Y825" s="49"/>
      <c r="Z825" s="49"/>
      <c r="AA825" s="51"/>
      <c r="AB825" s="48"/>
    </row>
    <row r="826" spans="1:28" x14ac:dyDescent="0.25">
      <c r="A826" s="152" t="str">
        <f t="array" ref="A826">IF(D826="",RIGHT(E826,7),"")</f>
        <v>5610572</v>
      </c>
      <c r="B826" s="152">
        <f t="array" ref="B826">E826</f>
        <v>10005610572</v>
      </c>
      <c r="C826" s="61" t="str">
        <f t="array" ref="C826">IFERROR(VLOOKUP(B826,RT!A:B,2,FALSE),"")</f>
        <v/>
      </c>
      <c r="D826" s="7" t="str">
        <f t="array" ref="D826">IFERROR(VLOOKUP(B826,RT!A:J,10,FALSE),"")</f>
        <v/>
      </c>
      <c r="E826" s="203">
        <v>10005610572</v>
      </c>
      <c r="F826" s="204" t="s">
        <v>590</v>
      </c>
      <c r="G826" s="204" t="s">
        <v>70</v>
      </c>
      <c r="H826" s="204"/>
      <c r="I826" s="204" t="s">
        <v>591</v>
      </c>
      <c r="J826" s="202" t="s">
        <v>84</v>
      </c>
      <c r="K826" s="169" t="str">
        <f t="array" ref="K826">IFERROR(VLOOKUP(B826,RT!A:K,11,FALSE),"")</f>
        <v/>
      </c>
      <c r="L826" s="170" t="str">
        <f t="array" ref="L826">IFERROR(VLOOKUP(B826,RT!A:AJ,36,FALSE),"")</f>
        <v/>
      </c>
      <c r="M826" s="53" t="str">
        <f t="array" ref="M826">IFERROR(VLOOKUP(B826,RT!A:AL,38,FALSE),"")</f>
        <v/>
      </c>
      <c r="N826" s="52" t="str">
        <f t="array" ref="N826">IFERROR(VLOOKUP(B826,RT!A:AK,37,FALSE),"")</f>
        <v/>
      </c>
      <c r="O826" s="54" t="str">
        <f t="array" ref="O826">IFERROR(VLOOKUP(B826,RT!A:I,9,FALSE),"")</f>
        <v/>
      </c>
      <c r="P826" s="52" t="str">
        <f t="array" ref="P826">IFERROR(VLOOKUP(B826,RT!A:H,8,FALSE),"")</f>
        <v/>
      </c>
      <c r="Q826" s="55" t="str">
        <f t="array" ref="Q826">IFERROR(VLOOKUP(B826,RT!A:AA,27,FALSE),"")</f>
        <v/>
      </c>
      <c r="R826" s="56" t="str">
        <f t="array" ref="R826">IF(AND(E826&lt;&gt;"",G826="INS",K826="OUI",M826&gt;0),M826*IF($O826&gt;41790,5.94,5.65),"")</f>
        <v/>
      </c>
      <c r="S826" s="50" t="str">
        <f t="array" ref="S826">IF(AND(E826&lt;&gt;"",G826="REV",K826="OUI",M826&gt;0),M826*IF($O826&gt;41790,6.2,5.9),"")</f>
        <v/>
      </c>
      <c r="T826" s="57" t="str">
        <f t="array" ref="T826">IF(AND(E826&lt;&gt;"",K826="NON",OR(L826="Branchement individuel",L826="Batiment détruit")),3,"")</f>
        <v/>
      </c>
      <c r="U826" s="58"/>
      <c r="V826" s="58" t="str">
        <f t="array" ref="V826">IF(AND(E826&lt;&gt;"",K826="OUI",Q826="OUI"),18,"")</f>
        <v/>
      </c>
      <c r="W826" s="49" t="str">
        <f t="array" ref="W826">IF(AND(E826&lt;&gt;"",K826="OUI",Q826="OUI"),60,"")</f>
        <v/>
      </c>
      <c r="X826" s="56"/>
      <c r="Y826" s="49"/>
      <c r="Z826" s="49"/>
      <c r="AA826" s="51"/>
      <c r="AB826" s="48"/>
    </row>
    <row r="827" spans="1:28" s="156" customFormat="1" x14ac:dyDescent="0.25">
      <c r="A827" s="152" t="str">
        <f t="array" ref="A827">IF(D827="",RIGHT(E827,7),"")</f>
        <v>5287596</v>
      </c>
      <c r="B827" s="152">
        <f t="array" ref="B827">E827</f>
        <v>10005287596</v>
      </c>
      <c r="C827" s="61" t="str">
        <f t="array" ref="C827">IFERROR(VLOOKUP(B827,RT!A:B,2,FALSE),"")</f>
        <v/>
      </c>
      <c r="D827" s="7" t="str">
        <f t="array" ref="D827">IFERROR(VLOOKUP(B827,RT!A:J,10,FALSE),"")</f>
        <v/>
      </c>
      <c r="E827" s="203">
        <v>10005287596</v>
      </c>
      <c r="F827" s="204" t="s">
        <v>593</v>
      </c>
      <c r="G827" s="204" t="s">
        <v>70</v>
      </c>
      <c r="H827" s="204"/>
      <c r="I827" s="204" t="s">
        <v>591</v>
      </c>
      <c r="J827" s="202" t="s">
        <v>84</v>
      </c>
      <c r="K827" s="169" t="str">
        <f t="array" ref="K827">IFERROR(VLOOKUP(B827,RT!A:K,11,FALSE),"")</f>
        <v/>
      </c>
      <c r="L827" s="170" t="str">
        <f t="array" ref="L827">IFERROR(VLOOKUP(B827,RT!A:AJ,36,FALSE),"")</f>
        <v/>
      </c>
      <c r="M827" s="53" t="str">
        <f t="array" ref="M827">IFERROR(VLOOKUP(B827,RT!A:AL,38,FALSE),"")</f>
        <v/>
      </c>
      <c r="N827" s="52" t="str">
        <f t="array" ref="N827">IFERROR(VLOOKUP(B827,RT!A:AK,37,FALSE),"")</f>
        <v/>
      </c>
      <c r="O827" s="54" t="str">
        <f t="array" ref="O827">IFERROR(VLOOKUP(B827,RT!A:I,9,FALSE),"")</f>
        <v/>
      </c>
      <c r="P827" s="52" t="str">
        <f t="array" ref="P827">IFERROR(VLOOKUP(B827,RT!A:H,8,FALSE),"")</f>
        <v/>
      </c>
      <c r="Q827" s="55" t="str">
        <f t="array" ref="Q827">IFERROR(VLOOKUP(B827,RT!A:AA,27,FALSE),"")</f>
        <v/>
      </c>
      <c r="R827" s="56" t="str">
        <f t="array" ref="R827">IF(AND(E827&lt;&gt;"",G827="INS",K827="OUI",M827&gt;0),M827*IF($O827&gt;41790,5.94,5.65),"")</f>
        <v/>
      </c>
      <c r="S827" s="50" t="str">
        <f t="array" ref="S827">IF(AND(E827&lt;&gt;"",G827="REV",K827="OUI",M827&gt;0),M827*IF($O827&gt;41790,6.2,5.9),"")</f>
        <v/>
      </c>
      <c r="T827" s="57" t="str">
        <f t="array" ref="T827">IF(AND(E827&lt;&gt;"",K827="NON",OR(L827="Branchement individuel",L827="Batiment détruit")),3,"")</f>
        <v/>
      </c>
      <c r="U827" s="58"/>
      <c r="V827" s="58" t="str">
        <f t="array" ref="V827">IF(AND(E827&lt;&gt;"",K827="OUI",Q827="OUI"),18,"")</f>
        <v/>
      </c>
      <c r="W827" s="49" t="str">
        <f t="array" ref="W827">IF(AND(E827&lt;&gt;"",K827="OUI",Q827="OUI"),60,"")</f>
        <v/>
      </c>
      <c r="X827" s="56"/>
      <c r="Y827" s="49"/>
      <c r="Z827" s="49"/>
      <c r="AA827" s="51"/>
      <c r="AB827" s="48"/>
    </row>
    <row r="828" spans="1:28" x14ac:dyDescent="0.25">
      <c r="A828" s="152" t="str">
        <f t="array" ref="A828">IF(D828="",RIGHT(E828,7),"")</f>
        <v>4818635</v>
      </c>
      <c r="B828" s="152">
        <f t="array" ref="B828">E828</f>
        <v>10004818635</v>
      </c>
      <c r="C828" s="61" t="str">
        <f t="array" ref="C828">IFERROR(VLOOKUP(B828,RT!A:B,2,FALSE),"")</f>
        <v/>
      </c>
      <c r="D828" s="7" t="str">
        <f t="array" ref="D828">IFERROR(VLOOKUP(B828,RT!A:J,10,FALSE),"")</f>
        <v/>
      </c>
      <c r="E828" s="203">
        <v>10004818635</v>
      </c>
      <c r="F828" s="204" t="s">
        <v>597</v>
      </c>
      <c r="G828" s="204" t="s">
        <v>70</v>
      </c>
      <c r="H828" s="204"/>
      <c r="I828" s="204" t="s">
        <v>598</v>
      </c>
      <c r="J828" s="202" t="s">
        <v>84</v>
      </c>
      <c r="K828" s="169" t="str">
        <f t="array" ref="K828">IFERROR(VLOOKUP(B828,RT!A:K,11,FALSE),"")</f>
        <v/>
      </c>
      <c r="L828" s="170" t="str">
        <f t="array" ref="L828">IFERROR(VLOOKUP(B828,RT!A:AJ,36,FALSE),"")</f>
        <v/>
      </c>
      <c r="M828" s="53" t="str">
        <f t="array" ref="M828">IFERROR(VLOOKUP(B828,RT!A:AL,38,FALSE),"")</f>
        <v/>
      </c>
      <c r="N828" s="52" t="str">
        <f t="array" ref="N828">IFERROR(VLOOKUP(B828,RT!A:AK,37,FALSE),"")</f>
        <v/>
      </c>
      <c r="O828" s="54" t="str">
        <f t="array" ref="O828">IFERROR(VLOOKUP(B828,RT!A:I,9,FALSE),"")</f>
        <v/>
      </c>
      <c r="P828" s="52" t="str">
        <f t="array" ref="P828">IFERROR(VLOOKUP(B828,RT!A:H,8,FALSE),"")</f>
        <v/>
      </c>
      <c r="Q828" s="55" t="str">
        <f t="array" ref="Q828">IFERROR(VLOOKUP(B828,RT!A:AA,27,FALSE),"")</f>
        <v/>
      </c>
      <c r="R828" s="56" t="str">
        <f t="array" ref="R828">IF(AND(E828&lt;&gt;"",G828="INS",K828="OUI",M828&gt;0),M828*IF($O828&gt;41790,5.94,5.65),"")</f>
        <v/>
      </c>
      <c r="S828" s="50" t="str">
        <f t="array" ref="S828">IF(AND(E828&lt;&gt;"",G828="REV",K828="OUI",M828&gt;0),M828*IF($O828&gt;41790,6.2,5.9),"")</f>
        <v/>
      </c>
      <c r="T828" s="57" t="str">
        <f t="array" ref="T828">IF(AND(E828&lt;&gt;"",K828="NON",OR(L828="Branchement individuel",L828="Batiment détruit")),3,"")</f>
        <v/>
      </c>
      <c r="U828" s="58"/>
      <c r="V828" s="58" t="str">
        <f t="array" ref="V828">IF(AND(E828&lt;&gt;"",K828="OUI",Q828="OUI"),18,"")</f>
        <v/>
      </c>
      <c r="W828" s="49" t="str">
        <f t="array" ref="W828">IF(AND(E828&lt;&gt;"",K828="OUI",Q828="OUI"),60,"")</f>
        <v/>
      </c>
      <c r="X828" s="56"/>
      <c r="Y828" s="49"/>
      <c r="Z828" s="49"/>
      <c r="AA828" s="51"/>
      <c r="AB828" s="48"/>
    </row>
    <row r="829" spans="1:28" x14ac:dyDescent="0.25">
      <c r="A829" s="152" t="str">
        <f t="array" ref="A829">IF(D829="",RIGHT(E829,7),"")</f>
        <v>5425246</v>
      </c>
      <c r="B829" s="152">
        <f t="array" ref="B829">E829</f>
        <v>10005425246</v>
      </c>
      <c r="C829" s="61" t="str">
        <f t="array" ref="C829">IFERROR(VLOOKUP(B829,RT!A:B,2,FALSE),"")</f>
        <v/>
      </c>
      <c r="D829" s="7" t="str">
        <f t="array" ref="D829">IFERROR(VLOOKUP(B829,RT!A:J,10,FALSE),"")</f>
        <v/>
      </c>
      <c r="E829" s="203">
        <v>10005425246</v>
      </c>
      <c r="F829" s="204" t="s">
        <v>714</v>
      </c>
      <c r="G829" s="204" t="s">
        <v>70</v>
      </c>
      <c r="H829" s="204"/>
      <c r="I829" s="204" t="s">
        <v>688</v>
      </c>
      <c r="J829" s="202" t="s">
        <v>84</v>
      </c>
      <c r="K829" s="169" t="str">
        <f t="array" ref="K829">IFERROR(VLOOKUP(B829,RT!A:K,11,FALSE),"")</f>
        <v/>
      </c>
      <c r="L829" s="170" t="str">
        <f t="array" ref="L829">IFERROR(VLOOKUP(B829,RT!A:AJ,36,FALSE),"")</f>
        <v/>
      </c>
      <c r="M829" s="53" t="str">
        <f t="array" ref="M829">IFERROR(VLOOKUP(B829,RT!A:AL,38,FALSE),"")</f>
        <v/>
      </c>
      <c r="N829" s="52" t="str">
        <f t="array" ref="N829">IFERROR(VLOOKUP(B829,RT!A:AK,37,FALSE),"")</f>
        <v/>
      </c>
      <c r="O829" s="54" t="str">
        <f t="array" ref="O829">IFERROR(VLOOKUP(B829,RT!A:I,9,FALSE),"")</f>
        <v/>
      </c>
      <c r="P829" s="52" t="str">
        <f t="array" ref="P829">IFERROR(VLOOKUP(B829,RT!A:H,8,FALSE),"")</f>
        <v/>
      </c>
      <c r="Q829" s="55" t="str">
        <f t="array" ref="Q829">IFERROR(VLOOKUP(B829,RT!A:AA,27,FALSE),"")</f>
        <v/>
      </c>
      <c r="R829" s="56" t="str">
        <f t="array" ref="R829">IF(AND(E829&lt;&gt;"",G829="INS",K829="OUI",M829&gt;0),M829*IF($O829&gt;41790,5.94,5.65),"")</f>
        <v/>
      </c>
      <c r="S829" s="50" t="str">
        <f t="array" ref="S829">IF(AND(E829&lt;&gt;"",G829="REV",K829="OUI",M829&gt;0),M829*IF($O829&gt;41790,6.2,5.9),"")</f>
        <v/>
      </c>
      <c r="T829" s="57" t="str">
        <f t="array" ref="T829">IF(AND(E829&lt;&gt;"",K829="NON",OR(L829="Branchement individuel",L829="Batiment détruit")),3,"")</f>
        <v/>
      </c>
      <c r="U829" s="58"/>
      <c r="V829" s="58" t="str">
        <f t="array" ref="V829">IF(AND(E829&lt;&gt;"",K829="OUI",Q829="OUI"),18,"")</f>
        <v/>
      </c>
      <c r="W829" s="49" t="str">
        <f t="array" ref="W829">IF(AND(E829&lt;&gt;"",K829="OUI",Q829="OUI"),60,"")</f>
        <v/>
      </c>
      <c r="X829" s="56"/>
      <c r="Y829" s="49"/>
      <c r="Z829" s="49"/>
      <c r="AA829" s="51"/>
      <c r="AB829" s="48"/>
    </row>
    <row r="830" spans="1:28" x14ac:dyDescent="0.25">
      <c r="A830" s="152" t="str">
        <f t="array" ref="A830">IF(D830="",RIGHT(E830,7),"")</f>
        <v>5580091</v>
      </c>
      <c r="B830" s="152">
        <f t="array" ref="B830">E830</f>
        <v>10005580091</v>
      </c>
      <c r="C830" s="61" t="str">
        <f t="array" ref="C830">IFERROR(VLOOKUP(B830,RT!A:B,2,FALSE),"")</f>
        <v/>
      </c>
      <c r="D830" s="7" t="str">
        <f t="array" ref="D830">IFERROR(VLOOKUP(B830,RT!A:J,10,FALSE),"")</f>
        <v/>
      </c>
      <c r="E830" s="203">
        <v>10005580091</v>
      </c>
      <c r="F830" s="204" t="s">
        <v>914</v>
      </c>
      <c r="G830" s="204" t="s">
        <v>70</v>
      </c>
      <c r="H830" s="204"/>
      <c r="I830" s="204" t="s">
        <v>688</v>
      </c>
      <c r="J830" s="202" t="s">
        <v>84</v>
      </c>
      <c r="K830" s="169" t="str">
        <f t="array" ref="K830">IFERROR(VLOOKUP(B830,RT!A:K,11,FALSE),"")</f>
        <v/>
      </c>
      <c r="L830" s="170" t="str">
        <f t="array" ref="L830">IFERROR(VLOOKUP(B830,RT!A:AJ,36,FALSE),"")</f>
        <v/>
      </c>
      <c r="M830" s="53" t="str">
        <f t="array" ref="M830">IFERROR(VLOOKUP(B830,RT!A:AL,38,FALSE),"")</f>
        <v/>
      </c>
      <c r="N830" s="52" t="str">
        <f t="array" ref="N830">IFERROR(VLOOKUP(B830,RT!A:AK,37,FALSE),"")</f>
        <v/>
      </c>
      <c r="O830" s="54" t="str">
        <f t="array" ref="O830">IFERROR(VLOOKUP(B830,RT!A:I,9,FALSE),"")</f>
        <v/>
      </c>
      <c r="P830" s="52" t="str">
        <f t="array" ref="P830">IFERROR(VLOOKUP(B830,RT!A:H,8,FALSE),"")</f>
        <v/>
      </c>
      <c r="Q830" s="55" t="str">
        <f t="array" ref="Q830">IFERROR(VLOOKUP(B830,RT!A:AA,27,FALSE),"")</f>
        <v/>
      </c>
      <c r="R830" s="56" t="str">
        <f t="array" ref="R830">IF(AND(E830&lt;&gt;"",G830="INS",K830="OUI",M830&gt;0),M830*IF($O830&gt;41790,5.94,5.65),"")</f>
        <v/>
      </c>
      <c r="S830" s="50" t="str">
        <f t="array" ref="S830">IF(AND(E830&lt;&gt;"",G830="REV",K830="OUI",M830&gt;0),M830*IF($O830&gt;41790,6.2,5.9),"")</f>
        <v/>
      </c>
      <c r="T830" s="57" t="str">
        <f t="array" ref="T830">IF(AND(E830&lt;&gt;"",K830="NON",OR(L830="Branchement individuel",L830="Batiment détruit")),3,"")</f>
        <v/>
      </c>
      <c r="U830" s="58"/>
      <c r="V830" s="58" t="str">
        <f t="array" ref="V830">IF(AND(E830&lt;&gt;"",K830="OUI",Q830="OUI"),18,"")</f>
        <v/>
      </c>
      <c r="W830" s="49" t="str">
        <f t="array" ref="W830">IF(AND(E830&lt;&gt;"",K830="OUI",Q830="OUI"),60,"")</f>
        <v/>
      </c>
      <c r="X830" s="56"/>
      <c r="Y830" s="49"/>
      <c r="Z830" s="49"/>
      <c r="AA830" s="51"/>
      <c r="AB830" s="48"/>
    </row>
    <row r="831" spans="1:28" x14ac:dyDescent="0.25">
      <c r="A831" s="152" t="str">
        <f t="array" ref="A831">IF(D831="",RIGHT(E831,7),"")</f>
        <v>5490274</v>
      </c>
      <c r="B831" s="152">
        <f t="array" ref="B831">E831</f>
        <v>10005490274</v>
      </c>
      <c r="C831" s="61" t="str">
        <f t="array" ref="C831">IFERROR(VLOOKUP(B831,RT!A:B,2,FALSE),"")</f>
        <v/>
      </c>
      <c r="D831" s="7" t="str">
        <f t="array" ref="D831">IFERROR(VLOOKUP(B831,RT!A:J,10,FALSE),"")</f>
        <v/>
      </c>
      <c r="E831" s="203">
        <v>10005490274</v>
      </c>
      <c r="F831" s="204" t="s">
        <v>687</v>
      </c>
      <c r="G831" s="204" t="s">
        <v>70</v>
      </c>
      <c r="H831" s="204"/>
      <c r="I831" s="204" t="s">
        <v>688</v>
      </c>
      <c r="J831" s="202" t="s">
        <v>84</v>
      </c>
      <c r="K831" s="169" t="str">
        <f t="array" ref="K831">IFERROR(VLOOKUP(B831,RT!A:K,11,FALSE),"")</f>
        <v/>
      </c>
      <c r="L831" s="170" t="str">
        <f t="array" ref="L831">IFERROR(VLOOKUP(B831,RT!A:AJ,36,FALSE),"")</f>
        <v/>
      </c>
      <c r="M831" s="53" t="str">
        <f t="array" ref="M831">IFERROR(VLOOKUP(B831,RT!A:AL,38,FALSE),"")</f>
        <v/>
      </c>
      <c r="N831" s="52" t="str">
        <f t="array" ref="N831">IFERROR(VLOOKUP(B831,RT!A:AK,37,FALSE),"")</f>
        <v/>
      </c>
      <c r="O831" s="54" t="str">
        <f t="array" ref="O831">IFERROR(VLOOKUP(B831,RT!A:I,9,FALSE),"")</f>
        <v/>
      </c>
      <c r="P831" s="52" t="str">
        <f t="array" ref="P831">IFERROR(VLOOKUP(B831,RT!A:H,8,FALSE),"")</f>
        <v/>
      </c>
      <c r="Q831" s="55" t="str">
        <f t="array" ref="Q831">IFERROR(VLOOKUP(B831,RT!A:AA,27,FALSE),"")</f>
        <v/>
      </c>
      <c r="R831" s="56" t="str">
        <f t="array" ref="R831">IF(AND(E831&lt;&gt;"",G831="INS",K831="OUI",M831&gt;0),M831*IF($O831&gt;41790,5.94,5.65),"")</f>
        <v/>
      </c>
      <c r="S831" s="50" t="str">
        <f t="array" ref="S831">IF(AND(E831&lt;&gt;"",G831="REV",K831="OUI",M831&gt;0),M831*IF($O831&gt;41790,6.2,5.9),"")</f>
        <v/>
      </c>
      <c r="T831" s="57" t="str">
        <f t="array" ref="T831">IF(AND(E831&lt;&gt;"",K831="NON",OR(L831="Branchement individuel",L831="Batiment détruit")),3,"")</f>
        <v/>
      </c>
      <c r="U831" s="58"/>
      <c r="V831" s="58" t="str">
        <f t="array" ref="V831">IF(AND(E831&lt;&gt;"",K831="OUI",Q831="OUI"),18,"")</f>
        <v/>
      </c>
      <c r="W831" s="49" t="str">
        <f t="array" ref="W831">IF(AND(E831&lt;&gt;"",K831="OUI",Q831="OUI"),60,"")</f>
        <v/>
      </c>
      <c r="X831" s="56"/>
      <c r="Y831" s="49"/>
      <c r="Z831" s="49"/>
      <c r="AA831" s="51"/>
      <c r="AB831" s="48"/>
    </row>
    <row r="832" spans="1:28" x14ac:dyDescent="0.25">
      <c r="A832" s="152" t="str">
        <f t="array" ref="A832">IF(D832="",RIGHT(E832,7),"")</f>
        <v>5504090</v>
      </c>
      <c r="B832" s="152">
        <f t="array" ref="B832">E832</f>
        <v>10005504090</v>
      </c>
      <c r="C832" s="61" t="str">
        <f t="array" ref="C832">IFERROR(VLOOKUP(B832,RT!A:B,2,FALSE),"")</f>
        <v/>
      </c>
      <c r="D832" s="7" t="str">
        <f t="array" ref="D832">IFERROR(VLOOKUP(B832,RT!A:J,10,FALSE),"")</f>
        <v/>
      </c>
      <c r="E832" s="203">
        <v>10005504090</v>
      </c>
      <c r="F832" s="204" t="s">
        <v>689</v>
      </c>
      <c r="G832" s="204" t="s">
        <v>70</v>
      </c>
      <c r="H832" s="204"/>
      <c r="I832" s="204" t="s">
        <v>688</v>
      </c>
      <c r="J832" s="202" t="s">
        <v>84</v>
      </c>
      <c r="K832" s="169" t="str">
        <f t="array" ref="K832">IFERROR(VLOOKUP(B832,RT!A:K,11,FALSE),"")</f>
        <v/>
      </c>
      <c r="L832" s="170" t="str">
        <f t="array" ref="L832">IFERROR(VLOOKUP(B832,RT!A:AJ,36,FALSE),"")</f>
        <v/>
      </c>
      <c r="M832" s="53" t="str">
        <f t="array" ref="M832">IFERROR(VLOOKUP(B832,RT!A:AL,38,FALSE),"")</f>
        <v/>
      </c>
      <c r="N832" s="52" t="str">
        <f t="array" ref="N832">IFERROR(VLOOKUP(B832,RT!A:AK,37,FALSE),"")</f>
        <v/>
      </c>
      <c r="O832" s="54" t="str">
        <f t="array" ref="O832">IFERROR(VLOOKUP(B832,RT!A:I,9,FALSE),"")</f>
        <v/>
      </c>
      <c r="P832" s="52" t="str">
        <f t="array" ref="P832">IFERROR(VLOOKUP(B832,RT!A:H,8,FALSE),"")</f>
        <v/>
      </c>
      <c r="Q832" s="55" t="str">
        <f t="array" ref="Q832">IFERROR(VLOOKUP(B832,RT!A:AA,27,FALSE),"")</f>
        <v/>
      </c>
      <c r="R832" s="56" t="str">
        <f t="array" ref="R832">IF(AND(E832&lt;&gt;"",G832="INS",K832="OUI",M832&gt;0),M832*IF($O832&gt;41790,5.94,5.65),"")</f>
        <v/>
      </c>
      <c r="S832" s="50" t="str">
        <f t="array" ref="S832">IF(AND(E832&lt;&gt;"",G832="REV",K832="OUI",M832&gt;0),M832*IF($O832&gt;41790,6.2,5.9),"")</f>
        <v/>
      </c>
      <c r="T832" s="57" t="str">
        <f t="array" ref="T832">IF(AND(E832&lt;&gt;"",K832="NON",OR(L832="Branchement individuel",L832="Batiment détruit")),3,"")</f>
        <v/>
      </c>
      <c r="U832" s="58"/>
      <c r="V832" s="58" t="str">
        <f t="array" ref="V832">IF(AND(E832&lt;&gt;"",K832="OUI",Q832="OUI"),18,"")</f>
        <v/>
      </c>
      <c r="W832" s="49" t="str">
        <f t="array" ref="W832">IF(AND(E832&lt;&gt;"",K832="OUI",Q832="OUI"),60,"")</f>
        <v/>
      </c>
      <c r="X832" s="56"/>
      <c r="Y832" s="49"/>
      <c r="Z832" s="49"/>
      <c r="AA832" s="51"/>
      <c r="AB832" s="48"/>
    </row>
    <row r="833" spans="1:28" x14ac:dyDescent="0.25">
      <c r="A833" s="152" t="str">
        <f t="array" ref="A833">IF(D833="",RIGHT(E833,7),"")</f>
        <v>5616222</v>
      </c>
      <c r="B833" s="152">
        <f t="array" ref="B833">E833</f>
        <v>10005616222</v>
      </c>
      <c r="C833" s="61" t="str">
        <f t="array" ref="C833">IFERROR(VLOOKUP(B833,RT!A:B,2,FALSE),"")</f>
        <v/>
      </c>
      <c r="D833" s="7" t="str">
        <f t="array" ref="D833">IFERROR(VLOOKUP(B833,RT!A:J,10,FALSE),"")</f>
        <v/>
      </c>
      <c r="E833" s="203">
        <v>10005616222</v>
      </c>
      <c r="F833" s="204" t="s">
        <v>745</v>
      </c>
      <c r="G833" s="204" t="s">
        <v>70</v>
      </c>
      <c r="H833" s="204"/>
      <c r="I833" s="204" t="s">
        <v>688</v>
      </c>
      <c r="J833" s="202" t="s">
        <v>84</v>
      </c>
      <c r="K833" s="169" t="str">
        <f t="array" ref="K833">IFERROR(VLOOKUP(B833,RT!A:K,11,FALSE),"")</f>
        <v/>
      </c>
      <c r="L833" s="170" t="str">
        <f t="array" ref="L833">IFERROR(VLOOKUP(B833,RT!A:AJ,36,FALSE),"")</f>
        <v/>
      </c>
      <c r="M833" s="53" t="str">
        <f t="array" ref="M833">IFERROR(VLOOKUP(B833,RT!A:AL,38,FALSE),"")</f>
        <v/>
      </c>
      <c r="N833" s="52" t="str">
        <f t="array" ref="N833">IFERROR(VLOOKUP(B833,RT!A:AK,37,FALSE),"")</f>
        <v/>
      </c>
      <c r="O833" s="54" t="str">
        <f t="array" ref="O833">IFERROR(VLOOKUP(B833,RT!A:I,9,FALSE),"")</f>
        <v/>
      </c>
      <c r="P833" s="52" t="str">
        <f t="array" ref="P833">IFERROR(VLOOKUP(B833,RT!A:H,8,FALSE),"")</f>
        <v/>
      </c>
      <c r="Q833" s="55" t="str">
        <f t="array" ref="Q833">IFERROR(VLOOKUP(B833,RT!A:AA,27,FALSE),"")</f>
        <v/>
      </c>
      <c r="R833" s="56" t="str">
        <f t="array" ref="R833">IF(AND(E833&lt;&gt;"",G833="INS",K833="OUI",M833&gt;0),M833*IF($O833&gt;41790,5.94,5.65),"")</f>
        <v/>
      </c>
      <c r="S833" s="50" t="str">
        <f t="array" ref="S833">IF(AND(E833&lt;&gt;"",G833="REV",K833="OUI",M833&gt;0),M833*IF($O833&gt;41790,6.2,5.9),"")</f>
        <v/>
      </c>
      <c r="T833" s="57" t="str">
        <f t="array" ref="T833">IF(AND(E833&lt;&gt;"",K833="NON",OR(L833="Branchement individuel",L833="Batiment détruit")),3,"")</f>
        <v/>
      </c>
      <c r="U833" s="58"/>
      <c r="V833" s="58" t="str">
        <f t="array" ref="V833">IF(AND(E833&lt;&gt;"",K833="OUI",Q833="OUI"),18,"")</f>
        <v/>
      </c>
      <c r="W833" s="49" t="str">
        <f t="array" ref="W833">IF(AND(E833&lt;&gt;"",K833="OUI",Q833="OUI"),60,"")</f>
        <v/>
      </c>
      <c r="X833" s="56"/>
      <c r="Y833" s="49"/>
      <c r="Z833" s="49"/>
      <c r="AA833" s="51"/>
      <c r="AB833" s="48"/>
    </row>
    <row r="834" spans="1:28" x14ac:dyDescent="0.25">
      <c r="A834" s="152" t="str">
        <f t="array" ref="A834">IF(D834="",RIGHT(E834,7),"")</f>
        <v>5286491</v>
      </c>
      <c r="B834" s="152">
        <f t="array" ref="B834">E834</f>
        <v>10005286491</v>
      </c>
      <c r="C834" s="61" t="str">
        <f t="array" ref="C834">IFERROR(VLOOKUP(B834,RT!A:B,2,FALSE),"")</f>
        <v/>
      </c>
      <c r="D834" s="7" t="str">
        <f t="array" ref="D834">IFERROR(VLOOKUP(B834,RT!A:J,10,FALSE),"")</f>
        <v/>
      </c>
      <c r="E834" s="203">
        <v>10005286491</v>
      </c>
      <c r="F834" s="204" t="s">
        <v>774</v>
      </c>
      <c r="G834" s="204" t="s">
        <v>70</v>
      </c>
      <c r="H834" s="204"/>
      <c r="I834" s="204" t="s">
        <v>688</v>
      </c>
      <c r="J834" s="202" t="s">
        <v>84</v>
      </c>
      <c r="K834" s="169" t="str">
        <f t="array" ref="K834">IFERROR(VLOOKUP(B834,RT!A:K,11,FALSE),"")</f>
        <v/>
      </c>
      <c r="L834" s="170" t="str">
        <f t="array" ref="L834">IFERROR(VLOOKUP(B834,RT!A:AJ,36,FALSE),"")</f>
        <v/>
      </c>
      <c r="M834" s="53" t="str">
        <f t="array" ref="M834">IFERROR(VLOOKUP(B834,RT!A:AL,38,FALSE),"")</f>
        <v/>
      </c>
      <c r="N834" s="52" t="str">
        <f t="array" ref="N834">IFERROR(VLOOKUP(B834,RT!A:AK,37,FALSE),"")</f>
        <v/>
      </c>
      <c r="O834" s="54" t="str">
        <f t="array" ref="O834">IFERROR(VLOOKUP(B834,RT!A:I,9,FALSE),"")</f>
        <v/>
      </c>
      <c r="P834" s="52" t="str">
        <f t="array" ref="P834">IFERROR(VLOOKUP(B834,RT!A:H,8,FALSE),"")</f>
        <v/>
      </c>
      <c r="Q834" s="55" t="str">
        <f t="array" ref="Q834">IFERROR(VLOOKUP(B834,RT!A:AA,27,FALSE),"")</f>
        <v/>
      </c>
      <c r="R834" s="56" t="str">
        <f t="array" ref="R834">IF(AND(E834&lt;&gt;"",G834="INS",K834="OUI",M834&gt;0),M834*IF($O834&gt;41790,5.94,5.65),"")</f>
        <v/>
      </c>
      <c r="S834" s="50" t="str">
        <f t="array" ref="S834">IF(AND(E834&lt;&gt;"",G834="REV",K834="OUI",M834&gt;0),M834*IF($O834&gt;41790,6.2,5.9),"")</f>
        <v/>
      </c>
      <c r="T834" s="57" t="str">
        <f t="array" ref="T834">IF(AND(E834&lt;&gt;"",K834="NON",OR(L834="Branchement individuel",L834="Batiment détruit")),3,"")</f>
        <v/>
      </c>
      <c r="U834" s="58"/>
      <c r="V834" s="58" t="str">
        <f t="array" ref="V834">IF(AND(E834&lt;&gt;"",K834="OUI",Q834="OUI"),18,"")</f>
        <v/>
      </c>
      <c r="W834" s="49" t="str">
        <f t="array" ref="W834">IF(AND(E834&lt;&gt;"",K834="OUI",Q834="OUI"),60,"")</f>
        <v/>
      </c>
      <c r="X834" s="56"/>
      <c r="Y834" s="49"/>
      <c r="Z834" s="49"/>
      <c r="AA834" s="51"/>
      <c r="AB834" s="48"/>
    </row>
    <row r="835" spans="1:28" x14ac:dyDescent="0.25">
      <c r="A835" s="152" t="str">
        <f t="array" ref="A835">IF(D835="",RIGHT(E835,7),"")</f>
        <v>5386369</v>
      </c>
      <c r="B835" s="152">
        <f t="array" ref="B835">E835</f>
        <v>10005386369</v>
      </c>
      <c r="C835" s="61" t="str">
        <f t="array" ref="C835">IFERROR(VLOOKUP(B835,RT!A:B,2,FALSE),"")</f>
        <v/>
      </c>
      <c r="D835" s="7" t="str">
        <f t="array" ref="D835">IFERROR(VLOOKUP(B835,RT!A:J,10,FALSE),"")</f>
        <v/>
      </c>
      <c r="E835" s="203">
        <v>10005386369</v>
      </c>
      <c r="F835" s="204" t="s">
        <v>754</v>
      </c>
      <c r="G835" s="204" t="s">
        <v>70</v>
      </c>
      <c r="H835" s="204"/>
      <c r="I835" s="204" t="s">
        <v>688</v>
      </c>
      <c r="J835" s="202" t="s">
        <v>84</v>
      </c>
      <c r="K835" s="169" t="str">
        <f t="array" ref="K835">IFERROR(VLOOKUP(B835,RT!A:K,11,FALSE),"")</f>
        <v/>
      </c>
      <c r="L835" s="170" t="str">
        <f t="array" ref="L835">IFERROR(VLOOKUP(B835,RT!A:AJ,36,FALSE),"")</f>
        <v/>
      </c>
      <c r="M835" s="53" t="str">
        <f t="array" ref="M835">IFERROR(VLOOKUP(B835,RT!A:AL,38,FALSE),"")</f>
        <v/>
      </c>
      <c r="N835" s="52" t="str">
        <f t="array" ref="N835">IFERROR(VLOOKUP(B835,RT!A:AK,37,FALSE),"")</f>
        <v/>
      </c>
      <c r="O835" s="54" t="str">
        <f t="array" ref="O835">IFERROR(VLOOKUP(B835,RT!A:I,9,FALSE),"")</f>
        <v/>
      </c>
      <c r="P835" s="52" t="str">
        <f t="array" ref="P835">IFERROR(VLOOKUP(B835,RT!A:H,8,FALSE),"")</f>
        <v/>
      </c>
      <c r="Q835" s="55" t="str">
        <f t="array" ref="Q835">IFERROR(VLOOKUP(B835,RT!A:AA,27,FALSE),"")</f>
        <v/>
      </c>
      <c r="R835" s="56" t="str">
        <f t="array" ref="R835">IF(AND(E835&lt;&gt;"",G835="INS",K835="OUI",M835&gt;0),M835*IF($O835&gt;41790,5.94,5.65),"")</f>
        <v/>
      </c>
      <c r="S835" s="50" t="str">
        <f t="array" ref="S835">IF(AND(E835&lt;&gt;"",G835="REV",K835="OUI",M835&gt;0),M835*IF($O835&gt;41790,6.2,5.9),"")</f>
        <v/>
      </c>
      <c r="T835" s="57" t="str">
        <f t="array" ref="T835">IF(AND(E835&lt;&gt;"",K835="NON",OR(L835="Branchement individuel",L835="Batiment détruit")),3,"")</f>
        <v/>
      </c>
      <c r="U835" s="58"/>
      <c r="V835" s="58" t="str">
        <f t="array" ref="V835">IF(AND(E835&lt;&gt;"",K835="OUI",Q835="OUI"),18,"")</f>
        <v/>
      </c>
      <c r="W835" s="49" t="str">
        <f t="array" ref="W835">IF(AND(E835&lt;&gt;"",K835="OUI",Q835="OUI"),60,"")</f>
        <v/>
      </c>
      <c r="X835" s="56"/>
      <c r="Y835" s="49"/>
      <c r="Z835" s="49"/>
      <c r="AA835" s="51"/>
      <c r="AB835" s="48"/>
    </row>
    <row r="836" spans="1:28" s="156" customFormat="1" x14ac:dyDescent="0.25">
      <c r="A836" s="152" t="str">
        <f t="array" ref="A836">IF(D836="",RIGHT(E836,7),"")</f>
        <v>5291299</v>
      </c>
      <c r="B836" s="152">
        <f t="array" ref="B836">E836</f>
        <v>10005291299</v>
      </c>
      <c r="C836" s="61" t="str">
        <f t="array" ref="C836">IFERROR(VLOOKUP(B836,RT!A:B,2,FALSE),"")</f>
        <v/>
      </c>
      <c r="D836" s="7" t="str">
        <f t="array" ref="D836">IFERROR(VLOOKUP(B836,RT!A:J,10,FALSE),"")</f>
        <v/>
      </c>
      <c r="E836" s="203">
        <v>10005291299</v>
      </c>
      <c r="F836" s="204" t="s">
        <v>815</v>
      </c>
      <c r="G836" s="204" t="s">
        <v>70</v>
      </c>
      <c r="H836" s="204"/>
      <c r="I836" s="204" t="s">
        <v>688</v>
      </c>
      <c r="J836" s="202" t="s">
        <v>84</v>
      </c>
      <c r="K836" s="169" t="str">
        <f t="array" ref="K836">IFERROR(VLOOKUP(B836,RT!A:K,11,FALSE),"")</f>
        <v/>
      </c>
      <c r="L836" s="170" t="str">
        <f t="array" ref="L836">IFERROR(VLOOKUP(B836,RT!A:AJ,36,FALSE),"")</f>
        <v/>
      </c>
      <c r="M836" s="53" t="str">
        <f t="array" ref="M836">IFERROR(VLOOKUP(B836,RT!A:AL,38,FALSE),"")</f>
        <v/>
      </c>
      <c r="N836" s="52" t="str">
        <f t="array" ref="N836">IFERROR(VLOOKUP(B836,RT!A:AK,37,FALSE),"")</f>
        <v/>
      </c>
      <c r="O836" s="54" t="str">
        <f t="array" ref="O836">IFERROR(VLOOKUP(B836,RT!A:I,9,FALSE),"")</f>
        <v/>
      </c>
      <c r="P836" s="52" t="str">
        <f t="array" ref="P836">IFERROR(VLOOKUP(B836,RT!A:H,8,FALSE),"")</f>
        <v/>
      </c>
      <c r="Q836" s="55" t="str">
        <f t="array" ref="Q836">IFERROR(VLOOKUP(B836,RT!A:AA,27,FALSE),"")</f>
        <v/>
      </c>
      <c r="R836" s="56" t="str">
        <f t="array" ref="R836">IF(AND(E836&lt;&gt;"",G836="INS",K836="OUI",M836&gt;0),M836*IF($O836&gt;41790,5.94,5.65),"")</f>
        <v/>
      </c>
      <c r="S836" s="50" t="str">
        <f t="array" ref="S836">IF(AND(E836&lt;&gt;"",G836="REV",K836="OUI",M836&gt;0),M836*IF($O836&gt;41790,6.2,5.9),"")</f>
        <v/>
      </c>
      <c r="T836" s="57" t="str">
        <f t="array" ref="T836">IF(AND(E836&lt;&gt;"",K836="NON",OR(L836="Branchement individuel",L836="Batiment détruit")),3,"")</f>
        <v/>
      </c>
      <c r="U836" s="58"/>
      <c r="V836" s="58" t="str">
        <f t="array" ref="V836">IF(AND(E836&lt;&gt;"",K836="OUI",Q836="OUI"),18,"")</f>
        <v/>
      </c>
      <c r="W836" s="49" t="str">
        <f t="array" ref="W836">IF(AND(E836&lt;&gt;"",K836="OUI",Q836="OUI"),60,"")</f>
        <v/>
      </c>
      <c r="X836" s="56"/>
      <c r="Y836" s="49"/>
      <c r="Z836" s="49"/>
      <c r="AA836" s="51"/>
      <c r="AB836" s="48"/>
    </row>
    <row r="837" spans="1:28" x14ac:dyDescent="0.25">
      <c r="A837" s="152" t="str">
        <f t="array" ref="A837">IF(D837="",RIGHT(E837,7),"")</f>
        <v>5638108</v>
      </c>
      <c r="B837" s="152">
        <f t="array" ref="B837">E837</f>
        <v>10005638108</v>
      </c>
      <c r="C837" s="61" t="str">
        <f t="array" ref="C837">IFERROR(VLOOKUP(B837,RT!A:B,2,FALSE),"")</f>
        <v/>
      </c>
      <c r="D837" s="7" t="str">
        <f t="array" ref="D837">IFERROR(VLOOKUP(B837,RT!A:J,10,FALSE),"")</f>
        <v/>
      </c>
      <c r="E837" s="203">
        <v>10005638108</v>
      </c>
      <c r="F837" s="204" t="s">
        <v>816</v>
      </c>
      <c r="G837" s="204" t="s">
        <v>70</v>
      </c>
      <c r="H837" s="204"/>
      <c r="I837" s="204" t="s">
        <v>688</v>
      </c>
      <c r="J837" s="202" t="s">
        <v>84</v>
      </c>
      <c r="K837" s="169" t="str">
        <f t="array" ref="K837">IFERROR(VLOOKUP(B837,RT!A:K,11,FALSE),"")</f>
        <v/>
      </c>
      <c r="L837" s="170" t="str">
        <f t="array" ref="L837">IFERROR(VLOOKUP(B837,RT!A:AJ,36,FALSE),"")</f>
        <v/>
      </c>
      <c r="M837" s="53" t="str">
        <f t="array" ref="M837">IFERROR(VLOOKUP(B837,RT!A:AL,38,FALSE),"")</f>
        <v/>
      </c>
      <c r="N837" s="52" t="str">
        <f t="array" ref="N837">IFERROR(VLOOKUP(B837,RT!A:AK,37,FALSE),"")</f>
        <v/>
      </c>
      <c r="O837" s="54" t="str">
        <f t="array" ref="O837">IFERROR(VLOOKUP(B837,RT!A:I,9,FALSE),"")</f>
        <v/>
      </c>
      <c r="P837" s="52" t="str">
        <f t="array" ref="P837">IFERROR(VLOOKUP(B837,RT!A:H,8,FALSE),"")</f>
        <v/>
      </c>
      <c r="Q837" s="55" t="str">
        <f t="array" ref="Q837">IFERROR(VLOOKUP(B837,RT!A:AA,27,FALSE),"")</f>
        <v/>
      </c>
      <c r="R837" s="56" t="str">
        <f t="array" ref="R837">IF(AND(E837&lt;&gt;"",G837="INS",K837="OUI",M837&gt;0),M837*IF($O837&gt;41790,5.94,5.65),"")</f>
        <v/>
      </c>
      <c r="S837" s="50" t="str">
        <f t="array" ref="S837">IF(AND(E837&lt;&gt;"",G837="REV",K837="OUI",M837&gt;0),M837*IF($O837&gt;41790,6.2,5.9),"")</f>
        <v/>
      </c>
      <c r="T837" s="57" t="str">
        <f t="array" ref="T837">IF(AND(E837&lt;&gt;"",K837="NON",OR(L837="Branchement individuel",L837="Batiment détruit")),3,"")</f>
        <v/>
      </c>
      <c r="U837" s="58"/>
      <c r="V837" s="58" t="str">
        <f t="array" ref="V837">IF(AND(E837&lt;&gt;"",K837="OUI",Q837="OUI"),18,"")</f>
        <v/>
      </c>
      <c r="W837" s="49" t="str">
        <f t="array" ref="W837">IF(AND(E837&lt;&gt;"",K837="OUI",Q837="OUI"),60,"")</f>
        <v/>
      </c>
      <c r="X837" s="56"/>
      <c r="Y837" s="49"/>
      <c r="Z837" s="49"/>
      <c r="AA837" s="51"/>
      <c r="AB837" s="48"/>
    </row>
    <row r="838" spans="1:28" x14ac:dyDescent="0.25">
      <c r="A838" s="152" t="str">
        <f t="array" ref="A838">IF(D838="",RIGHT(E838,7),"")</f>
        <v>5387316</v>
      </c>
      <c r="B838" s="152">
        <f t="array" ref="B838">E838</f>
        <v>10005387316</v>
      </c>
      <c r="C838" s="61" t="str">
        <f t="array" ref="C838">IFERROR(VLOOKUP(B838,RT!A:B,2,FALSE),"")</f>
        <v/>
      </c>
      <c r="D838" s="7" t="str">
        <f t="array" ref="D838">IFERROR(VLOOKUP(B838,RT!A:J,10,FALSE),"")</f>
        <v/>
      </c>
      <c r="E838" s="203">
        <v>10005387316</v>
      </c>
      <c r="F838" s="204" t="s">
        <v>751</v>
      </c>
      <c r="G838" s="204" t="s">
        <v>70</v>
      </c>
      <c r="H838" s="204"/>
      <c r="I838" s="204" t="s">
        <v>688</v>
      </c>
      <c r="J838" s="202" t="s">
        <v>84</v>
      </c>
      <c r="K838" s="169" t="str">
        <f t="array" ref="K838">IFERROR(VLOOKUP(B838,RT!A:K,11,FALSE),"")</f>
        <v/>
      </c>
      <c r="L838" s="170" t="str">
        <f t="array" ref="L838">IFERROR(VLOOKUP(B838,RT!A:AJ,36,FALSE),"")</f>
        <v/>
      </c>
      <c r="M838" s="53" t="str">
        <f t="array" ref="M838">IFERROR(VLOOKUP(B838,RT!A:AL,38,FALSE),"")</f>
        <v/>
      </c>
      <c r="N838" s="52" t="str">
        <f t="array" ref="N838">IFERROR(VLOOKUP(B838,RT!A:AK,37,FALSE),"")</f>
        <v/>
      </c>
      <c r="O838" s="54" t="str">
        <f t="array" ref="O838">IFERROR(VLOOKUP(B838,RT!A:I,9,FALSE),"")</f>
        <v/>
      </c>
      <c r="P838" s="52" t="str">
        <f t="array" ref="P838">IFERROR(VLOOKUP(B838,RT!A:H,8,FALSE),"")</f>
        <v/>
      </c>
      <c r="Q838" s="55" t="str">
        <f t="array" ref="Q838">IFERROR(VLOOKUP(B838,RT!A:AA,27,FALSE),"")</f>
        <v/>
      </c>
      <c r="R838" s="56" t="str">
        <f t="array" ref="R838">IF(AND(E838&lt;&gt;"",G838="INS",K838="OUI",M838&gt;0),M838*IF($O838&gt;41790,5.94,5.65),"")</f>
        <v/>
      </c>
      <c r="S838" s="50" t="str">
        <f t="array" ref="S838">IF(AND(E838&lt;&gt;"",G838="REV",K838="OUI",M838&gt;0),M838*IF($O838&gt;41790,6.2,5.9),"")</f>
        <v/>
      </c>
      <c r="T838" s="57" t="str">
        <f t="array" ref="T838">IF(AND(E838&lt;&gt;"",K838="NON",OR(L838="Branchement individuel",L838="Batiment détruit")),3,"")</f>
        <v/>
      </c>
      <c r="U838" s="58"/>
      <c r="V838" s="58" t="str">
        <f t="array" ref="V838">IF(AND(E838&lt;&gt;"",K838="OUI",Q838="OUI"),18,"")</f>
        <v/>
      </c>
      <c r="W838" s="49" t="str">
        <f t="array" ref="W838">IF(AND(E838&lt;&gt;"",K838="OUI",Q838="OUI"),60,"")</f>
        <v/>
      </c>
      <c r="X838" s="56"/>
      <c r="Y838" s="49"/>
      <c r="Z838" s="49"/>
      <c r="AA838" s="51"/>
      <c r="AB838" s="48"/>
    </row>
    <row r="839" spans="1:28" x14ac:dyDescent="0.25">
      <c r="A839" s="152" t="str">
        <f t="array" ref="A839">IF(D839="",RIGHT(E839,7),"")</f>
        <v>5462605</v>
      </c>
      <c r="B839" s="152">
        <f t="array" ref="B839">E839</f>
        <v>10005462605</v>
      </c>
      <c r="C839" s="61" t="str">
        <f t="array" ref="C839">IFERROR(VLOOKUP(B839,RT!A:B,2,FALSE),"")</f>
        <v/>
      </c>
      <c r="D839" s="7" t="str">
        <f t="array" ref="D839">IFERROR(VLOOKUP(B839,RT!A:J,10,FALSE),"")</f>
        <v/>
      </c>
      <c r="E839" s="203">
        <v>10005462605</v>
      </c>
      <c r="F839" s="204" t="s">
        <v>748</v>
      </c>
      <c r="G839" s="204" t="s">
        <v>70</v>
      </c>
      <c r="H839" s="204"/>
      <c r="I839" s="204" t="s">
        <v>688</v>
      </c>
      <c r="J839" s="202" t="s">
        <v>84</v>
      </c>
      <c r="K839" s="169" t="str">
        <f t="array" ref="K839">IFERROR(VLOOKUP(B839,RT!A:K,11,FALSE),"")</f>
        <v/>
      </c>
      <c r="L839" s="170" t="str">
        <f t="array" ref="L839">IFERROR(VLOOKUP(B839,RT!A:AJ,36,FALSE),"")</f>
        <v/>
      </c>
      <c r="M839" s="53" t="str">
        <f t="array" ref="M839">IFERROR(VLOOKUP(B839,RT!A:AL,38,FALSE),"")</f>
        <v/>
      </c>
      <c r="N839" s="52" t="str">
        <f t="array" ref="N839">IFERROR(VLOOKUP(B839,RT!A:AK,37,FALSE),"")</f>
        <v/>
      </c>
      <c r="O839" s="54" t="str">
        <f t="array" ref="O839">IFERROR(VLOOKUP(B839,RT!A:I,9,FALSE),"")</f>
        <v/>
      </c>
      <c r="P839" s="52" t="str">
        <f t="array" ref="P839">IFERROR(VLOOKUP(B839,RT!A:H,8,FALSE),"")</f>
        <v/>
      </c>
      <c r="Q839" s="55" t="str">
        <f t="array" ref="Q839">IFERROR(VLOOKUP(B839,RT!A:AA,27,FALSE),"")</f>
        <v/>
      </c>
      <c r="R839" s="56" t="str">
        <f t="array" ref="R839">IF(AND(E839&lt;&gt;"",G839="INS",K839="OUI",M839&gt;0),M839*IF($O839&gt;41790,5.94,5.65),"")</f>
        <v/>
      </c>
      <c r="S839" s="50" t="str">
        <f t="array" ref="S839">IF(AND(E839&lt;&gt;"",G839="REV",K839="OUI",M839&gt;0),M839*IF($O839&gt;41790,6.2,5.9),"")</f>
        <v/>
      </c>
      <c r="T839" s="57" t="str">
        <f t="array" ref="T839">IF(AND(E839&lt;&gt;"",K839="NON",OR(L839="Branchement individuel",L839="Batiment détruit")),3,"")</f>
        <v/>
      </c>
      <c r="U839" s="58"/>
      <c r="V839" s="58" t="str">
        <f t="array" ref="V839">IF(AND(E839&lt;&gt;"",K839="OUI",Q839="OUI"),18,"")</f>
        <v/>
      </c>
      <c r="W839" s="49" t="str">
        <f t="array" ref="W839">IF(AND(E839&lt;&gt;"",K839="OUI",Q839="OUI"),60,"")</f>
        <v/>
      </c>
      <c r="X839" s="56"/>
      <c r="Y839" s="49"/>
      <c r="Z839" s="49"/>
      <c r="AA839" s="51"/>
      <c r="AB839" s="48"/>
    </row>
    <row r="840" spans="1:28" x14ac:dyDescent="0.25">
      <c r="A840" s="152" t="str">
        <f t="array" ref="A840">IF(D840="",RIGHT(E840,7),"")</f>
        <v>5387313</v>
      </c>
      <c r="B840" s="152">
        <f t="array" ref="B840">E840</f>
        <v>10005387313</v>
      </c>
      <c r="C840" s="61" t="str">
        <f t="array" ref="C840">IFERROR(VLOOKUP(B840,RT!A:B,2,FALSE),"")</f>
        <v/>
      </c>
      <c r="D840" s="7" t="str">
        <f t="array" ref="D840">IFERROR(VLOOKUP(B840,RT!A:J,10,FALSE),"")</f>
        <v/>
      </c>
      <c r="E840" s="203">
        <v>10005387313</v>
      </c>
      <c r="F840" s="204" t="s">
        <v>746</v>
      </c>
      <c r="G840" s="204" t="s">
        <v>70</v>
      </c>
      <c r="H840" s="204"/>
      <c r="I840" s="204" t="s">
        <v>688</v>
      </c>
      <c r="J840" s="202" t="s">
        <v>84</v>
      </c>
      <c r="K840" s="169" t="str">
        <f t="array" ref="K840">IFERROR(VLOOKUP(B840,RT!A:K,11,FALSE),"")</f>
        <v/>
      </c>
      <c r="L840" s="170" t="str">
        <f t="array" ref="L840">IFERROR(VLOOKUP(B840,RT!A:AJ,36,FALSE),"")</f>
        <v/>
      </c>
      <c r="M840" s="53" t="str">
        <f t="array" ref="M840">IFERROR(VLOOKUP(B840,RT!A:AL,38,FALSE),"")</f>
        <v/>
      </c>
      <c r="N840" s="52" t="str">
        <f t="array" ref="N840">IFERROR(VLOOKUP(B840,RT!A:AK,37,FALSE),"")</f>
        <v/>
      </c>
      <c r="O840" s="54" t="str">
        <f t="array" ref="O840">IFERROR(VLOOKUP(B840,RT!A:I,9,FALSE),"")</f>
        <v/>
      </c>
      <c r="P840" s="52" t="str">
        <f t="array" ref="P840">IFERROR(VLOOKUP(B840,RT!A:H,8,FALSE),"")</f>
        <v/>
      </c>
      <c r="Q840" s="55" t="str">
        <f t="array" ref="Q840">IFERROR(VLOOKUP(B840,RT!A:AA,27,FALSE),"")</f>
        <v/>
      </c>
      <c r="R840" s="56" t="str">
        <f t="array" ref="R840">IF(AND(E840&lt;&gt;"",G840="INS",K840="OUI",M840&gt;0),M840*IF($O840&gt;41790,5.94,5.65),"")</f>
        <v/>
      </c>
      <c r="S840" s="50" t="str">
        <f t="array" ref="S840">IF(AND(E840&lt;&gt;"",G840="REV",K840="OUI",M840&gt;0),M840*IF($O840&gt;41790,6.2,5.9),"")</f>
        <v/>
      </c>
      <c r="T840" s="57" t="str">
        <f t="array" ref="T840">IF(AND(E840&lt;&gt;"",K840="NON",OR(L840="Branchement individuel",L840="Batiment détruit")),3,"")</f>
        <v/>
      </c>
      <c r="U840" s="58"/>
      <c r="V840" s="58" t="str">
        <f t="array" ref="V840">IF(AND(E840&lt;&gt;"",K840="OUI",Q840="OUI"),18,"")</f>
        <v/>
      </c>
      <c r="W840" s="49" t="str">
        <f t="array" ref="W840">IF(AND(E840&lt;&gt;"",K840="OUI",Q840="OUI"),60,"")</f>
        <v/>
      </c>
      <c r="X840" s="56"/>
      <c r="Y840" s="49"/>
      <c r="Z840" s="49"/>
      <c r="AA840" s="51"/>
      <c r="AB840" s="48"/>
    </row>
    <row r="841" spans="1:28" x14ac:dyDescent="0.25">
      <c r="A841" s="152" t="str">
        <f t="array" ref="A841">IF(D841="",RIGHT(E841,7),"")</f>
        <v>5421547</v>
      </c>
      <c r="B841" s="152">
        <f t="array" ref="B841">E841</f>
        <v>10005421547</v>
      </c>
      <c r="C841" s="61" t="str">
        <f t="array" ref="C841">IFERROR(VLOOKUP(B841,RT!A:B,2,FALSE),"")</f>
        <v/>
      </c>
      <c r="D841" s="7" t="str">
        <f t="array" ref="D841">IFERROR(VLOOKUP(B841,RT!A:J,10,FALSE),"")</f>
        <v/>
      </c>
      <c r="E841" s="203">
        <v>10005421547</v>
      </c>
      <c r="F841" s="204" t="s">
        <v>753</v>
      </c>
      <c r="G841" s="204" t="s">
        <v>70</v>
      </c>
      <c r="H841" s="204"/>
      <c r="I841" s="204" t="s">
        <v>688</v>
      </c>
      <c r="J841" s="202" t="s">
        <v>84</v>
      </c>
      <c r="K841" s="169" t="str">
        <f t="array" ref="K841">IFERROR(VLOOKUP(B841,RT!A:K,11,FALSE),"")</f>
        <v/>
      </c>
      <c r="L841" s="170" t="str">
        <f t="array" ref="L841">IFERROR(VLOOKUP(B841,RT!A:AJ,36,FALSE),"")</f>
        <v/>
      </c>
      <c r="M841" s="53" t="str">
        <f t="array" ref="M841">IFERROR(VLOOKUP(B841,RT!A:AL,38,FALSE),"")</f>
        <v/>
      </c>
      <c r="N841" s="52" t="str">
        <f t="array" ref="N841">IFERROR(VLOOKUP(B841,RT!A:AK,37,FALSE),"")</f>
        <v/>
      </c>
      <c r="O841" s="54" t="str">
        <f t="array" ref="O841">IFERROR(VLOOKUP(B841,RT!A:I,9,FALSE),"")</f>
        <v/>
      </c>
      <c r="P841" s="52" t="str">
        <f t="array" ref="P841">IFERROR(VLOOKUP(B841,RT!A:H,8,FALSE),"")</f>
        <v/>
      </c>
      <c r="Q841" s="55" t="str">
        <f t="array" ref="Q841">IFERROR(VLOOKUP(B841,RT!A:AA,27,FALSE),"")</f>
        <v/>
      </c>
      <c r="R841" s="56" t="str">
        <f t="array" ref="R841">IF(AND(E841&lt;&gt;"",G841="INS",K841="OUI",M841&gt;0),M841*IF($O841&gt;41790,5.94,5.65),"")</f>
        <v/>
      </c>
      <c r="S841" s="50" t="str">
        <f t="array" ref="S841">IF(AND(E841&lt;&gt;"",G841="REV",K841="OUI",M841&gt;0),M841*IF($O841&gt;41790,6.2,5.9),"")</f>
        <v/>
      </c>
      <c r="T841" s="57" t="str">
        <f t="array" ref="T841">IF(AND(E841&lt;&gt;"",K841="NON",OR(L841="Branchement individuel",L841="Batiment détruit")),3,"")</f>
        <v/>
      </c>
      <c r="U841" s="58"/>
      <c r="V841" s="58" t="str">
        <f t="array" ref="V841">IF(AND(E841&lt;&gt;"",K841="OUI",Q841="OUI"),18,"")</f>
        <v/>
      </c>
      <c r="W841" s="49" t="str">
        <f t="array" ref="W841">IF(AND(E841&lt;&gt;"",K841="OUI",Q841="OUI"),60,"")</f>
        <v/>
      </c>
      <c r="X841" s="56"/>
      <c r="Y841" s="49"/>
      <c r="Z841" s="49"/>
      <c r="AA841" s="51"/>
      <c r="AB841" s="48"/>
    </row>
    <row r="842" spans="1:28" x14ac:dyDescent="0.25">
      <c r="A842" s="152" t="str">
        <f t="array" ref="A842">IF(D842="",RIGHT(E842,7),"")</f>
        <v>5655101</v>
      </c>
      <c r="B842" s="152">
        <f t="array" ref="B842">E842</f>
        <v>10005655101</v>
      </c>
      <c r="C842" s="61" t="str">
        <f t="array" ref="C842">IFERROR(VLOOKUP(B842,RT!A:B,2,FALSE),"")</f>
        <v/>
      </c>
      <c r="D842" s="7" t="str">
        <f t="array" ref="D842">IFERROR(VLOOKUP(B842,RT!A:J,10,FALSE),"")</f>
        <v/>
      </c>
      <c r="E842" s="203">
        <v>10005655101</v>
      </c>
      <c r="F842" s="204" t="s">
        <v>881</v>
      </c>
      <c r="G842" s="204" t="s">
        <v>70</v>
      </c>
      <c r="H842" s="204"/>
      <c r="I842" s="204" t="s">
        <v>688</v>
      </c>
      <c r="J842" s="202" t="s">
        <v>84</v>
      </c>
      <c r="K842" s="169" t="str">
        <f t="array" ref="K842">IFERROR(VLOOKUP(B842,RT!A:K,11,FALSE),"")</f>
        <v/>
      </c>
      <c r="L842" s="170" t="str">
        <f t="array" ref="L842">IFERROR(VLOOKUP(B842,RT!A:AJ,36,FALSE),"")</f>
        <v/>
      </c>
      <c r="M842" s="53" t="str">
        <f t="array" ref="M842">IFERROR(VLOOKUP(B842,RT!A:AL,38,FALSE),"")</f>
        <v/>
      </c>
      <c r="N842" s="52" t="str">
        <f t="array" ref="N842">IFERROR(VLOOKUP(B842,RT!A:AK,37,FALSE),"")</f>
        <v/>
      </c>
      <c r="O842" s="54" t="str">
        <f t="array" ref="O842">IFERROR(VLOOKUP(B842,RT!A:I,9,FALSE),"")</f>
        <v/>
      </c>
      <c r="P842" s="52" t="str">
        <f t="array" ref="P842">IFERROR(VLOOKUP(B842,RT!A:H,8,FALSE),"")</f>
        <v/>
      </c>
      <c r="Q842" s="55" t="str">
        <f t="array" ref="Q842">IFERROR(VLOOKUP(B842,RT!A:AA,27,FALSE),"")</f>
        <v/>
      </c>
      <c r="R842" s="56" t="str">
        <f t="array" ref="R842">IF(AND(E842&lt;&gt;"",G842="INS",K842="OUI",M842&gt;0),M842*IF($O842&gt;41790,5.94,5.65),"")</f>
        <v/>
      </c>
      <c r="S842" s="50" t="str">
        <f t="array" ref="S842">IF(AND(E842&lt;&gt;"",G842="REV",K842="OUI",M842&gt;0),M842*IF($O842&gt;41790,6.2,5.9),"")</f>
        <v/>
      </c>
      <c r="T842" s="57" t="str">
        <f t="array" ref="T842">IF(AND(E842&lt;&gt;"",K842="NON",OR(L842="Branchement individuel",L842="Batiment détruit")),3,"")</f>
        <v/>
      </c>
      <c r="U842" s="58"/>
      <c r="V842" s="58" t="str">
        <f t="array" ref="V842">IF(AND(E842&lt;&gt;"",K842="OUI",Q842="OUI"),18,"")</f>
        <v/>
      </c>
      <c r="W842" s="49" t="str">
        <f t="array" ref="W842">IF(AND(E842&lt;&gt;"",K842="OUI",Q842="OUI"),60,"")</f>
        <v/>
      </c>
      <c r="X842" s="56"/>
      <c r="Y842" s="49"/>
      <c r="Z842" s="49"/>
      <c r="AA842" s="51"/>
      <c r="AB842" s="48"/>
    </row>
    <row r="843" spans="1:28" x14ac:dyDescent="0.25">
      <c r="A843" s="152" t="str">
        <f t="array" ref="A843">IF(D843="",RIGHT(E843,7),"")</f>
        <v>5555295</v>
      </c>
      <c r="B843" s="152">
        <f t="array" ref="B843">E843</f>
        <v>10005555295</v>
      </c>
      <c r="C843" s="61" t="str">
        <f t="array" ref="C843">IFERROR(VLOOKUP(B843,RT!A:B,2,FALSE),"")</f>
        <v/>
      </c>
      <c r="D843" s="7" t="str">
        <f t="array" ref="D843">IFERROR(VLOOKUP(B843,RT!A:J,10,FALSE),"")</f>
        <v/>
      </c>
      <c r="E843" s="203">
        <v>10005555295</v>
      </c>
      <c r="F843" s="204" t="s">
        <v>905</v>
      </c>
      <c r="G843" s="204" t="s">
        <v>70</v>
      </c>
      <c r="H843" s="204"/>
      <c r="I843" s="204" t="s">
        <v>688</v>
      </c>
      <c r="J843" s="202" t="s">
        <v>84</v>
      </c>
      <c r="K843" s="169" t="str">
        <f t="array" ref="K843">IFERROR(VLOOKUP(B843,RT!A:K,11,FALSE),"")</f>
        <v/>
      </c>
      <c r="L843" s="170" t="str">
        <f t="array" ref="L843">IFERROR(VLOOKUP(B843,RT!A:AJ,36,FALSE),"")</f>
        <v/>
      </c>
      <c r="M843" s="53" t="str">
        <f t="array" ref="M843">IFERROR(VLOOKUP(B843,RT!A:AL,38,FALSE),"")</f>
        <v/>
      </c>
      <c r="N843" s="52" t="str">
        <f t="array" ref="N843">IFERROR(VLOOKUP(B843,RT!A:AK,37,FALSE),"")</f>
        <v/>
      </c>
      <c r="O843" s="54" t="str">
        <f t="array" ref="O843">IFERROR(VLOOKUP(B843,RT!A:I,9,FALSE),"")</f>
        <v/>
      </c>
      <c r="P843" s="52" t="str">
        <f t="array" ref="P843">IFERROR(VLOOKUP(B843,RT!A:H,8,FALSE),"")</f>
        <v/>
      </c>
      <c r="Q843" s="55" t="str">
        <f t="array" ref="Q843">IFERROR(VLOOKUP(B843,RT!A:AA,27,FALSE),"")</f>
        <v/>
      </c>
      <c r="R843" s="56" t="str">
        <f t="array" ref="R843">IF(AND(E843&lt;&gt;"",G843="INS",K843="OUI",M843&gt;0),M843*IF($O843&gt;41790,5.94,5.65),"")</f>
        <v/>
      </c>
      <c r="S843" s="50" t="str">
        <f t="array" ref="S843">IF(AND(E843&lt;&gt;"",G843="REV",K843="OUI",M843&gt;0),M843*IF($O843&gt;41790,6.2,5.9),"")</f>
        <v/>
      </c>
      <c r="T843" s="57" t="str">
        <f t="array" ref="T843">IF(AND(E843&lt;&gt;"",K843="NON",OR(L843="Branchement individuel",L843="Batiment détruit")),3,"")</f>
        <v/>
      </c>
      <c r="U843" s="58"/>
      <c r="V843" s="58" t="str">
        <f t="array" ref="V843">IF(AND(E843&lt;&gt;"",K843="OUI",Q843="OUI"),18,"")</f>
        <v/>
      </c>
      <c r="W843" s="49" t="str">
        <f t="array" ref="W843">IF(AND(E843&lt;&gt;"",K843="OUI",Q843="OUI"),60,"")</f>
        <v/>
      </c>
      <c r="X843" s="56"/>
      <c r="Y843" s="49"/>
      <c r="Z843" s="49"/>
      <c r="AA843" s="51"/>
      <c r="AB843" s="48"/>
    </row>
    <row r="844" spans="1:28" x14ac:dyDescent="0.25">
      <c r="A844" s="152" t="str">
        <f t="array" ref="A844">IF(D844="",RIGHT(E844,7),"")</f>
        <v>5461874</v>
      </c>
      <c r="B844" s="152">
        <f t="array" ref="B844">E844</f>
        <v>10005461874</v>
      </c>
      <c r="C844" s="61" t="str">
        <f t="array" ref="C844">IFERROR(VLOOKUP(B844,RT!A:B,2,FALSE),"")</f>
        <v/>
      </c>
      <c r="D844" s="7" t="str">
        <f t="array" ref="D844">IFERROR(VLOOKUP(B844,RT!A:J,10,FALSE),"")</f>
        <v/>
      </c>
      <c r="E844" s="203">
        <v>10005461874</v>
      </c>
      <c r="F844" s="204" t="s">
        <v>708</v>
      </c>
      <c r="G844" s="204" t="s">
        <v>70</v>
      </c>
      <c r="H844" s="204"/>
      <c r="I844" s="204" t="s">
        <v>688</v>
      </c>
      <c r="J844" s="202" t="s">
        <v>84</v>
      </c>
      <c r="K844" s="169" t="str">
        <f t="array" ref="K844">IFERROR(VLOOKUP(B844,RT!A:K,11,FALSE),"")</f>
        <v/>
      </c>
      <c r="L844" s="170" t="str">
        <f t="array" ref="L844">IFERROR(VLOOKUP(B844,RT!A:AJ,36,FALSE),"")</f>
        <v/>
      </c>
      <c r="M844" s="53" t="str">
        <f t="array" ref="M844">IFERROR(VLOOKUP(B844,RT!A:AL,38,FALSE),"")</f>
        <v/>
      </c>
      <c r="N844" s="52" t="str">
        <f t="array" ref="N844">IFERROR(VLOOKUP(B844,RT!A:AK,37,FALSE),"")</f>
        <v/>
      </c>
      <c r="O844" s="54" t="str">
        <f t="array" ref="O844">IFERROR(VLOOKUP(B844,RT!A:I,9,FALSE),"")</f>
        <v/>
      </c>
      <c r="P844" s="52" t="str">
        <f t="array" ref="P844">IFERROR(VLOOKUP(B844,RT!A:H,8,FALSE),"")</f>
        <v/>
      </c>
      <c r="Q844" s="55" t="str">
        <f t="array" ref="Q844">IFERROR(VLOOKUP(B844,RT!A:AA,27,FALSE),"")</f>
        <v/>
      </c>
      <c r="R844" s="56" t="str">
        <f t="array" ref="R844">IF(AND(E844&lt;&gt;"",G844="INS",K844="OUI",M844&gt;0),M844*IF($O844&gt;41790,5.94,5.65),"")</f>
        <v/>
      </c>
      <c r="S844" s="50" t="str">
        <f t="array" ref="S844">IF(AND(E844&lt;&gt;"",G844="REV",K844="OUI",M844&gt;0),M844*IF($O844&gt;41790,6.2,5.9),"")</f>
        <v/>
      </c>
      <c r="T844" s="57" t="str">
        <f t="array" ref="T844">IF(AND(E844&lt;&gt;"",K844="NON",OR(L844="Branchement individuel",L844="Batiment détruit")),3,"")</f>
        <v/>
      </c>
      <c r="U844" s="58"/>
      <c r="V844" s="58" t="str">
        <f t="array" ref="V844">IF(AND(E844&lt;&gt;"",K844="OUI",Q844="OUI"),18,"")</f>
        <v/>
      </c>
      <c r="W844" s="49" t="str">
        <f t="array" ref="W844">IF(AND(E844&lt;&gt;"",K844="OUI",Q844="OUI"),60,"")</f>
        <v/>
      </c>
      <c r="X844" s="56"/>
      <c r="Y844" s="49"/>
      <c r="Z844" s="49"/>
      <c r="AA844" s="51"/>
      <c r="AB844" s="48"/>
    </row>
    <row r="845" spans="1:28" x14ac:dyDescent="0.25">
      <c r="A845" s="152" t="str">
        <f t="array" ref="A845">IF(D845="",RIGHT(E845,7),"")</f>
        <v>5384946</v>
      </c>
      <c r="B845" s="152">
        <f t="array" ref="B845">E845</f>
        <v>10005384946</v>
      </c>
      <c r="C845" s="61" t="str">
        <f t="array" ref="C845">IFERROR(VLOOKUP(B845,RT!A:B,2,FALSE),"")</f>
        <v/>
      </c>
      <c r="D845" s="7" t="str">
        <f t="array" ref="D845">IFERROR(VLOOKUP(B845,RT!A:J,10,FALSE),"")</f>
        <v/>
      </c>
      <c r="E845" s="203">
        <v>10005384946</v>
      </c>
      <c r="F845" s="204" t="s">
        <v>709</v>
      </c>
      <c r="G845" s="204" t="s">
        <v>70</v>
      </c>
      <c r="H845" s="204"/>
      <c r="I845" s="204" t="s">
        <v>688</v>
      </c>
      <c r="J845" s="202" t="s">
        <v>84</v>
      </c>
      <c r="K845" s="169" t="str">
        <f t="array" ref="K845">IFERROR(VLOOKUP(B845,RT!A:K,11,FALSE),"")</f>
        <v/>
      </c>
      <c r="L845" s="170" t="str">
        <f t="array" ref="L845">IFERROR(VLOOKUP(B845,RT!A:AJ,36,FALSE),"")</f>
        <v/>
      </c>
      <c r="M845" s="53" t="str">
        <f t="array" ref="M845">IFERROR(VLOOKUP(B845,RT!A:AL,38,FALSE),"")</f>
        <v/>
      </c>
      <c r="N845" s="52" t="str">
        <f t="array" ref="N845">IFERROR(VLOOKUP(B845,RT!A:AK,37,FALSE),"")</f>
        <v/>
      </c>
      <c r="O845" s="54" t="str">
        <f t="array" ref="O845">IFERROR(VLOOKUP(B845,RT!A:I,9,FALSE),"")</f>
        <v/>
      </c>
      <c r="P845" s="52" t="str">
        <f t="array" ref="P845">IFERROR(VLOOKUP(B845,RT!A:H,8,FALSE),"")</f>
        <v/>
      </c>
      <c r="Q845" s="55" t="str">
        <f t="array" ref="Q845">IFERROR(VLOOKUP(B845,RT!A:AA,27,FALSE),"")</f>
        <v/>
      </c>
      <c r="R845" s="56" t="str">
        <f t="array" ref="R845">IF(AND(E845&lt;&gt;"",G845="INS",K845="OUI",M845&gt;0),M845*IF($O845&gt;41790,5.94,5.65),"")</f>
        <v/>
      </c>
      <c r="S845" s="50" t="str">
        <f t="array" ref="S845">IF(AND(E845&lt;&gt;"",G845="REV",K845="OUI",M845&gt;0),M845*IF($O845&gt;41790,6.2,5.9),"")</f>
        <v/>
      </c>
      <c r="T845" s="57" t="str">
        <f t="array" ref="T845">IF(AND(E845&lt;&gt;"",K845="NON",OR(L845="Branchement individuel",L845="Batiment détruit")),3,"")</f>
        <v/>
      </c>
      <c r="U845" s="58"/>
      <c r="V845" s="58" t="str">
        <f t="array" ref="V845">IF(AND(E845&lt;&gt;"",K845="OUI",Q845="OUI"),18,"")</f>
        <v/>
      </c>
      <c r="W845" s="49" t="str">
        <f t="array" ref="W845">IF(AND(E845&lt;&gt;"",K845="OUI",Q845="OUI"),60,"")</f>
        <v/>
      </c>
      <c r="X845" s="56"/>
      <c r="Y845" s="49"/>
      <c r="Z845" s="49"/>
      <c r="AA845" s="51"/>
      <c r="AB845" s="48"/>
    </row>
    <row r="846" spans="1:28" x14ac:dyDescent="0.25">
      <c r="A846" s="152" t="str">
        <f t="array" ref="A846">IF(D846="",RIGHT(E846,7),"")</f>
        <v>5649099</v>
      </c>
      <c r="B846" s="152">
        <f t="array" ref="B846">E846</f>
        <v>10005649099</v>
      </c>
      <c r="C846" s="61" t="str">
        <f t="array" ref="C846">IFERROR(VLOOKUP(B846,RT!A:B,2,FALSE),"")</f>
        <v/>
      </c>
      <c r="D846" s="7" t="str">
        <f t="array" ref="D846">IFERROR(VLOOKUP(B846,RT!A:J,10,FALSE),"")</f>
        <v/>
      </c>
      <c r="E846" s="203">
        <v>10005649099</v>
      </c>
      <c r="F846" s="204" t="s">
        <v>789</v>
      </c>
      <c r="G846" s="204" t="s">
        <v>70</v>
      </c>
      <c r="H846" s="204"/>
      <c r="I846" s="204" t="s">
        <v>688</v>
      </c>
      <c r="J846" s="202" t="s">
        <v>84</v>
      </c>
      <c r="K846" s="169" t="str">
        <f t="array" ref="K846">IFERROR(VLOOKUP(B846,RT!A:K,11,FALSE),"")</f>
        <v/>
      </c>
      <c r="L846" s="170" t="str">
        <f t="array" ref="L846">IFERROR(VLOOKUP(B846,RT!A:AJ,36,FALSE),"")</f>
        <v/>
      </c>
      <c r="M846" s="53" t="str">
        <f t="array" ref="M846">IFERROR(VLOOKUP(B846,RT!A:AL,38,FALSE),"")</f>
        <v/>
      </c>
      <c r="N846" s="52" t="str">
        <f t="array" ref="N846">IFERROR(VLOOKUP(B846,RT!A:AK,37,FALSE),"")</f>
        <v/>
      </c>
      <c r="O846" s="54" t="str">
        <f t="array" ref="O846">IFERROR(VLOOKUP(B846,RT!A:I,9,FALSE),"")</f>
        <v/>
      </c>
      <c r="P846" s="52" t="str">
        <f t="array" ref="P846">IFERROR(VLOOKUP(B846,RT!A:H,8,FALSE),"")</f>
        <v/>
      </c>
      <c r="Q846" s="55" t="str">
        <f t="array" ref="Q846">IFERROR(VLOOKUP(B846,RT!A:AA,27,FALSE),"")</f>
        <v/>
      </c>
      <c r="R846" s="56" t="str">
        <f t="array" ref="R846">IF(AND(E846&lt;&gt;"",G846="INS",K846="OUI",M846&gt;0),M846*IF($O846&gt;41790,5.94,5.65),"")</f>
        <v/>
      </c>
      <c r="S846" s="50" t="str">
        <f t="array" ref="S846">IF(AND(E846&lt;&gt;"",G846="REV",K846="OUI",M846&gt;0),M846*IF($O846&gt;41790,6.2,5.9),"")</f>
        <v/>
      </c>
      <c r="T846" s="57" t="str">
        <f t="array" ref="T846">IF(AND(E846&lt;&gt;"",K846="NON",OR(L846="Branchement individuel",L846="Batiment détruit")),3,"")</f>
        <v/>
      </c>
      <c r="U846" s="58"/>
      <c r="V846" s="58" t="str">
        <f t="array" ref="V846">IF(AND(E846&lt;&gt;"",K846="OUI",Q846="OUI"),18,"")</f>
        <v/>
      </c>
      <c r="W846" s="49" t="str">
        <f t="array" ref="W846">IF(AND(E846&lt;&gt;"",K846="OUI",Q846="OUI"),60,"")</f>
        <v/>
      </c>
      <c r="X846" s="56"/>
      <c r="Y846" s="49"/>
      <c r="Z846" s="49"/>
      <c r="AA846" s="51"/>
      <c r="AB846" s="48"/>
    </row>
    <row r="847" spans="1:28" x14ac:dyDescent="0.25">
      <c r="A847" s="152" t="str">
        <f t="array" ref="A847">IF(D847="",RIGHT(E847,7),"")</f>
        <v>5464702</v>
      </c>
      <c r="B847" s="152">
        <f t="array" ref="B847">E847</f>
        <v>10005464702</v>
      </c>
      <c r="C847" s="61" t="str">
        <f t="array" ref="C847">IFERROR(VLOOKUP(B847,RT!A:B,2,FALSE),"")</f>
        <v/>
      </c>
      <c r="D847" s="7" t="str">
        <f t="array" ref="D847">IFERROR(VLOOKUP(B847,RT!A:J,10,FALSE),"")</f>
        <v/>
      </c>
      <c r="E847" s="203">
        <v>10005464702</v>
      </c>
      <c r="F847" s="204" t="s">
        <v>743</v>
      </c>
      <c r="G847" s="204" t="s">
        <v>70</v>
      </c>
      <c r="H847" s="204"/>
      <c r="I847" s="204" t="s">
        <v>688</v>
      </c>
      <c r="J847" s="202" t="s">
        <v>84</v>
      </c>
      <c r="K847" s="169" t="str">
        <f t="array" ref="K847">IFERROR(VLOOKUP(B847,RT!A:K,11,FALSE),"")</f>
        <v/>
      </c>
      <c r="L847" s="170" t="str">
        <f t="array" ref="L847">IFERROR(VLOOKUP(B847,RT!A:AJ,36,FALSE),"")</f>
        <v/>
      </c>
      <c r="M847" s="53" t="str">
        <f t="array" ref="M847">IFERROR(VLOOKUP(B847,RT!A:AL,38,FALSE),"")</f>
        <v/>
      </c>
      <c r="N847" s="52" t="str">
        <f t="array" ref="N847">IFERROR(VLOOKUP(B847,RT!A:AK,37,FALSE),"")</f>
        <v/>
      </c>
      <c r="O847" s="54" t="str">
        <f t="array" ref="O847">IFERROR(VLOOKUP(B847,RT!A:I,9,FALSE),"")</f>
        <v/>
      </c>
      <c r="P847" s="52" t="str">
        <f t="array" ref="P847">IFERROR(VLOOKUP(B847,RT!A:H,8,FALSE),"")</f>
        <v/>
      </c>
      <c r="Q847" s="55" t="str">
        <f t="array" ref="Q847">IFERROR(VLOOKUP(B847,RT!A:AA,27,FALSE),"")</f>
        <v/>
      </c>
      <c r="R847" s="56" t="str">
        <f t="array" ref="R847">IF(AND(E847&lt;&gt;"",G847="INS",K847="OUI",M847&gt;0),M847*IF($O847&gt;41790,5.94,5.65),"")</f>
        <v/>
      </c>
      <c r="S847" s="50" t="str">
        <f t="array" ref="S847">IF(AND(E847&lt;&gt;"",G847="REV",K847="OUI",M847&gt;0),M847*IF($O847&gt;41790,6.2,5.9),"")</f>
        <v/>
      </c>
      <c r="T847" s="57" t="str">
        <f t="array" ref="T847">IF(AND(E847&lt;&gt;"",K847="NON",OR(L847="Branchement individuel",L847="Batiment détruit")),3,"")</f>
        <v/>
      </c>
      <c r="U847" s="58"/>
      <c r="V847" s="58" t="str">
        <f t="array" ref="V847">IF(AND(E847&lt;&gt;"",K847="OUI",Q847="OUI"),18,"")</f>
        <v/>
      </c>
      <c r="W847" s="49" t="str">
        <f t="array" ref="W847">IF(AND(E847&lt;&gt;"",K847="OUI",Q847="OUI"),60,"")</f>
        <v/>
      </c>
      <c r="X847" s="56"/>
      <c r="Y847" s="49"/>
      <c r="Z847" s="49"/>
      <c r="AA847" s="51"/>
      <c r="AB847" s="48"/>
    </row>
    <row r="848" spans="1:28" s="156" customFormat="1" x14ac:dyDescent="0.25">
      <c r="A848" s="152" t="str">
        <f t="array" ref="A848">IF(D848="",RIGHT(E848,7),"")</f>
        <v>5655105</v>
      </c>
      <c r="B848" s="152">
        <f t="array" ref="B848">E848</f>
        <v>10005655105</v>
      </c>
      <c r="C848" s="61" t="str">
        <f t="array" ref="C848">IFERROR(VLOOKUP(B848,RT!A:B,2,FALSE),"")</f>
        <v/>
      </c>
      <c r="D848" s="7" t="str">
        <f t="array" ref="D848">IFERROR(VLOOKUP(B848,RT!A:J,10,FALSE),"")</f>
        <v/>
      </c>
      <c r="E848" s="203">
        <v>10005655105</v>
      </c>
      <c r="F848" s="204" t="s">
        <v>797</v>
      </c>
      <c r="G848" s="204" t="s">
        <v>70</v>
      </c>
      <c r="H848" s="204"/>
      <c r="I848" s="204" t="s">
        <v>688</v>
      </c>
      <c r="J848" s="202" t="s">
        <v>84</v>
      </c>
      <c r="K848" s="169" t="str">
        <f t="array" ref="K848">IFERROR(VLOOKUP(B848,RT!A:K,11,FALSE),"")</f>
        <v/>
      </c>
      <c r="L848" s="170" t="str">
        <f t="array" ref="L848">IFERROR(VLOOKUP(B848,RT!A:AJ,36,FALSE),"")</f>
        <v/>
      </c>
      <c r="M848" s="53" t="str">
        <f t="array" ref="M848">IFERROR(VLOOKUP(B848,RT!A:AL,38,FALSE),"")</f>
        <v/>
      </c>
      <c r="N848" s="52" t="str">
        <f t="array" ref="N848">IFERROR(VLOOKUP(B848,RT!A:AK,37,FALSE),"")</f>
        <v/>
      </c>
      <c r="O848" s="54" t="str">
        <f t="array" ref="O848">IFERROR(VLOOKUP(B848,RT!A:I,9,FALSE),"")</f>
        <v/>
      </c>
      <c r="P848" s="52" t="str">
        <f t="array" ref="P848">IFERROR(VLOOKUP(B848,RT!A:H,8,FALSE),"")</f>
        <v/>
      </c>
      <c r="Q848" s="55" t="str">
        <f t="array" ref="Q848">IFERROR(VLOOKUP(B848,RT!A:AA,27,FALSE),"")</f>
        <v/>
      </c>
      <c r="R848" s="56" t="str">
        <f t="array" ref="R848">IF(AND(E848&lt;&gt;"",G848="INS",K848="OUI",M848&gt;0),M848*IF($O848&gt;41790,5.94,5.65),"")</f>
        <v/>
      </c>
      <c r="S848" s="50" t="str">
        <f t="array" ref="S848">IF(AND(E848&lt;&gt;"",G848="REV",K848="OUI",M848&gt;0),M848*IF($O848&gt;41790,6.2,5.9),"")</f>
        <v/>
      </c>
      <c r="T848" s="57" t="str">
        <f t="array" ref="T848">IF(AND(E848&lt;&gt;"",K848="NON",OR(L848="Branchement individuel",L848="Batiment détruit")),3,"")</f>
        <v/>
      </c>
      <c r="U848" s="58"/>
      <c r="V848" s="58" t="str">
        <f t="array" ref="V848">IF(AND(E848&lt;&gt;"",K848="OUI",Q848="OUI"),18,"")</f>
        <v/>
      </c>
      <c r="W848" s="49" t="str">
        <f t="array" ref="W848">IF(AND(E848&lt;&gt;"",K848="OUI",Q848="OUI"),60,"")</f>
        <v/>
      </c>
      <c r="X848" s="56"/>
      <c r="Y848" s="49"/>
      <c r="Z848" s="49"/>
      <c r="AA848" s="51"/>
      <c r="AB848" s="48"/>
    </row>
    <row r="849" spans="1:28" s="156" customFormat="1" x14ac:dyDescent="0.25">
      <c r="A849" s="152" t="str">
        <f t="array" ref="A849">IF(D849="",RIGHT(E849,7),"")</f>
        <v>5584527</v>
      </c>
      <c r="B849" s="152">
        <f t="array" ref="B849">E849</f>
        <v>10005584527</v>
      </c>
      <c r="C849" s="61" t="str">
        <f t="array" ref="C849">IFERROR(VLOOKUP(B849,RT!A:B,2,FALSE),"")</f>
        <v/>
      </c>
      <c r="D849" s="7" t="str">
        <f t="array" ref="D849">IFERROR(VLOOKUP(B849,RT!A:J,10,FALSE),"")</f>
        <v/>
      </c>
      <c r="E849" s="203">
        <v>10005584527</v>
      </c>
      <c r="F849" s="204" t="s">
        <v>780</v>
      </c>
      <c r="G849" s="204" t="s">
        <v>70</v>
      </c>
      <c r="H849" s="204"/>
      <c r="I849" s="204" t="s">
        <v>688</v>
      </c>
      <c r="J849" s="202" t="s">
        <v>84</v>
      </c>
      <c r="K849" s="169" t="str">
        <f t="array" ref="K849">IFERROR(VLOOKUP(B849,RT!A:K,11,FALSE),"")</f>
        <v/>
      </c>
      <c r="L849" s="170" t="str">
        <f t="array" ref="L849">IFERROR(VLOOKUP(B849,RT!A:AJ,36,FALSE),"")</f>
        <v/>
      </c>
      <c r="M849" s="53" t="str">
        <f t="array" ref="M849">IFERROR(VLOOKUP(B849,RT!A:AL,38,FALSE),"")</f>
        <v/>
      </c>
      <c r="N849" s="52" t="str">
        <f t="array" ref="N849">IFERROR(VLOOKUP(B849,RT!A:AK,37,FALSE),"")</f>
        <v/>
      </c>
      <c r="O849" s="54" t="str">
        <f t="array" ref="O849">IFERROR(VLOOKUP(B849,RT!A:I,9,FALSE),"")</f>
        <v/>
      </c>
      <c r="P849" s="52" t="str">
        <f t="array" ref="P849">IFERROR(VLOOKUP(B849,RT!A:H,8,FALSE),"")</f>
        <v/>
      </c>
      <c r="Q849" s="55" t="str">
        <f t="array" ref="Q849">IFERROR(VLOOKUP(B849,RT!A:AA,27,FALSE),"")</f>
        <v/>
      </c>
      <c r="R849" s="56" t="str">
        <f t="array" ref="R849">IF(AND(E849&lt;&gt;"",G849="INS",K849="OUI",M849&gt;0),M849*IF($O849&gt;41790,5.94,5.65),"")</f>
        <v/>
      </c>
      <c r="S849" s="50" t="str">
        <f t="array" ref="S849">IF(AND(E849&lt;&gt;"",G849="REV",K849="OUI",M849&gt;0),M849*IF($O849&gt;41790,6.2,5.9),"")</f>
        <v/>
      </c>
      <c r="T849" s="57" t="str">
        <f t="array" ref="T849">IF(AND(E849&lt;&gt;"",K849="NON",OR(L849="Branchement individuel",L849="Batiment détruit")),3,"")</f>
        <v/>
      </c>
      <c r="U849" s="58"/>
      <c r="V849" s="58" t="str">
        <f t="array" ref="V849">IF(AND(E849&lt;&gt;"",K849="OUI",Q849="OUI"),18,"")</f>
        <v/>
      </c>
      <c r="W849" s="49" t="str">
        <f t="array" ref="W849">IF(AND(E849&lt;&gt;"",K849="OUI",Q849="OUI"),60,"")</f>
        <v/>
      </c>
      <c r="X849" s="56"/>
      <c r="Y849" s="49"/>
      <c r="Z849" s="49"/>
      <c r="AA849" s="51"/>
      <c r="AB849" s="48"/>
    </row>
    <row r="850" spans="1:28" x14ac:dyDescent="0.25">
      <c r="A850" s="152" t="str">
        <f t="array" ref="A850">IF(D850="",RIGHT(E850,7),"")</f>
        <v>5288869</v>
      </c>
      <c r="B850" s="152">
        <f t="array" ref="B850">E850</f>
        <v>10005288869</v>
      </c>
      <c r="C850" s="61" t="str">
        <f t="array" ref="C850">IFERROR(VLOOKUP(B850,RT!A:B,2,FALSE),"")</f>
        <v/>
      </c>
      <c r="D850" s="7" t="str">
        <f t="array" ref="D850">IFERROR(VLOOKUP(B850,RT!A:J,10,FALSE),"")</f>
        <v/>
      </c>
      <c r="E850" s="203">
        <v>10005288869</v>
      </c>
      <c r="F850" s="204" t="s">
        <v>814</v>
      </c>
      <c r="G850" s="204" t="s">
        <v>70</v>
      </c>
      <c r="H850" s="204"/>
      <c r="I850" s="204" t="s">
        <v>688</v>
      </c>
      <c r="J850" s="202" t="s">
        <v>84</v>
      </c>
      <c r="K850" s="169" t="str">
        <f t="array" ref="K850">IFERROR(VLOOKUP(B850,RT!A:K,11,FALSE),"")</f>
        <v/>
      </c>
      <c r="L850" s="170" t="str">
        <f t="array" ref="L850">IFERROR(VLOOKUP(B850,RT!A:AJ,36,FALSE),"")</f>
        <v/>
      </c>
      <c r="M850" s="53" t="str">
        <f t="array" ref="M850">IFERROR(VLOOKUP(B850,RT!A:AL,38,FALSE),"")</f>
        <v/>
      </c>
      <c r="N850" s="52" t="str">
        <f t="array" ref="N850">IFERROR(VLOOKUP(B850,RT!A:AK,37,FALSE),"")</f>
        <v/>
      </c>
      <c r="O850" s="54" t="str">
        <f t="array" ref="O850">IFERROR(VLOOKUP(B850,RT!A:I,9,FALSE),"")</f>
        <v/>
      </c>
      <c r="P850" s="52" t="str">
        <f t="array" ref="P850">IFERROR(VLOOKUP(B850,RT!A:H,8,FALSE),"")</f>
        <v/>
      </c>
      <c r="Q850" s="55" t="str">
        <f t="array" ref="Q850">IFERROR(VLOOKUP(B850,RT!A:AA,27,FALSE),"")</f>
        <v/>
      </c>
      <c r="R850" s="56" t="str">
        <f t="array" ref="R850">IF(AND(E850&lt;&gt;"",G850="INS",K850="OUI",M850&gt;0),M850*IF($O850&gt;41790,5.94,5.65),"")</f>
        <v/>
      </c>
      <c r="S850" s="50" t="str">
        <f t="array" ref="S850">IF(AND(E850&lt;&gt;"",G850="REV",K850="OUI",M850&gt;0),M850*IF($O850&gt;41790,6.2,5.9),"")</f>
        <v/>
      </c>
      <c r="T850" s="57" t="str">
        <f t="array" ref="T850">IF(AND(E850&lt;&gt;"",K850="NON",OR(L850="Branchement individuel",L850="Batiment détruit")),3,"")</f>
        <v/>
      </c>
      <c r="U850" s="58"/>
      <c r="V850" s="58" t="str">
        <f t="array" ref="V850">IF(AND(E850&lt;&gt;"",K850="OUI",Q850="OUI"),18,"")</f>
        <v/>
      </c>
      <c r="W850" s="49" t="str">
        <f t="array" ref="W850">IF(AND(E850&lt;&gt;"",K850="OUI",Q850="OUI"),60,"")</f>
        <v/>
      </c>
      <c r="X850" s="56"/>
      <c r="Y850" s="49"/>
      <c r="Z850" s="49"/>
      <c r="AA850" s="51"/>
      <c r="AB850" s="48"/>
    </row>
    <row r="851" spans="1:28" x14ac:dyDescent="0.25">
      <c r="A851" s="152" t="str">
        <f t="array" ref="A851">IF(D851="",RIGHT(E851,7),"")</f>
        <v>5426021</v>
      </c>
      <c r="B851" s="152">
        <f t="array" ref="B851">E851</f>
        <v>10005426021</v>
      </c>
      <c r="C851" s="61" t="str">
        <f t="array" ref="C851">IFERROR(VLOOKUP(B851,RT!A:B,2,FALSE),"")</f>
        <v/>
      </c>
      <c r="D851" s="7" t="str">
        <f t="array" ref="D851">IFERROR(VLOOKUP(B851,RT!A:J,10,FALSE),"")</f>
        <v/>
      </c>
      <c r="E851" s="203">
        <v>10005426021</v>
      </c>
      <c r="F851" s="204" t="s">
        <v>779</v>
      </c>
      <c r="G851" s="204" t="s">
        <v>70</v>
      </c>
      <c r="H851" s="204"/>
      <c r="I851" s="204" t="s">
        <v>688</v>
      </c>
      <c r="J851" s="202" t="s">
        <v>84</v>
      </c>
      <c r="K851" s="169" t="str">
        <f t="array" ref="K851">IFERROR(VLOOKUP(B851,RT!A:K,11,FALSE),"")</f>
        <v/>
      </c>
      <c r="L851" s="170" t="str">
        <f t="array" ref="L851">IFERROR(VLOOKUP(B851,RT!A:AJ,36,FALSE),"")</f>
        <v/>
      </c>
      <c r="M851" s="53" t="str">
        <f t="array" ref="M851">IFERROR(VLOOKUP(B851,RT!A:AL,38,FALSE),"")</f>
        <v/>
      </c>
      <c r="N851" s="52" t="str">
        <f t="array" ref="N851">IFERROR(VLOOKUP(B851,RT!A:AK,37,FALSE),"")</f>
        <v/>
      </c>
      <c r="O851" s="54" t="str">
        <f t="array" ref="O851">IFERROR(VLOOKUP(B851,RT!A:I,9,FALSE),"")</f>
        <v/>
      </c>
      <c r="P851" s="52" t="str">
        <f t="array" ref="P851">IFERROR(VLOOKUP(B851,RT!A:H,8,FALSE),"")</f>
        <v/>
      </c>
      <c r="Q851" s="55" t="str">
        <f t="array" ref="Q851">IFERROR(VLOOKUP(B851,RT!A:AA,27,FALSE),"")</f>
        <v/>
      </c>
      <c r="R851" s="56" t="str">
        <f t="array" ref="R851">IF(AND(E851&lt;&gt;"",G851="INS",K851="OUI",M851&gt;0),M851*IF($O851&gt;41790,5.94,5.65),"")</f>
        <v/>
      </c>
      <c r="S851" s="50" t="str">
        <f t="array" ref="S851">IF(AND(E851&lt;&gt;"",G851="REV",K851="OUI",M851&gt;0),M851*IF($O851&gt;41790,6.2,5.9),"")</f>
        <v/>
      </c>
      <c r="T851" s="57" t="str">
        <f t="array" ref="T851">IF(AND(E851&lt;&gt;"",K851="NON",OR(L851="Branchement individuel",L851="Batiment détruit")),3,"")</f>
        <v/>
      </c>
      <c r="U851" s="58"/>
      <c r="V851" s="58" t="str">
        <f t="array" ref="V851">IF(AND(E851&lt;&gt;"",K851="OUI",Q851="OUI"),18,"")</f>
        <v/>
      </c>
      <c r="W851" s="49" t="str">
        <f t="array" ref="W851">IF(AND(E851&lt;&gt;"",K851="OUI",Q851="OUI"),60,"")</f>
        <v/>
      </c>
      <c r="X851" s="56"/>
      <c r="Y851" s="49"/>
      <c r="Z851" s="49"/>
      <c r="AA851" s="51"/>
      <c r="AB851" s="48"/>
    </row>
    <row r="852" spans="1:28" x14ac:dyDescent="0.25">
      <c r="A852" s="152" t="str">
        <f t="array" ref="A852">IF(D852="",RIGHT(E852,7),"")</f>
        <v>5423705</v>
      </c>
      <c r="B852" s="152">
        <f t="array" ref="B852">E852</f>
        <v>10005423705</v>
      </c>
      <c r="C852" s="61" t="str">
        <f t="array" ref="C852">IFERROR(VLOOKUP(B852,RT!A:B,2,FALSE),"")</f>
        <v/>
      </c>
      <c r="D852" s="7" t="str">
        <f t="array" ref="D852">IFERROR(VLOOKUP(B852,RT!A:J,10,FALSE),"")</f>
        <v/>
      </c>
      <c r="E852" s="203">
        <v>10005423705</v>
      </c>
      <c r="F852" s="204" t="s">
        <v>778</v>
      </c>
      <c r="G852" s="204" t="s">
        <v>70</v>
      </c>
      <c r="H852" s="204"/>
      <c r="I852" s="204" t="s">
        <v>688</v>
      </c>
      <c r="J852" s="202" t="s">
        <v>84</v>
      </c>
      <c r="K852" s="169" t="str">
        <f t="array" ref="K852">IFERROR(VLOOKUP(B852,RT!A:K,11,FALSE),"")</f>
        <v/>
      </c>
      <c r="L852" s="170" t="str">
        <f t="array" ref="L852">IFERROR(VLOOKUP(B852,RT!A:AJ,36,FALSE),"")</f>
        <v/>
      </c>
      <c r="M852" s="53" t="str">
        <f t="array" ref="M852">IFERROR(VLOOKUP(B852,RT!A:AL,38,FALSE),"")</f>
        <v/>
      </c>
      <c r="N852" s="52" t="str">
        <f t="array" ref="N852">IFERROR(VLOOKUP(B852,RT!A:AK,37,FALSE),"")</f>
        <v/>
      </c>
      <c r="O852" s="54" t="str">
        <f t="array" ref="O852">IFERROR(VLOOKUP(B852,RT!A:I,9,FALSE),"")</f>
        <v/>
      </c>
      <c r="P852" s="52" t="str">
        <f t="array" ref="P852">IFERROR(VLOOKUP(B852,RT!A:H,8,FALSE),"")</f>
        <v/>
      </c>
      <c r="Q852" s="55" t="str">
        <f t="array" ref="Q852">IFERROR(VLOOKUP(B852,RT!A:AA,27,FALSE),"")</f>
        <v/>
      </c>
      <c r="R852" s="56" t="str">
        <f t="array" ref="R852">IF(AND(E852&lt;&gt;"",G852="INS",K852="OUI",M852&gt;0),M852*IF($O852&gt;41790,5.94,5.65),"")</f>
        <v/>
      </c>
      <c r="S852" s="50" t="str">
        <f t="array" ref="S852">IF(AND(E852&lt;&gt;"",G852="REV",K852="OUI",M852&gt;0),M852*IF($O852&gt;41790,6.2,5.9),"")</f>
        <v/>
      </c>
      <c r="T852" s="57" t="str">
        <f t="array" ref="T852">IF(AND(E852&lt;&gt;"",K852="NON",OR(L852="Branchement individuel",L852="Batiment détruit")),3,"")</f>
        <v/>
      </c>
      <c r="U852" s="58"/>
      <c r="V852" s="58" t="str">
        <f t="array" ref="V852">IF(AND(E852&lt;&gt;"",K852="OUI",Q852="OUI"),18,"")</f>
        <v/>
      </c>
      <c r="W852" s="49" t="str">
        <f t="array" ref="W852">IF(AND(E852&lt;&gt;"",K852="OUI",Q852="OUI"),60,"")</f>
        <v/>
      </c>
      <c r="X852" s="56"/>
      <c r="Y852" s="49"/>
      <c r="Z852" s="49"/>
      <c r="AA852" s="51"/>
      <c r="AB852" s="48"/>
    </row>
    <row r="853" spans="1:28" x14ac:dyDescent="0.25">
      <c r="A853" s="152" t="str">
        <f t="array" ref="A853">IF(D853="",RIGHT(E853,7),"")</f>
        <v>5284694</v>
      </c>
      <c r="B853" s="152">
        <f t="array" ref="B853">E853</f>
        <v>10005284694</v>
      </c>
      <c r="C853" s="61" t="str">
        <f t="array" ref="C853">IFERROR(VLOOKUP(B853,RT!A:B,2,FALSE),"")</f>
        <v/>
      </c>
      <c r="D853" s="7" t="str">
        <f t="array" ref="D853">IFERROR(VLOOKUP(B853,RT!A:J,10,FALSE),"")</f>
        <v/>
      </c>
      <c r="E853" s="203">
        <v>10005284694</v>
      </c>
      <c r="F853" s="204" t="s">
        <v>777</v>
      </c>
      <c r="G853" s="204" t="s">
        <v>70</v>
      </c>
      <c r="H853" s="204"/>
      <c r="I853" s="204" t="s">
        <v>688</v>
      </c>
      <c r="J853" s="202" t="s">
        <v>84</v>
      </c>
      <c r="K853" s="169" t="str">
        <f t="array" ref="K853">IFERROR(VLOOKUP(B853,RT!A:K,11,FALSE),"")</f>
        <v/>
      </c>
      <c r="L853" s="170" t="str">
        <f t="array" ref="L853">IFERROR(VLOOKUP(B853,RT!A:AJ,36,FALSE),"")</f>
        <v/>
      </c>
      <c r="M853" s="53" t="str">
        <f t="array" ref="M853">IFERROR(VLOOKUP(B853,RT!A:AL,38,FALSE),"")</f>
        <v/>
      </c>
      <c r="N853" s="52" t="str">
        <f t="array" ref="N853">IFERROR(VLOOKUP(B853,RT!A:AK,37,FALSE),"")</f>
        <v/>
      </c>
      <c r="O853" s="54" t="str">
        <f t="array" ref="O853">IFERROR(VLOOKUP(B853,RT!A:I,9,FALSE),"")</f>
        <v/>
      </c>
      <c r="P853" s="52" t="str">
        <f t="array" ref="P853">IFERROR(VLOOKUP(B853,RT!A:H,8,FALSE),"")</f>
        <v/>
      </c>
      <c r="Q853" s="55" t="str">
        <f t="array" ref="Q853">IFERROR(VLOOKUP(B853,RT!A:AA,27,FALSE),"")</f>
        <v/>
      </c>
      <c r="R853" s="56" t="str">
        <f t="array" ref="R853">IF(AND(E853&lt;&gt;"",G853="INS",K853="OUI",M853&gt;0),M853*IF($O853&gt;41790,5.94,5.65),"")</f>
        <v/>
      </c>
      <c r="S853" s="50" t="str">
        <f t="array" ref="S853">IF(AND(E853&lt;&gt;"",G853="REV",K853="OUI",M853&gt;0),M853*IF($O853&gt;41790,6.2,5.9),"")</f>
        <v/>
      </c>
      <c r="T853" s="57" t="str">
        <f t="array" ref="T853">IF(AND(E853&lt;&gt;"",K853="NON",OR(L853="Branchement individuel",L853="Batiment détruit")),3,"")</f>
        <v/>
      </c>
      <c r="U853" s="58"/>
      <c r="V853" s="58" t="str">
        <f t="array" ref="V853">IF(AND(E853&lt;&gt;"",K853="OUI",Q853="OUI"),18,"")</f>
        <v/>
      </c>
      <c r="W853" s="49" t="str">
        <f t="array" ref="W853">IF(AND(E853&lt;&gt;"",K853="OUI",Q853="OUI"),60,"")</f>
        <v/>
      </c>
      <c r="X853" s="56"/>
      <c r="Y853" s="49"/>
      <c r="Z853" s="49"/>
      <c r="AA853" s="51"/>
      <c r="AB853" s="48"/>
    </row>
    <row r="854" spans="1:28" x14ac:dyDescent="0.25">
      <c r="A854" s="152" t="str">
        <f t="array" ref="A854">IF(D854="",RIGHT(E854,7),"")</f>
        <v>5425247</v>
      </c>
      <c r="B854" s="152">
        <f t="array" ref="B854">E854</f>
        <v>10005425247</v>
      </c>
      <c r="C854" s="61" t="str">
        <f t="array" ref="C854">IFERROR(VLOOKUP(B854,RT!A:B,2,FALSE),"")</f>
        <v/>
      </c>
      <c r="D854" s="7" t="str">
        <f t="array" ref="D854">IFERROR(VLOOKUP(B854,RT!A:J,10,FALSE),"")</f>
        <v/>
      </c>
      <c r="E854" s="203">
        <v>10005425247</v>
      </c>
      <c r="F854" s="204" t="s">
        <v>738</v>
      </c>
      <c r="G854" s="204" t="s">
        <v>70</v>
      </c>
      <c r="H854" s="204"/>
      <c r="I854" s="204" t="s">
        <v>688</v>
      </c>
      <c r="J854" s="202" t="s">
        <v>84</v>
      </c>
      <c r="K854" s="169" t="str">
        <f t="array" ref="K854">IFERROR(VLOOKUP(B854,RT!A:K,11,FALSE),"")</f>
        <v/>
      </c>
      <c r="L854" s="170" t="str">
        <f t="array" ref="L854">IFERROR(VLOOKUP(B854,RT!A:AJ,36,FALSE),"")</f>
        <v/>
      </c>
      <c r="M854" s="53" t="str">
        <f t="array" ref="M854">IFERROR(VLOOKUP(B854,RT!A:AL,38,FALSE),"")</f>
        <v/>
      </c>
      <c r="N854" s="52" t="str">
        <f t="array" ref="N854">IFERROR(VLOOKUP(B854,RT!A:AK,37,FALSE),"")</f>
        <v/>
      </c>
      <c r="O854" s="54" t="str">
        <f t="array" ref="O854">IFERROR(VLOOKUP(B854,RT!A:I,9,FALSE),"")</f>
        <v/>
      </c>
      <c r="P854" s="52" t="str">
        <f t="array" ref="P854">IFERROR(VLOOKUP(B854,RT!A:H,8,FALSE),"")</f>
        <v/>
      </c>
      <c r="Q854" s="55" t="str">
        <f t="array" ref="Q854">IFERROR(VLOOKUP(B854,RT!A:AA,27,FALSE),"")</f>
        <v/>
      </c>
      <c r="R854" s="56" t="str">
        <f t="array" ref="R854">IF(AND(E854&lt;&gt;"",G854="INS",K854="OUI",M854&gt;0),M854*IF($O854&gt;41790,5.94,5.65),"")</f>
        <v/>
      </c>
      <c r="S854" s="50" t="str">
        <f t="array" ref="S854">IF(AND(E854&lt;&gt;"",G854="REV",K854="OUI",M854&gt;0),M854*IF($O854&gt;41790,6.2,5.9),"")</f>
        <v/>
      </c>
      <c r="T854" s="57" t="str">
        <f t="array" ref="T854">IF(AND(E854&lt;&gt;"",K854="NON",OR(L854="Branchement individuel",L854="Batiment détruit")),3,"")</f>
        <v/>
      </c>
      <c r="U854" s="58"/>
      <c r="V854" s="58" t="str">
        <f t="array" ref="V854">IF(AND(E854&lt;&gt;"",K854="OUI",Q854="OUI"),18,"")</f>
        <v/>
      </c>
      <c r="W854" s="49" t="str">
        <f t="array" ref="W854">IF(AND(E854&lt;&gt;"",K854="OUI",Q854="OUI"),60,"")</f>
        <v/>
      </c>
      <c r="X854" s="56"/>
      <c r="Y854" s="49"/>
      <c r="Z854" s="49"/>
      <c r="AA854" s="51"/>
      <c r="AB854" s="48"/>
    </row>
    <row r="855" spans="1:28" x14ac:dyDescent="0.25">
      <c r="A855" s="152" t="str">
        <f t="array" ref="A855">IF(D855="",RIGHT(E855,7),"")</f>
        <v>5638113</v>
      </c>
      <c r="B855" s="152">
        <f t="array" ref="B855">E855</f>
        <v>10005638113</v>
      </c>
      <c r="C855" s="61" t="str">
        <f t="array" ref="C855">IFERROR(VLOOKUP(B855,RT!A:B,2,FALSE),"")</f>
        <v/>
      </c>
      <c r="D855" s="7" t="str">
        <f t="array" ref="D855">IFERROR(VLOOKUP(B855,RT!A:J,10,FALSE),"")</f>
        <v/>
      </c>
      <c r="E855" s="203">
        <v>10005638113</v>
      </c>
      <c r="F855" s="204" t="s">
        <v>910</v>
      </c>
      <c r="G855" s="204" t="s">
        <v>70</v>
      </c>
      <c r="H855" s="204"/>
      <c r="I855" s="204" t="s">
        <v>688</v>
      </c>
      <c r="J855" s="202" t="s">
        <v>84</v>
      </c>
      <c r="K855" s="169" t="str">
        <f t="array" ref="K855">IFERROR(VLOOKUP(B855,RT!A:K,11,FALSE),"")</f>
        <v/>
      </c>
      <c r="L855" s="170" t="str">
        <f t="array" ref="L855">IFERROR(VLOOKUP(B855,RT!A:AJ,36,FALSE),"")</f>
        <v/>
      </c>
      <c r="M855" s="53" t="str">
        <f t="array" ref="M855">IFERROR(VLOOKUP(B855,RT!A:AL,38,FALSE),"")</f>
        <v/>
      </c>
      <c r="N855" s="52" t="str">
        <f t="array" ref="N855">IFERROR(VLOOKUP(B855,RT!A:AK,37,FALSE),"")</f>
        <v/>
      </c>
      <c r="O855" s="54" t="str">
        <f t="array" ref="O855">IFERROR(VLOOKUP(B855,RT!A:I,9,FALSE),"")</f>
        <v/>
      </c>
      <c r="P855" s="52" t="str">
        <f t="array" ref="P855">IFERROR(VLOOKUP(B855,RT!A:H,8,FALSE),"")</f>
        <v/>
      </c>
      <c r="Q855" s="55" t="str">
        <f t="array" ref="Q855">IFERROR(VLOOKUP(B855,RT!A:AA,27,FALSE),"")</f>
        <v/>
      </c>
      <c r="R855" s="56" t="str">
        <f t="array" ref="R855">IF(AND(E855&lt;&gt;"",G855="INS",K855="OUI",M855&gt;0),M855*IF($O855&gt;41790,5.94,5.65),"")</f>
        <v/>
      </c>
      <c r="S855" s="50" t="str">
        <f t="array" ref="S855">IF(AND(E855&lt;&gt;"",G855="REV",K855="OUI",M855&gt;0),M855*IF($O855&gt;41790,6.2,5.9),"")</f>
        <v/>
      </c>
      <c r="T855" s="57" t="str">
        <f t="array" ref="T855">IF(AND(E855&lt;&gt;"",K855="NON",OR(L855="Branchement individuel",L855="Batiment détruit")),3,"")</f>
        <v/>
      </c>
      <c r="U855" s="58"/>
      <c r="V855" s="58" t="str">
        <f t="array" ref="V855">IF(AND(E855&lt;&gt;"",K855="OUI",Q855="OUI"),18,"")</f>
        <v/>
      </c>
      <c r="W855" s="49" t="str">
        <f t="array" ref="W855">IF(AND(E855&lt;&gt;"",K855="OUI",Q855="OUI"),60,"")</f>
        <v/>
      </c>
      <c r="X855" s="56"/>
      <c r="Y855" s="49"/>
      <c r="Z855" s="49"/>
      <c r="AA855" s="51"/>
      <c r="AB855" s="48"/>
    </row>
    <row r="856" spans="1:28" x14ac:dyDescent="0.25">
      <c r="A856" s="152" t="str">
        <f t="array" ref="A856">IF(D856="",RIGHT(E856,7),"")</f>
        <v>5555983</v>
      </c>
      <c r="B856" s="152">
        <f t="array" ref="B856">E856</f>
        <v>10005555983</v>
      </c>
      <c r="C856" s="61" t="str">
        <f t="array" ref="C856">IFERROR(VLOOKUP(B856,RT!A:B,2,FALSE),"")</f>
        <v/>
      </c>
      <c r="D856" s="7" t="str">
        <f t="array" ref="D856">IFERROR(VLOOKUP(B856,RT!A:J,10,FALSE),"")</f>
        <v/>
      </c>
      <c r="E856" s="203">
        <v>10005555983</v>
      </c>
      <c r="F856" s="204" t="s">
        <v>898</v>
      </c>
      <c r="G856" s="204" t="s">
        <v>70</v>
      </c>
      <c r="H856" s="204"/>
      <c r="I856" s="204" t="s">
        <v>688</v>
      </c>
      <c r="J856" s="202" t="s">
        <v>84</v>
      </c>
      <c r="K856" s="169" t="str">
        <f t="array" ref="K856">IFERROR(VLOOKUP(B856,RT!A:K,11,FALSE),"")</f>
        <v/>
      </c>
      <c r="L856" s="170" t="str">
        <f t="array" ref="L856">IFERROR(VLOOKUP(B856,RT!A:AJ,36,FALSE),"")</f>
        <v/>
      </c>
      <c r="M856" s="53" t="str">
        <f t="array" ref="M856">IFERROR(VLOOKUP(B856,RT!A:AL,38,FALSE),"")</f>
        <v/>
      </c>
      <c r="N856" s="52" t="str">
        <f t="array" ref="N856">IFERROR(VLOOKUP(B856,RT!A:AK,37,FALSE),"")</f>
        <v/>
      </c>
      <c r="O856" s="54" t="str">
        <f t="array" ref="O856">IFERROR(VLOOKUP(B856,RT!A:I,9,FALSE),"")</f>
        <v/>
      </c>
      <c r="P856" s="52" t="str">
        <f t="array" ref="P856">IFERROR(VLOOKUP(B856,RT!A:H,8,FALSE),"")</f>
        <v/>
      </c>
      <c r="Q856" s="55" t="str">
        <f t="array" ref="Q856">IFERROR(VLOOKUP(B856,RT!A:AA,27,FALSE),"")</f>
        <v/>
      </c>
      <c r="R856" s="56" t="str">
        <f t="array" ref="R856">IF(AND(E856&lt;&gt;"",G856="INS",K856="OUI",M856&gt;0),M856*IF($O856&gt;41790,5.94,5.65),"")</f>
        <v/>
      </c>
      <c r="S856" s="50" t="str">
        <f t="array" ref="S856">IF(AND(E856&lt;&gt;"",G856="REV",K856="OUI",M856&gt;0),M856*IF($O856&gt;41790,6.2,5.9),"")</f>
        <v/>
      </c>
      <c r="T856" s="57" t="str">
        <f t="array" ref="T856">IF(AND(E856&lt;&gt;"",K856="NON",OR(L856="Branchement individuel",L856="Batiment détruit")),3,"")</f>
        <v/>
      </c>
      <c r="U856" s="58"/>
      <c r="V856" s="58" t="str">
        <f t="array" ref="V856">IF(AND(E856&lt;&gt;"",K856="OUI",Q856="OUI"),18,"")</f>
        <v/>
      </c>
      <c r="W856" s="49" t="str">
        <f t="array" ref="W856">IF(AND(E856&lt;&gt;"",K856="OUI",Q856="OUI"),60,"")</f>
        <v/>
      </c>
      <c r="X856" s="56"/>
      <c r="Y856" s="49"/>
      <c r="Z856" s="49"/>
      <c r="AA856" s="51"/>
      <c r="AB856" s="48"/>
    </row>
    <row r="857" spans="1:28" x14ac:dyDescent="0.25">
      <c r="A857" s="152" t="str">
        <f t="array" ref="A857">IF(D857="",RIGHT(E857,7),"")</f>
        <v>5383997</v>
      </c>
      <c r="B857" s="152">
        <f t="array" ref="B857">E857</f>
        <v>10005383997</v>
      </c>
      <c r="C857" s="61" t="str">
        <f t="array" ref="C857">IFERROR(VLOOKUP(B857,RT!A:B,2,FALSE),"")</f>
        <v/>
      </c>
      <c r="D857" s="7" t="str">
        <f t="array" ref="D857">IFERROR(VLOOKUP(B857,RT!A:J,10,FALSE),"")</f>
        <v/>
      </c>
      <c r="E857" s="203">
        <v>10005383997</v>
      </c>
      <c r="F857" s="204" t="s">
        <v>871</v>
      </c>
      <c r="G857" s="204" t="s">
        <v>70</v>
      </c>
      <c r="H857" s="204"/>
      <c r="I857" s="204" t="s">
        <v>688</v>
      </c>
      <c r="J857" s="202" t="s">
        <v>84</v>
      </c>
      <c r="K857" s="169" t="str">
        <f t="array" ref="K857">IFERROR(VLOOKUP(B857,RT!A:K,11,FALSE),"")</f>
        <v/>
      </c>
      <c r="L857" s="170" t="str">
        <f t="array" ref="L857">IFERROR(VLOOKUP(B857,RT!A:AJ,36,FALSE),"")</f>
        <v/>
      </c>
      <c r="M857" s="53" t="str">
        <f t="array" ref="M857">IFERROR(VLOOKUP(B857,RT!A:AL,38,FALSE),"")</f>
        <v/>
      </c>
      <c r="N857" s="52" t="str">
        <f t="array" ref="N857">IFERROR(VLOOKUP(B857,RT!A:AK,37,FALSE),"")</f>
        <v/>
      </c>
      <c r="O857" s="54" t="str">
        <f t="array" ref="O857">IFERROR(VLOOKUP(B857,RT!A:I,9,FALSE),"")</f>
        <v/>
      </c>
      <c r="P857" s="52" t="str">
        <f t="array" ref="P857">IFERROR(VLOOKUP(B857,RT!A:H,8,FALSE),"")</f>
        <v/>
      </c>
      <c r="Q857" s="55" t="str">
        <f t="array" ref="Q857">IFERROR(VLOOKUP(B857,RT!A:AA,27,FALSE),"")</f>
        <v/>
      </c>
      <c r="R857" s="56" t="str">
        <f t="array" ref="R857">IF(AND(E857&lt;&gt;"",G857="INS",K857="OUI",M857&gt;0),M857*IF($O857&gt;41790,5.94,5.65),"")</f>
        <v/>
      </c>
      <c r="S857" s="50" t="str">
        <f t="array" ref="S857">IF(AND(E857&lt;&gt;"",G857="REV",K857="OUI",M857&gt;0),M857*IF($O857&gt;41790,6.2,5.9),"")</f>
        <v/>
      </c>
      <c r="T857" s="57" t="str">
        <f t="array" ref="T857">IF(AND(E857&lt;&gt;"",K857="NON",OR(L857="Branchement individuel",L857="Batiment détruit")),3,"")</f>
        <v/>
      </c>
      <c r="U857" s="58"/>
      <c r="V857" s="58" t="str">
        <f t="array" ref="V857">IF(AND(E857&lt;&gt;"",K857="OUI",Q857="OUI"),18,"")</f>
        <v/>
      </c>
      <c r="W857" s="49" t="str">
        <f t="array" ref="W857">IF(AND(E857&lt;&gt;"",K857="OUI",Q857="OUI"),60,"")</f>
        <v/>
      </c>
      <c r="X857" s="56"/>
      <c r="Y857" s="49"/>
      <c r="Z857" s="49"/>
      <c r="AA857" s="51"/>
      <c r="AB857" s="48"/>
    </row>
    <row r="858" spans="1:28" x14ac:dyDescent="0.25">
      <c r="A858" s="152" t="str">
        <f t="array" ref="A858">IF(D858="",RIGHT(E858,7),"")</f>
        <v>5585144</v>
      </c>
      <c r="B858" s="152">
        <f t="array" ref="B858">E858</f>
        <v>10005585144</v>
      </c>
      <c r="C858" s="61" t="str">
        <f t="array" ref="C858">IFERROR(VLOOKUP(B858,RT!A:B,2,FALSE),"")</f>
        <v/>
      </c>
      <c r="D858" s="7" t="str">
        <f t="array" ref="D858">IFERROR(VLOOKUP(B858,RT!A:J,10,FALSE),"")</f>
        <v/>
      </c>
      <c r="E858" s="203">
        <v>10005585144</v>
      </c>
      <c r="F858" s="204" t="s">
        <v>885</v>
      </c>
      <c r="G858" s="204" t="s">
        <v>70</v>
      </c>
      <c r="H858" s="204"/>
      <c r="I858" s="204" t="s">
        <v>688</v>
      </c>
      <c r="J858" s="202" t="s">
        <v>84</v>
      </c>
      <c r="K858" s="169" t="str">
        <f t="array" ref="K858">IFERROR(VLOOKUP(B858,RT!A:K,11,FALSE),"")</f>
        <v/>
      </c>
      <c r="L858" s="170" t="str">
        <f t="array" ref="L858">IFERROR(VLOOKUP(B858,RT!A:AJ,36,FALSE),"")</f>
        <v/>
      </c>
      <c r="M858" s="53" t="str">
        <f t="array" ref="M858">IFERROR(VLOOKUP(B858,RT!A:AL,38,FALSE),"")</f>
        <v/>
      </c>
      <c r="N858" s="52" t="str">
        <f t="array" ref="N858">IFERROR(VLOOKUP(B858,RT!A:AK,37,FALSE),"")</f>
        <v/>
      </c>
      <c r="O858" s="54" t="str">
        <f t="array" ref="O858">IFERROR(VLOOKUP(B858,RT!A:I,9,FALSE),"")</f>
        <v/>
      </c>
      <c r="P858" s="52" t="str">
        <f t="array" ref="P858">IFERROR(VLOOKUP(B858,RT!A:H,8,FALSE),"")</f>
        <v/>
      </c>
      <c r="Q858" s="55" t="str">
        <f t="array" ref="Q858">IFERROR(VLOOKUP(B858,RT!A:AA,27,FALSE),"")</f>
        <v/>
      </c>
      <c r="R858" s="56" t="str">
        <f t="array" ref="R858">IF(AND(E858&lt;&gt;"",G858="INS",K858="OUI",M858&gt;0),M858*IF($O858&gt;41790,5.94,5.65),"")</f>
        <v/>
      </c>
      <c r="S858" s="50" t="str">
        <f t="array" ref="S858">IF(AND(E858&lt;&gt;"",G858="REV",K858="OUI",M858&gt;0),M858*IF($O858&gt;41790,6.2,5.9),"")</f>
        <v/>
      </c>
      <c r="T858" s="57" t="str">
        <f t="array" ref="T858">IF(AND(E858&lt;&gt;"",K858="NON",OR(L858="Branchement individuel",L858="Batiment détruit")),3,"")</f>
        <v/>
      </c>
      <c r="U858" s="58"/>
      <c r="V858" s="58" t="str">
        <f t="array" ref="V858">IF(AND(E858&lt;&gt;"",K858="OUI",Q858="OUI"),18,"")</f>
        <v/>
      </c>
      <c r="W858" s="49" t="str">
        <f t="array" ref="W858">IF(AND(E858&lt;&gt;"",K858="OUI",Q858="OUI"),60,"")</f>
        <v/>
      </c>
      <c r="X858" s="56"/>
      <c r="Y858" s="49"/>
      <c r="Z858" s="49"/>
      <c r="AA858" s="51"/>
      <c r="AB858" s="48"/>
    </row>
    <row r="859" spans="1:28" x14ac:dyDescent="0.25">
      <c r="A859" s="152" t="str">
        <f t="array" ref="A859">IF(D859="",RIGHT(E859,7),"")</f>
        <v>5522982</v>
      </c>
      <c r="B859" s="152">
        <f t="array" ref="B859">E859</f>
        <v>10005522982</v>
      </c>
      <c r="C859" s="61" t="str">
        <f t="array" ref="C859">IFERROR(VLOOKUP(B859,RT!A:B,2,FALSE),"")</f>
        <v/>
      </c>
      <c r="D859" s="7" t="str">
        <f t="array" ref="D859">IFERROR(VLOOKUP(B859,RT!A:J,10,FALSE),"")</f>
        <v/>
      </c>
      <c r="E859" s="203">
        <v>10005522982</v>
      </c>
      <c r="F859" s="204" t="s">
        <v>712</v>
      </c>
      <c r="G859" s="204" t="s">
        <v>70</v>
      </c>
      <c r="H859" s="204"/>
      <c r="I859" s="204" t="s">
        <v>688</v>
      </c>
      <c r="J859" s="202" t="s">
        <v>84</v>
      </c>
      <c r="K859" s="169" t="str">
        <f t="array" ref="K859">IFERROR(VLOOKUP(B859,RT!A:K,11,FALSE),"")</f>
        <v/>
      </c>
      <c r="L859" s="170" t="str">
        <f t="array" ref="L859">IFERROR(VLOOKUP(B859,RT!A:AJ,36,FALSE),"")</f>
        <v/>
      </c>
      <c r="M859" s="53" t="str">
        <f t="array" ref="M859">IFERROR(VLOOKUP(B859,RT!A:AL,38,FALSE),"")</f>
        <v/>
      </c>
      <c r="N859" s="52" t="str">
        <f t="array" ref="N859">IFERROR(VLOOKUP(B859,RT!A:AK,37,FALSE),"")</f>
        <v/>
      </c>
      <c r="O859" s="54" t="str">
        <f t="array" ref="O859">IFERROR(VLOOKUP(B859,RT!A:I,9,FALSE),"")</f>
        <v/>
      </c>
      <c r="P859" s="52" t="str">
        <f t="array" ref="P859">IFERROR(VLOOKUP(B859,RT!A:H,8,FALSE),"")</f>
        <v/>
      </c>
      <c r="Q859" s="55" t="str">
        <f t="array" ref="Q859">IFERROR(VLOOKUP(B859,RT!A:AA,27,FALSE),"")</f>
        <v/>
      </c>
      <c r="R859" s="56" t="str">
        <f t="array" ref="R859">IF(AND(E859&lt;&gt;"",G859="INS",K859="OUI",M859&gt;0),M859*IF($O859&gt;41790,5.94,5.65),"")</f>
        <v/>
      </c>
      <c r="S859" s="50" t="str">
        <f t="array" ref="S859">IF(AND(E859&lt;&gt;"",G859="REV",K859="OUI",M859&gt;0),M859*IF($O859&gt;41790,6.2,5.9),"")</f>
        <v/>
      </c>
      <c r="T859" s="57" t="str">
        <f t="array" ref="T859">IF(AND(E859&lt;&gt;"",K859="NON",OR(L859="Branchement individuel",L859="Batiment détruit")),3,"")</f>
        <v/>
      </c>
      <c r="U859" s="58"/>
      <c r="V859" s="58" t="str">
        <f t="array" ref="V859">IF(AND(E859&lt;&gt;"",K859="OUI",Q859="OUI"),18,"")</f>
        <v/>
      </c>
      <c r="W859" s="49" t="str">
        <f t="array" ref="W859">IF(AND(E859&lt;&gt;"",K859="OUI",Q859="OUI"),60,"")</f>
        <v/>
      </c>
      <c r="X859" s="56"/>
      <c r="Y859" s="49"/>
      <c r="Z859" s="49"/>
      <c r="AA859" s="51"/>
      <c r="AB859" s="48"/>
    </row>
    <row r="860" spans="1:28" x14ac:dyDescent="0.25">
      <c r="A860" s="152" t="str">
        <f t="array" ref="A860">IF(D860="",RIGHT(E860,7),"")</f>
        <v>5631807</v>
      </c>
      <c r="B860" s="152">
        <f t="array" ref="B860">E860</f>
        <v>10005631807</v>
      </c>
      <c r="C860" s="61" t="str">
        <f t="array" ref="C860">IFERROR(VLOOKUP(B860,RT!A:B,2,FALSE),"")</f>
        <v/>
      </c>
      <c r="D860" s="7" t="str">
        <f t="array" ref="D860">IFERROR(VLOOKUP(B860,RT!A:J,10,FALSE),"")</f>
        <v/>
      </c>
      <c r="E860" s="203">
        <v>10005631807</v>
      </c>
      <c r="F860" s="204" t="s">
        <v>813</v>
      </c>
      <c r="G860" s="204" t="s">
        <v>70</v>
      </c>
      <c r="H860" s="204"/>
      <c r="I860" s="204" t="s">
        <v>688</v>
      </c>
      <c r="J860" s="202" t="s">
        <v>84</v>
      </c>
      <c r="K860" s="169" t="str">
        <f t="array" ref="K860">IFERROR(VLOOKUP(B860,RT!A:K,11,FALSE),"")</f>
        <v/>
      </c>
      <c r="L860" s="170" t="str">
        <f t="array" ref="L860">IFERROR(VLOOKUP(B860,RT!A:AJ,36,FALSE),"")</f>
        <v/>
      </c>
      <c r="M860" s="53" t="str">
        <f t="array" ref="M860">IFERROR(VLOOKUP(B860,RT!A:AL,38,FALSE),"")</f>
        <v/>
      </c>
      <c r="N860" s="52" t="str">
        <f t="array" ref="N860">IFERROR(VLOOKUP(B860,RT!A:AK,37,FALSE),"")</f>
        <v/>
      </c>
      <c r="O860" s="54" t="str">
        <f t="array" ref="O860">IFERROR(VLOOKUP(B860,RT!A:I,9,FALSE),"")</f>
        <v/>
      </c>
      <c r="P860" s="52" t="str">
        <f t="array" ref="P860">IFERROR(VLOOKUP(B860,RT!A:H,8,FALSE),"")</f>
        <v/>
      </c>
      <c r="Q860" s="55" t="str">
        <f t="array" ref="Q860">IFERROR(VLOOKUP(B860,RT!A:AA,27,FALSE),"")</f>
        <v/>
      </c>
      <c r="R860" s="56" t="str">
        <f t="array" ref="R860">IF(AND(E860&lt;&gt;"",G860="INS",K860="OUI",M860&gt;0),M860*IF($O860&gt;41790,5.94,5.65),"")</f>
        <v/>
      </c>
      <c r="S860" s="50" t="str">
        <f t="array" ref="S860">IF(AND(E860&lt;&gt;"",G860="REV",K860="OUI",M860&gt;0),M860*IF($O860&gt;41790,6.2,5.9),"")</f>
        <v/>
      </c>
      <c r="T860" s="57" t="str">
        <f t="array" ref="T860">IF(AND(E860&lt;&gt;"",K860="NON",OR(L860="Branchement individuel",L860="Batiment détruit")),3,"")</f>
        <v/>
      </c>
      <c r="U860" s="58"/>
      <c r="V860" s="58" t="str">
        <f t="array" ref="V860">IF(AND(E860&lt;&gt;"",K860="OUI",Q860="OUI"),18,"")</f>
        <v/>
      </c>
      <c r="W860" s="49" t="str">
        <f t="array" ref="W860">IF(AND(E860&lt;&gt;"",K860="OUI",Q860="OUI"),60,"")</f>
        <v/>
      </c>
      <c r="X860" s="56"/>
      <c r="Y860" s="49"/>
      <c r="Z860" s="49"/>
      <c r="AA860" s="51"/>
      <c r="AB860" s="48"/>
    </row>
    <row r="861" spans="1:28" x14ac:dyDescent="0.25">
      <c r="A861" s="152" t="str">
        <f t="array" ref="A861">IF(D861="",RIGHT(E861,7),"")</f>
        <v>5649105</v>
      </c>
      <c r="B861" s="152">
        <f t="array" ref="B861">E861</f>
        <v>10005649105</v>
      </c>
      <c r="C861" s="61" t="str">
        <f t="array" ref="C861">IFERROR(VLOOKUP(B861,RT!A:B,2,FALSE),"")</f>
        <v/>
      </c>
      <c r="D861" s="7" t="str">
        <f t="array" ref="D861">IFERROR(VLOOKUP(B861,RT!A:J,10,FALSE),"")</f>
        <v/>
      </c>
      <c r="E861" s="203">
        <v>10005649105</v>
      </c>
      <c r="F861" s="204" t="s">
        <v>917</v>
      </c>
      <c r="G861" s="204" t="s">
        <v>70</v>
      </c>
      <c r="H861" s="204"/>
      <c r="I861" s="204" t="s">
        <v>688</v>
      </c>
      <c r="J861" s="202" t="s">
        <v>84</v>
      </c>
      <c r="K861" s="169" t="str">
        <f t="array" ref="K861">IFERROR(VLOOKUP(B861,RT!A:K,11,FALSE),"")</f>
        <v/>
      </c>
      <c r="L861" s="170" t="str">
        <f t="array" ref="L861">IFERROR(VLOOKUP(B861,RT!A:AJ,36,FALSE),"")</f>
        <v/>
      </c>
      <c r="M861" s="53" t="str">
        <f t="array" ref="M861">IFERROR(VLOOKUP(B861,RT!A:AL,38,FALSE),"")</f>
        <v/>
      </c>
      <c r="N861" s="52" t="str">
        <f t="array" ref="N861">IFERROR(VLOOKUP(B861,RT!A:AK,37,FALSE),"")</f>
        <v/>
      </c>
      <c r="O861" s="54" t="str">
        <f t="array" ref="O861">IFERROR(VLOOKUP(B861,RT!A:I,9,FALSE),"")</f>
        <v/>
      </c>
      <c r="P861" s="52" t="str">
        <f t="array" ref="P861">IFERROR(VLOOKUP(B861,RT!A:H,8,FALSE),"")</f>
        <v/>
      </c>
      <c r="Q861" s="55" t="str">
        <f t="array" ref="Q861">IFERROR(VLOOKUP(B861,RT!A:AA,27,FALSE),"")</f>
        <v/>
      </c>
      <c r="R861" s="56" t="str">
        <f t="array" ref="R861">IF(AND(E861&lt;&gt;"",G861="INS",K861="OUI",M861&gt;0),M861*IF($O861&gt;41790,5.94,5.65),"")</f>
        <v/>
      </c>
      <c r="S861" s="50" t="str">
        <f t="array" ref="S861">IF(AND(E861&lt;&gt;"",G861="REV",K861="OUI",M861&gt;0),M861*IF($O861&gt;41790,6.2,5.9),"")</f>
        <v/>
      </c>
      <c r="T861" s="57" t="str">
        <f t="array" ref="T861">IF(AND(E861&lt;&gt;"",K861="NON",OR(L861="Branchement individuel",L861="Batiment détruit")),3,"")</f>
        <v/>
      </c>
      <c r="U861" s="58"/>
      <c r="V861" s="58" t="str">
        <f t="array" ref="V861">IF(AND(E861&lt;&gt;"",K861="OUI",Q861="OUI"),18,"")</f>
        <v/>
      </c>
      <c r="W861" s="49" t="str">
        <f t="array" ref="W861">IF(AND(E861&lt;&gt;"",K861="OUI",Q861="OUI"),60,"")</f>
        <v/>
      </c>
      <c r="X861" s="56"/>
      <c r="Y861" s="49"/>
      <c r="Z861" s="49"/>
      <c r="AA861" s="51"/>
      <c r="AB861" s="48"/>
    </row>
    <row r="862" spans="1:28" x14ac:dyDescent="0.25">
      <c r="A862" s="152" t="str">
        <f t="array" ref="A862">IF(D862="",RIGHT(E862,7),"")</f>
        <v>5423160</v>
      </c>
      <c r="B862" s="152">
        <f t="array" ref="B862">E862</f>
        <v>10005423160</v>
      </c>
      <c r="C862" s="61" t="str">
        <f t="array" ref="C862">IFERROR(VLOOKUP(B862,RT!A:B,2,FALSE),"")</f>
        <v/>
      </c>
      <c r="D862" s="7" t="str">
        <f t="array" ref="D862">IFERROR(VLOOKUP(B862,RT!A:J,10,FALSE),"")</f>
        <v/>
      </c>
      <c r="E862" s="203">
        <v>10005423160</v>
      </c>
      <c r="F862" s="204" t="s">
        <v>877</v>
      </c>
      <c r="G862" s="204" t="s">
        <v>70</v>
      </c>
      <c r="H862" s="204"/>
      <c r="I862" s="204" t="s">
        <v>688</v>
      </c>
      <c r="J862" s="202" t="s">
        <v>84</v>
      </c>
      <c r="K862" s="169" t="str">
        <f t="array" ref="K862">IFERROR(VLOOKUP(B862,RT!A:K,11,FALSE),"")</f>
        <v/>
      </c>
      <c r="L862" s="170" t="str">
        <f t="array" ref="L862">IFERROR(VLOOKUP(B862,RT!A:AJ,36,FALSE),"")</f>
        <v/>
      </c>
      <c r="M862" s="53" t="str">
        <f t="array" ref="M862">IFERROR(VLOOKUP(B862,RT!A:AL,38,FALSE),"")</f>
        <v/>
      </c>
      <c r="N862" s="52" t="str">
        <f t="array" ref="N862">IFERROR(VLOOKUP(B862,RT!A:AK,37,FALSE),"")</f>
        <v/>
      </c>
      <c r="O862" s="54" t="str">
        <f t="array" ref="O862">IFERROR(VLOOKUP(B862,RT!A:I,9,FALSE),"")</f>
        <v/>
      </c>
      <c r="P862" s="52" t="str">
        <f t="array" ref="P862">IFERROR(VLOOKUP(B862,RT!A:H,8,FALSE),"")</f>
        <v/>
      </c>
      <c r="Q862" s="55" t="str">
        <f t="array" ref="Q862">IFERROR(VLOOKUP(B862,RT!A:AA,27,FALSE),"")</f>
        <v/>
      </c>
      <c r="R862" s="56" t="str">
        <f t="array" ref="R862">IF(AND(E862&lt;&gt;"",G862="INS",K862="OUI",M862&gt;0),M862*IF($O862&gt;41790,5.94,5.65),"")</f>
        <v/>
      </c>
      <c r="S862" s="50" t="str">
        <f t="array" ref="S862">IF(AND(E862&lt;&gt;"",G862="REV",K862="OUI",M862&gt;0),M862*IF($O862&gt;41790,6.2,5.9),"")</f>
        <v/>
      </c>
      <c r="T862" s="57" t="str">
        <f t="array" ref="T862">IF(AND(E862&lt;&gt;"",K862="NON",OR(L862="Branchement individuel",L862="Batiment détruit")),3,"")</f>
        <v/>
      </c>
      <c r="U862" s="58"/>
      <c r="V862" s="58" t="str">
        <f t="array" ref="V862">IF(AND(E862&lt;&gt;"",K862="OUI",Q862="OUI"),18,"")</f>
        <v/>
      </c>
      <c r="W862" s="49" t="str">
        <f t="array" ref="W862">IF(AND(E862&lt;&gt;"",K862="OUI",Q862="OUI"),60,"")</f>
        <v/>
      </c>
      <c r="X862" s="56"/>
      <c r="Y862" s="49"/>
      <c r="Z862" s="49"/>
      <c r="AA862" s="51"/>
      <c r="AB862" s="48"/>
    </row>
    <row r="863" spans="1:28" x14ac:dyDescent="0.25">
      <c r="A863" s="152" t="str">
        <f t="array" ref="A863">IF(D863="",RIGHT(E863,7),"")</f>
        <v>5560295</v>
      </c>
      <c r="B863" s="152">
        <f t="array" ref="B863">E863</f>
        <v>10005560295</v>
      </c>
      <c r="C863" s="61" t="str">
        <f t="array" ref="C863">IFERROR(VLOOKUP(B863,RT!A:B,2,FALSE),"")</f>
        <v/>
      </c>
      <c r="D863" s="7" t="str">
        <f t="array" ref="D863">IFERROR(VLOOKUP(B863,RT!A:J,10,FALSE),"")</f>
        <v/>
      </c>
      <c r="E863" s="203">
        <v>10005560295</v>
      </c>
      <c r="F863" s="204" t="s">
        <v>826</v>
      </c>
      <c r="G863" s="204" t="s">
        <v>70</v>
      </c>
      <c r="H863" s="204"/>
      <c r="I863" s="204" t="s">
        <v>688</v>
      </c>
      <c r="J863" s="202" t="s">
        <v>84</v>
      </c>
      <c r="K863" s="169" t="str">
        <f t="array" ref="K863">IFERROR(VLOOKUP(B863,RT!A:K,11,FALSE),"")</f>
        <v/>
      </c>
      <c r="L863" s="170" t="str">
        <f t="array" ref="L863">IFERROR(VLOOKUP(B863,RT!A:AJ,36,FALSE),"")</f>
        <v/>
      </c>
      <c r="M863" s="53" t="str">
        <f t="array" ref="M863">IFERROR(VLOOKUP(B863,RT!A:AL,38,FALSE),"")</f>
        <v/>
      </c>
      <c r="N863" s="52" t="str">
        <f t="array" ref="N863">IFERROR(VLOOKUP(B863,RT!A:AK,37,FALSE),"")</f>
        <v/>
      </c>
      <c r="O863" s="54" t="str">
        <f t="array" ref="O863">IFERROR(VLOOKUP(B863,RT!A:I,9,FALSE),"")</f>
        <v/>
      </c>
      <c r="P863" s="52" t="str">
        <f t="array" ref="P863">IFERROR(VLOOKUP(B863,RT!A:H,8,FALSE),"")</f>
        <v/>
      </c>
      <c r="Q863" s="55" t="str">
        <f t="array" ref="Q863">IFERROR(VLOOKUP(B863,RT!A:AA,27,FALSE),"")</f>
        <v/>
      </c>
      <c r="R863" s="56" t="str">
        <f t="array" ref="R863">IF(AND(E863&lt;&gt;"",G863="INS",K863="OUI",M863&gt;0),M863*IF($O863&gt;41790,5.94,5.65),"")</f>
        <v/>
      </c>
      <c r="S863" s="50" t="str">
        <f t="array" ref="S863">IF(AND(E863&lt;&gt;"",G863="REV",K863="OUI",M863&gt;0),M863*IF($O863&gt;41790,6.2,5.9),"")</f>
        <v/>
      </c>
      <c r="T863" s="57" t="str">
        <f t="array" ref="T863">IF(AND(E863&lt;&gt;"",K863="NON",OR(L863="Branchement individuel",L863="Batiment détruit")),3,"")</f>
        <v/>
      </c>
      <c r="U863" s="58"/>
      <c r="V863" s="58" t="str">
        <f t="array" ref="V863">IF(AND(E863&lt;&gt;"",K863="OUI",Q863="OUI"),18,"")</f>
        <v/>
      </c>
      <c r="W863" s="49" t="str">
        <f t="array" ref="W863">IF(AND(E863&lt;&gt;"",K863="OUI",Q863="OUI"),60,"")</f>
        <v/>
      </c>
      <c r="X863" s="56"/>
      <c r="Y863" s="49"/>
      <c r="Z863" s="49"/>
      <c r="AA863" s="51"/>
      <c r="AB863" s="48"/>
    </row>
    <row r="864" spans="1:28" s="156" customFormat="1" x14ac:dyDescent="0.25">
      <c r="A864" s="152" t="str">
        <f t="array" ref="A864">IF(D864="",RIGHT(E864,7),"")</f>
        <v>5644765</v>
      </c>
      <c r="B864" s="152">
        <f t="array" ref="B864">E864</f>
        <v>10005644765</v>
      </c>
      <c r="C864" s="61" t="str">
        <f t="array" ref="C864">IFERROR(VLOOKUP(B864,RT!A:B,2,FALSE),"")</f>
        <v/>
      </c>
      <c r="D864" s="7" t="str">
        <f t="array" ref="D864">IFERROR(VLOOKUP(B864,RT!A:J,10,FALSE),"")</f>
        <v/>
      </c>
      <c r="E864" s="203">
        <v>10005644765</v>
      </c>
      <c r="F864" s="204" t="s">
        <v>883</v>
      </c>
      <c r="G864" s="204" t="s">
        <v>70</v>
      </c>
      <c r="H864" s="204"/>
      <c r="I864" s="204" t="s">
        <v>688</v>
      </c>
      <c r="J864" s="202" t="s">
        <v>84</v>
      </c>
      <c r="K864" s="169" t="str">
        <f t="array" ref="K864">IFERROR(VLOOKUP(B864,RT!A:K,11,FALSE),"")</f>
        <v/>
      </c>
      <c r="L864" s="170" t="str">
        <f t="array" ref="L864">IFERROR(VLOOKUP(B864,RT!A:AJ,36,FALSE),"")</f>
        <v/>
      </c>
      <c r="M864" s="53" t="str">
        <f t="array" ref="M864">IFERROR(VLOOKUP(B864,RT!A:AL,38,FALSE),"")</f>
        <v/>
      </c>
      <c r="N864" s="52" t="str">
        <f t="array" ref="N864">IFERROR(VLOOKUP(B864,RT!A:AK,37,FALSE),"")</f>
        <v/>
      </c>
      <c r="O864" s="54" t="str">
        <f t="array" ref="O864">IFERROR(VLOOKUP(B864,RT!A:I,9,FALSE),"")</f>
        <v/>
      </c>
      <c r="P864" s="52" t="str">
        <f t="array" ref="P864">IFERROR(VLOOKUP(B864,RT!A:H,8,FALSE),"")</f>
        <v/>
      </c>
      <c r="Q864" s="55" t="str">
        <f t="array" ref="Q864">IFERROR(VLOOKUP(B864,RT!A:AA,27,FALSE),"")</f>
        <v/>
      </c>
      <c r="R864" s="56" t="str">
        <f t="array" ref="R864">IF(AND(E864&lt;&gt;"",G864="INS",K864="OUI",M864&gt;0),M864*IF($O864&gt;41790,5.94,5.65),"")</f>
        <v/>
      </c>
      <c r="S864" s="50" t="str">
        <f t="array" ref="S864">IF(AND(E864&lt;&gt;"",G864="REV",K864="OUI",M864&gt;0),M864*IF($O864&gt;41790,6.2,5.9),"")</f>
        <v/>
      </c>
      <c r="T864" s="57" t="str">
        <f t="array" ref="T864">IF(AND(E864&lt;&gt;"",K864="NON",OR(L864="Branchement individuel",L864="Batiment détruit")),3,"")</f>
        <v/>
      </c>
      <c r="U864" s="58"/>
      <c r="V864" s="58" t="str">
        <f t="array" ref="V864">IF(AND(E864&lt;&gt;"",K864="OUI",Q864="OUI"),18,"")</f>
        <v/>
      </c>
      <c r="W864" s="49" t="str">
        <f t="array" ref="W864">IF(AND(E864&lt;&gt;"",K864="OUI",Q864="OUI"),60,"")</f>
        <v/>
      </c>
      <c r="X864" s="56"/>
      <c r="Y864" s="49"/>
      <c r="Z864" s="49"/>
      <c r="AA864" s="51"/>
      <c r="AB864" s="48"/>
    </row>
    <row r="865" spans="1:28" s="156" customFormat="1" x14ac:dyDescent="0.25">
      <c r="A865" s="152" t="str">
        <f t="array" ref="A865">IF(D865="",RIGHT(E865,7),"")</f>
        <v>5287628</v>
      </c>
      <c r="B865" s="152">
        <f t="array" ref="B865">E865</f>
        <v>10005287628</v>
      </c>
      <c r="C865" s="61" t="str">
        <f t="array" ref="C865">IFERROR(VLOOKUP(B865,RT!A:B,2,FALSE),"")</f>
        <v/>
      </c>
      <c r="D865" s="7" t="str">
        <f t="array" ref="D865">IFERROR(VLOOKUP(B865,RT!A:J,10,FALSE),"")</f>
        <v/>
      </c>
      <c r="E865" s="203">
        <v>10005287628</v>
      </c>
      <c r="F865" s="204" t="s">
        <v>855</v>
      </c>
      <c r="G865" s="204" t="s">
        <v>70</v>
      </c>
      <c r="H865" s="204"/>
      <c r="I865" s="204" t="s">
        <v>688</v>
      </c>
      <c r="J865" s="202" t="s">
        <v>84</v>
      </c>
      <c r="K865" s="169" t="str">
        <f t="array" ref="K865">IFERROR(VLOOKUP(B865,RT!A:K,11,FALSE),"")</f>
        <v/>
      </c>
      <c r="L865" s="170" t="str">
        <f t="array" ref="L865">IFERROR(VLOOKUP(B865,RT!A:AJ,36,FALSE),"")</f>
        <v/>
      </c>
      <c r="M865" s="53" t="str">
        <f t="array" ref="M865">IFERROR(VLOOKUP(B865,RT!A:AL,38,FALSE),"")</f>
        <v/>
      </c>
      <c r="N865" s="52" t="str">
        <f t="array" ref="N865">IFERROR(VLOOKUP(B865,RT!A:AK,37,FALSE),"")</f>
        <v/>
      </c>
      <c r="O865" s="54" t="str">
        <f t="array" ref="O865">IFERROR(VLOOKUP(B865,RT!A:I,9,FALSE),"")</f>
        <v/>
      </c>
      <c r="P865" s="52" t="str">
        <f t="array" ref="P865">IFERROR(VLOOKUP(B865,RT!A:H,8,FALSE),"")</f>
        <v/>
      </c>
      <c r="Q865" s="55" t="str">
        <f t="array" ref="Q865">IFERROR(VLOOKUP(B865,RT!A:AA,27,FALSE),"")</f>
        <v/>
      </c>
      <c r="R865" s="56" t="str">
        <f t="array" ref="R865">IF(AND(E865&lt;&gt;"",G865="INS",K865="OUI",M865&gt;0),M865*IF($O865&gt;41790,5.94,5.65),"")</f>
        <v/>
      </c>
      <c r="S865" s="50" t="str">
        <f t="array" ref="S865">IF(AND(E865&lt;&gt;"",G865="REV",K865="OUI",M865&gt;0),M865*IF($O865&gt;41790,6.2,5.9),"")</f>
        <v/>
      </c>
      <c r="T865" s="57" t="str">
        <f t="array" ref="T865">IF(AND(E865&lt;&gt;"",K865="NON",OR(L865="Branchement individuel",L865="Batiment détruit")),3,"")</f>
        <v/>
      </c>
      <c r="U865" s="58"/>
      <c r="V865" s="58" t="str">
        <f t="array" ref="V865">IF(AND(E865&lt;&gt;"",K865="OUI",Q865="OUI"),18,"")</f>
        <v/>
      </c>
      <c r="W865" s="49" t="str">
        <f t="array" ref="W865">IF(AND(E865&lt;&gt;"",K865="OUI",Q865="OUI"),60,"")</f>
        <v/>
      </c>
      <c r="X865" s="56"/>
      <c r="Y865" s="49"/>
      <c r="Z865" s="49"/>
      <c r="AA865" s="51"/>
      <c r="AB865" s="48"/>
    </row>
    <row r="866" spans="1:28" x14ac:dyDescent="0.25">
      <c r="A866" s="152" t="str">
        <f t="array" ref="A866">IF(D866="",RIGHT(E866,7),"")</f>
        <v>5287632</v>
      </c>
      <c r="B866" s="152">
        <f t="array" ref="B866">E866</f>
        <v>10005287632</v>
      </c>
      <c r="C866" s="61" t="str">
        <f t="array" ref="C866">IFERROR(VLOOKUP(B866,RT!A:B,2,FALSE),"")</f>
        <v/>
      </c>
      <c r="D866" s="7" t="str">
        <f t="array" ref="D866">IFERROR(VLOOKUP(B866,RT!A:J,10,FALSE),"")</f>
        <v/>
      </c>
      <c r="E866" s="203">
        <v>10005287632</v>
      </c>
      <c r="F866" s="204" t="s">
        <v>854</v>
      </c>
      <c r="G866" s="204" t="s">
        <v>70</v>
      </c>
      <c r="H866" s="204"/>
      <c r="I866" s="204" t="s">
        <v>688</v>
      </c>
      <c r="J866" s="202" t="s">
        <v>84</v>
      </c>
      <c r="K866" s="169" t="str">
        <f t="array" ref="K866">IFERROR(VLOOKUP(B866,RT!A:K,11,FALSE),"")</f>
        <v/>
      </c>
      <c r="L866" s="170" t="str">
        <f t="array" ref="L866">IFERROR(VLOOKUP(B866,RT!A:AJ,36,FALSE),"")</f>
        <v/>
      </c>
      <c r="M866" s="53" t="str">
        <f t="array" ref="M866">IFERROR(VLOOKUP(B866,RT!A:AL,38,FALSE),"")</f>
        <v/>
      </c>
      <c r="N866" s="52" t="str">
        <f t="array" ref="N866">IFERROR(VLOOKUP(B866,RT!A:AK,37,FALSE),"")</f>
        <v/>
      </c>
      <c r="O866" s="54" t="str">
        <f t="array" ref="O866">IFERROR(VLOOKUP(B866,RT!A:I,9,FALSE),"")</f>
        <v/>
      </c>
      <c r="P866" s="52" t="str">
        <f t="array" ref="P866">IFERROR(VLOOKUP(B866,RT!A:H,8,FALSE),"")</f>
        <v/>
      </c>
      <c r="Q866" s="55" t="str">
        <f t="array" ref="Q866">IFERROR(VLOOKUP(B866,RT!A:AA,27,FALSE),"")</f>
        <v/>
      </c>
      <c r="R866" s="56" t="str">
        <f t="array" ref="R866">IF(AND(E866&lt;&gt;"",G866="INS",K866="OUI",M866&gt;0),M866*IF($O866&gt;41790,5.94,5.65),"")</f>
        <v/>
      </c>
      <c r="S866" s="50" t="str">
        <f t="array" ref="S866">IF(AND(E866&lt;&gt;"",G866="REV",K866="OUI",M866&gt;0),M866*IF($O866&gt;41790,6.2,5.9),"")</f>
        <v/>
      </c>
      <c r="T866" s="57" t="str">
        <f t="array" ref="T866">IF(AND(E866&lt;&gt;"",K866="NON",OR(L866="Branchement individuel",L866="Batiment détruit")),3,"")</f>
        <v/>
      </c>
      <c r="U866" s="58"/>
      <c r="V866" s="58" t="str">
        <f t="array" ref="V866">IF(AND(E866&lt;&gt;"",K866="OUI",Q866="OUI"),18,"")</f>
        <v/>
      </c>
      <c r="W866" s="49" t="str">
        <f t="array" ref="W866">IF(AND(E866&lt;&gt;"",K866="OUI",Q866="OUI"),60,"")</f>
        <v/>
      </c>
      <c r="X866" s="56"/>
      <c r="Y866" s="49"/>
      <c r="Z866" s="49"/>
      <c r="AA866" s="51"/>
      <c r="AB866" s="48"/>
    </row>
    <row r="867" spans="1:28" x14ac:dyDescent="0.25">
      <c r="A867" s="152" t="str">
        <f t="array" ref="A867">IF(D867="",RIGHT(E867,7),"")</f>
        <v>5585148</v>
      </c>
      <c r="B867" s="152">
        <f t="array" ref="B867">E867</f>
        <v>10005585148</v>
      </c>
      <c r="C867" s="61" t="str">
        <f t="array" ref="C867">IFERROR(VLOOKUP(B867,RT!A:B,2,FALSE),"")</f>
        <v/>
      </c>
      <c r="D867" s="7" t="str">
        <f t="array" ref="D867">IFERROR(VLOOKUP(B867,RT!A:J,10,FALSE),"")</f>
        <v/>
      </c>
      <c r="E867" s="203">
        <v>10005585148</v>
      </c>
      <c r="F867" s="204" t="s">
        <v>860</v>
      </c>
      <c r="G867" s="204" t="s">
        <v>70</v>
      </c>
      <c r="H867" s="204"/>
      <c r="I867" s="204" t="s">
        <v>688</v>
      </c>
      <c r="J867" s="202" t="s">
        <v>84</v>
      </c>
      <c r="K867" s="169" t="str">
        <f t="array" ref="K867">IFERROR(VLOOKUP(B867,RT!A:K,11,FALSE),"")</f>
        <v/>
      </c>
      <c r="L867" s="170" t="str">
        <f t="array" ref="L867">IFERROR(VLOOKUP(B867,RT!A:AJ,36,FALSE),"")</f>
        <v/>
      </c>
      <c r="M867" s="53" t="str">
        <f t="array" ref="M867">IFERROR(VLOOKUP(B867,RT!A:AL,38,FALSE),"")</f>
        <v/>
      </c>
      <c r="N867" s="52" t="str">
        <f t="array" ref="N867">IFERROR(VLOOKUP(B867,RT!A:AK,37,FALSE),"")</f>
        <v/>
      </c>
      <c r="O867" s="54" t="str">
        <f t="array" ref="O867">IFERROR(VLOOKUP(B867,RT!A:I,9,FALSE),"")</f>
        <v/>
      </c>
      <c r="P867" s="52" t="str">
        <f t="array" ref="P867">IFERROR(VLOOKUP(B867,RT!A:H,8,FALSE),"")</f>
        <v/>
      </c>
      <c r="Q867" s="55" t="str">
        <f t="array" ref="Q867">IFERROR(VLOOKUP(B867,RT!A:AA,27,FALSE),"")</f>
        <v/>
      </c>
      <c r="R867" s="56" t="str">
        <f t="array" ref="R867">IF(AND(E867&lt;&gt;"",G867="INS",K867="OUI",M867&gt;0),M867*IF($O867&gt;41790,5.94,5.65),"")</f>
        <v/>
      </c>
      <c r="S867" s="50" t="str">
        <f t="array" ref="S867">IF(AND(E867&lt;&gt;"",G867="REV",K867="OUI",M867&gt;0),M867*IF($O867&gt;41790,6.2,5.9),"")</f>
        <v/>
      </c>
      <c r="T867" s="57" t="str">
        <f t="array" ref="T867">IF(AND(E867&lt;&gt;"",K867="NON",OR(L867="Branchement individuel",L867="Batiment détruit")),3,"")</f>
        <v/>
      </c>
      <c r="U867" s="58"/>
      <c r="V867" s="58" t="str">
        <f t="array" ref="V867">IF(AND(E867&lt;&gt;"",K867="OUI",Q867="OUI"),18,"")</f>
        <v/>
      </c>
      <c r="W867" s="49" t="str">
        <f t="array" ref="W867">IF(AND(E867&lt;&gt;"",K867="OUI",Q867="OUI"),60,"")</f>
        <v/>
      </c>
      <c r="X867" s="56"/>
      <c r="Y867" s="49"/>
      <c r="Z867" s="49"/>
      <c r="AA867" s="51"/>
      <c r="AB867" s="48"/>
    </row>
    <row r="868" spans="1:28" x14ac:dyDescent="0.25">
      <c r="A868" s="152" t="str">
        <f t="array" ref="A868">IF(D868="",RIGHT(E868,7),"")</f>
        <v>5339651</v>
      </c>
      <c r="B868" s="152">
        <f t="array" ref="B868">E868</f>
        <v>10005339651</v>
      </c>
      <c r="C868" s="61" t="str">
        <f t="array" ref="C868">IFERROR(VLOOKUP(B868,RT!A:B,2,FALSE),"")</f>
        <v/>
      </c>
      <c r="D868" s="7" t="str">
        <f t="array" ref="D868">IFERROR(VLOOKUP(B868,RT!A:J,10,FALSE),"")</f>
        <v/>
      </c>
      <c r="E868" s="203">
        <v>10005339651</v>
      </c>
      <c r="F868" s="204" t="s">
        <v>857</v>
      </c>
      <c r="G868" s="204" t="s">
        <v>70</v>
      </c>
      <c r="H868" s="204"/>
      <c r="I868" s="204" t="s">
        <v>688</v>
      </c>
      <c r="J868" s="202" t="s">
        <v>84</v>
      </c>
      <c r="K868" s="169" t="str">
        <f t="array" ref="K868">IFERROR(VLOOKUP(B868,RT!A:K,11,FALSE),"")</f>
        <v/>
      </c>
      <c r="L868" s="170" t="str">
        <f t="array" ref="L868">IFERROR(VLOOKUP(B868,RT!A:AJ,36,FALSE),"")</f>
        <v/>
      </c>
      <c r="M868" s="53" t="str">
        <f t="array" ref="M868">IFERROR(VLOOKUP(B868,RT!A:AL,38,FALSE),"")</f>
        <v/>
      </c>
      <c r="N868" s="52" t="str">
        <f t="array" ref="N868">IFERROR(VLOOKUP(B868,RT!A:AK,37,FALSE),"")</f>
        <v/>
      </c>
      <c r="O868" s="54" t="str">
        <f t="array" ref="O868">IFERROR(VLOOKUP(B868,RT!A:I,9,FALSE),"")</f>
        <v/>
      </c>
      <c r="P868" s="52" t="str">
        <f t="array" ref="P868">IFERROR(VLOOKUP(B868,RT!A:H,8,FALSE),"")</f>
        <v/>
      </c>
      <c r="Q868" s="55" t="str">
        <f t="array" ref="Q868">IFERROR(VLOOKUP(B868,RT!A:AA,27,FALSE),"")</f>
        <v/>
      </c>
      <c r="R868" s="56" t="str">
        <f t="array" ref="R868">IF(AND(E868&lt;&gt;"",G868="INS",K868="OUI",M868&gt;0),M868*IF($O868&gt;41790,5.94,5.65),"")</f>
        <v/>
      </c>
      <c r="S868" s="50" t="str">
        <f t="array" ref="S868">IF(AND(E868&lt;&gt;"",G868="REV",K868="OUI",M868&gt;0),M868*IF($O868&gt;41790,6.2,5.9),"")</f>
        <v/>
      </c>
      <c r="T868" s="57" t="str">
        <f t="array" ref="T868">IF(AND(E868&lt;&gt;"",K868="NON",OR(L868="Branchement individuel",L868="Batiment détruit")),3,"")</f>
        <v/>
      </c>
      <c r="U868" s="58"/>
      <c r="V868" s="58" t="str">
        <f t="array" ref="V868">IF(AND(E868&lt;&gt;"",K868="OUI",Q868="OUI"),18,"")</f>
        <v/>
      </c>
      <c r="W868" s="49" t="str">
        <f t="array" ref="W868">IF(AND(E868&lt;&gt;"",K868="OUI",Q868="OUI"),60,"")</f>
        <v/>
      </c>
      <c r="X868" s="56"/>
      <c r="Y868" s="49"/>
      <c r="Z868" s="49"/>
      <c r="AA868" s="51"/>
      <c r="AB868" s="48"/>
    </row>
    <row r="869" spans="1:28" x14ac:dyDescent="0.25">
      <c r="A869" s="152" t="str">
        <f t="array" ref="A869">IF(D869="",RIGHT(E869,7),"")</f>
        <v>5583904</v>
      </c>
      <c r="B869" s="152">
        <f t="array" ref="B869">E869</f>
        <v>10005583904</v>
      </c>
      <c r="C869" s="61" t="str">
        <f t="array" ref="C869">IFERROR(VLOOKUP(B869,RT!A:B,2,FALSE),"")</f>
        <v/>
      </c>
      <c r="D869" s="7" t="str">
        <f t="array" ref="D869">IFERROR(VLOOKUP(B869,RT!A:J,10,FALSE),"")</f>
        <v/>
      </c>
      <c r="E869" s="203">
        <v>10005583904</v>
      </c>
      <c r="F869" s="204" t="s">
        <v>856</v>
      </c>
      <c r="G869" s="204" t="s">
        <v>70</v>
      </c>
      <c r="H869" s="204"/>
      <c r="I869" s="204" t="s">
        <v>688</v>
      </c>
      <c r="J869" s="202" t="s">
        <v>84</v>
      </c>
      <c r="K869" s="169" t="str">
        <f t="array" ref="K869">IFERROR(VLOOKUP(B869,RT!A:K,11,FALSE),"")</f>
        <v/>
      </c>
      <c r="L869" s="170" t="str">
        <f t="array" ref="L869">IFERROR(VLOOKUP(B869,RT!A:AJ,36,FALSE),"")</f>
        <v/>
      </c>
      <c r="M869" s="53" t="str">
        <f t="array" ref="M869">IFERROR(VLOOKUP(B869,RT!A:AL,38,FALSE),"")</f>
        <v/>
      </c>
      <c r="N869" s="52" t="str">
        <f t="array" ref="N869">IFERROR(VLOOKUP(B869,RT!A:AK,37,FALSE),"")</f>
        <v/>
      </c>
      <c r="O869" s="54" t="str">
        <f t="array" ref="O869">IFERROR(VLOOKUP(B869,RT!A:I,9,FALSE),"")</f>
        <v/>
      </c>
      <c r="P869" s="52" t="str">
        <f t="array" ref="P869">IFERROR(VLOOKUP(B869,RT!A:H,8,FALSE),"")</f>
        <v/>
      </c>
      <c r="Q869" s="55" t="str">
        <f t="array" ref="Q869">IFERROR(VLOOKUP(B869,RT!A:AA,27,FALSE),"")</f>
        <v/>
      </c>
      <c r="R869" s="56" t="str">
        <f t="array" ref="R869">IF(AND(E869&lt;&gt;"",G869="INS",K869="OUI",M869&gt;0),M869*IF($O869&gt;41790,5.94,5.65),"")</f>
        <v/>
      </c>
      <c r="S869" s="50" t="str">
        <f t="array" ref="S869">IF(AND(E869&lt;&gt;"",G869="REV",K869="OUI",M869&gt;0),M869*IF($O869&gt;41790,6.2,5.9),"")</f>
        <v/>
      </c>
      <c r="T869" s="57" t="str">
        <f t="array" ref="T869">IF(AND(E869&lt;&gt;"",K869="NON",OR(L869="Branchement individuel",L869="Batiment détruit")),3,"")</f>
        <v/>
      </c>
      <c r="U869" s="58"/>
      <c r="V869" s="58" t="str">
        <f t="array" ref="V869">IF(AND(E869&lt;&gt;"",K869="OUI",Q869="OUI"),18,"")</f>
        <v/>
      </c>
      <c r="W869" s="49" t="str">
        <f t="array" ref="W869">IF(AND(E869&lt;&gt;"",K869="OUI",Q869="OUI"),60,"")</f>
        <v/>
      </c>
      <c r="X869" s="56"/>
      <c r="Y869" s="49"/>
      <c r="Z869" s="49"/>
      <c r="AA869" s="51"/>
      <c r="AB869" s="48"/>
    </row>
    <row r="870" spans="1:28" x14ac:dyDescent="0.25">
      <c r="A870" s="152" t="str">
        <f t="array" ref="A870">IF(D870="",RIGHT(E870,7),"")</f>
        <v>5652285</v>
      </c>
      <c r="B870" s="152">
        <f t="array" ref="B870">E870</f>
        <v>10005652285</v>
      </c>
      <c r="C870" s="61" t="str">
        <f t="array" ref="C870">IFERROR(VLOOKUP(B870,RT!A:B,2,FALSE),"")</f>
        <v/>
      </c>
      <c r="D870" s="7" t="str">
        <f t="array" ref="D870">IFERROR(VLOOKUP(B870,RT!A:J,10,FALSE),"")</f>
        <v/>
      </c>
      <c r="E870" s="203">
        <v>10005652285</v>
      </c>
      <c r="F870" s="204" t="s">
        <v>820</v>
      </c>
      <c r="G870" s="204" t="s">
        <v>70</v>
      </c>
      <c r="H870" s="204"/>
      <c r="I870" s="204" t="s">
        <v>688</v>
      </c>
      <c r="J870" s="202" t="s">
        <v>84</v>
      </c>
      <c r="K870" s="169" t="str">
        <f t="array" ref="K870">IFERROR(VLOOKUP(B870,RT!A:K,11,FALSE),"")</f>
        <v/>
      </c>
      <c r="L870" s="170" t="str">
        <f t="array" ref="L870">IFERROR(VLOOKUP(B870,RT!A:AJ,36,FALSE),"")</f>
        <v/>
      </c>
      <c r="M870" s="53" t="str">
        <f t="array" ref="M870">IFERROR(VLOOKUP(B870,RT!A:AL,38,FALSE),"")</f>
        <v/>
      </c>
      <c r="N870" s="52" t="str">
        <f t="array" ref="N870">IFERROR(VLOOKUP(B870,RT!A:AK,37,FALSE),"")</f>
        <v/>
      </c>
      <c r="O870" s="54" t="str">
        <f t="array" ref="O870">IFERROR(VLOOKUP(B870,RT!A:I,9,FALSE),"")</f>
        <v/>
      </c>
      <c r="P870" s="52" t="str">
        <f t="array" ref="P870">IFERROR(VLOOKUP(B870,RT!A:H,8,FALSE),"")</f>
        <v/>
      </c>
      <c r="Q870" s="55" t="str">
        <f t="array" ref="Q870">IFERROR(VLOOKUP(B870,RT!A:AA,27,FALSE),"")</f>
        <v/>
      </c>
      <c r="R870" s="56" t="str">
        <f t="array" ref="R870">IF(AND(E870&lt;&gt;"",G870="INS",K870="OUI",M870&gt;0),M870*IF($O870&gt;41790,5.94,5.65),"")</f>
        <v/>
      </c>
      <c r="S870" s="50" t="str">
        <f t="array" ref="S870">IF(AND(E870&lt;&gt;"",G870="REV",K870="OUI",M870&gt;0),M870*IF($O870&gt;41790,6.2,5.9),"")</f>
        <v/>
      </c>
      <c r="T870" s="57" t="str">
        <f t="array" ref="T870">IF(AND(E870&lt;&gt;"",K870="NON",OR(L870="Branchement individuel",L870="Batiment détruit")),3,"")</f>
        <v/>
      </c>
      <c r="U870" s="58"/>
      <c r="V870" s="58" t="str">
        <f t="array" ref="V870">IF(AND(E870&lt;&gt;"",K870="OUI",Q870="OUI"),18,"")</f>
        <v/>
      </c>
      <c r="W870" s="49" t="str">
        <f t="array" ref="W870">IF(AND(E870&lt;&gt;"",K870="OUI",Q870="OUI"),60,"")</f>
        <v/>
      </c>
      <c r="X870" s="56"/>
      <c r="Y870" s="49"/>
      <c r="Z870" s="49"/>
      <c r="AA870" s="51"/>
      <c r="AB870" s="48"/>
    </row>
    <row r="871" spans="1:28" x14ac:dyDescent="0.25">
      <c r="A871" s="152" t="str">
        <f t="array" ref="A871">IF(D871="",RIGHT(E871,7),"")</f>
        <v>5285297</v>
      </c>
      <c r="B871" s="152">
        <f t="array" ref="B871">E871</f>
        <v>10005285297</v>
      </c>
      <c r="C871" s="61" t="str">
        <f t="array" ref="C871">IFERROR(VLOOKUP(B871,RT!A:B,2,FALSE),"")</f>
        <v/>
      </c>
      <c r="D871" s="7" t="str">
        <f t="array" ref="D871">IFERROR(VLOOKUP(B871,RT!A:J,10,FALSE),"")</f>
        <v/>
      </c>
      <c r="E871" s="203">
        <v>10005285297</v>
      </c>
      <c r="F871" s="204" t="s">
        <v>845</v>
      </c>
      <c r="G871" s="204" t="s">
        <v>70</v>
      </c>
      <c r="H871" s="204"/>
      <c r="I871" s="204" t="s">
        <v>688</v>
      </c>
      <c r="J871" s="202" t="s">
        <v>84</v>
      </c>
      <c r="K871" s="169" t="str">
        <f t="array" ref="K871">IFERROR(VLOOKUP(B871,RT!A:K,11,FALSE),"")</f>
        <v/>
      </c>
      <c r="L871" s="170" t="str">
        <f t="array" ref="L871">IFERROR(VLOOKUP(B871,RT!A:AJ,36,FALSE),"")</f>
        <v/>
      </c>
      <c r="M871" s="53" t="str">
        <f t="array" ref="M871">IFERROR(VLOOKUP(B871,RT!A:AL,38,FALSE),"")</f>
        <v/>
      </c>
      <c r="N871" s="52" t="str">
        <f t="array" ref="N871">IFERROR(VLOOKUP(B871,RT!A:AK,37,FALSE),"")</f>
        <v/>
      </c>
      <c r="O871" s="54" t="str">
        <f t="array" ref="O871">IFERROR(VLOOKUP(B871,RT!A:I,9,FALSE),"")</f>
        <v/>
      </c>
      <c r="P871" s="52" t="str">
        <f t="array" ref="P871">IFERROR(VLOOKUP(B871,RT!A:H,8,FALSE),"")</f>
        <v/>
      </c>
      <c r="Q871" s="55" t="str">
        <f t="array" ref="Q871">IFERROR(VLOOKUP(B871,RT!A:AA,27,FALSE),"")</f>
        <v/>
      </c>
      <c r="R871" s="56" t="str">
        <f t="array" ref="R871">IF(AND(E871&lt;&gt;"",G871="INS",K871="OUI",M871&gt;0),M871*IF($O871&gt;41790,5.94,5.65),"")</f>
        <v/>
      </c>
      <c r="S871" s="50" t="str">
        <f t="array" ref="S871">IF(AND(E871&lt;&gt;"",G871="REV",K871="OUI",M871&gt;0),M871*IF($O871&gt;41790,6.2,5.9),"")</f>
        <v/>
      </c>
      <c r="T871" s="57" t="str">
        <f t="array" ref="T871">IF(AND(E871&lt;&gt;"",K871="NON",OR(L871="Branchement individuel",L871="Batiment détruit")),3,"")</f>
        <v/>
      </c>
      <c r="U871" s="58"/>
      <c r="V871" s="58" t="str">
        <f t="array" ref="V871">IF(AND(E871&lt;&gt;"",K871="OUI",Q871="OUI"),18,"")</f>
        <v/>
      </c>
      <c r="W871" s="49" t="str">
        <f t="array" ref="W871">IF(AND(E871&lt;&gt;"",K871="OUI",Q871="OUI"),60,"")</f>
        <v/>
      </c>
      <c r="X871" s="56"/>
      <c r="Y871" s="49"/>
      <c r="Z871" s="49"/>
      <c r="AA871" s="51"/>
      <c r="AB871" s="48"/>
    </row>
    <row r="872" spans="1:28" x14ac:dyDescent="0.25">
      <c r="A872" s="152" t="str">
        <f t="array" ref="A872">IF(D872="",RIGHT(E872,7),"")</f>
        <v>5288867</v>
      </c>
      <c r="B872" s="152">
        <f t="array" ref="B872">E872</f>
        <v>10005288867</v>
      </c>
      <c r="C872" s="61" t="str">
        <f t="array" ref="C872">IFERROR(VLOOKUP(B872,RT!A:B,2,FALSE),"")</f>
        <v/>
      </c>
      <c r="D872" s="7" t="str">
        <f t="array" ref="D872">IFERROR(VLOOKUP(B872,RT!A:J,10,FALSE),"")</f>
        <v/>
      </c>
      <c r="E872" s="203">
        <v>10005288867</v>
      </c>
      <c r="F872" s="204" t="s">
        <v>846</v>
      </c>
      <c r="G872" s="204" t="s">
        <v>70</v>
      </c>
      <c r="H872" s="204"/>
      <c r="I872" s="204" t="s">
        <v>688</v>
      </c>
      <c r="J872" s="202" t="s">
        <v>84</v>
      </c>
      <c r="K872" s="169" t="str">
        <f t="array" ref="K872">IFERROR(VLOOKUP(B872,RT!A:K,11,FALSE),"")</f>
        <v/>
      </c>
      <c r="L872" s="170" t="str">
        <f t="array" ref="L872">IFERROR(VLOOKUP(B872,RT!A:AJ,36,FALSE),"")</f>
        <v/>
      </c>
      <c r="M872" s="53" t="str">
        <f t="array" ref="M872">IFERROR(VLOOKUP(B872,RT!A:AL,38,FALSE),"")</f>
        <v/>
      </c>
      <c r="N872" s="52" t="str">
        <f t="array" ref="N872">IFERROR(VLOOKUP(B872,RT!A:AK,37,FALSE),"")</f>
        <v/>
      </c>
      <c r="O872" s="54" t="str">
        <f t="array" ref="O872">IFERROR(VLOOKUP(B872,RT!A:I,9,FALSE),"")</f>
        <v/>
      </c>
      <c r="P872" s="52" t="str">
        <f t="array" ref="P872">IFERROR(VLOOKUP(B872,RT!A:H,8,FALSE),"")</f>
        <v/>
      </c>
      <c r="Q872" s="55" t="str">
        <f t="array" ref="Q872">IFERROR(VLOOKUP(B872,RT!A:AA,27,FALSE),"")</f>
        <v/>
      </c>
      <c r="R872" s="56" t="str">
        <f t="array" ref="R872">IF(AND(E872&lt;&gt;"",G872="INS",K872="OUI",M872&gt;0),M872*IF($O872&gt;41790,5.94,5.65),"")</f>
        <v/>
      </c>
      <c r="S872" s="50" t="str">
        <f t="array" ref="S872">IF(AND(E872&lt;&gt;"",G872="REV",K872="OUI",M872&gt;0),M872*IF($O872&gt;41790,6.2,5.9),"")</f>
        <v/>
      </c>
      <c r="T872" s="57" t="str">
        <f t="array" ref="T872">IF(AND(E872&lt;&gt;"",K872="NON",OR(L872="Branchement individuel",L872="Batiment détruit")),3,"")</f>
        <v/>
      </c>
      <c r="U872" s="58"/>
      <c r="V872" s="58" t="str">
        <f t="array" ref="V872">IF(AND(E872&lt;&gt;"",K872="OUI",Q872="OUI"),18,"")</f>
        <v/>
      </c>
      <c r="W872" s="49" t="str">
        <f t="array" ref="W872">IF(AND(E872&lt;&gt;"",K872="OUI",Q872="OUI"),60,"")</f>
        <v/>
      </c>
      <c r="X872" s="56"/>
      <c r="Y872" s="49"/>
      <c r="Z872" s="49"/>
      <c r="AA872" s="51"/>
      <c r="AB872" s="48"/>
    </row>
    <row r="873" spans="1:28" x14ac:dyDescent="0.25">
      <c r="A873" s="152" t="str">
        <f t="array" ref="A873">IF(D873="",RIGHT(E873,7),"")</f>
        <v>5504087</v>
      </c>
      <c r="B873" s="152">
        <f t="array" ref="B873">E873</f>
        <v>10005504087</v>
      </c>
      <c r="C873" s="61" t="str">
        <f t="array" ref="C873">IFERROR(VLOOKUP(B873,RT!A:B,2,FALSE),"")</f>
        <v/>
      </c>
      <c r="D873" s="7" t="str">
        <f t="array" ref="D873">IFERROR(VLOOKUP(B873,RT!A:J,10,FALSE),"")</f>
        <v/>
      </c>
      <c r="E873" s="203">
        <v>10005504087</v>
      </c>
      <c r="F873" s="204" t="s">
        <v>884</v>
      </c>
      <c r="G873" s="204" t="s">
        <v>70</v>
      </c>
      <c r="H873" s="204"/>
      <c r="I873" s="204" t="s">
        <v>688</v>
      </c>
      <c r="J873" s="202" t="s">
        <v>84</v>
      </c>
      <c r="K873" s="169" t="str">
        <f t="array" ref="K873">IFERROR(VLOOKUP(B873,RT!A:K,11,FALSE),"")</f>
        <v/>
      </c>
      <c r="L873" s="170" t="str">
        <f t="array" ref="L873">IFERROR(VLOOKUP(B873,RT!A:AJ,36,FALSE),"")</f>
        <v/>
      </c>
      <c r="M873" s="53" t="str">
        <f t="array" ref="M873">IFERROR(VLOOKUP(B873,RT!A:AL,38,FALSE),"")</f>
        <v/>
      </c>
      <c r="N873" s="52" t="str">
        <f t="array" ref="N873">IFERROR(VLOOKUP(B873,RT!A:AK,37,FALSE),"")</f>
        <v/>
      </c>
      <c r="O873" s="54" t="str">
        <f t="array" ref="O873">IFERROR(VLOOKUP(B873,RT!A:I,9,FALSE),"")</f>
        <v/>
      </c>
      <c r="P873" s="52" t="str">
        <f t="array" ref="P873">IFERROR(VLOOKUP(B873,RT!A:H,8,FALSE),"")</f>
        <v/>
      </c>
      <c r="Q873" s="55" t="str">
        <f t="array" ref="Q873">IFERROR(VLOOKUP(B873,RT!A:AA,27,FALSE),"")</f>
        <v/>
      </c>
      <c r="R873" s="56" t="str">
        <f t="array" ref="R873">IF(AND(E873&lt;&gt;"",G873="INS",K873="OUI",M873&gt;0),M873*IF($O873&gt;41790,5.94,5.65),"")</f>
        <v/>
      </c>
      <c r="S873" s="50" t="str">
        <f t="array" ref="S873">IF(AND(E873&lt;&gt;"",G873="REV",K873="OUI",M873&gt;0),M873*IF($O873&gt;41790,6.2,5.9),"")</f>
        <v/>
      </c>
      <c r="T873" s="57" t="str">
        <f t="array" ref="T873">IF(AND(E873&lt;&gt;"",K873="NON",OR(L873="Branchement individuel",L873="Batiment détruit")),3,"")</f>
        <v/>
      </c>
      <c r="U873" s="58"/>
      <c r="V873" s="58" t="str">
        <f t="array" ref="V873">IF(AND(E873&lt;&gt;"",K873="OUI",Q873="OUI"),18,"")</f>
        <v/>
      </c>
      <c r="W873" s="49" t="str">
        <f t="array" ref="W873">IF(AND(E873&lt;&gt;"",K873="OUI",Q873="OUI"),60,"")</f>
        <v/>
      </c>
      <c r="X873" s="56"/>
      <c r="Y873" s="49"/>
      <c r="Z873" s="49"/>
      <c r="AA873" s="51"/>
      <c r="AB873" s="48"/>
    </row>
    <row r="874" spans="1:28" s="156" customFormat="1" x14ac:dyDescent="0.25">
      <c r="A874" s="152" t="str">
        <f t="array" ref="A874">IF(D874="",RIGHT(E874,7),"")</f>
        <v>5384476</v>
      </c>
      <c r="B874" s="152">
        <f t="array" ref="B874">E874</f>
        <v>10005384476</v>
      </c>
      <c r="C874" s="61" t="str">
        <f t="array" ref="C874">IFERROR(VLOOKUP(B874,RT!A:B,2,FALSE),"")</f>
        <v/>
      </c>
      <c r="D874" s="7" t="str">
        <f t="array" ref="D874">IFERROR(VLOOKUP(B874,RT!A:J,10,FALSE),"")</f>
        <v/>
      </c>
      <c r="E874" s="203">
        <v>10005384476</v>
      </c>
      <c r="F874" s="204" t="s">
        <v>755</v>
      </c>
      <c r="G874" s="204" t="s">
        <v>70</v>
      </c>
      <c r="H874" s="204"/>
      <c r="I874" s="204" t="s">
        <v>688</v>
      </c>
      <c r="J874" s="202" t="s">
        <v>84</v>
      </c>
      <c r="K874" s="169" t="str">
        <f t="array" ref="K874">IFERROR(VLOOKUP(B874,RT!A:K,11,FALSE),"")</f>
        <v/>
      </c>
      <c r="L874" s="170" t="str">
        <f t="array" ref="L874">IFERROR(VLOOKUP(B874,RT!A:AJ,36,FALSE),"")</f>
        <v/>
      </c>
      <c r="M874" s="53" t="str">
        <f t="array" ref="M874">IFERROR(VLOOKUP(B874,RT!A:AL,38,FALSE),"")</f>
        <v/>
      </c>
      <c r="N874" s="52" t="str">
        <f t="array" ref="N874">IFERROR(VLOOKUP(B874,RT!A:AK,37,FALSE),"")</f>
        <v/>
      </c>
      <c r="O874" s="54" t="str">
        <f t="array" ref="O874">IFERROR(VLOOKUP(B874,RT!A:I,9,FALSE),"")</f>
        <v/>
      </c>
      <c r="P874" s="52" t="str">
        <f t="array" ref="P874">IFERROR(VLOOKUP(B874,RT!A:H,8,FALSE),"")</f>
        <v/>
      </c>
      <c r="Q874" s="55" t="str">
        <f t="array" ref="Q874">IFERROR(VLOOKUP(B874,RT!A:AA,27,FALSE),"")</f>
        <v/>
      </c>
      <c r="R874" s="56" t="str">
        <f t="array" ref="R874">IF(AND(E874&lt;&gt;"",G874="INS",K874="OUI",M874&gt;0),M874*IF($O874&gt;41790,5.94,5.65),"")</f>
        <v/>
      </c>
      <c r="S874" s="50" t="str">
        <f t="array" ref="S874">IF(AND(E874&lt;&gt;"",G874="REV",K874="OUI",M874&gt;0),M874*IF($O874&gt;41790,6.2,5.9),"")</f>
        <v/>
      </c>
      <c r="T874" s="57" t="str">
        <f t="array" ref="T874">IF(AND(E874&lt;&gt;"",K874="NON",OR(L874="Branchement individuel",L874="Batiment détruit")),3,"")</f>
        <v/>
      </c>
      <c r="U874" s="58"/>
      <c r="V874" s="58" t="str">
        <f t="array" ref="V874">IF(AND(E874&lt;&gt;"",K874="OUI",Q874="OUI"),18,"")</f>
        <v/>
      </c>
      <c r="W874" s="49" t="str">
        <f t="array" ref="W874">IF(AND(E874&lt;&gt;"",K874="OUI",Q874="OUI"),60,"")</f>
        <v/>
      </c>
      <c r="X874" s="56"/>
      <c r="Y874" s="49"/>
      <c r="Z874" s="49"/>
      <c r="AA874" s="51"/>
      <c r="AB874" s="48"/>
    </row>
    <row r="875" spans="1:28" x14ac:dyDescent="0.25">
      <c r="A875" s="152" t="str">
        <f t="array" ref="A875">IF(D875="",RIGHT(E875,7),"")</f>
        <v>5585744</v>
      </c>
      <c r="B875" s="152">
        <f t="array" ref="B875">E875</f>
        <v>10005585744</v>
      </c>
      <c r="C875" s="61" t="str">
        <f t="array" ref="C875">IFERROR(VLOOKUP(B875,RT!A:B,2,FALSE),"")</f>
        <v/>
      </c>
      <c r="D875" s="7" t="str">
        <f t="array" ref="D875">IFERROR(VLOOKUP(B875,RT!A:J,10,FALSE),"")</f>
        <v/>
      </c>
      <c r="E875" s="203">
        <v>10005585744</v>
      </c>
      <c r="F875" s="204" t="s">
        <v>909</v>
      </c>
      <c r="G875" s="204" t="s">
        <v>70</v>
      </c>
      <c r="H875" s="204"/>
      <c r="I875" s="204" t="s">
        <v>688</v>
      </c>
      <c r="J875" s="202" t="s">
        <v>84</v>
      </c>
      <c r="K875" s="169" t="str">
        <f t="array" ref="K875">IFERROR(VLOOKUP(B875,RT!A:K,11,FALSE),"")</f>
        <v/>
      </c>
      <c r="L875" s="170" t="str">
        <f t="array" ref="L875">IFERROR(VLOOKUP(B875,RT!A:AJ,36,FALSE),"")</f>
        <v/>
      </c>
      <c r="M875" s="53" t="str">
        <f t="array" ref="M875">IFERROR(VLOOKUP(B875,RT!A:AL,38,FALSE),"")</f>
        <v/>
      </c>
      <c r="N875" s="52" t="str">
        <f t="array" ref="N875">IFERROR(VLOOKUP(B875,RT!A:AK,37,FALSE),"")</f>
        <v/>
      </c>
      <c r="O875" s="54" t="str">
        <f t="array" ref="O875">IFERROR(VLOOKUP(B875,RT!A:I,9,FALSE),"")</f>
        <v/>
      </c>
      <c r="P875" s="52" t="str">
        <f t="array" ref="P875">IFERROR(VLOOKUP(B875,RT!A:H,8,FALSE),"")</f>
        <v/>
      </c>
      <c r="Q875" s="55" t="str">
        <f t="array" ref="Q875">IFERROR(VLOOKUP(B875,RT!A:AA,27,FALSE),"")</f>
        <v/>
      </c>
      <c r="R875" s="56" t="str">
        <f t="array" ref="R875">IF(AND(E875&lt;&gt;"",G875="INS",K875="OUI",M875&gt;0),M875*IF($O875&gt;41790,5.94,5.65),"")</f>
        <v/>
      </c>
      <c r="S875" s="50" t="str">
        <f t="array" ref="S875">IF(AND(E875&lt;&gt;"",G875="REV",K875="OUI",M875&gt;0),M875*IF($O875&gt;41790,6.2,5.9),"")</f>
        <v/>
      </c>
      <c r="T875" s="57" t="str">
        <f t="array" ref="T875">IF(AND(E875&lt;&gt;"",K875="NON",OR(L875="Branchement individuel",L875="Batiment détruit")),3,"")</f>
        <v/>
      </c>
      <c r="U875" s="58"/>
      <c r="V875" s="58" t="str">
        <f t="array" ref="V875">IF(AND(E875&lt;&gt;"",K875="OUI",Q875="OUI"),18,"")</f>
        <v/>
      </c>
      <c r="W875" s="49" t="str">
        <f t="array" ref="W875">IF(AND(E875&lt;&gt;"",K875="OUI",Q875="OUI"),60,"")</f>
        <v/>
      </c>
      <c r="X875" s="56"/>
      <c r="Y875" s="49"/>
      <c r="Z875" s="49"/>
      <c r="AA875" s="51"/>
      <c r="AB875" s="48"/>
    </row>
    <row r="876" spans="1:28" x14ac:dyDescent="0.25">
      <c r="A876" s="152" t="str">
        <f t="array" ref="A876">IF(D876="",RIGHT(E876,7),"")</f>
        <v>5500011</v>
      </c>
      <c r="B876" s="152">
        <f t="array" ref="B876">E876</f>
        <v>10005500011</v>
      </c>
      <c r="C876" s="61" t="str">
        <f t="array" ref="C876">IFERROR(VLOOKUP(B876,RT!A:B,2,FALSE),"")</f>
        <v/>
      </c>
      <c r="D876" s="7" t="str">
        <f t="array" ref="D876">IFERROR(VLOOKUP(B876,RT!A:J,10,FALSE),"")</f>
        <v/>
      </c>
      <c r="E876" s="203">
        <v>10005500011</v>
      </c>
      <c r="F876" s="204" t="s">
        <v>691</v>
      </c>
      <c r="G876" s="204" t="s">
        <v>70</v>
      </c>
      <c r="H876" s="204"/>
      <c r="I876" s="204" t="s">
        <v>688</v>
      </c>
      <c r="J876" s="202" t="s">
        <v>84</v>
      </c>
      <c r="K876" s="169" t="str">
        <f t="array" ref="K876">IFERROR(VLOOKUP(B876,RT!A:K,11,FALSE),"")</f>
        <v/>
      </c>
      <c r="L876" s="170" t="str">
        <f t="array" ref="L876">IFERROR(VLOOKUP(B876,RT!A:AJ,36,FALSE),"")</f>
        <v/>
      </c>
      <c r="M876" s="53" t="str">
        <f t="array" ref="M876">IFERROR(VLOOKUP(B876,RT!A:AL,38,FALSE),"")</f>
        <v/>
      </c>
      <c r="N876" s="52" t="str">
        <f t="array" ref="N876">IFERROR(VLOOKUP(B876,RT!A:AK,37,FALSE),"")</f>
        <v/>
      </c>
      <c r="O876" s="54" t="str">
        <f t="array" ref="O876">IFERROR(VLOOKUP(B876,RT!A:I,9,FALSE),"")</f>
        <v/>
      </c>
      <c r="P876" s="52" t="str">
        <f t="array" ref="P876">IFERROR(VLOOKUP(B876,RT!A:H,8,FALSE),"")</f>
        <v/>
      </c>
      <c r="Q876" s="55" t="str">
        <f t="array" ref="Q876">IFERROR(VLOOKUP(B876,RT!A:AA,27,FALSE),"")</f>
        <v/>
      </c>
      <c r="R876" s="56" t="str">
        <f t="array" ref="R876">IF(AND(E876&lt;&gt;"",G876="INS",K876="OUI",M876&gt;0),M876*IF($O876&gt;41790,5.94,5.65),"")</f>
        <v/>
      </c>
      <c r="S876" s="50" t="str">
        <f t="array" ref="S876">IF(AND(E876&lt;&gt;"",G876="REV",K876="OUI",M876&gt;0),M876*IF($O876&gt;41790,6.2,5.9),"")</f>
        <v/>
      </c>
      <c r="T876" s="57" t="str">
        <f t="array" ref="T876">IF(AND(E876&lt;&gt;"",K876="NON",OR(L876="Branchement individuel",L876="Batiment détruit")),3,"")</f>
        <v/>
      </c>
      <c r="U876" s="58"/>
      <c r="V876" s="58" t="str">
        <f t="array" ref="V876">IF(AND(E876&lt;&gt;"",K876="OUI",Q876="OUI"),18,"")</f>
        <v/>
      </c>
      <c r="W876" s="49" t="str">
        <f t="array" ref="W876">IF(AND(E876&lt;&gt;"",K876="OUI",Q876="OUI"),60,"")</f>
        <v/>
      </c>
      <c r="X876" s="56"/>
      <c r="Y876" s="49"/>
      <c r="Z876" s="49"/>
      <c r="AA876" s="51"/>
      <c r="AB876" s="48"/>
    </row>
    <row r="877" spans="1:28" x14ac:dyDescent="0.25">
      <c r="A877" s="152" t="str">
        <f t="array" ref="A877">IF(D877="",RIGHT(E877,7),"")</f>
        <v>5610740</v>
      </c>
      <c r="B877" s="152">
        <f t="array" ref="B877">E877</f>
        <v>10005610740</v>
      </c>
      <c r="C877" s="61" t="str">
        <f t="array" ref="C877">IFERROR(VLOOKUP(B877,RT!A:B,2,FALSE),"")</f>
        <v/>
      </c>
      <c r="D877" s="7" t="str">
        <f t="array" ref="D877">IFERROR(VLOOKUP(B877,RT!A:J,10,FALSE),"")</f>
        <v/>
      </c>
      <c r="E877" s="203">
        <v>10005610740</v>
      </c>
      <c r="F877" s="204" t="s">
        <v>772</v>
      </c>
      <c r="G877" s="204" t="s">
        <v>70</v>
      </c>
      <c r="H877" s="204"/>
      <c r="I877" s="204" t="s">
        <v>688</v>
      </c>
      <c r="J877" s="202" t="s">
        <v>84</v>
      </c>
      <c r="K877" s="169" t="str">
        <f t="array" ref="K877">IFERROR(VLOOKUP(B877,RT!A:K,11,FALSE),"")</f>
        <v/>
      </c>
      <c r="L877" s="170" t="str">
        <f t="array" ref="L877">IFERROR(VLOOKUP(B877,RT!A:AJ,36,FALSE),"")</f>
        <v/>
      </c>
      <c r="M877" s="53" t="str">
        <f t="array" ref="M877">IFERROR(VLOOKUP(B877,RT!A:AL,38,FALSE),"")</f>
        <v/>
      </c>
      <c r="N877" s="52" t="str">
        <f t="array" ref="N877">IFERROR(VLOOKUP(B877,RT!A:AK,37,FALSE),"")</f>
        <v/>
      </c>
      <c r="O877" s="54" t="str">
        <f t="array" ref="O877">IFERROR(VLOOKUP(B877,RT!A:I,9,FALSE),"")</f>
        <v/>
      </c>
      <c r="P877" s="52" t="str">
        <f t="array" ref="P877">IFERROR(VLOOKUP(B877,RT!A:H,8,FALSE),"")</f>
        <v/>
      </c>
      <c r="Q877" s="55" t="str">
        <f t="array" ref="Q877">IFERROR(VLOOKUP(B877,RT!A:AA,27,FALSE),"")</f>
        <v/>
      </c>
      <c r="R877" s="56" t="str">
        <f t="array" ref="R877">IF(AND(E877&lt;&gt;"",G877="INS",K877="OUI",M877&gt;0),M877*IF($O877&gt;41790,5.94,5.65),"")</f>
        <v/>
      </c>
      <c r="S877" s="50" t="str">
        <f t="array" ref="S877">IF(AND(E877&lt;&gt;"",G877="REV",K877="OUI",M877&gt;0),M877*IF($O877&gt;41790,6.2,5.9),"")</f>
        <v/>
      </c>
      <c r="T877" s="57" t="str">
        <f t="array" ref="T877">IF(AND(E877&lt;&gt;"",K877="NON",OR(L877="Branchement individuel",L877="Batiment détruit")),3,"")</f>
        <v/>
      </c>
      <c r="U877" s="58"/>
      <c r="V877" s="58" t="str">
        <f t="array" ref="V877">IF(AND(E877&lt;&gt;"",K877="OUI",Q877="OUI"),18,"")</f>
        <v/>
      </c>
      <c r="W877" s="49" t="str">
        <f t="array" ref="W877">IF(AND(E877&lt;&gt;"",K877="OUI",Q877="OUI"),60,"")</f>
        <v/>
      </c>
      <c r="X877" s="56"/>
      <c r="Y877" s="49"/>
      <c r="Z877" s="49"/>
      <c r="AA877" s="51"/>
      <c r="AB877" s="48"/>
    </row>
    <row r="878" spans="1:28" x14ac:dyDescent="0.25">
      <c r="A878" s="152" t="str">
        <f t="array" ref="A878">IF(D878="",RIGHT(E878,7),"")</f>
        <v>5606197</v>
      </c>
      <c r="B878" s="152">
        <f t="array" ref="B878">E878</f>
        <v>10005606197</v>
      </c>
      <c r="C878" s="61" t="str">
        <f t="array" ref="C878">IFERROR(VLOOKUP(B878,RT!A:B,2,FALSE),"")</f>
        <v/>
      </c>
      <c r="D878" s="7" t="str">
        <f t="array" ref="D878">IFERROR(VLOOKUP(B878,RT!A:J,10,FALSE),"")</f>
        <v/>
      </c>
      <c r="E878" s="203">
        <v>10005606197</v>
      </c>
      <c r="F878" s="204" t="s">
        <v>890</v>
      </c>
      <c r="G878" s="204" t="s">
        <v>70</v>
      </c>
      <c r="H878" s="204"/>
      <c r="I878" s="204" t="s">
        <v>688</v>
      </c>
      <c r="J878" s="202" t="s">
        <v>84</v>
      </c>
      <c r="K878" s="169" t="str">
        <f t="array" ref="K878">IFERROR(VLOOKUP(B878,RT!A:K,11,FALSE),"")</f>
        <v/>
      </c>
      <c r="L878" s="170" t="str">
        <f t="array" ref="L878">IFERROR(VLOOKUP(B878,RT!A:AJ,36,FALSE),"")</f>
        <v/>
      </c>
      <c r="M878" s="53" t="str">
        <f t="array" ref="M878">IFERROR(VLOOKUP(B878,RT!A:AL,38,FALSE),"")</f>
        <v/>
      </c>
      <c r="N878" s="52" t="str">
        <f t="array" ref="N878">IFERROR(VLOOKUP(B878,RT!A:AK,37,FALSE),"")</f>
        <v/>
      </c>
      <c r="O878" s="54" t="str">
        <f t="array" ref="O878">IFERROR(VLOOKUP(B878,RT!A:I,9,FALSE),"")</f>
        <v/>
      </c>
      <c r="P878" s="52" t="str">
        <f t="array" ref="P878">IFERROR(VLOOKUP(B878,RT!A:H,8,FALSE),"")</f>
        <v/>
      </c>
      <c r="Q878" s="55" t="str">
        <f t="array" ref="Q878">IFERROR(VLOOKUP(B878,RT!A:AA,27,FALSE),"")</f>
        <v/>
      </c>
      <c r="R878" s="56" t="str">
        <f t="array" ref="R878">IF(AND(E878&lt;&gt;"",G878="INS",K878="OUI",M878&gt;0),M878*IF($O878&gt;41790,5.94,5.65),"")</f>
        <v/>
      </c>
      <c r="S878" s="50" t="str">
        <f t="array" ref="S878">IF(AND(E878&lt;&gt;"",G878="REV",K878="OUI",M878&gt;0),M878*IF($O878&gt;41790,6.2,5.9),"")</f>
        <v/>
      </c>
      <c r="T878" s="57" t="str">
        <f t="array" ref="T878">IF(AND(E878&lt;&gt;"",K878="NON",OR(L878="Branchement individuel",L878="Batiment détruit")),3,"")</f>
        <v/>
      </c>
      <c r="U878" s="58"/>
      <c r="V878" s="58" t="str">
        <f t="array" ref="V878">IF(AND(E878&lt;&gt;"",K878="OUI",Q878="OUI"),18,"")</f>
        <v/>
      </c>
      <c r="W878" s="49" t="str">
        <f t="array" ref="W878">IF(AND(E878&lt;&gt;"",K878="OUI",Q878="OUI"),60,"")</f>
        <v/>
      </c>
      <c r="X878" s="56"/>
      <c r="Y878" s="49"/>
      <c r="Z878" s="49"/>
      <c r="AA878" s="51"/>
      <c r="AB878" s="48"/>
    </row>
    <row r="879" spans="1:28" x14ac:dyDescent="0.25">
      <c r="A879" s="152" t="str">
        <f t="array" ref="A879">IF(D879="",RIGHT(E879,7),"")</f>
        <v>5423699</v>
      </c>
      <c r="B879" s="152">
        <f t="array" ref="B879">E879</f>
        <v>10005423699</v>
      </c>
      <c r="C879" s="61" t="str">
        <f t="array" ref="C879">IFERROR(VLOOKUP(B879,RT!A:B,2,FALSE),"")</f>
        <v/>
      </c>
      <c r="D879" s="7" t="str">
        <f t="array" ref="D879">IFERROR(VLOOKUP(B879,RT!A:J,10,FALSE),"")</f>
        <v/>
      </c>
      <c r="E879" s="203">
        <v>10005423699</v>
      </c>
      <c r="F879" s="204" t="s">
        <v>739</v>
      </c>
      <c r="G879" s="204" t="s">
        <v>70</v>
      </c>
      <c r="H879" s="204"/>
      <c r="I879" s="204" t="s">
        <v>688</v>
      </c>
      <c r="J879" s="202" t="s">
        <v>84</v>
      </c>
      <c r="K879" s="169" t="str">
        <f t="array" ref="K879">IFERROR(VLOOKUP(B879,RT!A:K,11,FALSE),"")</f>
        <v/>
      </c>
      <c r="L879" s="170" t="str">
        <f t="array" ref="L879">IFERROR(VLOOKUP(B879,RT!A:AJ,36,FALSE),"")</f>
        <v/>
      </c>
      <c r="M879" s="53" t="str">
        <f t="array" ref="M879">IFERROR(VLOOKUP(B879,RT!A:AL,38,FALSE),"")</f>
        <v/>
      </c>
      <c r="N879" s="52" t="str">
        <f t="array" ref="N879">IFERROR(VLOOKUP(B879,RT!A:AK,37,FALSE),"")</f>
        <v/>
      </c>
      <c r="O879" s="54" t="str">
        <f t="array" ref="O879">IFERROR(VLOOKUP(B879,RT!A:I,9,FALSE),"")</f>
        <v/>
      </c>
      <c r="P879" s="52" t="str">
        <f t="array" ref="P879">IFERROR(VLOOKUP(B879,RT!A:H,8,FALSE),"")</f>
        <v/>
      </c>
      <c r="Q879" s="55" t="str">
        <f t="array" ref="Q879">IFERROR(VLOOKUP(B879,RT!A:AA,27,FALSE),"")</f>
        <v/>
      </c>
      <c r="R879" s="56" t="str">
        <f t="array" ref="R879">IF(AND(E879&lt;&gt;"",G879="INS",K879="OUI",M879&gt;0),M879*IF($O879&gt;41790,5.94,5.65),"")</f>
        <v/>
      </c>
      <c r="S879" s="50" t="str">
        <f t="array" ref="S879">IF(AND(E879&lt;&gt;"",G879="REV",K879="OUI",M879&gt;0),M879*IF($O879&gt;41790,6.2,5.9),"")</f>
        <v/>
      </c>
      <c r="T879" s="57" t="str">
        <f t="array" ref="T879">IF(AND(E879&lt;&gt;"",K879="NON",OR(L879="Branchement individuel",L879="Batiment détruit")),3,"")</f>
        <v/>
      </c>
      <c r="U879" s="58"/>
      <c r="V879" s="58" t="str">
        <f t="array" ref="V879">IF(AND(E879&lt;&gt;"",K879="OUI",Q879="OUI"),18,"")</f>
        <v/>
      </c>
      <c r="W879" s="49" t="str">
        <f t="array" ref="W879">IF(AND(E879&lt;&gt;"",K879="OUI",Q879="OUI"),60,"")</f>
        <v/>
      </c>
      <c r="X879" s="56"/>
      <c r="Y879" s="49"/>
      <c r="Z879" s="49"/>
      <c r="AA879" s="51"/>
      <c r="AB879" s="48"/>
    </row>
    <row r="880" spans="1:28" s="156" customFormat="1" x14ac:dyDescent="0.25">
      <c r="A880" s="152" t="str">
        <f t="array" ref="A880">IF(D880="",RIGHT(E880,7),"")</f>
        <v>5461873</v>
      </c>
      <c r="B880" s="152">
        <f t="array" ref="B880">E880</f>
        <v>10005461873</v>
      </c>
      <c r="C880" s="61" t="str">
        <f t="array" ref="C880">IFERROR(VLOOKUP(B880,RT!A:B,2,FALSE),"")</f>
        <v/>
      </c>
      <c r="D880" s="7" t="str">
        <f t="array" ref="D880">IFERROR(VLOOKUP(B880,RT!A:J,10,FALSE),"")</f>
        <v/>
      </c>
      <c r="E880" s="203">
        <v>10005461873</v>
      </c>
      <c r="F880" s="204" t="s">
        <v>766</v>
      </c>
      <c r="G880" s="204" t="s">
        <v>70</v>
      </c>
      <c r="H880" s="204"/>
      <c r="I880" s="204" t="s">
        <v>688</v>
      </c>
      <c r="J880" s="202" t="s">
        <v>84</v>
      </c>
      <c r="K880" s="169" t="str">
        <f t="array" ref="K880">IFERROR(VLOOKUP(B880,RT!A:K,11,FALSE),"")</f>
        <v/>
      </c>
      <c r="L880" s="170" t="str">
        <f t="array" ref="L880">IFERROR(VLOOKUP(B880,RT!A:AJ,36,FALSE),"")</f>
        <v/>
      </c>
      <c r="M880" s="53" t="str">
        <f t="array" ref="M880">IFERROR(VLOOKUP(B880,RT!A:AL,38,FALSE),"")</f>
        <v/>
      </c>
      <c r="N880" s="52" t="str">
        <f t="array" ref="N880">IFERROR(VLOOKUP(B880,RT!A:AK,37,FALSE),"")</f>
        <v/>
      </c>
      <c r="O880" s="54" t="str">
        <f t="array" ref="O880">IFERROR(VLOOKUP(B880,RT!A:I,9,FALSE),"")</f>
        <v/>
      </c>
      <c r="P880" s="52" t="str">
        <f t="array" ref="P880">IFERROR(VLOOKUP(B880,RT!A:H,8,FALSE),"")</f>
        <v/>
      </c>
      <c r="Q880" s="55" t="str">
        <f t="array" ref="Q880">IFERROR(VLOOKUP(B880,RT!A:AA,27,FALSE),"")</f>
        <v/>
      </c>
      <c r="R880" s="56" t="str">
        <f t="array" ref="R880">IF(AND(E880&lt;&gt;"",G880="INS",K880="OUI",M880&gt;0),M880*IF($O880&gt;41790,5.94,5.65),"")</f>
        <v/>
      </c>
      <c r="S880" s="50" t="str">
        <f t="array" ref="S880">IF(AND(E880&lt;&gt;"",G880="REV",K880="OUI",M880&gt;0),M880*IF($O880&gt;41790,6.2,5.9),"")</f>
        <v/>
      </c>
      <c r="T880" s="57" t="str">
        <f t="array" ref="T880">IF(AND(E880&lt;&gt;"",K880="NON",OR(L880="Branchement individuel",L880="Batiment détruit")),3,"")</f>
        <v/>
      </c>
      <c r="U880" s="58"/>
      <c r="V880" s="58" t="str">
        <f t="array" ref="V880">IF(AND(E880&lt;&gt;"",K880="OUI",Q880="OUI"),18,"")</f>
        <v/>
      </c>
      <c r="W880" s="49" t="str">
        <f t="array" ref="W880">IF(AND(E880&lt;&gt;"",K880="OUI",Q880="OUI"),60,"")</f>
        <v/>
      </c>
      <c r="X880" s="56"/>
      <c r="Y880" s="49"/>
      <c r="Z880" s="49"/>
      <c r="AA880" s="51"/>
      <c r="AB880" s="48"/>
    </row>
    <row r="881" spans="1:28" x14ac:dyDescent="0.25">
      <c r="A881" s="152" t="str">
        <f t="array" ref="A881">IF(D881="",RIGHT(E881,7),"")</f>
        <v>5424229</v>
      </c>
      <c r="B881" s="152">
        <f t="array" ref="B881">E881</f>
        <v>10005424229</v>
      </c>
      <c r="C881" s="61" t="str">
        <f t="array" ref="C881">IFERROR(VLOOKUP(B881,RT!A:B,2,FALSE),"")</f>
        <v/>
      </c>
      <c r="D881" s="7" t="str">
        <f t="array" ref="D881">IFERROR(VLOOKUP(B881,RT!A:J,10,FALSE),"")</f>
        <v/>
      </c>
      <c r="E881" s="203">
        <v>10005424229</v>
      </c>
      <c r="F881" s="204" t="s">
        <v>740</v>
      </c>
      <c r="G881" s="204" t="s">
        <v>70</v>
      </c>
      <c r="H881" s="204"/>
      <c r="I881" s="204" t="s">
        <v>688</v>
      </c>
      <c r="J881" s="202" t="s">
        <v>84</v>
      </c>
      <c r="K881" s="169" t="str">
        <f t="array" ref="K881">IFERROR(VLOOKUP(B881,RT!A:K,11,FALSE),"")</f>
        <v/>
      </c>
      <c r="L881" s="170" t="str">
        <f t="array" ref="L881">IFERROR(VLOOKUP(B881,RT!A:AJ,36,FALSE),"")</f>
        <v/>
      </c>
      <c r="M881" s="53" t="str">
        <f t="array" ref="M881">IFERROR(VLOOKUP(B881,RT!A:AL,38,FALSE),"")</f>
        <v/>
      </c>
      <c r="N881" s="52" t="str">
        <f t="array" ref="N881">IFERROR(VLOOKUP(B881,RT!A:AK,37,FALSE),"")</f>
        <v/>
      </c>
      <c r="O881" s="54" t="str">
        <f t="array" ref="O881">IFERROR(VLOOKUP(B881,RT!A:I,9,FALSE),"")</f>
        <v/>
      </c>
      <c r="P881" s="52" t="str">
        <f t="array" ref="P881">IFERROR(VLOOKUP(B881,RT!A:H,8,FALSE),"")</f>
        <v/>
      </c>
      <c r="Q881" s="55" t="str">
        <f t="array" ref="Q881">IFERROR(VLOOKUP(B881,RT!A:AA,27,FALSE),"")</f>
        <v/>
      </c>
      <c r="R881" s="56" t="str">
        <f t="array" ref="R881">IF(AND(E881&lt;&gt;"",G881="INS",K881="OUI",M881&gt;0),M881*IF($O881&gt;41790,5.94,5.65),"")</f>
        <v/>
      </c>
      <c r="S881" s="50" t="str">
        <f t="array" ref="S881">IF(AND(E881&lt;&gt;"",G881="REV",K881="OUI",M881&gt;0),M881*IF($O881&gt;41790,6.2,5.9),"")</f>
        <v/>
      </c>
      <c r="T881" s="57" t="str">
        <f t="array" ref="T881">IF(AND(E881&lt;&gt;"",K881="NON",OR(L881="Branchement individuel",L881="Batiment détruit")),3,"")</f>
        <v/>
      </c>
      <c r="U881" s="58"/>
      <c r="V881" s="58" t="str">
        <f t="array" ref="V881">IF(AND(E881&lt;&gt;"",K881="OUI",Q881="OUI"),18,"")</f>
        <v/>
      </c>
      <c r="W881" s="49" t="str">
        <f t="array" ref="W881">IF(AND(E881&lt;&gt;"",K881="OUI",Q881="OUI"),60,"")</f>
        <v/>
      </c>
      <c r="X881" s="56"/>
      <c r="Y881" s="49"/>
      <c r="Z881" s="49"/>
      <c r="AA881" s="51"/>
      <c r="AB881" s="48"/>
    </row>
    <row r="882" spans="1:28" x14ac:dyDescent="0.25">
      <c r="A882" s="152" t="str">
        <f t="array" ref="A882">IF(D882="",RIGHT(E882,7),"")</f>
        <v>5383995</v>
      </c>
      <c r="B882" s="152">
        <f t="array" ref="B882">E882</f>
        <v>10005383995</v>
      </c>
      <c r="C882" s="61" t="str">
        <f t="array" ref="C882">IFERROR(VLOOKUP(B882,RT!A:B,2,FALSE),"")</f>
        <v/>
      </c>
      <c r="D882" s="7" t="str">
        <f t="array" ref="D882">IFERROR(VLOOKUP(B882,RT!A:J,10,FALSE),"")</f>
        <v/>
      </c>
      <c r="E882" s="203">
        <v>10005383995</v>
      </c>
      <c r="F882" s="204" t="s">
        <v>713</v>
      </c>
      <c r="G882" s="204" t="s">
        <v>70</v>
      </c>
      <c r="H882" s="204"/>
      <c r="I882" s="204" t="s">
        <v>688</v>
      </c>
      <c r="J882" s="202" t="s">
        <v>84</v>
      </c>
      <c r="K882" s="169" t="str">
        <f t="array" ref="K882">IFERROR(VLOOKUP(B882,RT!A:K,11,FALSE),"")</f>
        <v/>
      </c>
      <c r="L882" s="170" t="str">
        <f t="array" ref="L882">IFERROR(VLOOKUP(B882,RT!A:AJ,36,FALSE),"")</f>
        <v/>
      </c>
      <c r="M882" s="53" t="str">
        <f t="array" ref="M882">IFERROR(VLOOKUP(B882,RT!A:AL,38,FALSE),"")</f>
        <v/>
      </c>
      <c r="N882" s="52" t="str">
        <f t="array" ref="N882">IFERROR(VLOOKUP(B882,RT!A:AK,37,FALSE),"")</f>
        <v/>
      </c>
      <c r="O882" s="54" t="str">
        <f t="array" ref="O882">IFERROR(VLOOKUP(B882,RT!A:I,9,FALSE),"")</f>
        <v/>
      </c>
      <c r="P882" s="52" t="str">
        <f t="array" ref="P882">IFERROR(VLOOKUP(B882,RT!A:H,8,FALSE),"")</f>
        <v/>
      </c>
      <c r="Q882" s="55" t="str">
        <f t="array" ref="Q882">IFERROR(VLOOKUP(B882,RT!A:AA,27,FALSE),"")</f>
        <v/>
      </c>
      <c r="R882" s="56" t="str">
        <f t="array" ref="R882">IF(AND(E882&lt;&gt;"",G882="INS",K882="OUI",M882&gt;0),M882*IF($O882&gt;41790,5.94,5.65),"")</f>
        <v/>
      </c>
      <c r="S882" s="50" t="str">
        <f t="array" ref="S882">IF(AND(E882&lt;&gt;"",G882="REV",K882="OUI",M882&gt;0),M882*IF($O882&gt;41790,6.2,5.9),"")</f>
        <v/>
      </c>
      <c r="T882" s="57" t="str">
        <f t="array" ref="T882">IF(AND(E882&lt;&gt;"",K882="NON",OR(L882="Branchement individuel",L882="Batiment détruit")),3,"")</f>
        <v/>
      </c>
      <c r="U882" s="58"/>
      <c r="V882" s="58" t="str">
        <f t="array" ref="V882">IF(AND(E882&lt;&gt;"",K882="OUI",Q882="OUI"),18,"")</f>
        <v/>
      </c>
      <c r="W882" s="49" t="str">
        <f t="array" ref="W882">IF(AND(E882&lt;&gt;"",K882="OUI",Q882="OUI"),60,"")</f>
        <v/>
      </c>
      <c r="X882" s="56"/>
      <c r="Y882" s="49"/>
      <c r="Z882" s="49"/>
      <c r="AA882" s="51"/>
      <c r="AB882" s="48"/>
    </row>
    <row r="883" spans="1:28" x14ac:dyDescent="0.25">
      <c r="A883" s="152" t="str">
        <f t="array" ref="A883">IF(D883="",RIGHT(E883,7),"")</f>
        <v>5504089</v>
      </c>
      <c r="B883" s="152">
        <f t="array" ref="B883">E883</f>
        <v>10005504089</v>
      </c>
      <c r="C883" s="61" t="str">
        <f t="array" ref="C883">IFERROR(VLOOKUP(B883,RT!A:B,2,FALSE),"")</f>
        <v/>
      </c>
      <c r="D883" s="7" t="str">
        <f t="array" ref="D883">IFERROR(VLOOKUP(B883,RT!A:J,10,FALSE),"")</f>
        <v/>
      </c>
      <c r="E883" s="203">
        <v>10005504089</v>
      </c>
      <c r="F883" s="204" t="s">
        <v>759</v>
      </c>
      <c r="G883" s="204" t="s">
        <v>70</v>
      </c>
      <c r="H883" s="204"/>
      <c r="I883" s="204" t="s">
        <v>688</v>
      </c>
      <c r="J883" s="202" t="s">
        <v>84</v>
      </c>
      <c r="K883" s="169" t="str">
        <f t="array" ref="K883">IFERROR(VLOOKUP(B883,RT!A:K,11,FALSE),"")</f>
        <v/>
      </c>
      <c r="L883" s="170" t="str">
        <f t="array" ref="L883">IFERROR(VLOOKUP(B883,RT!A:AJ,36,FALSE),"")</f>
        <v/>
      </c>
      <c r="M883" s="53" t="str">
        <f t="array" ref="M883">IFERROR(VLOOKUP(B883,RT!A:AL,38,FALSE),"")</f>
        <v/>
      </c>
      <c r="N883" s="52" t="str">
        <f t="array" ref="N883">IFERROR(VLOOKUP(B883,RT!A:AK,37,FALSE),"")</f>
        <v/>
      </c>
      <c r="O883" s="54" t="str">
        <f t="array" ref="O883">IFERROR(VLOOKUP(B883,RT!A:I,9,FALSE),"")</f>
        <v/>
      </c>
      <c r="P883" s="52" t="str">
        <f t="array" ref="P883">IFERROR(VLOOKUP(B883,RT!A:H,8,FALSE),"")</f>
        <v/>
      </c>
      <c r="Q883" s="55" t="str">
        <f t="array" ref="Q883">IFERROR(VLOOKUP(B883,RT!A:AA,27,FALSE),"")</f>
        <v/>
      </c>
      <c r="R883" s="56" t="str">
        <f t="array" ref="R883">IF(AND(E883&lt;&gt;"",G883="INS",K883="OUI",M883&gt;0),M883*IF($O883&gt;41790,5.94,5.65),"")</f>
        <v/>
      </c>
      <c r="S883" s="50" t="str">
        <f t="array" ref="S883">IF(AND(E883&lt;&gt;"",G883="REV",K883="OUI",M883&gt;0),M883*IF($O883&gt;41790,6.2,5.9),"")</f>
        <v/>
      </c>
      <c r="T883" s="57" t="str">
        <f t="array" ref="T883">IF(AND(E883&lt;&gt;"",K883="NON",OR(L883="Branchement individuel",L883="Batiment détruit")),3,"")</f>
        <v/>
      </c>
      <c r="U883" s="58"/>
      <c r="V883" s="58" t="str">
        <f t="array" ref="V883">IF(AND(E883&lt;&gt;"",K883="OUI",Q883="OUI"),18,"")</f>
        <v/>
      </c>
      <c r="W883" s="49" t="str">
        <f t="array" ref="W883">IF(AND(E883&lt;&gt;"",K883="OUI",Q883="OUI"),60,"")</f>
        <v/>
      </c>
      <c r="X883" s="56"/>
      <c r="Y883" s="49"/>
      <c r="Z883" s="49"/>
      <c r="AA883" s="51"/>
      <c r="AB883" s="48"/>
    </row>
    <row r="884" spans="1:28" x14ac:dyDescent="0.25">
      <c r="A884" s="152" t="str">
        <f t="array" ref="A884">IF(D884="",RIGHT(E884,7),"")</f>
        <v>5383525</v>
      </c>
      <c r="B884" s="152">
        <f t="array" ref="B884">E884</f>
        <v>10005383525</v>
      </c>
      <c r="C884" s="61" t="str">
        <f t="array" ref="C884">IFERROR(VLOOKUP(B884,RT!A:B,2,FALSE),"")</f>
        <v/>
      </c>
      <c r="D884" s="7" t="str">
        <f t="array" ref="D884">IFERROR(VLOOKUP(B884,RT!A:J,10,FALSE),"")</f>
        <v/>
      </c>
      <c r="E884" s="203">
        <v>10005383525</v>
      </c>
      <c r="F884" s="204" t="s">
        <v>747</v>
      </c>
      <c r="G884" s="204" t="s">
        <v>70</v>
      </c>
      <c r="H884" s="204"/>
      <c r="I884" s="204" t="s">
        <v>688</v>
      </c>
      <c r="J884" s="202" t="s">
        <v>84</v>
      </c>
      <c r="K884" s="169" t="str">
        <f t="array" ref="K884">IFERROR(VLOOKUP(B884,RT!A:K,11,FALSE),"")</f>
        <v/>
      </c>
      <c r="L884" s="170" t="str">
        <f t="array" ref="L884">IFERROR(VLOOKUP(B884,RT!A:AJ,36,FALSE),"")</f>
        <v/>
      </c>
      <c r="M884" s="53" t="str">
        <f t="array" ref="M884">IFERROR(VLOOKUP(B884,RT!A:AL,38,FALSE),"")</f>
        <v/>
      </c>
      <c r="N884" s="52" t="str">
        <f t="array" ref="N884">IFERROR(VLOOKUP(B884,RT!A:AK,37,FALSE),"")</f>
        <v/>
      </c>
      <c r="O884" s="54" t="str">
        <f t="array" ref="O884">IFERROR(VLOOKUP(B884,RT!A:I,9,FALSE),"")</f>
        <v/>
      </c>
      <c r="P884" s="52" t="str">
        <f t="array" ref="P884">IFERROR(VLOOKUP(B884,RT!A:H,8,FALSE),"")</f>
        <v/>
      </c>
      <c r="Q884" s="55" t="str">
        <f t="array" ref="Q884">IFERROR(VLOOKUP(B884,RT!A:AA,27,FALSE),"")</f>
        <v/>
      </c>
      <c r="R884" s="56" t="str">
        <f t="array" ref="R884">IF(AND(E884&lt;&gt;"",G884="INS",K884="OUI",M884&gt;0),M884*IF($O884&gt;41790,5.94,5.65),"")</f>
        <v/>
      </c>
      <c r="S884" s="50" t="str">
        <f t="array" ref="S884">IF(AND(E884&lt;&gt;"",G884="REV",K884="OUI",M884&gt;0),M884*IF($O884&gt;41790,6.2,5.9),"")</f>
        <v/>
      </c>
      <c r="T884" s="57" t="str">
        <f t="array" ref="T884">IF(AND(E884&lt;&gt;"",K884="NON",OR(L884="Branchement individuel",L884="Batiment détruit")),3,"")</f>
        <v/>
      </c>
      <c r="U884" s="58"/>
      <c r="V884" s="58" t="str">
        <f t="array" ref="V884">IF(AND(E884&lt;&gt;"",K884="OUI",Q884="OUI"),18,"")</f>
        <v/>
      </c>
      <c r="W884" s="49" t="str">
        <f t="array" ref="W884">IF(AND(E884&lt;&gt;"",K884="OUI",Q884="OUI"),60,"")</f>
        <v/>
      </c>
      <c r="X884" s="56"/>
      <c r="Y884" s="49"/>
      <c r="Z884" s="49"/>
      <c r="AA884" s="51"/>
      <c r="AB884" s="48"/>
    </row>
    <row r="885" spans="1:28" s="156" customFormat="1" x14ac:dyDescent="0.25">
      <c r="A885" s="152" t="str">
        <f t="array" ref="A885">IF(D885="",RIGHT(E885,7),"")</f>
        <v>5337108</v>
      </c>
      <c r="B885" s="152">
        <f t="array" ref="B885">E885</f>
        <v>10005337108</v>
      </c>
      <c r="C885" s="61" t="str">
        <f t="array" ref="C885">IFERROR(VLOOKUP(B885,RT!A:B,2,FALSE),"")</f>
        <v/>
      </c>
      <c r="D885" s="7" t="str">
        <f t="array" ref="D885">IFERROR(VLOOKUP(B885,RT!A:J,10,FALSE),"")</f>
        <v/>
      </c>
      <c r="E885" s="203">
        <v>10005337108</v>
      </c>
      <c r="F885" s="204" t="s">
        <v>767</v>
      </c>
      <c r="G885" s="204" t="s">
        <v>70</v>
      </c>
      <c r="H885" s="204"/>
      <c r="I885" s="204" t="s">
        <v>688</v>
      </c>
      <c r="J885" s="202" t="s">
        <v>84</v>
      </c>
      <c r="K885" s="169" t="str">
        <f t="array" ref="K885">IFERROR(VLOOKUP(B885,RT!A:K,11,FALSE),"")</f>
        <v/>
      </c>
      <c r="L885" s="170" t="str">
        <f t="array" ref="L885">IFERROR(VLOOKUP(B885,RT!A:AJ,36,FALSE),"")</f>
        <v/>
      </c>
      <c r="M885" s="53" t="str">
        <f t="array" ref="M885">IFERROR(VLOOKUP(B885,RT!A:AL,38,FALSE),"")</f>
        <v/>
      </c>
      <c r="N885" s="52" t="str">
        <f t="array" ref="N885">IFERROR(VLOOKUP(B885,RT!A:AK,37,FALSE),"")</f>
        <v/>
      </c>
      <c r="O885" s="54" t="str">
        <f t="array" ref="O885">IFERROR(VLOOKUP(B885,RT!A:I,9,FALSE),"")</f>
        <v/>
      </c>
      <c r="P885" s="52" t="str">
        <f t="array" ref="P885">IFERROR(VLOOKUP(B885,RT!A:H,8,FALSE),"")</f>
        <v/>
      </c>
      <c r="Q885" s="55" t="str">
        <f t="array" ref="Q885">IFERROR(VLOOKUP(B885,RT!A:AA,27,FALSE),"")</f>
        <v/>
      </c>
      <c r="R885" s="56" t="str">
        <f t="array" ref="R885">IF(AND(E885&lt;&gt;"",G885="INS",K885="OUI",M885&gt;0),M885*IF($O885&gt;41790,5.94,5.65),"")</f>
        <v/>
      </c>
      <c r="S885" s="50" t="str">
        <f t="array" ref="S885">IF(AND(E885&lt;&gt;"",G885="REV",K885="OUI",M885&gt;0),M885*IF($O885&gt;41790,6.2,5.9),"")</f>
        <v/>
      </c>
      <c r="T885" s="57" t="str">
        <f t="array" ref="T885">IF(AND(E885&lt;&gt;"",K885="NON",OR(L885="Branchement individuel",L885="Batiment détruit")),3,"")</f>
        <v/>
      </c>
      <c r="U885" s="58"/>
      <c r="V885" s="58" t="str">
        <f t="array" ref="V885">IF(AND(E885&lt;&gt;"",K885="OUI",Q885="OUI"),18,"")</f>
        <v/>
      </c>
      <c r="W885" s="49" t="str">
        <f t="array" ref="W885">IF(AND(E885&lt;&gt;"",K885="OUI",Q885="OUI"),60,"")</f>
        <v/>
      </c>
      <c r="X885" s="56"/>
      <c r="Y885" s="49"/>
      <c r="Z885" s="49"/>
      <c r="AA885" s="51"/>
      <c r="AB885" s="48"/>
    </row>
    <row r="886" spans="1:28" s="156" customFormat="1" x14ac:dyDescent="0.25">
      <c r="A886" s="152" t="str">
        <f t="array" ref="A886">IF(D886="",RIGHT(E886,7),"")</f>
        <v>5384948</v>
      </c>
      <c r="B886" s="152">
        <f t="array" ref="B886">E886</f>
        <v>10005384948</v>
      </c>
      <c r="C886" s="61" t="str">
        <f t="array" ref="C886">IFERROR(VLOOKUP(B886,RT!A:B,2,FALSE),"")</f>
        <v/>
      </c>
      <c r="D886" s="7" t="str">
        <f t="array" ref="D886">IFERROR(VLOOKUP(B886,RT!A:J,10,FALSE),"")</f>
        <v/>
      </c>
      <c r="E886" s="203">
        <v>10005384948</v>
      </c>
      <c r="F886" s="204" t="s">
        <v>768</v>
      </c>
      <c r="G886" s="204" t="s">
        <v>70</v>
      </c>
      <c r="H886" s="204"/>
      <c r="I886" s="204" t="s">
        <v>688</v>
      </c>
      <c r="J886" s="202" t="s">
        <v>84</v>
      </c>
      <c r="K886" s="169" t="str">
        <f t="array" ref="K886">IFERROR(VLOOKUP(B886,RT!A:K,11,FALSE),"")</f>
        <v/>
      </c>
      <c r="L886" s="170" t="str">
        <f t="array" ref="L886">IFERROR(VLOOKUP(B886,RT!A:AJ,36,FALSE),"")</f>
        <v/>
      </c>
      <c r="M886" s="53" t="str">
        <f t="array" ref="M886">IFERROR(VLOOKUP(B886,RT!A:AL,38,FALSE),"")</f>
        <v/>
      </c>
      <c r="N886" s="52" t="str">
        <f t="array" ref="N886">IFERROR(VLOOKUP(B886,RT!A:AK,37,FALSE),"")</f>
        <v/>
      </c>
      <c r="O886" s="54" t="str">
        <f t="array" ref="O886">IFERROR(VLOOKUP(B886,RT!A:I,9,FALSE),"")</f>
        <v/>
      </c>
      <c r="P886" s="52" t="str">
        <f t="array" ref="P886">IFERROR(VLOOKUP(B886,RT!A:H,8,FALSE),"")</f>
        <v/>
      </c>
      <c r="Q886" s="55" t="str">
        <f t="array" ref="Q886">IFERROR(VLOOKUP(B886,RT!A:AA,27,FALSE),"")</f>
        <v/>
      </c>
      <c r="R886" s="56" t="str">
        <f t="array" ref="R886">IF(AND(E886&lt;&gt;"",G886="INS",K886="OUI",M886&gt;0),M886*IF($O886&gt;41790,5.94,5.65),"")</f>
        <v/>
      </c>
      <c r="S886" s="50" t="str">
        <f t="array" ref="S886">IF(AND(E886&lt;&gt;"",G886="REV",K886="OUI",M886&gt;0),M886*IF($O886&gt;41790,6.2,5.9),"")</f>
        <v/>
      </c>
      <c r="T886" s="57" t="str">
        <f t="array" ref="T886">IF(AND(E886&lt;&gt;"",K886="NON",OR(L886="Branchement individuel",L886="Batiment détruit")),3,"")</f>
        <v/>
      </c>
      <c r="U886" s="58"/>
      <c r="V886" s="58" t="str">
        <f t="array" ref="V886">IF(AND(E886&lt;&gt;"",K886="OUI",Q886="OUI"),18,"")</f>
        <v/>
      </c>
      <c r="W886" s="49" t="str">
        <f t="array" ref="W886">IF(AND(E886&lt;&gt;"",K886="OUI",Q886="OUI"),60,"")</f>
        <v/>
      </c>
      <c r="X886" s="56"/>
      <c r="Y886" s="49"/>
      <c r="Z886" s="49"/>
      <c r="AA886" s="51"/>
      <c r="AB886" s="48"/>
    </row>
    <row r="887" spans="1:28" x14ac:dyDescent="0.25">
      <c r="A887" s="152" t="str">
        <f t="array" ref="A887">IF(D887="",RIGHT(E887,7),"")</f>
        <v>5499339</v>
      </c>
      <c r="B887" s="152">
        <f t="array" ref="B887">E887</f>
        <v>10005499339</v>
      </c>
      <c r="C887" s="61" t="str">
        <f t="array" ref="C887">IFERROR(VLOOKUP(B887,RT!A:B,2,FALSE),"")</f>
        <v/>
      </c>
      <c r="D887" s="7" t="str">
        <f t="array" ref="D887">IFERROR(VLOOKUP(B887,RT!A:J,10,FALSE),"")</f>
        <v/>
      </c>
      <c r="E887" s="203">
        <v>10005499339</v>
      </c>
      <c r="F887" s="204" t="s">
        <v>704</v>
      </c>
      <c r="G887" s="204" t="s">
        <v>70</v>
      </c>
      <c r="H887" s="204"/>
      <c r="I887" s="204" t="s">
        <v>688</v>
      </c>
      <c r="J887" s="202" t="s">
        <v>84</v>
      </c>
      <c r="K887" s="169" t="str">
        <f t="array" ref="K887">IFERROR(VLOOKUP(B887,RT!A:K,11,FALSE),"")</f>
        <v/>
      </c>
      <c r="L887" s="170" t="str">
        <f t="array" ref="L887">IFERROR(VLOOKUP(B887,RT!A:AJ,36,FALSE),"")</f>
        <v/>
      </c>
      <c r="M887" s="53" t="str">
        <f t="array" ref="M887">IFERROR(VLOOKUP(B887,RT!A:AL,38,FALSE),"")</f>
        <v/>
      </c>
      <c r="N887" s="52" t="str">
        <f t="array" ref="N887">IFERROR(VLOOKUP(B887,RT!A:AK,37,FALSE),"")</f>
        <v/>
      </c>
      <c r="O887" s="54" t="str">
        <f t="array" ref="O887">IFERROR(VLOOKUP(B887,RT!A:I,9,FALSE),"")</f>
        <v/>
      </c>
      <c r="P887" s="52" t="str">
        <f t="array" ref="P887">IFERROR(VLOOKUP(B887,RT!A:H,8,FALSE),"")</f>
        <v/>
      </c>
      <c r="Q887" s="55" t="str">
        <f t="array" ref="Q887">IFERROR(VLOOKUP(B887,RT!A:AA,27,FALSE),"")</f>
        <v/>
      </c>
      <c r="R887" s="56" t="str">
        <f t="array" ref="R887">IF(AND(E887&lt;&gt;"",G887="INS",K887="OUI",M887&gt;0),M887*IF($O887&gt;41790,5.94,5.65),"")</f>
        <v/>
      </c>
      <c r="S887" s="50" t="str">
        <f t="array" ref="S887">IF(AND(E887&lt;&gt;"",G887="REV",K887="OUI",M887&gt;0),M887*IF($O887&gt;41790,6.2,5.9),"")</f>
        <v/>
      </c>
      <c r="T887" s="57" t="str">
        <f t="array" ref="T887">IF(AND(E887&lt;&gt;"",K887="NON",OR(L887="Branchement individuel",L887="Batiment détruit")),3,"")</f>
        <v/>
      </c>
      <c r="U887" s="58"/>
      <c r="V887" s="58" t="str">
        <f t="array" ref="V887">IF(AND(E887&lt;&gt;"",K887="OUI",Q887="OUI"),18,"")</f>
        <v/>
      </c>
      <c r="W887" s="49" t="str">
        <f t="array" ref="W887">IF(AND(E887&lt;&gt;"",K887="OUI",Q887="OUI"),60,"")</f>
        <v/>
      </c>
      <c r="X887" s="56"/>
      <c r="Y887" s="49"/>
      <c r="Z887" s="49"/>
      <c r="AA887" s="51"/>
      <c r="AB887" s="48"/>
    </row>
    <row r="888" spans="1:28" x14ac:dyDescent="0.25">
      <c r="A888" s="152" t="str">
        <f t="array" ref="A888">IF(D888="",RIGHT(E888,7),"")</f>
        <v>5652304</v>
      </c>
      <c r="B888" s="152">
        <f t="array" ref="B888">E888</f>
        <v>10005652304</v>
      </c>
      <c r="C888" s="61" t="str">
        <f t="array" ref="C888">IFERROR(VLOOKUP(B888,RT!A:B,2,FALSE),"")</f>
        <v/>
      </c>
      <c r="D888" s="7" t="str">
        <f t="array" ref="D888">IFERROR(VLOOKUP(B888,RT!A:J,10,FALSE),"")</f>
        <v/>
      </c>
      <c r="E888" s="203">
        <v>10005652304</v>
      </c>
      <c r="F888" s="204" t="s">
        <v>771</v>
      </c>
      <c r="G888" s="204" t="s">
        <v>70</v>
      </c>
      <c r="H888" s="204"/>
      <c r="I888" s="204" t="s">
        <v>688</v>
      </c>
      <c r="J888" s="202" t="s">
        <v>84</v>
      </c>
      <c r="K888" s="169" t="str">
        <f t="array" ref="K888">IFERROR(VLOOKUP(B888,RT!A:K,11,FALSE),"")</f>
        <v/>
      </c>
      <c r="L888" s="170" t="str">
        <f t="array" ref="L888">IFERROR(VLOOKUP(B888,RT!A:AJ,36,FALSE),"")</f>
        <v/>
      </c>
      <c r="M888" s="53" t="str">
        <f t="array" ref="M888">IFERROR(VLOOKUP(B888,RT!A:AL,38,FALSE),"")</f>
        <v/>
      </c>
      <c r="N888" s="52" t="str">
        <f t="array" ref="N888">IFERROR(VLOOKUP(B888,RT!A:AK,37,FALSE),"")</f>
        <v/>
      </c>
      <c r="O888" s="54" t="str">
        <f t="array" ref="O888">IFERROR(VLOOKUP(B888,RT!A:I,9,FALSE),"")</f>
        <v/>
      </c>
      <c r="P888" s="52" t="str">
        <f t="array" ref="P888">IFERROR(VLOOKUP(B888,RT!A:H,8,FALSE),"")</f>
        <v/>
      </c>
      <c r="Q888" s="55" t="str">
        <f t="array" ref="Q888">IFERROR(VLOOKUP(B888,RT!A:AA,27,FALSE),"")</f>
        <v/>
      </c>
      <c r="R888" s="56" t="str">
        <f t="array" ref="R888">IF(AND(E888&lt;&gt;"",G888="INS",K888="OUI",M888&gt;0),M888*IF($O888&gt;41790,5.94,5.65),"")</f>
        <v/>
      </c>
      <c r="S888" s="50" t="str">
        <f t="array" ref="S888">IF(AND(E888&lt;&gt;"",G888="REV",K888="OUI",M888&gt;0),M888*IF($O888&gt;41790,6.2,5.9),"")</f>
        <v/>
      </c>
      <c r="T888" s="57" t="str">
        <f t="array" ref="T888">IF(AND(E888&lt;&gt;"",K888="NON",OR(L888="Branchement individuel",L888="Batiment détruit")),3,"")</f>
        <v/>
      </c>
      <c r="U888" s="58"/>
      <c r="V888" s="58" t="str">
        <f t="array" ref="V888">IF(AND(E888&lt;&gt;"",K888="OUI",Q888="OUI"),18,"")</f>
        <v/>
      </c>
      <c r="W888" s="49" t="str">
        <f t="array" ref="W888">IF(AND(E888&lt;&gt;"",K888="OUI",Q888="OUI"),60,"")</f>
        <v/>
      </c>
      <c r="X888" s="56"/>
      <c r="Y888" s="49"/>
      <c r="Z888" s="49"/>
      <c r="AA888" s="51"/>
      <c r="AB888" s="48"/>
    </row>
    <row r="889" spans="1:28" x14ac:dyDescent="0.25">
      <c r="A889" s="152" t="str">
        <f t="array" ref="A889">IF(D889="",RIGHT(E889,7),"")</f>
        <v>5610778</v>
      </c>
      <c r="B889" s="152">
        <f t="array" ref="B889">E889</f>
        <v>10005610778</v>
      </c>
      <c r="C889" s="61" t="str">
        <f t="array" ref="C889">IFERROR(VLOOKUP(B889,RT!A:B,2,FALSE),"")</f>
        <v/>
      </c>
      <c r="D889" s="7" t="str">
        <f t="array" ref="D889">IFERROR(VLOOKUP(B889,RT!A:J,10,FALSE),"")</f>
        <v/>
      </c>
      <c r="E889" s="203">
        <v>10005610778</v>
      </c>
      <c r="F889" s="204" t="s">
        <v>901</v>
      </c>
      <c r="G889" s="204" t="s">
        <v>70</v>
      </c>
      <c r="H889" s="204"/>
      <c r="I889" s="204" t="s">
        <v>688</v>
      </c>
      <c r="J889" s="202" t="s">
        <v>84</v>
      </c>
      <c r="K889" s="169" t="str">
        <f t="array" ref="K889">IFERROR(VLOOKUP(B889,RT!A:K,11,FALSE),"")</f>
        <v/>
      </c>
      <c r="L889" s="170" t="str">
        <f t="array" ref="L889">IFERROR(VLOOKUP(B889,RT!A:AJ,36,FALSE),"")</f>
        <v/>
      </c>
      <c r="M889" s="53" t="str">
        <f t="array" ref="M889">IFERROR(VLOOKUP(B889,RT!A:AL,38,FALSE),"")</f>
        <v/>
      </c>
      <c r="N889" s="52" t="str">
        <f t="array" ref="N889">IFERROR(VLOOKUP(B889,RT!A:AK,37,FALSE),"")</f>
        <v/>
      </c>
      <c r="O889" s="54" t="str">
        <f t="array" ref="O889">IFERROR(VLOOKUP(B889,RT!A:I,9,FALSE),"")</f>
        <v/>
      </c>
      <c r="P889" s="52" t="str">
        <f t="array" ref="P889">IFERROR(VLOOKUP(B889,RT!A:H,8,FALSE),"")</f>
        <v/>
      </c>
      <c r="Q889" s="55" t="str">
        <f t="array" ref="Q889">IFERROR(VLOOKUP(B889,RT!A:AA,27,FALSE),"")</f>
        <v/>
      </c>
      <c r="R889" s="56" t="str">
        <f t="array" ref="R889">IF(AND(E889&lt;&gt;"",G889="INS",K889="OUI",M889&gt;0),M889*IF($O889&gt;41790,5.94,5.65),"")</f>
        <v/>
      </c>
      <c r="S889" s="50" t="str">
        <f t="array" ref="S889">IF(AND(E889&lt;&gt;"",G889="REV",K889="OUI",M889&gt;0),M889*IF($O889&gt;41790,6.2,5.9),"")</f>
        <v/>
      </c>
      <c r="T889" s="57" t="str">
        <f t="array" ref="T889">IF(AND(E889&lt;&gt;"",K889="NON",OR(L889="Branchement individuel",L889="Batiment détruit")),3,"")</f>
        <v/>
      </c>
      <c r="U889" s="58"/>
      <c r="V889" s="58" t="str">
        <f t="array" ref="V889">IF(AND(E889&lt;&gt;"",K889="OUI",Q889="OUI"),18,"")</f>
        <v/>
      </c>
      <c r="W889" s="49" t="str">
        <f t="array" ref="W889">IF(AND(E889&lt;&gt;"",K889="OUI",Q889="OUI"),60,"")</f>
        <v/>
      </c>
      <c r="X889" s="56"/>
      <c r="Y889" s="49"/>
      <c r="Z889" s="49"/>
      <c r="AA889" s="51"/>
      <c r="AB889" s="48"/>
    </row>
    <row r="890" spans="1:28" x14ac:dyDescent="0.25">
      <c r="A890" s="152" t="str">
        <f t="array" ref="A890">IF(D890="",RIGHT(E890,7),"")</f>
        <v>5585150</v>
      </c>
      <c r="B890" s="152">
        <f t="array" ref="B890">E890</f>
        <v>10005585150</v>
      </c>
      <c r="C890" s="61" t="str">
        <f t="array" ref="C890">IFERROR(VLOOKUP(B890,RT!A:B,2,FALSE),"")</f>
        <v/>
      </c>
      <c r="D890" s="7" t="str">
        <f t="array" ref="D890">IFERROR(VLOOKUP(B890,RT!A:J,10,FALSE),"")</f>
        <v/>
      </c>
      <c r="E890" s="203">
        <v>10005585150</v>
      </c>
      <c r="F890" s="204" t="s">
        <v>847</v>
      </c>
      <c r="G890" s="204" t="s">
        <v>70</v>
      </c>
      <c r="H890" s="204"/>
      <c r="I890" s="204" t="s">
        <v>688</v>
      </c>
      <c r="J890" s="202" t="s">
        <v>84</v>
      </c>
      <c r="K890" s="169" t="str">
        <f t="array" ref="K890">IFERROR(VLOOKUP(B890,RT!A:K,11,FALSE),"")</f>
        <v/>
      </c>
      <c r="L890" s="170" t="str">
        <f t="array" ref="L890">IFERROR(VLOOKUP(B890,RT!A:AJ,36,FALSE),"")</f>
        <v/>
      </c>
      <c r="M890" s="53" t="str">
        <f t="array" ref="M890">IFERROR(VLOOKUP(B890,RT!A:AL,38,FALSE),"")</f>
        <v/>
      </c>
      <c r="N890" s="52" t="str">
        <f t="array" ref="N890">IFERROR(VLOOKUP(B890,RT!A:AK,37,FALSE),"")</f>
        <v/>
      </c>
      <c r="O890" s="54" t="str">
        <f t="array" ref="O890">IFERROR(VLOOKUP(B890,RT!A:I,9,FALSE),"")</f>
        <v/>
      </c>
      <c r="P890" s="52" t="str">
        <f t="array" ref="P890">IFERROR(VLOOKUP(B890,RT!A:H,8,FALSE),"")</f>
        <v/>
      </c>
      <c r="Q890" s="55" t="str">
        <f t="array" ref="Q890">IFERROR(VLOOKUP(B890,RT!A:AA,27,FALSE),"")</f>
        <v/>
      </c>
      <c r="R890" s="56" t="str">
        <f t="array" ref="R890">IF(AND(E890&lt;&gt;"",G890="INS",K890="OUI",M890&gt;0),M890*IF($O890&gt;41790,5.94,5.65),"")</f>
        <v/>
      </c>
      <c r="S890" s="50" t="str">
        <f t="array" ref="S890">IF(AND(E890&lt;&gt;"",G890="REV",K890="OUI",M890&gt;0),M890*IF($O890&gt;41790,6.2,5.9),"")</f>
        <v/>
      </c>
      <c r="T890" s="57" t="str">
        <f t="array" ref="T890">IF(AND(E890&lt;&gt;"",K890="NON",OR(L890="Branchement individuel",L890="Batiment détruit")),3,"")</f>
        <v/>
      </c>
      <c r="U890" s="58"/>
      <c r="V890" s="58" t="str">
        <f t="array" ref="V890">IF(AND(E890&lt;&gt;"",K890="OUI",Q890="OUI"),18,"")</f>
        <v/>
      </c>
      <c r="W890" s="49" t="str">
        <f t="array" ref="W890">IF(AND(E890&lt;&gt;"",K890="OUI",Q890="OUI"),60,"")</f>
        <v/>
      </c>
      <c r="X890" s="56"/>
      <c r="Y890" s="49"/>
      <c r="Z890" s="49"/>
      <c r="AA890" s="51"/>
      <c r="AB890" s="48"/>
    </row>
    <row r="891" spans="1:28" x14ac:dyDescent="0.25">
      <c r="A891" s="152" t="str">
        <f t="array" ref="A891">IF(D891="",RIGHT(E891,7),"")</f>
        <v>5385390</v>
      </c>
      <c r="B891" s="152">
        <f t="array" ref="B891">E891</f>
        <v>10005385390</v>
      </c>
      <c r="C891" s="61" t="str">
        <f t="array" ref="C891">IFERROR(VLOOKUP(B891,RT!A:B,2,FALSE),"")</f>
        <v/>
      </c>
      <c r="D891" s="7" t="str">
        <f t="array" ref="D891">IFERROR(VLOOKUP(B891,RT!A:J,10,FALSE),"")</f>
        <v/>
      </c>
      <c r="E891" s="203">
        <v>10005385390</v>
      </c>
      <c r="F891" s="204" t="s">
        <v>749</v>
      </c>
      <c r="G891" s="204" t="s">
        <v>70</v>
      </c>
      <c r="H891" s="204"/>
      <c r="I891" s="204" t="s">
        <v>688</v>
      </c>
      <c r="J891" s="202" t="s">
        <v>84</v>
      </c>
      <c r="K891" s="169" t="str">
        <f t="array" ref="K891">IFERROR(VLOOKUP(B891,RT!A:K,11,FALSE),"")</f>
        <v/>
      </c>
      <c r="L891" s="170" t="str">
        <f t="array" ref="L891">IFERROR(VLOOKUP(B891,RT!A:AJ,36,FALSE),"")</f>
        <v/>
      </c>
      <c r="M891" s="53" t="str">
        <f t="array" ref="M891">IFERROR(VLOOKUP(B891,RT!A:AL,38,FALSE),"")</f>
        <v/>
      </c>
      <c r="N891" s="52" t="str">
        <f t="array" ref="N891">IFERROR(VLOOKUP(B891,RT!A:AK,37,FALSE),"")</f>
        <v/>
      </c>
      <c r="O891" s="54" t="str">
        <f t="array" ref="O891">IFERROR(VLOOKUP(B891,RT!A:I,9,FALSE),"")</f>
        <v/>
      </c>
      <c r="P891" s="52" t="str">
        <f t="array" ref="P891">IFERROR(VLOOKUP(B891,RT!A:H,8,FALSE),"")</f>
        <v/>
      </c>
      <c r="Q891" s="55" t="str">
        <f t="array" ref="Q891">IFERROR(VLOOKUP(B891,RT!A:AA,27,FALSE),"")</f>
        <v/>
      </c>
      <c r="R891" s="56" t="str">
        <f t="array" ref="R891">IF(AND(E891&lt;&gt;"",G891="INS",K891="OUI",M891&gt;0),M891*IF($O891&gt;41790,5.94,5.65),"")</f>
        <v/>
      </c>
      <c r="S891" s="50" t="str">
        <f t="array" ref="S891">IF(AND(E891&lt;&gt;"",G891="REV",K891="OUI",M891&gt;0),M891*IF($O891&gt;41790,6.2,5.9),"")</f>
        <v/>
      </c>
      <c r="T891" s="57" t="str">
        <f t="array" ref="T891">IF(AND(E891&lt;&gt;"",K891="NON",OR(L891="Branchement individuel",L891="Batiment détruit")),3,"")</f>
        <v/>
      </c>
      <c r="U891" s="58"/>
      <c r="V891" s="58" t="str">
        <f t="array" ref="V891">IF(AND(E891&lt;&gt;"",K891="OUI",Q891="OUI"),18,"")</f>
        <v/>
      </c>
      <c r="W891" s="49" t="str">
        <f t="array" ref="W891">IF(AND(E891&lt;&gt;"",K891="OUI",Q891="OUI"),60,"")</f>
        <v/>
      </c>
      <c r="X891" s="56"/>
      <c r="Y891" s="49"/>
      <c r="Z891" s="49"/>
      <c r="AA891" s="51"/>
      <c r="AB891" s="48"/>
    </row>
    <row r="892" spans="1:28" x14ac:dyDescent="0.25">
      <c r="A892" s="152" t="str">
        <f t="array" ref="A892">IF(D892="",RIGHT(E892,7),"")</f>
        <v>5461194</v>
      </c>
      <c r="B892" s="152">
        <f t="array" ref="B892">E892</f>
        <v>10005461194</v>
      </c>
      <c r="C892" s="61" t="str">
        <f t="array" ref="C892">IFERROR(VLOOKUP(B892,RT!A:B,2,FALSE),"")</f>
        <v/>
      </c>
      <c r="D892" s="7" t="str">
        <f t="array" ref="D892">IFERROR(VLOOKUP(B892,RT!A:J,10,FALSE),"")</f>
        <v/>
      </c>
      <c r="E892" s="203">
        <v>10005461194</v>
      </c>
      <c r="F892" s="204" t="s">
        <v>891</v>
      </c>
      <c r="G892" s="204" t="s">
        <v>70</v>
      </c>
      <c r="H892" s="204"/>
      <c r="I892" s="204" t="s">
        <v>688</v>
      </c>
      <c r="J892" s="202" t="s">
        <v>84</v>
      </c>
      <c r="K892" s="169" t="str">
        <f t="array" ref="K892">IFERROR(VLOOKUP(B892,RT!A:K,11,FALSE),"")</f>
        <v/>
      </c>
      <c r="L892" s="170" t="str">
        <f t="array" ref="L892">IFERROR(VLOOKUP(B892,RT!A:AJ,36,FALSE),"")</f>
        <v/>
      </c>
      <c r="M892" s="53" t="str">
        <f t="array" ref="M892">IFERROR(VLOOKUP(B892,RT!A:AL,38,FALSE),"")</f>
        <v/>
      </c>
      <c r="N892" s="52" t="str">
        <f t="array" ref="N892">IFERROR(VLOOKUP(B892,RT!A:AK,37,FALSE),"")</f>
        <v/>
      </c>
      <c r="O892" s="54" t="str">
        <f t="array" ref="O892">IFERROR(VLOOKUP(B892,RT!A:I,9,FALSE),"")</f>
        <v/>
      </c>
      <c r="P892" s="52" t="str">
        <f t="array" ref="P892">IFERROR(VLOOKUP(B892,RT!A:H,8,FALSE),"")</f>
        <v/>
      </c>
      <c r="Q892" s="55" t="str">
        <f t="array" ref="Q892">IFERROR(VLOOKUP(B892,RT!A:AA,27,FALSE),"")</f>
        <v/>
      </c>
      <c r="R892" s="56" t="str">
        <f t="array" ref="R892">IF(AND(E892&lt;&gt;"",G892="INS",K892="OUI",M892&gt;0),M892*IF($O892&gt;41790,5.94,5.65),"")</f>
        <v/>
      </c>
      <c r="S892" s="50" t="str">
        <f t="array" ref="S892">IF(AND(E892&lt;&gt;"",G892="REV",K892="OUI",M892&gt;0),M892*IF($O892&gt;41790,6.2,5.9),"")</f>
        <v/>
      </c>
      <c r="T892" s="57" t="str">
        <f t="array" ref="T892">IF(AND(E892&lt;&gt;"",K892="NON",OR(L892="Branchement individuel",L892="Batiment détruit")),3,"")</f>
        <v/>
      </c>
      <c r="U892" s="58"/>
      <c r="V892" s="58" t="str">
        <f t="array" ref="V892">IF(AND(E892&lt;&gt;"",K892="OUI",Q892="OUI"),18,"")</f>
        <v/>
      </c>
      <c r="W892" s="49" t="str">
        <f t="array" ref="W892">IF(AND(E892&lt;&gt;"",K892="OUI",Q892="OUI"),60,"")</f>
        <v/>
      </c>
      <c r="X892" s="56"/>
      <c r="Y892" s="49"/>
      <c r="Z892" s="49"/>
      <c r="AA892" s="51"/>
      <c r="AB892" s="48"/>
    </row>
    <row r="893" spans="1:28" x14ac:dyDescent="0.25">
      <c r="A893" s="152" t="str">
        <f t="array" ref="A893">IF(D893="",RIGHT(E893,7),"")</f>
        <v>5462612</v>
      </c>
      <c r="B893" s="152">
        <f t="array" ref="B893">E893</f>
        <v>10005462612</v>
      </c>
      <c r="C893" s="61" t="str">
        <f t="array" ref="C893">IFERROR(VLOOKUP(B893,RT!A:B,2,FALSE),"")</f>
        <v/>
      </c>
      <c r="D893" s="7" t="str">
        <f t="array" ref="D893">IFERROR(VLOOKUP(B893,RT!A:J,10,FALSE),"")</f>
        <v/>
      </c>
      <c r="E893" s="203">
        <v>10005462612</v>
      </c>
      <c r="F893" s="204" t="s">
        <v>762</v>
      </c>
      <c r="G893" s="204" t="s">
        <v>70</v>
      </c>
      <c r="H893" s="204"/>
      <c r="I893" s="204" t="s">
        <v>688</v>
      </c>
      <c r="J893" s="202" t="s">
        <v>84</v>
      </c>
      <c r="K893" s="169" t="str">
        <f t="array" ref="K893">IFERROR(VLOOKUP(B893,RT!A:K,11,FALSE),"")</f>
        <v/>
      </c>
      <c r="L893" s="170" t="str">
        <f t="array" ref="L893">IFERROR(VLOOKUP(B893,RT!A:AJ,36,FALSE),"")</f>
        <v/>
      </c>
      <c r="M893" s="53" t="str">
        <f t="array" ref="M893">IFERROR(VLOOKUP(B893,RT!A:AL,38,FALSE),"")</f>
        <v/>
      </c>
      <c r="N893" s="52" t="str">
        <f t="array" ref="N893">IFERROR(VLOOKUP(B893,RT!A:AK,37,FALSE),"")</f>
        <v/>
      </c>
      <c r="O893" s="54" t="str">
        <f t="array" ref="O893">IFERROR(VLOOKUP(B893,RT!A:I,9,FALSE),"")</f>
        <v/>
      </c>
      <c r="P893" s="52" t="str">
        <f t="array" ref="P893">IFERROR(VLOOKUP(B893,RT!A:H,8,FALSE),"")</f>
        <v/>
      </c>
      <c r="Q893" s="55" t="str">
        <f t="array" ref="Q893">IFERROR(VLOOKUP(B893,RT!A:AA,27,FALSE),"")</f>
        <v/>
      </c>
      <c r="R893" s="56" t="str">
        <f t="array" ref="R893">IF(AND(E893&lt;&gt;"",G893="INS",K893="OUI",M893&gt;0),M893*IF($O893&gt;41790,5.94,5.65),"")</f>
        <v/>
      </c>
      <c r="S893" s="50" t="str">
        <f t="array" ref="S893">IF(AND(E893&lt;&gt;"",G893="REV",K893="OUI",M893&gt;0),M893*IF($O893&gt;41790,6.2,5.9),"")</f>
        <v/>
      </c>
      <c r="T893" s="57" t="str">
        <f t="array" ref="T893">IF(AND(E893&lt;&gt;"",K893="NON",OR(L893="Branchement individuel",L893="Batiment détruit")),3,"")</f>
        <v/>
      </c>
      <c r="U893" s="58"/>
      <c r="V893" s="58" t="str">
        <f t="array" ref="V893">IF(AND(E893&lt;&gt;"",K893="OUI",Q893="OUI"),18,"")</f>
        <v/>
      </c>
      <c r="W893" s="49" t="str">
        <f t="array" ref="W893">IF(AND(E893&lt;&gt;"",K893="OUI",Q893="OUI"),60,"")</f>
        <v/>
      </c>
      <c r="X893" s="56"/>
      <c r="Y893" s="49"/>
      <c r="Z893" s="49"/>
      <c r="AA893" s="51"/>
      <c r="AB893" s="48"/>
    </row>
    <row r="894" spans="1:28" x14ac:dyDescent="0.25">
      <c r="A894" s="152" t="str">
        <f t="array" ref="A894">IF(D894="",RIGHT(E894,7),"")</f>
        <v>5644754</v>
      </c>
      <c r="B894" s="152">
        <f t="array" ref="B894">E894</f>
        <v>10005644754</v>
      </c>
      <c r="C894" s="61" t="str">
        <f t="array" ref="C894">IFERROR(VLOOKUP(B894,RT!A:B,2,FALSE),"")</f>
        <v/>
      </c>
      <c r="D894" s="7" t="str">
        <f t="array" ref="D894">IFERROR(VLOOKUP(B894,RT!A:J,10,FALSE),"")</f>
        <v/>
      </c>
      <c r="E894" s="203">
        <v>10005644754</v>
      </c>
      <c r="F894" s="204" t="s">
        <v>915</v>
      </c>
      <c r="G894" s="204" t="s">
        <v>70</v>
      </c>
      <c r="H894" s="204"/>
      <c r="I894" s="204" t="s">
        <v>688</v>
      </c>
      <c r="J894" s="202" t="s">
        <v>84</v>
      </c>
      <c r="K894" s="169" t="str">
        <f t="array" ref="K894">IFERROR(VLOOKUP(B894,RT!A:K,11,FALSE),"")</f>
        <v/>
      </c>
      <c r="L894" s="170" t="str">
        <f t="array" ref="L894">IFERROR(VLOOKUP(B894,RT!A:AJ,36,FALSE),"")</f>
        <v/>
      </c>
      <c r="M894" s="53" t="str">
        <f t="array" ref="M894">IFERROR(VLOOKUP(B894,RT!A:AL,38,FALSE),"")</f>
        <v/>
      </c>
      <c r="N894" s="52" t="str">
        <f t="array" ref="N894">IFERROR(VLOOKUP(B894,RT!A:AK,37,FALSE),"")</f>
        <v/>
      </c>
      <c r="O894" s="54" t="str">
        <f t="array" ref="O894">IFERROR(VLOOKUP(B894,RT!A:I,9,FALSE),"")</f>
        <v/>
      </c>
      <c r="P894" s="52" t="str">
        <f t="array" ref="P894">IFERROR(VLOOKUP(B894,RT!A:H,8,FALSE),"")</f>
        <v/>
      </c>
      <c r="Q894" s="55" t="str">
        <f t="array" ref="Q894">IFERROR(VLOOKUP(B894,RT!A:AA,27,FALSE),"")</f>
        <v/>
      </c>
      <c r="R894" s="56" t="str">
        <f t="array" ref="R894">IF(AND(E894&lt;&gt;"",G894="INS",K894="OUI",M894&gt;0),M894*IF($O894&gt;41790,5.94,5.65),"")</f>
        <v/>
      </c>
      <c r="S894" s="50" t="str">
        <f t="array" ref="S894">IF(AND(E894&lt;&gt;"",G894="REV",K894="OUI",M894&gt;0),M894*IF($O894&gt;41790,6.2,5.9),"")</f>
        <v/>
      </c>
      <c r="T894" s="57" t="str">
        <f t="array" ref="T894">IF(AND(E894&lt;&gt;"",K894="NON",OR(L894="Branchement individuel",L894="Batiment détruit")),3,"")</f>
        <v/>
      </c>
      <c r="U894" s="58"/>
      <c r="V894" s="58" t="str">
        <f t="array" ref="V894">IF(AND(E894&lt;&gt;"",K894="OUI",Q894="OUI"),18,"")</f>
        <v/>
      </c>
      <c r="W894" s="49" t="str">
        <f t="array" ref="W894">IF(AND(E894&lt;&gt;"",K894="OUI",Q894="OUI"),60,"")</f>
        <v/>
      </c>
      <c r="X894" s="56"/>
      <c r="Y894" s="49"/>
      <c r="Z894" s="49"/>
      <c r="AA894" s="51"/>
      <c r="AB894" s="48"/>
    </row>
    <row r="895" spans="1:28" x14ac:dyDescent="0.25">
      <c r="A895" s="152" t="str">
        <f t="array" ref="A895">IF(D895="",RIGHT(E895,7),"")</f>
        <v>5461185</v>
      </c>
      <c r="B895" s="152">
        <f t="array" ref="B895">E895</f>
        <v>10005461185</v>
      </c>
      <c r="C895" s="61" t="str">
        <f t="array" ref="C895">IFERROR(VLOOKUP(B895,RT!A:B,2,FALSE),"")</f>
        <v/>
      </c>
      <c r="D895" s="7" t="str">
        <f t="array" ref="D895">IFERROR(VLOOKUP(B895,RT!A:J,10,FALSE),"")</f>
        <v/>
      </c>
      <c r="E895" s="203">
        <v>10005461185</v>
      </c>
      <c r="F895" s="204" t="s">
        <v>886</v>
      </c>
      <c r="G895" s="204" t="s">
        <v>70</v>
      </c>
      <c r="H895" s="204"/>
      <c r="I895" s="204" t="s">
        <v>688</v>
      </c>
      <c r="J895" s="202" t="s">
        <v>84</v>
      </c>
      <c r="K895" s="169" t="str">
        <f t="array" ref="K895">IFERROR(VLOOKUP(B895,RT!A:K,11,FALSE),"")</f>
        <v/>
      </c>
      <c r="L895" s="170" t="str">
        <f t="array" ref="L895">IFERROR(VLOOKUP(B895,RT!A:AJ,36,FALSE),"")</f>
        <v/>
      </c>
      <c r="M895" s="53" t="str">
        <f t="array" ref="M895">IFERROR(VLOOKUP(B895,RT!A:AL,38,FALSE),"")</f>
        <v/>
      </c>
      <c r="N895" s="52" t="str">
        <f t="array" ref="N895">IFERROR(VLOOKUP(B895,RT!A:AK,37,FALSE),"")</f>
        <v/>
      </c>
      <c r="O895" s="54" t="str">
        <f t="array" ref="O895">IFERROR(VLOOKUP(B895,RT!A:I,9,FALSE),"")</f>
        <v/>
      </c>
      <c r="P895" s="52" t="str">
        <f t="array" ref="P895">IFERROR(VLOOKUP(B895,RT!A:H,8,FALSE),"")</f>
        <v/>
      </c>
      <c r="Q895" s="55" t="str">
        <f t="array" ref="Q895">IFERROR(VLOOKUP(B895,RT!A:AA,27,FALSE),"")</f>
        <v/>
      </c>
      <c r="R895" s="56" t="str">
        <f t="array" ref="R895">IF(AND(E895&lt;&gt;"",G895="INS",K895="OUI",M895&gt;0),M895*IF($O895&gt;41790,5.94,5.65),"")</f>
        <v/>
      </c>
      <c r="S895" s="50" t="str">
        <f t="array" ref="S895">IF(AND(E895&lt;&gt;"",G895="REV",K895="OUI",M895&gt;0),M895*IF($O895&gt;41790,6.2,5.9),"")</f>
        <v/>
      </c>
      <c r="T895" s="57" t="str">
        <f t="array" ref="T895">IF(AND(E895&lt;&gt;"",K895="NON",OR(L895="Branchement individuel",L895="Batiment détruit")),3,"")</f>
        <v/>
      </c>
      <c r="U895" s="58"/>
      <c r="V895" s="58" t="str">
        <f t="array" ref="V895">IF(AND(E895&lt;&gt;"",K895="OUI",Q895="OUI"),18,"")</f>
        <v/>
      </c>
      <c r="W895" s="49" t="str">
        <f t="array" ref="W895">IF(AND(E895&lt;&gt;"",K895="OUI",Q895="OUI"),60,"")</f>
        <v/>
      </c>
      <c r="X895" s="56"/>
      <c r="Y895" s="49"/>
      <c r="Z895" s="49"/>
      <c r="AA895" s="51"/>
      <c r="AB895" s="48"/>
    </row>
    <row r="896" spans="1:28" x14ac:dyDescent="0.25">
      <c r="A896" s="152" t="str">
        <f t="array" ref="A896">IF(D896="",RIGHT(E896,7),"")</f>
        <v>5583308</v>
      </c>
      <c r="B896" s="152">
        <f t="array" ref="B896">E896</f>
        <v>10005583308</v>
      </c>
      <c r="C896" s="61" t="str">
        <f t="array" ref="C896">IFERROR(VLOOKUP(B896,RT!A:B,2,FALSE),"")</f>
        <v/>
      </c>
      <c r="D896" s="7" t="str">
        <f t="array" ref="D896">IFERROR(VLOOKUP(B896,RT!A:J,10,FALSE),"")</f>
        <v/>
      </c>
      <c r="E896" s="203">
        <v>10005583308</v>
      </c>
      <c r="F896" s="204" t="s">
        <v>887</v>
      </c>
      <c r="G896" s="204" t="s">
        <v>70</v>
      </c>
      <c r="H896" s="204"/>
      <c r="I896" s="204" t="s">
        <v>688</v>
      </c>
      <c r="J896" s="202" t="s">
        <v>84</v>
      </c>
      <c r="K896" s="169" t="str">
        <f t="array" ref="K896">IFERROR(VLOOKUP(B896,RT!A:K,11,FALSE),"")</f>
        <v/>
      </c>
      <c r="L896" s="170" t="str">
        <f t="array" ref="L896">IFERROR(VLOOKUP(B896,RT!A:AJ,36,FALSE),"")</f>
        <v/>
      </c>
      <c r="M896" s="53" t="str">
        <f t="array" ref="M896">IFERROR(VLOOKUP(B896,RT!A:AL,38,FALSE),"")</f>
        <v/>
      </c>
      <c r="N896" s="52" t="str">
        <f t="array" ref="N896">IFERROR(VLOOKUP(B896,RT!A:AK,37,FALSE),"")</f>
        <v/>
      </c>
      <c r="O896" s="54" t="str">
        <f t="array" ref="O896">IFERROR(VLOOKUP(B896,RT!A:I,9,FALSE),"")</f>
        <v/>
      </c>
      <c r="P896" s="52" t="str">
        <f t="array" ref="P896">IFERROR(VLOOKUP(B896,RT!A:H,8,FALSE),"")</f>
        <v/>
      </c>
      <c r="Q896" s="55" t="str">
        <f t="array" ref="Q896">IFERROR(VLOOKUP(B896,RT!A:AA,27,FALSE),"")</f>
        <v/>
      </c>
      <c r="R896" s="56" t="str">
        <f t="array" ref="R896">IF(AND(E896&lt;&gt;"",G896="INS",K896="OUI",M896&gt;0),M896*IF($O896&gt;41790,5.94,5.65),"")</f>
        <v/>
      </c>
      <c r="S896" s="50" t="str">
        <f t="array" ref="S896">IF(AND(E896&lt;&gt;"",G896="REV",K896="OUI",M896&gt;0),M896*IF($O896&gt;41790,6.2,5.9),"")</f>
        <v/>
      </c>
      <c r="T896" s="57" t="str">
        <f t="array" ref="T896">IF(AND(E896&lt;&gt;"",K896="NON",OR(L896="Branchement individuel",L896="Batiment détruit")),3,"")</f>
        <v/>
      </c>
      <c r="U896" s="58"/>
      <c r="V896" s="58" t="str">
        <f t="array" ref="V896">IF(AND(E896&lt;&gt;"",K896="OUI",Q896="OUI"),18,"")</f>
        <v/>
      </c>
      <c r="W896" s="49" t="str">
        <f t="array" ref="W896">IF(AND(E896&lt;&gt;"",K896="OUI",Q896="OUI"),60,"")</f>
        <v/>
      </c>
      <c r="X896" s="56"/>
      <c r="Y896" s="49"/>
      <c r="Z896" s="49"/>
      <c r="AA896" s="51"/>
      <c r="AB896" s="48"/>
    </row>
    <row r="897" spans="1:28" x14ac:dyDescent="0.25">
      <c r="A897" s="152" t="str">
        <f t="array" ref="A897">IF(D897="",RIGHT(E897,7),"")</f>
        <v>5388576</v>
      </c>
      <c r="B897" s="152">
        <f t="array" ref="B897">E897</f>
        <v>10005388576</v>
      </c>
      <c r="C897" s="61" t="str">
        <f t="array" ref="C897">IFERROR(VLOOKUP(B897,RT!A:B,2,FALSE),"")</f>
        <v/>
      </c>
      <c r="D897" s="7" t="str">
        <f t="array" ref="D897">IFERROR(VLOOKUP(B897,RT!A:J,10,FALSE),"")</f>
        <v/>
      </c>
      <c r="E897" s="203">
        <v>10005388576</v>
      </c>
      <c r="F897" s="204" t="s">
        <v>770</v>
      </c>
      <c r="G897" s="204" t="s">
        <v>70</v>
      </c>
      <c r="H897" s="204"/>
      <c r="I897" s="204" t="s">
        <v>688</v>
      </c>
      <c r="J897" s="202" t="s">
        <v>84</v>
      </c>
      <c r="K897" s="169" t="str">
        <f t="array" ref="K897">IFERROR(VLOOKUP(B897,RT!A:K,11,FALSE),"")</f>
        <v/>
      </c>
      <c r="L897" s="170" t="str">
        <f t="array" ref="L897">IFERROR(VLOOKUP(B897,RT!A:AJ,36,FALSE),"")</f>
        <v/>
      </c>
      <c r="M897" s="53" t="str">
        <f t="array" ref="M897">IFERROR(VLOOKUP(B897,RT!A:AL,38,FALSE),"")</f>
        <v/>
      </c>
      <c r="N897" s="52" t="str">
        <f t="array" ref="N897">IFERROR(VLOOKUP(B897,RT!A:AK,37,FALSE),"")</f>
        <v/>
      </c>
      <c r="O897" s="54" t="str">
        <f t="array" ref="O897">IFERROR(VLOOKUP(B897,RT!A:I,9,FALSE),"")</f>
        <v/>
      </c>
      <c r="P897" s="52" t="str">
        <f t="array" ref="P897">IFERROR(VLOOKUP(B897,RT!A:H,8,FALSE),"")</f>
        <v/>
      </c>
      <c r="Q897" s="55" t="str">
        <f t="array" ref="Q897">IFERROR(VLOOKUP(B897,RT!A:AA,27,FALSE),"")</f>
        <v/>
      </c>
      <c r="R897" s="56" t="str">
        <f t="array" ref="R897">IF(AND(E897&lt;&gt;"",G897="INS",K897="OUI",M897&gt;0),M897*IF($O897&gt;41790,5.94,5.65),"")</f>
        <v/>
      </c>
      <c r="S897" s="50" t="str">
        <f t="array" ref="S897">IF(AND(E897&lt;&gt;"",G897="REV",K897="OUI",M897&gt;0),M897*IF($O897&gt;41790,6.2,5.9),"")</f>
        <v/>
      </c>
      <c r="T897" s="57" t="str">
        <f t="array" ref="T897">IF(AND(E897&lt;&gt;"",K897="NON",OR(L897="Branchement individuel",L897="Batiment détruit")),3,"")</f>
        <v/>
      </c>
      <c r="U897" s="58"/>
      <c r="V897" s="58" t="str">
        <f t="array" ref="V897">IF(AND(E897&lt;&gt;"",K897="OUI",Q897="OUI"),18,"")</f>
        <v/>
      </c>
      <c r="W897" s="49" t="str">
        <f t="array" ref="W897">IF(AND(E897&lt;&gt;"",K897="OUI",Q897="OUI"),60,"")</f>
        <v/>
      </c>
      <c r="X897" s="56"/>
      <c r="Y897" s="49"/>
      <c r="Z897" s="49"/>
      <c r="AA897" s="51"/>
      <c r="AB897" s="48"/>
    </row>
    <row r="898" spans="1:28" x14ac:dyDescent="0.25">
      <c r="A898" s="152" t="str">
        <f t="array" ref="A898">IF(D898="",RIGHT(E898,7),"")</f>
        <v>5386368</v>
      </c>
      <c r="B898" s="152">
        <f t="array" ref="B898">E898</f>
        <v>10005386368</v>
      </c>
      <c r="C898" s="61" t="str">
        <f t="array" ref="C898">IFERROR(VLOOKUP(B898,RT!A:B,2,FALSE),"")</f>
        <v/>
      </c>
      <c r="D898" s="7" t="str">
        <f t="array" ref="D898">IFERROR(VLOOKUP(B898,RT!A:J,10,FALSE),"")</f>
        <v/>
      </c>
      <c r="E898" s="203">
        <v>10005386368</v>
      </c>
      <c r="F898" s="204" t="s">
        <v>765</v>
      </c>
      <c r="G898" s="204" t="s">
        <v>70</v>
      </c>
      <c r="H898" s="204"/>
      <c r="I898" s="204" t="s">
        <v>688</v>
      </c>
      <c r="J898" s="202" t="s">
        <v>84</v>
      </c>
      <c r="K898" s="169" t="str">
        <f t="array" ref="K898">IFERROR(VLOOKUP(B898,RT!A:K,11,FALSE),"")</f>
        <v/>
      </c>
      <c r="L898" s="170" t="str">
        <f t="array" ref="L898">IFERROR(VLOOKUP(B898,RT!A:AJ,36,FALSE),"")</f>
        <v/>
      </c>
      <c r="M898" s="53" t="str">
        <f t="array" ref="M898">IFERROR(VLOOKUP(B898,RT!A:AL,38,FALSE),"")</f>
        <v/>
      </c>
      <c r="N898" s="52" t="str">
        <f t="array" ref="N898">IFERROR(VLOOKUP(B898,RT!A:AK,37,FALSE),"")</f>
        <v/>
      </c>
      <c r="O898" s="54" t="str">
        <f t="array" ref="O898">IFERROR(VLOOKUP(B898,RT!A:I,9,FALSE),"")</f>
        <v/>
      </c>
      <c r="P898" s="52" t="str">
        <f t="array" ref="P898">IFERROR(VLOOKUP(B898,RT!A:H,8,FALSE),"")</f>
        <v/>
      </c>
      <c r="Q898" s="55" t="str">
        <f t="array" ref="Q898">IFERROR(VLOOKUP(B898,RT!A:AA,27,FALSE),"")</f>
        <v/>
      </c>
      <c r="R898" s="56" t="str">
        <f t="array" ref="R898">IF(AND(E898&lt;&gt;"",G898="INS",K898="OUI",M898&gt;0),M898*IF($O898&gt;41790,5.94,5.65),"")</f>
        <v/>
      </c>
      <c r="S898" s="50" t="str">
        <f t="array" ref="S898">IF(AND(E898&lt;&gt;"",G898="REV",K898="OUI",M898&gt;0),M898*IF($O898&gt;41790,6.2,5.9),"")</f>
        <v/>
      </c>
      <c r="T898" s="57" t="str">
        <f t="array" ref="T898">IF(AND(E898&lt;&gt;"",K898="NON",OR(L898="Branchement individuel",L898="Batiment détruit")),3,"")</f>
        <v/>
      </c>
      <c r="U898" s="58"/>
      <c r="V898" s="58" t="str">
        <f t="array" ref="V898">IF(AND(E898&lt;&gt;"",K898="OUI",Q898="OUI"),18,"")</f>
        <v/>
      </c>
      <c r="W898" s="49" t="str">
        <f t="array" ref="W898">IF(AND(E898&lt;&gt;"",K898="OUI",Q898="OUI"),60,"")</f>
        <v/>
      </c>
      <c r="X898" s="56"/>
      <c r="Y898" s="49"/>
      <c r="Z898" s="49"/>
      <c r="AA898" s="51"/>
      <c r="AB898" s="48"/>
    </row>
    <row r="899" spans="1:28" x14ac:dyDescent="0.25">
      <c r="A899" s="152" t="str">
        <f t="array" ref="A899">IF(D899="",RIGHT(E899,7),"")</f>
        <v>5624096</v>
      </c>
      <c r="B899" s="152">
        <f t="array" ref="B899">E899</f>
        <v>10005624096</v>
      </c>
      <c r="C899" s="61" t="str">
        <f t="array" ref="C899">IFERROR(VLOOKUP(B899,RT!A:B,2,FALSE),"")</f>
        <v/>
      </c>
      <c r="D899" s="7" t="str">
        <f t="array" ref="D899">IFERROR(VLOOKUP(B899,RT!A:J,10,FALSE),"")</f>
        <v/>
      </c>
      <c r="E899" s="203">
        <v>10005624096</v>
      </c>
      <c r="F899" s="204" t="s">
        <v>904</v>
      </c>
      <c r="G899" s="204" t="s">
        <v>70</v>
      </c>
      <c r="H899" s="204"/>
      <c r="I899" s="204" t="s">
        <v>688</v>
      </c>
      <c r="J899" s="202" t="s">
        <v>84</v>
      </c>
      <c r="K899" s="169" t="str">
        <f t="array" ref="K899">IFERROR(VLOOKUP(B899,RT!A:K,11,FALSE),"")</f>
        <v/>
      </c>
      <c r="L899" s="170" t="str">
        <f t="array" ref="L899">IFERROR(VLOOKUP(B899,RT!A:AJ,36,FALSE),"")</f>
        <v/>
      </c>
      <c r="M899" s="53" t="str">
        <f t="array" ref="M899">IFERROR(VLOOKUP(B899,RT!A:AL,38,FALSE),"")</f>
        <v/>
      </c>
      <c r="N899" s="52" t="str">
        <f t="array" ref="N899">IFERROR(VLOOKUP(B899,RT!A:AK,37,FALSE),"")</f>
        <v/>
      </c>
      <c r="O899" s="54" t="str">
        <f t="array" ref="O899">IFERROR(VLOOKUP(B899,RT!A:I,9,FALSE),"")</f>
        <v/>
      </c>
      <c r="P899" s="52" t="str">
        <f t="array" ref="P899">IFERROR(VLOOKUP(B899,RT!A:H,8,FALSE),"")</f>
        <v/>
      </c>
      <c r="Q899" s="55" t="str">
        <f t="array" ref="Q899">IFERROR(VLOOKUP(B899,RT!A:AA,27,FALSE),"")</f>
        <v/>
      </c>
      <c r="R899" s="56" t="str">
        <f t="array" ref="R899">IF(AND(E899&lt;&gt;"",G899="INS",K899="OUI",M899&gt;0),M899*IF($O899&gt;41790,5.94,5.65),"")</f>
        <v/>
      </c>
      <c r="S899" s="50" t="str">
        <f t="array" ref="S899">IF(AND(E899&lt;&gt;"",G899="REV",K899="OUI",M899&gt;0),M899*IF($O899&gt;41790,6.2,5.9),"")</f>
        <v/>
      </c>
      <c r="T899" s="57" t="str">
        <f t="array" ref="T899">IF(AND(E899&lt;&gt;"",K899="NON",OR(L899="Branchement individuel",L899="Batiment détruit")),3,"")</f>
        <v/>
      </c>
      <c r="U899" s="58"/>
      <c r="V899" s="58" t="str">
        <f t="array" ref="V899">IF(AND(E899&lt;&gt;"",K899="OUI",Q899="OUI"),18,"")</f>
        <v/>
      </c>
      <c r="W899" s="49" t="str">
        <f t="array" ref="W899">IF(AND(E899&lt;&gt;"",K899="OUI",Q899="OUI"),60,"")</f>
        <v/>
      </c>
      <c r="X899" s="56"/>
      <c r="Y899" s="49"/>
      <c r="Z899" s="49"/>
      <c r="AA899" s="51"/>
      <c r="AB899" s="48"/>
    </row>
    <row r="900" spans="1:28" x14ac:dyDescent="0.25">
      <c r="A900" s="152" t="str">
        <f t="array" ref="A900">IF(D900="",RIGHT(E900,7),"")</f>
        <v>5610733</v>
      </c>
      <c r="B900" s="152">
        <f t="array" ref="B900">E900</f>
        <v>10005610733</v>
      </c>
      <c r="C900" s="61" t="str">
        <f t="array" ref="C900">IFERROR(VLOOKUP(B900,RT!A:B,2,FALSE),"")</f>
        <v/>
      </c>
      <c r="D900" s="7" t="str">
        <f t="array" ref="D900">IFERROR(VLOOKUP(B900,RT!A:J,10,FALSE),"")</f>
        <v/>
      </c>
      <c r="E900" s="203">
        <v>10005610733</v>
      </c>
      <c r="F900" s="204" t="s">
        <v>763</v>
      </c>
      <c r="G900" s="204" t="s">
        <v>70</v>
      </c>
      <c r="H900" s="204"/>
      <c r="I900" s="204" t="s">
        <v>688</v>
      </c>
      <c r="J900" s="202" t="s">
        <v>84</v>
      </c>
      <c r="K900" s="169" t="str">
        <f t="array" ref="K900">IFERROR(VLOOKUP(B900,RT!A:K,11,FALSE),"")</f>
        <v/>
      </c>
      <c r="L900" s="170" t="str">
        <f t="array" ref="L900">IFERROR(VLOOKUP(B900,RT!A:AJ,36,FALSE),"")</f>
        <v/>
      </c>
      <c r="M900" s="53" t="str">
        <f t="array" ref="M900">IFERROR(VLOOKUP(B900,RT!A:AL,38,FALSE),"")</f>
        <v/>
      </c>
      <c r="N900" s="52" t="str">
        <f t="array" ref="N900">IFERROR(VLOOKUP(B900,RT!A:AK,37,FALSE),"")</f>
        <v/>
      </c>
      <c r="O900" s="54" t="str">
        <f t="array" ref="O900">IFERROR(VLOOKUP(B900,RT!A:I,9,FALSE),"")</f>
        <v/>
      </c>
      <c r="P900" s="52" t="str">
        <f t="array" ref="P900">IFERROR(VLOOKUP(B900,RT!A:H,8,FALSE),"")</f>
        <v/>
      </c>
      <c r="Q900" s="55" t="str">
        <f t="array" ref="Q900">IFERROR(VLOOKUP(B900,RT!A:AA,27,FALSE),"")</f>
        <v/>
      </c>
      <c r="R900" s="56" t="str">
        <f t="array" ref="R900">IF(AND(E900&lt;&gt;"",G900="INS",K900="OUI",M900&gt;0),M900*IF($O900&gt;41790,5.94,5.65),"")</f>
        <v/>
      </c>
      <c r="S900" s="50" t="str">
        <f t="array" ref="S900">IF(AND(E900&lt;&gt;"",G900="REV",K900="OUI",M900&gt;0),M900*IF($O900&gt;41790,6.2,5.9),"")</f>
        <v/>
      </c>
      <c r="T900" s="57" t="str">
        <f t="array" ref="T900">IF(AND(E900&lt;&gt;"",K900="NON",OR(L900="Branchement individuel",L900="Batiment détruit")),3,"")</f>
        <v/>
      </c>
      <c r="U900" s="58"/>
      <c r="V900" s="58" t="str">
        <f t="array" ref="V900">IF(AND(E900&lt;&gt;"",K900="OUI",Q900="OUI"),18,"")</f>
        <v/>
      </c>
      <c r="W900" s="49" t="str">
        <f t="array" ref="W900">IF(AND(E900&lt;&gt;"",K900="OUI",Q900="OUI"),60,"")</f>
        <v/>
      </c>
      <c r="X900" s="56"/>
      <c r="Y900" s="49"/>
      <c r="Z900" s="49"/>
      <c r="AA900" s="51"/>
      <c r="AB900" s="48"/>
    </row>
    <row r="901" spans="1:28" x14ac:dyDescent="0.25">
      <c r="A901" s="152" t="str">
        <f t="array" ref="A901">IF(D901="",RIGHT(E901,7),"")</f>
        <v>5387312</v>
      </c>
      <c r="B901" s="152">
        <f t="array" ref="B901">E901</f>
        <v>10005387312</v>
      </c>
      <c r="C901" s="61" t="str">
        <f t="array" ref="C901">IFERROR(VLOOKUP(B901,RT!A:B,2,FALSE),"")</f>
        <v/>
      </c>
      <c r="D901" s="7" t="str">
        <f t="array" ref="D901">IFERROR(VLOOKUP(B901,RT!A:J,10,FALSE),"")</f>
        <v/>
      </c>
      <c r="E901" s="203">
        <v>10005387312</v>
      </c>
      <c r="F901" s="204" t="s">
        <v>758</v>
      </c>
      <c r="G901" s="204" t="s">
        <v>70</v>
      </c>
      <c r="H901" s="204"/>
      <c r="I901" s="204" t="s">
        <v>688</v>
      </c>
      <c r="J901" s="202" t="s">
        <v>84</v>
      </c>
      <c r="K901" s="169" t="str">
        <f t="array" ref="K901">IFERROR(VLOOKUP(B901,RT!A:K,11,FALSE),"")</f>
        <v/>
      </c>
      <c r="L901" s="170" t="str">
        <f t="array" ref="L901">IFERROR(VLOOKUP(B901,RT!A:AJ,36,FALSE),"")</f>
        <v/>
      </c>
      <c r="M901" s="53" t="str">
        <f t="array" ref="M901">IFERROR(VLOOKUP(B901,RT!A:AL,38,FALSE),"")</f>
        <v/>
      </c>
      <c r="N901" s="52" t="str">
        <f t="array" ref="N901">IFERROR(VLOOKUP(B901,RT!A:AK,37,FALSE),"")</f>
        <v/>
      </c>
      <c r="O901" s="54" t="str">
        <f t="array" ref="O901">IFERROR(VLOOKUP(B901,RT!A:I,9,FALSE),"")</f>
        <v/>
      </c>
      <c r="P901" s="52" t="str">
        <f t="array" ref="P901">IFERROR(VLOOKUP(B901,RT!A:H,8,FALSE),"")</f>
        <v/>
      </c>
      <c r="Q901" s="55" t="str">
        <f t="array" ref="Q901">IFERROR(VLOOKUP(B901,RT!A:AA,27,FALSE),"")</f>
        <v/>
      </c>
      <c r="R901" s="56" t="str">
        <f t="array" ref="R901">IF(AND(E901&lt;&gt;"",G901="INS",K901="OUI",M901&gt;0),M901*IF($O901&gt;41790,5.94,5.65),"")</f>
        <v/>
      </c>
      <c r="S901" s="50" t="str">
        <f t="array" ref="S901">IF(AND(E901&lt;&gt;"",G901="REV",K901="OUI",M901&gt;0),M901*IF($O901&gt;41790,6.2,5.9),"")</f>
        <v/>
      </c>
      <c r="T901" s="57" t="str">
        <f t="array" ref="T901">IF(AND(E901&lt;&gt;"",K901="NON",OR(L901="Branchement individuel",L901="Batiment détruit")),3,"")</f>
        <v/>
      </c>
      <c r="U901" s="58"/>
      <c r="V901" s="58" t="str">
        <f t="array" ref="V901">IF(AND(E901&lt;&gt;"",K901="OUI",Q901="OUI"),18,"")</f>
        <v/>
      </c>
      <c r="W901" s="49" t="str">
        <f t="array" ref="W901">IF(AND(E901&lt;&gt;"",K901="OUI",Q901="OUI"),60,"")</f>
        <v/>
      </c>
      <c r="X901" s="56"/>
      <c r="Y901" s="49"/>
      <c r="Z901" s="49"/>
      <c r="AA901" s="51"/>
      <c r="AB901" s="48"/>
    </row>
    <row r="902" spans="1:28" x14ac:dyDescent="0.25">
      <c r="A902" s="152" t="str">
        <f t="array" ref="A902">IF(D902="",RIGHT(E902,7),"")</f>
        <v>5460491</v>
      </c>
      <c r="B902" s="152">
        <f t="array" ref="B902">E902</f>
        <v>10005460491</v>
      </c>
      <c r="C902" s="61" t="str">
        <f t="array" ref="C902">IFERROR(VLOOKUP(B902,RT!A:B,2,FALSE),"")</f>
        <v/>
      </c>
      <c r="D902" s="7" t="str">
        <f t="array" ref="D902">IFERROR(VLOOKUP(B902,RT!A:J,10,FALSE),"")</f>
        <v/>
      </c>
      <c r="E902" s="203">
        <v>10005460491</v>
      </c>
      <c r="F902" s="204" t="s">
        <v>888</v>
      </c>
      <c r="G902" s="204" t="s">
        <v>70</v>
      </c>
      <c r="H902" s="204"/>
      <c r="I902" s="204" t="s">
        <v>688</v>
      </c>
      <c r="J902" s="202" t="s">
        <v>84</v>
      </c>
      <c r="K902" s="169" t="str">
        <f t="array" ref="K902">IFERROR(VLOOKUP(B902,RT!A:K,11,FALSE),"")</f>
        <v/>
      </c>
      <c r="L902" s="170" t="str">
        <f t="array" ref="L902">IFERROR(VLOOKUP(B902,RT!A:AJ,36,FALSE),"")</f>
        <v/>
      </c>
      <c r="M902" s="53" t="str">
        <f t="array" ref="M902">IFERROR(VLOOKUP(B902,RT!A:AL,38,FALSE),"")</f>
        <v/>
      </c>
      <c r="N902" s="52" t="str">
        <f t="array" ref="N902">IFERROR(VLOOKUP(B902,RT!A:AK,37,FALSE),"")</f>
        <v/>
      </c>
      <c r="O902" s="54" t="str">
        <f t="array" ref="O902">IFERROR(VLOOKUP(B902,RT!A:I,9,FALSE),"")</f>
        <v/>
      </c>
      <c r="P902" s="52" t="str">
        <f t="array" ref="P902">IFERROR(VLOOKUP(B902,RT!A:H,8,FALSE),"")</f>
        <v/>
      </c>
      <c r="Q902" s="55" t="str">
        <f t="array" ref="Q902">IFERROR(VLOOKUP(B902,RT!A:AA,27,FALSE),"")</f>
        <v/>
      </c>
      <c r="R902" s="56" t="str">
        <f t="array" ref="R902">IF(AND(E902&lt;&gt;"",G902="INS",K902="OUI",M902&gt;0),M902*IF($O902&gt;41790,5.94,5.65),"")</f>
        <v/>
      </c>
      <c r="S902" s="50" t="str">
        <f t="array" ref="S902">IF(AND(E902&lt;&gt;"",G902="REV",K902="OUI",M902&gt;0),M902*IF($O902&gt;41790,6.2,5.9),"")</f>
        <v/>
      </c>
      <c r="T902" s="57" t="str">
        <f t="array" ref="T902">IF(AND(E902&lt;&gt;"",K902="NON",OR(L902="Branchement individuel",L902="Batiment détruit")),3,"")</f>
        <v/>
      </c>
      <c r="U902" s="58"/>
      <c r="V902" s="58" t="str">
        <f t="array" ref="V902">IF(AND(E902&lt;&gt;"",K902="OUI",Q902="OUI"),18,"")</f>
        <v/>
      </c>
      <c r="W902" s="49" t="str">
        <f t="array" ref="W902">IF(AND(E902&lt;&gt;"",K902="OUI",Q902="OUI"),60,"")</f>
        <v/>
      </c>
      <c r="X902" s="56"/>
      <c r="Y902" s="49"/>
      <c r="Z902" s="49"/>
      <c r="AA902" s="51"/>
      <c r="AB902" s="48"/>
    </row>
    <row r="903" spans="1:28" x14ac:dyDescent="0.25">
      <c r="A903" s="152" t="str">
        <f t="array" ref="A903">IF(D903="",RIGHT(E903,7),"")</f>
        <v>5582676</v>
      </c>
      <c r="B903" s="152">
        <f t="array" ref="B903">E903</f>
        <v>10005582676</v>
      </c>
      <c r="C903" s="61" t="str">
        <f t="array" ref="C903">IFERROR(VLOOKUP(B903,RT!A:B,2,FALSE),"")</f>
        <v/>
      </c>
      <c r="D903" s="7" t="str">
        <f t="array" ref="D903">IFERROR(VLOOKUP(B903,RT!A:J,10,FALSE),"")</f>
        <v/>
      </c>
      <c r="E903" s="203">
        <v>10005582676</v>
      </c>
      <c r="F903" s="204" t="s">
        <v>859</v>
      </c>
      <c r="G903" s="204" t="s">
        <v>70</v>
      </c>
      <c r="H903" s="204"/>
      <c r="I903" s="204" t="s">
        <v>688</v>
      </c>
      <c r="J903" s="202" t="s">
        <v>84</v>
      </c>
      <c r="K903" s="169" t="str">
        <f t="array" ref="K903">IFERROR(VLOOKUP(B903,RT!A:K,11,FALSE),"")</f>
        <v/>
      </c>
      <c r="L903" s="170" t="str">
        <f t="array" ref="L903">IFERROR(VLOOKUP(B903,RT!A:AJ,36,FALSE),"")</f>
        <v/>
      </c>
      <c r="M903" s="53" t="str">
        <f t="array" ref="M903">IFERROR(VLOOKUP(B903,RT!A:AL,38,FALSE),"")</f>
        <v/>
      </c>
      <c r="N903" s="52" t="str">
        <f t="array" ref="N903">IFERROR(VLOOKUP(B903,RT!A:AK,37,FALSE),"")</f>
        <v/>
      </c>
      <c r="O903" s="54" t="str">
        <f t="array" ref="O903">IFERROR(VLOOKUP(B903,RT!A:I,9,FALSE),"")</f>
        <v/>
      </c>
      <c r="P903" s="52" t="str">
        <f t="array" ref="P903">IFERROR(VLOOKUP(B903,RT!A:H,8,FALSE),"")</f>
        <v/>
      </c>
      <c r="Q903" s="55" t="str">
        <f t="array" ref="Q903">IFERROR(VLOOKUP(B903,RT!A:AA,27,FALSE),"")</f>
        <v/>
      </c>
      <c r="R903" s="56" t="str">
        <f t="array" ref="R903">IF(AND(E903&lt;&gt;"",G903="INS",K903="OUI",M903&gt;0),M903*IF($O903&gt;41790,5.94,5.65),"")</f>
        <v/>
      </c>
      <c r="S903" s="50" t="str">
        <f t="array" ref="S903">IF(AND(E903&lt;&gt;"",G903="REV",K903="OUI",M903&gt;0),M903*IF($O903&gt;41790,6.2,5.9),"")</f>
        <v/>
      </c>
      <c r="T903" s="57" t="str">
        <f t="array" ref="T903">IF(AND(E903&lt;&gt;"",K903="NON",OR(L903="Branchement individuel",L903="Batiment détruit")),3,"")</f>
        <v/>
      </c>
      <c r="U903" s="58"/>
      <c r="V903" s="58" t="str">
        <f t="array" ref="V903">IF(AND(E903&lt;&gt;"",K903="OUI",Q903="OUI"),18,"")</f>
        <v/>
      </c>
      <c r="W903" s="49" t="str">
        <f t="array" ref="W903">IF(AND(E903&lt;&gt;"",K903="OUI",Q903="OUI"),60,"")</f>
        <v/>
      </c>
      <c r="X903" s="56"/>
      <c r="Y903" s="49"/>
      <c r="Z903" s="49"/>
      <c r="AA903" s="51"/>
      <c r="AB903" s="48"/>
    </row>
    <row r="904" spans="1:28" x14ac:dyDescent="0.25">
      <c r="A904" s="152" t="str">
        <f t="array" ref="A904">IF(D904="",RIGHT(E904,7),"")</f>
        <v>5644774</v>
      </c>
      <c r="B904" s="152">
        <f t="array" ref="B904">E904</f>
        <v>10005644774</v>
      </c>
      <c r="C904" s="61" t="str">
        <f t="array" ref="C904">IFERROR(VLOOKUP(B904,RT!A:B,2,FALSE),"")</f>
        <v/>
      </c>
      <c r="D904" s="7" t="str">
        <f t="array" ref="D904">IFERROR(VLOOKUP(B904,RT!A:J,10,FALSE),"")</f>
        <v/>
      </c>
      <c r="E904" s="203">
        <v>10005644774</v>
      </c>
      <c r="F904" s="204" t="s">
        <v>808</v>
      </c>
      <c r="G904" s="204" t="s">
        <v>70</v>
      </c>
      <c r="H904" s="204"/>
      <c r="I904" s="204" t="s">
        <v>688</v>
      </c>
      <c r="J904" s="202" t="s">
        <v>84</v>
      </c>
      <c r="K904" s="169" t="str">
        <f t="array" ref="K904">IFERROR(VLOOKUP(B904,RT!A:K,11,FALSE),"")</f>
        <v/>
      </c>
      <c r="L904" s="170" t="str">
        <f t="array" ref="L904">IFERROR(VLOOKUP(B904,RT!A:AJ,36,FALSE),"")</f>
        <v/>
      </c>
      <c r="M904" s="53" t="str">
        <f t="array" ref="M904">IFERROR(VLOOKUP(B904,RT!A:AL,38,FALSE),"")</f>
        <v/>
      </c>
      <c r="N904" s="52" t="str">
        <f t="array" ref="N904">IFERROR(VLOOKUP(B904,RT!A:AK,37,FALSE),"")</f>
        <v/>
      </c>
      <c r="O904" s="54" t="str">
        <f t="array" ref="O904">IFERROR(VLOOKUP(B904,RT!A:I,9,FALSE),"")</f>
        <v/>
      </c>
      <c r="P904" s="52" t="str">
        <f t="array" ref="P904">IFERROR(VLOOKUP(B904,RT!A:H,8,FALSE),"")</f>
        <v/>
      </c>
      <c r="Q904" s="55" t="str">
        <f t="array" ref="Q904">IFERROR(VLOOKUP(B904,RT!A:AA,27,FALSE),"")</f>
        <v/>
      </c>
      <c r="R904" s="56" t="str">
        <f t="array" ref="R904">IF(AND(E904&lt;&gt;"",G904="INS",K904="OUI",M904&gt;0),M904*IF($O904&gt;41790,5.94,5.65),"")</f>
        <v/>
      </c>
      <c r="S904" s="50" t="str">
        <f t="array" ref="S904">IF(AND(E904&lt;&gt;"",G904="REV",K904="OUI",M904&gt;0),M904*IF($O904&gt;41790,6.2,5.9),"")</f>
        <v/>
      </c>
      <c r="T904" s="57" t="str">
        <f t="array" ref="T904">IF(AND(E904&lt;&gt;"",K904="NON",OR(L904="Branchement individuel",L904="Batiment détruit")),3,"")</f>
        <v/>
      </c>
      <c r="U904" s="58"/>
      <c r="V904" s="58" t="str">
        <f t="array" ref="V904">IF(AND(E904&lt;&gt;"",K904="OUI",Q904="OUI"),18,"")</f>
        <v/>
      </c>
      <c r="W904" s="49" t="str">
        <f t="array" ref="W904">IF(AND(E904&lt;&gt;"",K904="OUI",Q904="OUI"),60,"")</f>
        <v/>
      </c>
      <c r="X904" s="56"/>
      <c r="Y904" s="49"/>
      <c r="Z904" s="49"/>
      <c r="AA904" s="51"/>
      <c r="AB904" s="48"/>
    </row>
    <row r="905" spans="1:28" x14ac:dyDescent="0.25">
      <c r="A905" s="152" t="str">
        <f t="array" ref="A905">IF(D905="",RIGHT(E905,7),"")</f>
        <v>5288864</v>
      </c>
      <c r="B905" s="152">
        <f t="array" ref="B905">E905</f>
        <v>10005288864</v>
      </c>
      <c r="C905" s="61" t="str">
        <f t="array" ref="C905">IFERROR(VLOOKUP(B905,RT!A:B,2,FALSE),"")</f>
        <v/>
      </c>
      <c r="D905" s="7" t="str">
        <f t="array" ref="D905">IFERROR(VLOOKUP(B905,RT!A:J,10,FALSE),"")</f>
        <v/>
      </c>
      <c r="E905" s="203">
        <v>10005288864</v>
      </c>
      <c r="F905" s="204" t="s">
        <v>809</v>
      </c>
      <c r="G905" s="204" t="s">
        <v>70</v>
      </c>
      <c r="H905" s="204"/>
      <c r="I905" s="204" t="s">
        <v>688</v>
      </c>
      <c r="J905" s="202" t="s">
        <v>84</v>
      </c>
      <c r="K905" s="169" t="str">
        <f t="array" ref="K905">IFERROR(VLOOKUP(B905,RT!A:K,11,FALSE),"")</f>
        <v/>
      </c>
      <c r="L905" s="170" t="str">
        <f t="array" ref="L905">IFERROR(VLOOKUP(B905,RT!A:AJ,36,FALSE),"")</f>
        <v/>
      </c>
      <c r="M905" s="53" t="str">
        <f t="array" ref="M905">IFERROR(VLOOKUP(B905,RT!A:AL,38,FALSE),"")</f>
        <v/>
      </c>
      <c r="N905" s="52" t="str">
        <f t="array" ref="N905">IFERROR(VLOOKUP(B905,RT!A:AK,37,FALSE),"")</f>
        <v/>
      </c>
      <c r="O905" s="54" t="str">
        <f t="array" ref="O905">IFERROR(VLOOKUP(B905,RT!A:I,9,FALSE),"")</f>
        <v/>
      </c>
      <c r="P905" s="52" t="str">
        <f t="array" ref="P905">IFERROR(VLOOKUP(B905,RT!A:H,8,FALSE),"")</f>
        <v/>
      </c>
      <c r="Q905" s="55" t="str">
        <f t="array" ref="Q905">IFERROR(VLOOKUP(B905,RT!A:AA,27,FALSE),"")</f>
        <v/>
      </c>
      <c r="R905" s="56" t="str">
        <f t="array" ref="R905">IF(AND(E905&lt;&gt;"",G905="INS",K905="OUI",M905&gt;0),M905*IF($O905&gt;41790,5.94,5.65),"")</f>
        <v/>
      </c>
      <c r="S905" s="50" t="str">
        <f t="array" ref="S905">IF(AND(E905&lt;&gt;"",G905="REV",K905="OUI",M905&gt;0),M905*IF($O905&gt;41790,6.2,5.9),"")</f>
        <v/>
      </c>
      <c r="T905" s="57" t="str">
        <f t="array" ref="T905">IF(AND(E905&lt;&gt;"",K905="NON",OR(L905="Branchement individuel",L905="Batiment détruit")),3,"")</f>
        <v/>
      </c>
      <c r="U905" s="58"/>
      <c r="V905" s="58" t="str">
        <f t="array" ref="V905">IF(AND(E905&lt;&gt;"",K905="OUI",Q905="OUI"),18,"")</f>
        <v/>
      </c>
      <c r="W905" s="49" t="str">
        <f t="array" ref="W905">IF(AND(E905&lt;&gt;"",K905="OUI",Q905="OUI"),60,"")</f>
        <v/>
      </c>
      <c r="X905" s="56"/>
      <c r="Y905" s="49"/>
      <c r="Z905" s="49"/>
      <c r="AA905" s="51"/>
      <c r="AB905" s="48"/>
    </row>
    <row r="906" spans="1:28" s="156" customFormat="1" x14ac:dyDescent="0.25">
      <c r="A906" s="152" t="str">
        <f t="array" ref="A906">IF(D906="",RIGHT(E906,7),"")</f>
        <v>5638099</v>
      </c>
      <c r="B906" s="152">
        <f t="array" ref="B906">E906</f>
        <v>10005638099</v>
      </c>
      <c r="C906" s="61" t="str">
        <f t="array" ref="C906">IFERROR(VLOOKUP(B906,RT!A:B,2,FALSE),"")</f>
        <v/>
      </c>
      <c r="D906" s="7" t="str">
        <f t="array" ref="D906">IFERROR(VLOOKUP(B906,RT!A:J,10,FALSE),"")</f>
        <v/>
      </c>
      <c r="E906" s="203">
        <v>10005638099</v>
      </c>
      <c r="F906" s="204" t="s">
        <v>785</v>
      </c>
      <c r="G906" s="204" t="s">
        <v>70</v>
      </c>
      <c r="H906" s="204"/>
      <c r="I906" s="204" t="s">
        <v>688</v>
      </c>
      <c r="J906" s="202" t="s">
        <v>84</v>
      </c>
      <c r="K906" s="169" t="str">
        <f t="array" ref="K906">IFERROR(VLOOKUP(B906,RT!A:K,11,FALSE),"")</f>
        <v/>
      </c>
      <c r="L906" s="170" t="str">
        <f t="array" ref="L906">IFERROR(VLOOKUP(B906,RT!A:AJ,36,FALSE),"")</f>
        <v/>
      </c>
      <c r="M906" s="53" t="str">
        <f t="array" ref="M906">IFERROR(VLOOKUP(B906,RT!A:AL,38,FALSE),"")</f>
        <v/>
      </c>
      <c r="N906" s="52" t="str">
        <f t="array" ref="N906">IFERROR(VLOOKUP(B906,RT!A:AK,37,FALSE),"")</f>
        <v/>
      </c>
      <c r="O906" s="54" t="str">
        <f t="array" ref="O906">IFERROR(VLOOKUP(B906,RT!A:I,9,FALSE),"")</f>
        <v/>
      </c>
      <c r="P906" s="52" t="str">
        <f t="array" ref="P906">IFERROR(VLOOKUP(B906,RT!A:H,8,FALSE),"")</f>
        <v/>
      </c>
      <c r="Q906" s="55" t="str">
        <f t="array" ref="Q906">IFERROR(VLOOKUP(B906,RT!A:AA,27,FALSE),"")</f>
        <v/>
      </c>
      <c r="R906" s="56" t="str">
        <f t="array" ref="R906">IF(AND(E906&lt;&gt;"",G906="INS",K906="OUI",M906&gt;0),M906*IF($O906&gt;41790,5.94,5.65),"")</f>
        <v/>
      </c>
      <c r="S906" s="50" t="str">
        <f t="array" ref="S906">IF(AND(E906&lt;&gt;"",G906="REV",K906="OUI",M906&gt;0),M906*IF($O906&gt;41790,6.2,5.9),"")</f>
        <v/>
      </c>
      <c r="T906" s="57" t="str">
        <f t="array" ref="T906">IF(AND(E906&lt;&gt;"",K906="NON",OR(L906="Branchement individuel",L906="Batiment détruit")),3,"")</f>
        <v/>
      </c>
      <c r="U906" s="58"/>
      <c r="V906" s="58" t="str">
        <f t="array" ref="V906">IF(AND(E906&lt;&gt;"",K906="OUI",Q906="OUI"),18,"")</f>
        <v/>
      </c>
      <c r="W906" s="49" t="str">
        <f t="array" ref="W906">IF(AND(E906&lt;&gt;"",K906="OUI",Q906="OUI"),60,"")</f>
        <v/>
      </c>
      <c r="X906" s="56"/>
      <c r="Y906" s="49"/>
      <c r="Z906" s="49"/>
      <c r="AA906" s="51"/>
      <c r="AB906" s="48"/>
    </row>
    <row r="907" spans="1:28" x14ac:dyDescent="0.25">
      <c r="A907" s="152" t="str">
        <f t="array" ref="A907">IF(D907="",RIGHT(E907,7),"")</f>
        <v>5655095</v>
      </c>
      <c r="B907" s="152">
        <f t="array" ref="B907">E907</f>
        <v>10005655095</v>
      </c>
      <c r="C907" s="61" t="str">
        <f t="array" ref="C907">IFERROR(VLOOKUP(B907,RT!A:B,2,FALSE),"")</f>
        <v/>
      </c>
      <c r="D907" s="7" t="str">
        <f t="array" ref="D907">IFERROR(VLOOKUP(B907,RT!A:J,10,FALSE),"")</f>
        <v/>
      </c>
      <c r="E907" s="203">
        <v>10005655095</v>
      </c>
      <c r="F907" s="204" t="s">
        <v>794</v>
      </c>
      <c r="G907" s="204" t="s">
        <v>70</v>
      </c>
      <c r="H907" s="204"/>
      <c r="I907" s="204" t="s">
        <v>688</v>
      </c>
      <c r="J907" s="202" t="s">
        <v>84</v>
      </c>
      <c r="K907" s="169" t="str">
        <f t="array" ref="K907">IFERROR(VLOOKUP(B907,RT!A:K,11,FALSE),"")</f>
        <v/>
      </c>
      <c r="L907" s="170" t="str">
        <f t="array" ref="L907">IFERROR(VLOOKUP(B907,RT!A:AJ,36,FALSE),"")</f>
        <v/>
      </c>
      <c r="M907" s="53" t="str">
        <f t="array" ref="M907">IFERROR(VLOOKUP(B907,RT!A:AL,38,FALSE),"")</f>
        <v/>
      </c>
      <c r="N907" s="52" t="str">
        <f t="array" ref="N907">IFERROR(VLOOKUP(B907,RT!A:AK,37,FALSE),"")</f>
        <v/>
      </c>
      <c r="O907" s="54" t="str">
        <f t="array" ref="O907">IFERROR(VLOOKUP(B907,RT!A:I,9,FALSE),"")</f>
        <v/>
      </c>
      <c r="P907" s="52" t="str">
        <f t="array" ref="P907">IFERROR(VLOOKUP(B907,RT!A:H,8,FALSE),"")</f>
        <v/>
      </c>
      <c r="Q907" s="55" t="str">
        <f t="array" ref="Q907">IFERROR(VLOOKUP(B907,RT!A:AA,27,FALSE),"")</f>
        <v/>
      </c>
      <c r="R907" s="56" t="str">
        <f t="array" ref="R907">IF(AND(E907&lt;&gt;"",G907="INS",K907="OUI",M907&gt;0),M907*IF($O907&gt;41790,5.94,5.65),"")</f>
        <v/>
      </c>
      <c r="S907" s="50" t="str">
        <f t="array" ref="S907">IF(AND(E907&lt;&gt;"",G907="REV",K907="OUI",M907&gt;0),M907*IF($O907&gt;41790,6.2,5.9),"")</f>
        <v/>
      </c>
      <c r="T907" s="57" t="str">
        <f t="array" ref="T907">IF(AND(E907&lt;&gt;"",K907="NON",OR(L907="Branchement individuel",L907="Batiment détruit")),3,"")</f>
        <v/>
      </c>
      <c r="U907" s="58"/>
      <c r="V907" s="58" t="str">
        <f t="array" ref="V907">IF(AND(E907&lt;&gt;"",K907="OUI",Q907="OUI"),18,"")</f>
        <v/>
      </c>
      <c r="W907" s="49" t="str">
        <f t="array" ref="W907">IF(AND(E907&lt;&gt;"",K907="OUI",Q907="OUI"),60,"")</f>
        <v/>
      </c>
      <c r="X907" s="56"/>
      <c r="Y907" s="49"/>
      <c r="Z907" s="49"/>
      <c r="AA907" s="51"/>
      <c r="AB907" s="48"/>
    </row>
    <row r="908" spans="1:28" x14ac:dyDescent="0.25">
      <c r="A908" s="152" t="str">
        <f t="array" ref="A908">IF(D908="",RIGHT(E908,7),"")</f>
        <v>5644761</v>
      </c>
      <c r="B908" s="152">
        <f t="array" ref="B908">E908</f>
        <v>10005644761</v>
      </c>
      <c r="C908" s="61" t="str">
        <f t="array" ref="C908">IFERROR(VLOOKUP(B908,RT!A:B,2,FALSE),"")</f>
        <v/>
      </c>
      <c r="D908" s="7" t="str">
        <f t="array" ref="D908">IFERROR(VLOOKUP(B908,RT!A:J,10,FALSE),"")</f>
        <v/>
      </c>
      <c r="E908" s="203">
        <v>10005644761</v>
      </c>
      <c r="F908" s="204" t="s">
        <v>786</v>
      </c>
      <c r="G908" s="204" t="s">
        <v>70</v>
      </c>
      <c r="H908" s="204"/>
      <c r="I908" s="204" t="s">
        <v>688</v>
      </c>
      <c r="J908" s="202" t="s">
        <v>84</v>
      </c>
      <c r="K908" s="169" t="str">
        <f t="array" ref="K908">IFERROR(VLOOKUP(B908,RT!A:K,11,FALSE),"")</f>
        <v/>
      </c>
      <c r="L908" s="170" t="str">
        <f t="array" ref="L908">IFERROR(VLOOKUP(B908,RT!A:AJ,36,FALSE),"")</f>
        <v/>
      </c>
      <c r="M908" s="53" t="str">
        <f t="array" ref="M908">IFERROR(VLOOKUP(B908,RT!A:AL,38,FALSE),"")</f>
        <v/>
      </c>
      <c r="N908" s="52" t="str">
        <f t="array" ref="N908">IFERROR(VLOOKUP(B908,RT!A:AK,37,FALSE),"")</f>
        <v/>
      </c>
      <c r="O908" s="54" t="str">
        <f t="array" ref="O908">IFERROR(VLOOKUP(B908,RT!A:I,9,FALSE),"")</f>
        <v/>
      </c>
      <c r="P908" s="52" t="str">
        <f t="array" ref="P908">IFERROR(VLOOKUP(B908,RT!A:H,8,FALSE),"")</f>
        <v/>
      </c>
      <c r="Q908" s="55" t="str">
        <f t="array" ref="Q908">IFERROR(VLOOKUP(B908,RT!A:AA,27,FALSE),"")</f>
        <v/>
      </c>
      <c r="R908" s="56" t="str">
        <f t="array" ref="R908">IF(AND(E908&lt;&gt;"",G908="INS",K908="OUI",M908&gt;0),M908*IF($O908&gt;41790,5.94,5.65),"")</f>
        <v/>
      </c>
      <c r="S908" s="50" t="str">
        <f t="array" ref="S908">IF(AND(E908&lt;&gt;"",G908="REV",K908="OUI",M908&gt;0),M908*IF($O908&gt;41790,6.2,5.9),"")</f>
        <v/>
      </c>
      <c r="T908" s="57" t="str">
        <f t="array" ref="T908">IF(AND(E908&lt;&gt;"",K908="NON",OR(L908="Branchement individuel",L908="Batiment détruit")),3,"")</f>
        <v/>
      </c>
      <c r="U908" s="58"/>
      <c r="V908" s="58" t="str">
        <f t="array" ref="V908">IF(AND(E908&lt;&gt;"",K908="OUI",Q908="OUI"),18,"")</f>
        <v/>
      </c>
      <c r="W908" s="49" t="str">
        <f t="array" ref="W908">IF(AND(E908&lt;&gt;"",K908="OUI",Q908="OUI"),60,"")</f>
        <v/>
      </c>
      <c r="X908" s="56"/>
      <c r="Y908" s="49"/>
      <c r="Z908" s="49"/>
      <c r="AA908" s="51"/>
      <c r="AB908" s="48"/>
    </row>
    <row r="909" spans="1:28" x14ac:dyDescent="0.25">
      <c r="A909" s="152" t="str">
        <f t="array" ref="A909">IF(D909="",RIGHT(E909,7),"")</f>
        <v>5652284</v>
      </c>
      <c r="B909" s="152">
        <f t="array" ref="B909">E909</f>
        <v>10005652284</v>
      </c>
      <c r="C909" s="61" t="str">
        <f t="array" ref="C909">IFERROR(VLOOKUP(B909,RT!A:B,2,FALSE),"")</f>
        <v/>
      </c>
      <c r="D909" s="7" t="str">
        <f t="array" ref="D909">IFERROR(VLOOKUP(B909,RT!A:J,10,FALSE),"")</f>
        <v/>
      </c>
      <c r="E909" s="203">
        <v>10005652284</v>
      </c>
      <c r="F909" s="204" t="s">
        <v>793</v>
      </c>
      <c r="G909" s="204" t="s">
        <v>70</v>
      </c>
      <c r="H909" s="204"/>
      <c r="I909" s="204" t="s">
        <v>688</v>
      </c>
      <c r="J909" s="202" t="s">
        <v>84</v>
      </c>
      <c r="K909" s="169" t="str">
        <f t="array" ref="K909">IFERROR(VLOOKUP(B909,RT!A:K,11,FALSE),"")</f>
        <v/>
      </c>
      <c r="L909" s="170" t="str">
        <f t="array" ref="L909">IFERROR(VLOOKUP(B909,RT!A:AJ,36,FALSE),"")</f>
        <v/>
      </c>
      <c r="M909" s="53" t="str">
        <f t="array" ref="M909">IFERROR(VLOOKUP(B909,RT!A:AL,38,FALSE),"")</f>
        <v/>
      </c>
      <c r="N909" s="52" t="str">
        <f t="array" ref="N909">IFERROR(VLOOKUP(B909,RT!A:AK,37,FALSE),"")</f>
        <v/>
      </c>
      <c r="O909" s="54" t="str">
        <f t="array" ref="O909">IFERROR(VLOOKUP(B909,RT!A:I,9,FALSE),"")</f>
        <v/>
      </c>
      <c r="P909" s="52" t="str">
        <f t="array" ref="P909">IFERROR(VLOOKUP(B909,RT!A:H,8,FALSE),"")</f>
        <v/>
      </c>
      <c r="Q909" s="55" t="str">
        <f t="array" ref="Q909">IFERROR(VLOOKUP(B909,RT!A:AA,27,FALSE),"")</f>
        <v/>
      </c>
      <c r="R909" s="56" t="str">
        <f t="array" ref="R909">IF(AND(E909&lt;&gt;"",G909="INS",K909="OUI",M909&gt;0),M909*IF($O909&gt;41790,5.94,5.65),"")</f>
        <v/>
      </c>
      <c r="S909" s="50" t="str">
        <f t="array" ref="S909">IF(AND(E909&lt;&gt;"",G909="REV",K909="OUI",M909&gt;0),M909*IF($O909&gt;41790,6.2,5.9),"")</f>
        <v/>
      </c>
      <c r="T909" s="57" t="str">
        <f t="array" ref="T909">IF(AND(E909&lt;&gt;"",K909="NON",OR(L909="Branchement individuel",L909="Batiment détruit")),3,"")</f>
        <v/>
      </c>
      <c r="U909" s="58"/>
      <c r="V909" s="58" t="str">
        <f t="array" ref="V909">IF(AND(E909&lt;&gt;"",K909="OUI",Q909="OUI"),18,"")</f>
        <v/>
      </c>
      <c r="W909" s="49" t="str">
        <f t="array" ref="W909">IF(AND(E909&lt;&gt;"",K909="OUI",Q909="OUI"),60,"")</f>
        <v/>
      </c>
      <c r="X909" s="56"/>
      <c r="Y909" s="49"/>
      <c r="Z909" s="49"/>
      <c r="AA909" s="51"/>
      <c r="AB909" s="48"/>
    </row>
    <row r="910" spans="1:28" x14ac:dyDescent="0.25">
      <c r="A910" s="152" t="str">
        <f t="array" ref="A910">IF(D910="",RIGHT(E910,7),"")</f>
        <v>5655098</v>
      </c>
      <c r="B910" s="152">
        <f t="array" ref="B910">E910</f>
        <v>10005655098</v>
      </c>
      <c r="C910" s="61" t="str">
        <f t="array" ref="C910">IFERROR(VLOOKUP(B910,RT!A:B,2,FALSE),"")</f>
        <v/>
      </c>
      <c r="D910" s="7" t="str">
        <f t="array" ref="D910">IFERROR(VLOOKUP(B910,RT!A:J,10,FALSE),"")</f>
        <v/>
      </c>
      <c r="E910" s="203">
        <v>10005655098</v>
      </c>
      <c r="F910" s="204" t="s">
        <v>787</v>
      </c>
      <c r="G910" s="204" t="s">
        <v>70</v>
      </c>
      <c r="H910" s="204"/>
      <c r="I910" s="204" t="s">
        <v>688</v>
      </c>
      <c r="J910" s="202" t="s">
        <v>84</v>
      </c>
      <c r="K910" s="169" t="str">
        <f t="array" ref="K910">IFERROR(VLOOKUP(B910,RT!A:K,11,FALSE),"")</f>
        <v/>
      </c>
      <c r="L910" s="170" t="str">
        <f t="array" ref="L910">IFERROR(VLOOKUP(B910,RT!A:AJ,36,FALSE),"")</f>
        <v/>
      </c>
      <c r="M910" s="53" t="str">
        <f t="array" ref="M910">IFERROR(VLOOKUP(B910,RT!A:AL,38,FALSE),"")</f>
        <v/>
      </c>
      <c r="N910" s="52" t="str">
        <f t="array" ref="N910">IFERROR(VLOOKUP(B910,RT!A:AK,37,FALSE),"")</f>
        <v/>
      </c>
      <c r="O910" s="54" t="str">
        <f t="array" ref="O910">IFERROR(VLOOKUP(B910,RT!A:I,9,FALSE),"")</f>
        <v/>
      </c>
      <c r="P910" s="52" t="str">
        <f t="array" ref="P910">IFERROR(VLOOKUP(B910,RT!A:H,8,FALSE),"")</f>
        <v/>
      </c>
      <c r="Q910" s="55" t="str">
        <f t="array" ref="Q910">IFERROR(VLOOKUP(B910,RT!A:AA,27,FALSE),"")</f>
        <v/>
      </c>
      <c r="R910" s="56" t="str">
        <f t="array" ref="R910">IF(AND(E910&lt;&gt;"",G910="INS",K910="OUI",M910&gt;0),M910*IF($O910&gt;41790,5.94,5.65),"")</f>
        <v/>
      </c>
      <c r="S910" s="50" t="str">
        <f t="array" ref="S910">IF(AND(E910&lt;&gt;"",G910="REV",K910="OUI",M910&gt;0),M910*IF($O910&gt;41790,6.2,5.9),"")</f>
        <v/>
      </c>
      <c r="T910" s="57" t="str">
        <f t="array" ref="T910">IF(AND(E910&lt;&gt;"",K910="NON",OR(L910="Branchement individuel",L910="Batiment détruit")),3,"")</f>
        <v/>
      </c>
      <c r="U910" s="58"/>
      <c r="V910" s="58" t="str">
        <f t="array" ref="V910">IF(AND(E910&lt;&gt;"",K910="OUI",Q910="OUI"),18,"")</f>
        <v/>
      </c>
      <c r="W910" s="49" t="str">
        <f t="array" ref="W910">IF(AND(E910&lt;&gt;"",K910="OUI",Q910="OUI"),60,"")</f>
        <v/>
      </c>
      <c r="X910" s="56"/>
      <c r="Y910" s="49"/>
      <c r="Z910" s="49"/>
      <c r="AA910" s="51"/>
      <c r="AB910" s="48"/>
    </row>
    <row r="911" spans="1:28" x14ac:dyDescent="0.25">
      <c r="A911" s="152" t="str">
        <f t="array" ref="A911">IF(D911="",RIGHT(E911,7),"")</f>
        <v>5286490</v>
      </c>
      <c r="B911" s="152">
        <f t="array" ref="B911">E911</f>
        <v>10005286490</v>
      </c>
      <c r="C911" s="61" t="str">
        <f t="array" ref="C911">IFERROR(VLOOKUP(B911,RT!A:B,2,FALSE),"")</f>
        <v/>
      </c>
      <c r="D911" s="7" t="str">
        <f t="array" ref="D911">IFERROR(VLOOKUP(B911,RT!A:J,10,FALSE),"")</f>
        <v/>
      </c>
      <c r="E911" s="203">
        <v>10005286490</v>
      </c>
      <c r="F911" s="204" t="s">
        <v>792</v>
      </c>
      <c r="G911" s="204" t="s">
        <v>70</v>
      </c>
      <c r="H911" s="204"/>
      <c r="I911" s="204" t="s">
        <v>688</v>
      </c>
      <c r="J911" s="202" t="s">
        <v>84</v>
      </c>
      <c r="K911" s="169" t="str">
        <f t="array" ref="K911">IFERROR(VLOOKUP(B911,RT!A:K,11,FALSE),"")</f>
        <v/>
      </c>
      <c r="L911" s="170" t="str">
        <f t="array" ref="L911">IFERROR(VLOOKUP(B911,RT!A:AJ,36,FALSE),"")</f>
        <v/>
      </c>
      <c r="M911" s="53" t="str">
        <f t="array" ref="M911">IFERROR(VLOOKUP(B911,RT!A:AL,38,FALSE),"")</f>
        <v/>
      </c>
      <c r="N911" s="52" t="str">
        <f t="array" ref="N911">IFERROR(VLOOKUP(B911,RT!A:AK,37,FALSE),"")</f>
        <v/>
      </c>
      <c r="O911" s="54" t="str">
        <f t="array" ref="O911">IFERROR(VLOOKUP(B911,RT!A:I,9,FALSE),"")</f>
        <v/>
      </c>
      <c r="P911" s="52" t="str">
        <f t="array" ref="P911">IFERROR(VLOOKUP(B911,RT!A:H,8,FALSE),"")</f>
        <v/>
      </c>
      <c r="Q911" s="55" t="str">
        <f t="array" ref="Q911">IFERROR(VLOOKUP(B911,RT!A:AA,27,FALSE),"")</f>
        <v/>
      </c>
      <c r="R911" s="56" t="str">
        <f t="array" ref="R911">IF(AND(E911&lt;&gt;"",G911="INS",K911="OUI",M911&gt;0),M911*IF($O911&gt;41790,5.94,5.65),"")</f>
        <v/>
      </c>
      <c r="S911" s="50" t="str">
        <f t="array" ref="S911">IF(AND(E911&lt;&gt;"",G911="REV",K911="OUI",M911&gt;0),M911*IF($O911&gt;41790,6.2,5.9),"")</f>
        <v/>
      </c>
      <c r="T911" s="57" t="str">
        <f t="array" ref="T911">IF(AND(E911&lt;&gt;"",K911="NON",OR(L911="Branchement individuel",L911="Batiment détruit")),3,"")</f>
        <v/>
      </c>
      <c r="U911" s="58"/>
      <c r="V911" s="58" t="str">
        <f t="array" ref="V911">IF(AND(E911&lt;&gt;"",K911="OUI",Q911="OUI"),18,"")</f>
        <v/>
      </c>
      <c r="W911" s="49" t="str">
        <f t="array" ref="W911">IF(AND(E911&lt;&gt;"",K911="OUI",Q911="OUI"),60,"")</f>
        <v/>
      </c>
      <c r="X911" s="56"/>
      <c r="Y911" s="49"/>
      <c r="Z911" s="49"/>
      <c r="AA911" s="51"/>
      <c r="AB911" s="48"/>
    </row>
    <row r="912" spans="1:28" x14ac:dyDescent="0.25">
      <c r="A912" s="152" t="str">
        <f t="array" ref="A912">IF(D912="",RIGHT(E912,7),"")</f>
        <v>5286492</v>
      </c>
      <c r="B912" s="152">
        <f t="array" ref="B912">E912</f>
        <v>10005286492</v>
      </c>
      <c r="C912" s="61" t="str">
        <f t="array" ref="C912">IFERROR(VLOOKUP(B912,RT!A:B,2,FALSE),"")</f>
        <v/>
      </c>
      <c r="D912" s="7" t="str">
        <f t="array" ref="D912">IFERROR(VLOOKUP(B912,RT!A:J,10,FALSE),"")</f>
        <v/>
      </c>
      <c r="E912" s="203">
        <v>10005286492</v>
      </c>
      <c r="F912" s="204" t="s">
        <v>788</v>
      </c>
      <c r="G912" s="204" t="s">
        <v>70</v>
      </c>
      <c r="H912" s="204"/>
      <c r="I912" s="204" t="s">
        <v>688</v>
      </c>
      <c r="J912" s="202" t="s">
        <v>84</v>
      </c>
      <c r="K912" s="169" t="str">
        <f t="array" ref="K912">IFERROR(VLOOKUP(B912,RT!A:K,11,FALSE),"")</f>
        <v/>
      </c>
      <c r="L912" s="170" t="str">
        <f t="array" ref="L912">IFERROR(VLOOKUP(B912,RT!A:AJ,36,FALSE),"")</f>
        <v/>
      </c>
      <c r="M912" s="53" t="str">
        <f t="array" ref="M912">IFERROR(VLOOKUP(B912,RT!A:AL,38,FALSE),"")</f>
        <v/>
      </c>
      <c r="N912" s="52" t="str">
        <f t="array" ref="N912">IFERROR(VLOOKUP(B912,RT!A:AK,37,FALSE),"")</f>
        <v/>
      </c>
      <c r="O912" s="54" t="str">
        <f t="array" ref="O912">IFERROR(VLOOKUP(B912,RT!A:I,9,FALSE),"")</f>
        <v/>
      </c>
      <c r="P912" s="52" t="str">
        <f t="array" ref="P912">IFERROR(VLOOKUP(B912,RT!A:H,8,FALSE),"")</f>
        <v/>
      </c>
      <c r="Q912" s="55" t="str">
        <f t="array" ref="Q912">IFERROR(VLOOKUP(B912,RT!A:AA,27,FALSE),"")</f>
        <v/>
      </c>
      <c r="R912" s="56" t="str">
        <f t="array" ref="R912">IF(AND(E912&lt;&gt;"",G912="INS",K912="OUI",M912&gt;0),M912*IF($O912&gt;41790,5.94,5.65),"")</f>
        <v/>
      </c>
      <c r="S912" s="50" t="str">
        <f t="array" ref="S912">IF(AND(E912&lt;&gt;"",G912="REV",K912="OUI",M912&gt;0),M912*IF($O912&gt;41790,6.2,5.9),"")</f>
        <v/>
      </c>
      <c r="T912" s="57" t="str">
        <f t="array" ref="T912">IF(AND(E912&lt;&gt;"",K912="NON",OR(L912="Branchement individuel",L912="Batiment détruit")),3,"")</f>
        <v/>
      </c>
      <c r="U912" s="58"/>
      <c r="V912" s="58" t="str">
        <f t="array" ref="V912">IF(AND(E912&lt;&gt;"",K912="OUI",Q912="OUI"),18,"")</f>
        <v/>
      </c>
      <c r="W912" s="49" t="str">
        <f t="array" ref="W912">IF(AND(E912&lt;&gt;"",K912="OUI",Q912="OUI"),60,"")</f>
        <v/>
      </c>
      <c r="X912" s="56"/>
      <c r="Y912" s="49"/>
      <c r="Z912" s="49"/>
      <c r="AA912" s="51"/>
      <c r="AB912" s="48"/>
    </row>
    <row r="913" spans="1:28" x14ac:dyDescent="0.25">
      <c r="A913" s="152" t="str">
        <f t="array" ref="A913">IF(D913="",RIGHT(E913,7),"")</f>
        <v>5624107</v>
      </c>
      <c r="B913" s="152">
        <f t="array" ref="B913">E913</f>
        <v>10005624107</v>
      </c>
      <c r="C913" s="61" t="str">
        <f t="array" ref="C913">IFERROR(VLOOKUP(B913,RT!A:B,2,FALSE),"")</f>
        <v/>
      </c>
      <c r="D913" s="7" t="str">
        <f t="array" ref="D913">IFERROR(VLOOKUP(B913,RT!A:J,10,FALSE),"")</f>
        <v/>
      </c>
      <c r="E913" s="203">
        <v>10005624107</v>
      </c>
      <c r="F913" s="204" t="s">
        <v>784</v>
      </c>
      <c r="G913" s="204" t="s">
        <v>70</v>
      </c>
      <c r="H913" s="204"/>
      <c r="I913" s="204" t="s">
        <v>688</v>
      </c>
      <c r="J913" s="202" t="s">
        <v>84</v>
      </c>
      <c r="K913" s="169" t="str">
        <f t="array" ref="K913">IFERROR(VLOOKUP(B913,RT!A:K,11,FALSE),"")</f>
        <v/>
      </c>
      <c r="L913" s="170" t="str">
        <f t="array" ref="L913">IFERROR(VLOOKUP(B913,RT!A:AJ,36,FALSE),"")</f>
        <v/>
      </c>
      <c r="M913" s="53" t="str">
        <f t="array" ref="M913">IFERROR(VLOOKUP(B913,RT!A:AL,38,FALSE),"")</f>
        <v/>
      </c>
      <c r="N913" s="52" t="str">
        <f t="array" ref="N913">IFERROR(VLOOKUP(B913,RT!A:AK,37,FALSE),"")</f>
        <v/>
      </c>
      <c r="O913" s="54" t="str">
        <f t="array" ref="O913">IFERROR(VLOOKUP(B913,RT!A:I,9,FALSE),"")</f>
        <v/>
      </c>
      <c r="P913" s="52" t="str">
        <f t="array" ref="P913">IFERROR(VLOOKUP(B913,RT!A:H,8,FALSE),"")</f>
        <v/>
      </c>
      <c r="Q913" s="55" t="str">
        <f t="array" ref="Q913">IFERROR(VLOOKUP(B913,RT!A:AA,27,FALSE),"")</f>
        <v/>
      </c>
      <c r="R913" s="56" t="str">
        <f t="array" ref="R913">IF(AND(E913&lt;&gt;"",G913="INS",K913="OUI",M913&gt;0),M913*IF($O913&gt;41790,5.94,5.65),"")</f>
        <v/>
      </c>
      <c r="S913" s="50" t="str">
        <f t="array" ref="S913">IF(AND(E913&lt;&gt;"",G913="REV",K913="OUI",M913&gt;0),M913*IF($O913&gt;41790,6.2,5.9),"")</f>
        <v/>
      </c>
      <c r="T913" s="57" t="str">
        <f t="array" ref="T913">IF(AND(E913&lt;&gt;"",K913="NON",OR(L913="Branchement individuel",L913="Batiment détruit")),3,"")</f>
        <v/>
      </c>
      <c r="U913" s="58"/>
      <c r="V913" s="58" t="str">
        <f t="array" ref="V913">IF(AND(E913&lt;&gt;"",K913="OUI",Q913="OUI"),18,"")</f>
        <v/>
      </c>
      <c r="W913" s="49" t="str">
        <f t="array" ref="W913">IF(AND(E913&lt;&gt;"",K913="OUI",Q913="OUI"),60,"")</f>
        <v/>
      </c>
      <c r="X913" s="56"/>
      <c r="Y913" s="49"/>
      <c r="Z913" s="49"/>
      <c r="AA913" s="51"/>
      <c r="AB913" s="48"/>
    </row>
    <row r="914" spans="1:28" x14ac:dyDescent="0.25">
      <c r="A914" s="152" t="str">
        <f t="array" ref="A914">IF(D914="",RIGHT(E914,7),"")</f>
        <v>5583305</v>
      </c>
      <c r="B914" s="152">
        <f t="array" ref="B914">E914</f>
        <v>10005583305</v>
      </c>
      <c r="C914" s="61" t="str">
        <f t="array" ref="C914">IFERROR(VLOOKUP(B914,RT!A:B,2,FALSE),"")</f>
        <v/>
      </c>
      <c r="D914" s="7" t="str">
        <f t="array" ref="D914">IFERROR(VLOOKUP(B914,RT!A:J,10,FALSE),"")</f>
        <v/>
      </c>
      <c r="E914" s="203">
        <v>10005583305</v>
      </c>
      <c r="F914" s="204" t="s">
        <v>906</v>
      </c>
      <c r="G914" s="204" t="s">
        <v>70</v>
      </c>
      <c r="H914" s="204"/>
      <c r="I914" s="204" t="s">
        <v>688</v>
      </c>
      <c r="J914" s="202" t="s">
        <v>84</v>
      </c>
      <c r="K914" s="169" t="str">
        <f t="array" ref="K914">IFERROR(VLOOKUP(B914,RT!A:K,11,FALSE),"")</f>
        <v/>
      </c>
      <c r="L914" s="170" t="str">
        <f t="array" ref="L914">IFERROR(VLOOKUP(B914,RT!A:AJ,36,FALSE),"")</f>
        <v/>
      </c>
      <c r="M914" s="53" t="str">
        <f t="array" ref="M914">IFERROR(VLOOKUP(B914,RT!A:AL,38,FALSE),"")</f>
        <v/>
      </c>
      <c r="N914" s="52" t="str">
        <f t="array" ref="N914">IFERROR(VLOOKUP(B914,RT!A:AK,37,FALSE),"")</f>
        <v/>
      </c>
      <c r="O914" s="54" t="str">
        <f t="array" ref="O914">IFERROR(VLOOKUP(B914,RT!A:I,9,FALSE),"")</f>
        <v/>
      </c>
      <c r="P914" s="52" t="str">
        <f t="array" ref="P914">IFERROR(VLOOKUP(B914,RT!A:H,8,FALSE),"")</f>
        <v/>
      </c>
      <c r="Q914" s="55" t="str">
        <f t="array" ref="Q914">IFERROR(VLOOKUP(B914,RT!A:AA,27,FALSE),"")</f>
        <v/>
      </c>
      <c r="R914" s="56" t="str">
        <f t="array" ref="R914">IF(AND(E914&lt;&gt;"",G914="INS",K914="OUI",M914&gt;0),M914*IF($O914&gt;41790,5.94,5.65),"")</f>
        <v/>
      </c>
      <c r="S914" s="50" t="str">
        <f t="array" ref="S914">IF(AND(E914&lt;&gt;"",G914="REV",K914="OUI",M914&gt;0),M914*IF($O914&gt;41790,6.2,5.9),"")</f>
        <v/>
      </c>
      <c r="T914" s="57" t="str">
        <f t="array" ref="T914">IF(AND(E914&lt;&gt;"",K914="NON",OR(L914="Branchement individuel",L914="Batiment détruit")),3,"")</f>
        <v/>
      </c>
      <c r="U914" s="58"/>
      <c r="V914" s="58" t="str">
        <f t="array" ref="V914">IF(AND(E914&lt;&gt;"",K914="OUI",Q914="OUI"),18,"")</f>
        <v/>
      </c>
      <c r="W914" s="49" t="str">
        <f t="array" ref="W914">IF(AND(E914&lt;&gt;"",K914="OUI",Q914="OUI"),60,"")</f>
        <v/>
      </c>
      <c r="X914" s="56"/>
      <c r="Y914" s="49"/>
      <c r="Z914" s="49"/>
      <c r="AA914" s="51"/>
      <c r="AB914" s="48"/>
    </row>
    <row r="915" spans="1:28" x14ac:dyDescent="0.25">
      <c r="A915" s="152" t="str">
        <f t="array" ref="A915">IF(D915="",RIGHT(E915,7),"")</f>
        <v>5583903</v>
      </c>
      <c r="B915" s="152">
        <f t="array" ref="B915">E915</f>
        <v>10005583903</v>
      </c>
      <c r="C915" s="61" t="str">
        <f t="array" ref="C915">IFERROR(VLOOKUP(B915,RT!A:B,2,FALSE),"")</f>
        <v/>
      </c>
      <c r="D915" s="7" t="str">
        <f t="array" ref="D915">IFERROR(VLOOKUP(B915,RT!A:J,10,FALSE),"")</f>
        <v/>
      </c>
      <c r="E915" s="203">
        <v>10005583903</v>
      </c>
      <c r="F915" s="204" t="s">
        <v>907</v>
      </c>
      <c r="G915" s="204" t="s">
        <v>70</v>
      </c>
      <c r="H915" s="204"/>
      <c r="I915" s="204" t="s">
        <v>688</v>
      </c>
      <c r="J915" s="202" t="s">
        <v>84</v>
      </c>
      <c r="K915" s="169" t="str">
        <f t="array" ref="K915">IFERROR(VLOOKUP(B915,RT!A:K,11,FALSE),"")</f>
        <v/>
      </c>
      <c r="L915" s="170" t="str">
        <f t="array" ref="L915">IFERROR(VLOOKUP(B915,RT!A:AJ,36,FALSE),"")</f>
        <v/>
      </c>
      <c r="M915" s="53" t="str">
        <f t="array" ref="M915">IFERROR(VLOOKUP(B915,RT!A:AL,38,FALSE),"")</f>
        <v/>
      </c>
      <c r="N915" s="52" t="str">
        <f t="array" ref="N915">IFERROR(VLOOKUP(B915,RT!A:AK,37,FALSE),"")</f>
        <v/>
      </c>
      <c r="O915" s="54" t="str">
        <f t="array" ref="O915">IFERROR(VLOOKUP(B915,RT!A:I,9,FALSE),"")</f>
        <v/>
      </c>
      <c r="P915" s="52" t="str">
        <f t="array" ref="P915">IFERROR(VLOOKUP(B915,RT!A:H,8,FALSE),"")</f>
        <v/>
      </c>
      <c r="Q915" s="55" t="str">
        <f t="array" ref="Q915">IFERROR(VLOOKUP(B915,RT!A:AA,27,FALSE),"")</f>
        <v/>
      </c>
      <c r="R915" s="56" t="str">
        <f t="array" ref="R915">IF(AND(E915&lt;&gt;"",G915="INS",K915="OUI",M915&gt;0),M915*IF($O915&gt;41790,5.94,5.65),"")</f>
        <v/>
      </c>
      <c r="S915" s="50" t="str">
        <f t="array" ref="S915">IF(AND(E915&lt;&gt;"",G915="REV",K915="OUI",M915&gt;0),M915*IF($O915&gt;41790,6.2,5.9),"")</f>
        <v/>
      </c>
      <c r="T915" s="57" t="str">
        <f t="array" ref="T915">IF(AND(E915&lt;&gt;"",K915="NON",OR(L915="Branchement individuel",L915="Batiment détruit")),3,"")</f>
        <v/>
      </c>
      <c r="U915" s="58"/>
      <c r="V915" s="58" t="str">
        <f t="array" ref="V915">IF(AND(E915&lt;&gt;"",K915="OUI",Q915="OUI"),18,"")</f>
        <v/>
      </c>
      <c r="W915" s="49" t="str">
        <f t="array" ref="W915">IF(AND(E915&lt;&gt;"",K915="OUI",Q915="OUI"),60,"")</f>
        <v/>
      </c>
      <c r="X915" s="56"/>
      <c r="Y915" s="49"/>
      <c r="Z915" s="49"/>
      <c r="AA915" s="51"/>
      <c r="AB915" s="48"/>
    </row>
    <row r="916" spans="1:28" x14ac:dyDescent="0.25">
      <c r="A916" s="152" t="str">
        <f t="array" ref="A916">IF(D916="",RIGHT(E916,7),"")</f>
        <v>5460490</v>
      </c>
      <c r="B916" s="152">
        <f t="array" ref="B916">E916</f>
        <v>10005460490</v>
      </c>
      <c r="C916" s="61" t="str">
        <f t="array" ref="C916">IFERROR(VLOOKUP(B916,RT!A:B,2,FALSE),"")</f>
        <v/>
      </c>
      <c r="D916" s="7" t="str">
        <f t="array" ref="D916">IFERROR(VLOOKUP(B916,RT!A:J,10,FALSE),"")</f>
        <v/>
      </c>
      <c r="E916" s="203">
        <v>10005460490</v>
      </c>
      <c r="F916" s="204" t="s">
        <v>836</v>
      </c>
      <c r="G916" s="204" t="s">
        <v>70</v>
      </c>
      <c r="H916" s="204"/>
      <c r="I916" s="204" t="s">
        <v>688</v>
      </c>
      <c r="J916" s="202" t="s">
        <v>84</v>
      </c>
      <c r="K916" s="169" t="str">
        <f t="array" ref="K916">IFERROR(VLOOKUP(B916,RT!A:K,11,FALSE),"")</f>
        <v/>
      </c>
      <c r="L916" s="170" t="str">
        <f t="array" ref="L916">IFERROR(VLOOKUP(B916,RT!A:AJ,36,FALSE),"")</f>
        <v/>
      </c>
      <c r="M916" s="53" t="str">
        <f t="array" ref="M916">IFERROR(VLOOKUP(B916,RT!A:AL,38,FALSE),"")</f>
        <v/>
      </c>
      <c r="N916" s="52" t="str">
        <f t="array" ref="N916">IFERROR(VLOOKUP(B916,RT!A:AK,37,FALSE),"")</f>
        <v/>
      </c>
      <c r="O916" s="54" t="str">
        <f t="array" ref="O916">IFERROR(VLOOKUP(B916,RT!A:I,9,FALSE),"")</f>
        <v/>
      </c>
      <c r="P916" s="52" t="str">
        <f t="array" ref="P916">IFERROR(VLOOKUP(B916,RT!A:H,8,FALSE),"")</f>
        <v/>
      </c>
      <c r="Q916" s="55" t="str">
        <f t="array" ref="Q916">IFERROR(VLOOKUP(B916,RT!A:AA,27,FALSE),"")</f>
        <v/>
      </c>
      <c r="R916" s="56" t="str">
        <f t="array" ref="R916">IF(AND(E916&lt;&gt;"",G916="INS",K916="OUI",M916&gt;0),M916*IF($O916&gt;41790,5.94,5.65),"")</f>
        <v/>
      </c>
      <c r="S916" s="50" t="str">
        <f t="array" ref="S916">IF(AND(E916&lt;&gt;"",G916="REV",K916="OUI",M916&gt;0),M916*IF($O916&gt;41790,6.2,5.9),"")</f>
        <v/>
      </c>
      <c r="T916" s="57" t="str">
        <f t="array" ref="T916">IF(AND(E916&lt;&gt;"",K916="NON",OR(L916="Branchement individuel",L916="Batiment détruit")),3,"")</f>
        <v/>
      </c>
      <c r="U916" s="58"/>
      <c r="V916" s="58" t="str">
        <f t="array" ref="V916">IF(AND(E916&lt;&gt;"",K916="OUI",Q916="OUI"),18,"")</f>
        <v/>
      </c>
      <c r="W916" s="49" t="str">
        <f t="array" ref="W916">IF(AND(E916&lt;&gt;"",K916="OUI",Q916="OUI"),60,"")</f>
        <v/>
      </c>
      <c r="X916" s="56"/>
      <c r="Y916" s="49"/>
      <c r="Z916" s="49"/>
      <c r="AA916" s="51"/>
      <c r="AB916" s="48"/>
    </row>
    <row r="917" spans="1:28" x14ac:dyDescent="0.25">
      <c r="A917" s="152" t="str">
        <f t="array" ref="A917">IF(D917="",RIGHT(E917,7),"")</f>
        <v>5638107</v>
      </c>
      <c r="B917" s="152">
        <f t="array" ref="B917">E917</f>
        <v>10005638107</v>
      </c>
      <c r="C917" s="61" t="str">
        <f t="array" ref="C917">IFERROR(VLOOKUP(B917,RT!A:B,2,FALSE),"")</f>
        <v/>
      </c>
      <c r="D917" s="7" t="str">
        <f t="array" ref="D917">IFERROR(VLOOKUP(B917,RT!A:J,10,FALSE),"")</f>
        <v/>
      </c>
      <c r="E917" s="203">
        <v>10005638107</v>
      </c>
      <c r="F917" s="204" t="s">
        <v>805</v>
      </c>
      <c r="G917" s="204" t="s">
        <v>70</v>
      </c>
      <c r="H917" s="204"/>
      <c r="I917" s="204" t="s">
        <v>688</v>
      </c>
      <c r="J917" s="202" t="s">
        <v>84</v>
      </c>
      <c r="K917" s="169" t="str">
        <f t="array" ref="K917">IFERROR(VLOOKUP(B917,RT!A:K,11,FALSE),"")</f>
        <v/>
      </c>
      <c r="L917" s="170" t="str">
        <f t="array" ref="L917">IFERROR(VLOOKUP(B917,RT!A:AJ,36,FALSE),"")</f>
        <v/>
      </c>
      <c r="M917" s="53" t="str">
        <f t="array" ref="M917">IFERROR(VLOOKUP(B917,RT!A:AL,38,FALSE),"")</f>
        <v/>
      </c>
      <c r="N917" s="52" t="str">
        <f t="array" ref="N917">IFERROR(VLOOKUP(B917,RT!A:AK,37,FALSE),"")</f>
        <v/>
      </c>
      <c r="O917" s="54" t="str">
        <f t="array" ref="O917">IFERROR(VLOOKUP(B917,RT!A:I,9,FALSE),"")</f>
        <v/>
      </c>
      <c r="P917" s="52" t="str">
        <f t="array" ref="P917">IFERROR(VLOOKUP(B917,RT!A:H,8,FALSE),"")</f>
        <v/>
      </c>
      <c r="Q917" s="55" t="str">
        <f t="array" ref="Q917">IFERROR(VLOOKUP(B917,RT!A:AA,27,FALSE),"")</f>
        <v/>
      </c>
      <c r="R917" s="56" t="str">
        <f t="array" ref="R917">IF(AND(E917&lt;&gt;"",G917="INS",K917="OUI",M917&gt;0),M917*IF($O917&gt;41790,5.94,5.65),"")</f>
        <v/>
      </c>
      <c r="S917" s="50" t="str">
        <f t="array" ref="S917">IF(AND(E917&lt;&gt;"",G917="REV",K917="OUI",M917&gt;0),M917*IF($O917&gt;41790,6.2,5.9),"")</f>
        <v/>
      </c>
      <c r="T917" s="57" t="str">
        <f t="array" ref="T917">IF(AND(E917&lt;&gt;"",K917="NON",OR(L917="Branchement individuel",L917="Batiment détruit")),3,"")</f>
        <v/>
      </c>
      <c r="U917" s="58"/>
      <c r="V917" s="58" t="str">
        <f t="array" ref="V917">IF(AND(E917&lt;&gt;"",K917="OUI",Q917="OUI"),18,"")</f>
        <v/>
      </c>
      <c r="W917" s="49" t="str">
        <f t="array" ref="W917">IF(AND(E917&lt;&gt;"",K917="OUI",Q917="OUI"),60,"")</f>
        <v/>
      </c>
      <c r="X917" s="56"/>
      <c r="Y917" s="49"/>
      <c r="Z917" s="49"/>
      <c r="AA917" s="51"/>
      <c r="AB917" s="48"/>
    </row>
    <row r="918" spans="1:28" x14ac:dyDescent="0.25">
      <c r="A918" s="152" t="str">
        <f t="array" ref="A918">IF(D918="",RIGHT(E918,7),"")</f>
        <v>5462611</v>
      </c>
      <c r="B918" s="152">
        <f t="array" ref="B918">E918</f>
        <v>10005462611</v>
      </c>
      <c r="C918" s="61" t="str">
        <f t="array" ref="C918">IFERROR(VLOOKUP(B918,RT!A:B,2,FALSE),"")</f>
        <v/>
      </c>
      <c r="D918" s="7" t="str">
        <f t="array" ref="D918">IFERROR(VLOOKUP(B918,RT!A:J,10,FALSE),"")</f>
        <v/>
      </c>
      <c r="E918" s="203">
        <v>10005462611</v>
      </c>
      <c r="F918" s="204" t="s">
        <v>837</v>
      </c>
      <c r="G918" s="204" t="s">
        <v>70</v>
      </c>
      <c r="H918" s="204"/>
      <c r="I918" s="204" t="s">
        <v>688</v>
      </c>
      <c r="J918" s="202" t="s">
        <v>84</v>
      </c>
      <c r="K918" s="169" t="str">
        <f t="array" ref="K918">IFERROR(VLOOKUP(B918,RT!A:K,11,FALSE),"")</f>
        <v/>
      </c>
      <c r="L918" s="170" t="str">
        <f t="array" ref="L918">IFERROR(VLOOKUP(B918,RT!A:AJ,36,FALSE),"")</f>
        <v/>
      </c>
      <c r="M918" s="53" t="str">
        <f t="array" ref="M918">IFERROR(VLOOKUP(B918,RT!A:AL,38,FALSE),"")</f>
        <v/>
      </c>
      <c r="N918" s="52" t="str">
        <f t="array" ref="N918">IFERROR(VLOOKUP(B918,RT!A:AK,37,FALSE),"")</f>
        <v/>
      </c>
      <c r="O918" s="54" t="str">
        <f t="array" ref="O918">IFERROR(VLOOKUP(B918,RT!A:I,9,FALSE),"")</f>
        <v/>
      </c>
      <c r="P918" s="52" t="str">
        <f t="array" ref="P918">IFERROR(VLOOKUP(B918,RT!A:H,8,FALSE),"")</f>
        <v/>
      </c>
      <c r="Q918" s="55" t="str">
        <f t="array" ref="Q918">IFERROR(VLOOKUP(B918,RT!A:AA,27,FALSE),"")</f>
        <v/>
      </c>
      <c r="R918" s="56" t="str">
        <f t="array" ref="R918">IF(AND(E918&lt;&gt;"",G918="INS",K918="OUI",M918&gt;0),M918*IF($O918&gt;41790,5.94,5.65),"")</f>
        <v/>
      </c>
      <c r="S918" s="50" t="str">
        <f t="array" ref="S918">IF(AND(E918&lt;&gt;"",G918="REV",K918="OUI",M918&gt;0),M918*IF($O918&gt;41790,6.2,5.9),"")</f>
        <v/>
      </c>
      <c r="T918" s="57" t="str">
        <f t="array" ref="T918">IF(AND(E918&lt;&gt;"",K918="NON",OR(L918="Branchement individuel",L918="Batiment détruit")),3,"")</f>
        <v/>
      </c>
      <c r="U918" s="58"/>
      <c r="V918" s="58" t="str">
        <f t="array" ref="V918">IF(AND(E918&lt;&gt;"",K918="OUI",Q918="OUI"),18,"")</f>
        <v/>
      </c>
      <c r="W918" s="49" t="str">
        <f t="array" ref="W918">IF(AND(E918&lt;&gt;"",K918="OUI",Q918="OUI"),60,"")</f>
        <v/>
      </c>
      <c r="X918" s="56"/>
      <c r="Y918" s="49"/>
      <c r="Z918" s="49"/>
      <c r="AA918" s="51"/>
      <c r="AB918" s="48"/>
    </row>
    <row r="919" spans="1:28" x14ac:dyDescent="0.25">
      <c r="A919" s="152" t="str">
        <f t="array" ref="A919">IF(D919="",RIGHT(E919,7),"")</f>
        <v>5655100</v>
      </c>
      <c r="B919" s="152">
        <f t="array" ref="B919">E919</f>
        <v>10005655100</v>
      </c>
      <c r="C919" s="61" t="str">
        <f t="array" ref="C919">IFERROR(VLOOKUP(B919,RT!A:B,2,FALSE),"")</f>
        <v/>
      </c>
      <c r="D919" s="7" t="str">
        <f t="array" ref="D919">IFERROR(VLOOKUP(B919,RT!A:J,10,FALSE),"")</f>
        <v/>
      </c>
      <c r="E919" s="203">
        <v>10005655100</v>
      </c>
      <c r="F919" s="204" t="s">
        <v>835</v>
      </c>
      <c r="G919" s="204" t="s">
        <v>70</v>
      </c>
      <c r="H919" s="204"/>
      <c r="I919" s="204" t="s">
        <v>688</v>
      </c>
      <c r="J919" s="202" t="s">
        <v>84</v>
      </c>
      <c r="K919" s="169" t="str">
        <f t="array" ref="K919">IFERROR(VLOOKUP(B919,RT!A:K,11,FALSE),"")</f>
        <v/>
      </c>
      <c r="L919" s="170" t="str">
        <f t="array" ref="L919">IFERROR(VLOOKUP(B919,RT!A:AJ,36,FALSE),"")</f>
        <v/>
      </c>
      <c r="M919" s="53" t="str">
        <f t="array" ref="M919">IFERROR(VLOOKUP(B919,RT!A:AL,38,FALSE),"")</f>
        <v/>
      </c>
      <c r="N919" s="52" t="str">
        <f t="array" ref="N919">IFERROR(VLOOKUP(B919,RT!A:AK,37,FALSE),"")</f>
        <v/>
      </c>
      <c r="O919" s="54" t="str">
        <f t="array" ref="O919">IFERROR(VLOOKUP(B919,RT!A:I,9,FALSE),"")</f>
        <v/>
      </c>
      <c r="P919" s="52" t="str">
        <f t="array" ref="P919">IFERROR(VLOOKUP(B919,RT!A:H,8,FALSE),"")</f>
        <v/>
      </c>
      <c r="Q919" s="55" t="str">
        <f t="array" ref="Q919">IFERROR(VLOOKUP(B919,RT!A:AA,27,FALSE),"")</f>
        <v/>
      </c>
      <c r="R919" s="56" t="str">
        <f t="array" ref="R919">IF(AND(E919&lt;&gt;"",G919="INS",K919="OUI",M919&gt;0),M919*IF($O919&gt;41790,5.94,5.65),"")</f>
        <v/>
      </c>
      <c r="S919" s="50" t="str">
        <f t="array" ref="S919">IF(AND(E919&lt;&gt;"",G919="REV",K919="OUI",M919&gt;0),M919*IF($O919&gt;41790,6.2,5.9),"")</f>
        <v/>
      </c>
      <c r="T919" s="57" t="str">
        <f t="array" ref="T919">IF(AND(E919&lt;&gt;"",K919="NON",OR(L919="Branchement individuel",L919="Batiment détruit")),3,"")</f>
        <v/>
      </c>
      <c r="U919" s="58"/>
      <c r="V919" s="58" t="str">
        <f t="array" ref="V919">IF(AND(E919&lt;&gt;"",K919="OUI",Q919="OUI"),18,"")</f>
        <v/>
      </c>
      <c r="W919" s="49" t="str">
        <f t="array" ref="W919">IF(AND(E919&lt;&gt;"",K919="OUI",Q919="OUI"),60,"")</f>
        <v/>
      </c>
      <c r="X919" s="56"/>
      <c r="Y919" s="49"/>
      <c r="Z919" s="49"/>
      <c r="AA919" s="51"/>
      <c r="AB919" s="48"/>
    </row>
    <row r="920" spans="1:28" x14ac:dyDescent="0.25">
      <c r="A920" s="152" t="str">
        <f t="array" ref="A920">IF(D920="",RIGHT(E920,7),"")</f>
        <v>5606201</v>
      </c>
      <c r="B920" s="152">
        <f t="array" ref="B920">E920</f>
        <v>10005606201</v>
      </c>
      <c r="C920" s="61" t="str">
        <f t="array" ref="C920">IFERROR(VLOOKUP(B920,RT!A:B,2,FALSE),"")</f>
        <v/>
      </c>
      <c r="D920" s="7" t="str">
        <f t="array" ref="D920">IFERROR(VLOOKUP(B920,RT!A:J,10,FALSE),"")</f>
        <v/>
      </c>
      <c r="E920" s="203">
        <v>10005606201</v>
      </c>
      <c r="F920" s="204" t="s">
        <v>834</v>
      </c>
      <c r="G920" s="204" t="s">
        <v>70</v>
      </c>
      <c r="H920" s="204"/>
      <c r="I920" s="204" t="s">
        <v>688</v>
      </c>
      <c r="J920" s="202" t="s">
        <v>84</v>
      </c>
      <c r="K920" s="169" t="str">
        <f t="array" ref="K920">IFERROR(VLOOKUP(B920,RT!A:K,11,FALSE),"")</f>
        <v/>
      </c>
      <c r="L920" s="170" t="str">
        <f t="array" ref="L920">IFERROR(VLOOKUP(B920,RT!A:AJ,36,FALSE),"")</f>
        <v/>
      </c>
      <c r="M920" s="53" t="str">
        <f t="array" ref="M920">IFERROR(VLOOKUP(B920,RT!A:AL,38,FALSE),"")</f>
        <v/>
      </c>
      <c r="N920" s="52" t="str">
        <f t="array" ref="N920">IFERROR(VLOOKUP(B920,RT!A:AK,37,FALSE),"")</f>
        <v/>
      </c>
      <c r="O920" s="54" t="str">
        <f t="array" ref="O920">IFERROR(VLOOKUP(B920,RT!A:I,9,FALSE),"")</f>
        <v/>
      </c>
      <c r="P920" s="52" t="str">
        <f t="array" ref="P920">IFERROR(VLOOKUP(B920,RT!A:H,8,FALSE),"")</f>
        <v/>
      </c>
      <c r="Q920" s="55" t="str">
        <f t="array" ref="Q920">IFERROR(VLOOKUP(B920,RT!A:AA,27,FALSE),"")</f>
        <v/>
      </c>
      <c r="R920" s="56" t="str">
        <f t="array" ref="R920">IF(AND(E920&lt;&gt;"",G920="INS",K920="OUI",M920&gt;0),M920*IF($O920&gt;41790,5.94,5.65),"")</f>
        <v/>
      </c>
      <c r="S920" s="50" t="str">
        <f t="array" ref="S920">IF(AND(E920&lt;&gt;"",G920="REV",K920="OUI",M920&gt;0),M920*IF($O920&gt;41790,6.2,5.9),"")</f>
        <v/>
      </c>
      <c r="T920" s="57" t="str">
        <f t="array" ref="T920">IF(AND(E920&lt;&gt;"",K920="NON",OR(L920="Branchement individuel",L920="Batiment détruit")),3,"")</f>
        <v/>
      </c>
      <c r="U920" s="58"/>
      <c r="V920" s="58" t="str">
        <f t="array" ref="V920">IF(AND(E920&lt;&gt;"",K920="OUI",Q920="OUI"),18,"")</f>
        <v/>
      </c>
      <c r="W920" s="49" t="str">
        <f t="array" ref="W920">IF(AND(E920&lt;&gt;"",K920="OUI",Q920="OUI"),60,"")</f>
        <v/>
      </c>
      <c r="X920" s="56"/>
      <c r="Y920" s="49"/>
      <c r="Z920" s="49"/>
      <c r="AA920" s="51"/>
      <c r="AB920" s="48"/>
    </row>
    <row r="921" spans="1:28" x14ac:dyDescent="0.25">
      <c r="A921" s="152" t="str">
        <f t="array" ref="A921">IF(D921="",RIGHT(E921,7),"")</f>
        <v>5560298</v>
      </c>
      <c r="B921" s="152">
        <f t="array" ref="B921">E921</f>
        <v>10005560298</v>
      </c>
      <c r="C921" s="61" t="str">
        <f t="array" ref="C921">IFERROR(VLOOKUP(B921,RT!A:B,2,FALSE),"")</f>
        <v/>
      </c>
      <c r="D921" s="7" t="str">
        <f t="array" ref="D921">IFERROR(VLOOKUP(B921,RT!A:J,10,FALSE),"")</f>
        <v/>
      </c>
      <c r="E921" s="203">
        <v>10005560298</v>
      </c>
      <c r="F921" s="204" t="s">
        <v>833</v>
      </c>
      <c r="G921" s="204" t="s">
        <v>70</v>
      </c>
      <c r="H921" s="204"/>
      <c r="I921" s="204" t="s">
        <v>688</v>
      </c>
      <c r="J921" s="202" t="s">
        <v>84</v>
      </c>
      <c r="K921" s="169" t="str">
        <f t="array" ref="K921">IFERROR(VLOOKUP(B921,RT!A:K,11,FALSE),"")</f>
        <v/>
      </c>
      <c r="L921" s="170" t="str">
        <f t="array" ref="L921">IFERROR(VLOOKUP(B921,RT!A:AJ,36,FALSE),"")</f>
        <v/>
      </c>
      <c r="M921" s="53" t="str">
        <f t="array" ref="M921">IFERROR(VLOOKUP(B921,RT!A:AL,38,FALSE),"")</f>
        <v/>
      </c>
      <c r="N921" s="52" t="str">
        <f t="array" ref="N921">IFERROR(VLOOKUP(B921,RT!A:AK,37,FALSE),"")</f>
        <v/>
      </c>
      <c r="O921" s="54" t="str">
        <f t="array" ref="O921">IFERROR(VLOOKUP(B921,RT!A:I,9,FALSE),"")</f>
        <v/>
      </c>
      <c r="P921" s="52" t="str">
        <f t="array" ref="P921">IFERROR(VLOOKUP(B921,RT!A:H,8,FALSE),"")</f>
        <v/>
      </c>
      <c r="Q921" s="55" t="str">
        <f t="array" ref="Q921">IFERROR(VLOOKUP(B921,RT!A:AA,27,FALSE),"")</f>
        <v/>
      </c>
      <c r="R921" s="56" t="str">
        <f t="array" ref="R921">IF(AND(E921&lt;&gt;"",G921="INS",K921="OUI",M921&gt;0),M921*IF($O921&gt;41790,5.94,5.65),"")</f>
        <v/>
      </c>
      <c r="S921" s="50" t="str">
        <f t="array" ref="S921">IF(AND(E921&lt;&gt;"",G921="REV",K921="OUI",M921&gt;0),M921*IF($O921&gt;41790,6.2,5.9),"")</f>
        <v/>
      </c>
      <c r="T921" s="57" t="str">
        <f t="array" ref="T921">IF(AND(E921&lt;&gt;"",K921="NON",OR(L921="Branchement individuel",L921="Batiment détruit")),3,"")</f>
        <v/>
      </c>
      <c r="U921" s="58"/>
      <c r="V921" s="58" t="str">
        <f t="array" ref="V921">IF(AND(E921&lt;&gt;"",K921="OUI",Q921="OUI"),18,"")</f>
        <v/>
      </c>
      <c r="W921" s="49" t="str">
        <f t="array" ref="W921">IF(AND(E921&lt;&gt;"",K921="OUI",Q921="OUI"),60,"")</f>
        <v/>
      </c>
      <c r="X921" s="56"/>
      <c r="Y921" s="49"/>
      <c r="Z921" s="49"/>
      <c r="AA921" s="51"/>
      <c r="AB921" s="48"/>
    </row>
    <row r="922" spans="1:28" x14ac:dyDescent="0.25">
      <c r="A922" s="152" t="str">
        <f t="array" ref="A922">IF(D922="",RIGHT(E922,7),"")</f>
        <v>5554568</v>
      </c>
      <c r="B922" s="152">
        <f t="array" ref="B922">E922</f>
        <v>10005554568</v>
      </c>
      <c r="C922" s="61" t="str">
        <f t="array" ref="C922">IFERROR(VLOOKUP(B922,RT!A:B,2,FALSE),"")</f>
        <v/>
      </c>
      <c r="D922" s="7" t="str">
        <f t="array" ref="D922">IFERROR(VLOOKUP(B922,RT!A:J,10,FALSE),"")</f>
        <v/>
      </c>
      <c r="E922" s="203">
        <v>10005554568</v>
      </c>
      <c r="F922" s="204" t="s">
        <v>894</v>
      </c>
      <c r="G922" s="204" t="s">
        <v>70</v>
      </c>
      <c r="H922" s="204"/>
      <c r="I922" s="204" t="s">
        <v>688</v>
      </c>
      <c r="J922" s="202" t="s">
        <v>84</v>
      </c>
      <c r="K922" s="169" t="str">
        <f t="array" ref="K922">IFERROR(VLOOKUP(B922,RT!A:K,11,FALSE),"")</f>
        <v/>
      </c>
      <c r="L922" s="170" t="str">
        <f t="array" ref="L922">IFERROR(VLOOKUP(B922,RT!A:AJ,36,FALSE),"")</f>
        <v/>
      </c>
      <c r="M922" s="53" t="str">
        <f t="array" ref="M922">IFERROR(VLOOKUP(B922,RT!A:AL,38,FALSE),"")</f>
        <v/>
      </c>
      <c r="N922" s="52" t="str">
        <f t="array" ref="N922">IFERROR(VLOOKUP(B922,RT!A:AK,37,FALSE),"")</f>
        <v/>
      </c>
      <c r="O922" s="54" t="str">
        <f t="array" ref="O922">IFERROR(VLOOKUP(B922,RT!A:I,9,FALSE),"")</f>
        <v/>
      </c>
      <c r="P922" s="52" t="str">
        <f t="array" ref="P922">IFERROR(VLOOKUP(B922,RT!A:H,8,FALSE),"")</f>
        <v/>
      </c>
      <c r="Q922" s="55" t="str">
        <f t="array" ref="Q922">IFERROR(VLOOKUP(B922,RT!A:AA,27,FALSE),"")</f>
        <v/>
      </c>
      <c r="R922" s="56" t="str">
        <f t="array" ref="R922">IF(AND(E922&lt;&gt;"",G922="INS",K922="OUI",M922&gt;0),M922*IF($O922&gt;41790,5.94,5.65),"")</f>
        <v/>
      </c>
      <c r="S922" s="50" t="str">
        <f t="array" ref="S922">IF(AND(E922&lt;&gt;"",G922="REV",K922="OUI",M922&gt;0),M922*IF($O922&gt;41790,6.2,5.9),"")</f>
        <v/>
      </c>
      <c r="T922" s="57" t="str">
        <f t="array" ref="T922">IF(AND(E922&lt;&gt;"",K922="NON",OR(L922="Branchement individuel",L922="Batiment détruit")),3,"")</f>
        <v/>
      </c>
      <c r="U922" s="58"/>
      <c r="V922" s="58" t="str">
        <f t="array" ref="V922">IF(AND(E922&lt;&gt;"",K922="OUI",Q922="OUI"),18,"")</f>
        <v/>
      </c>
      <c r="W922" s="49" t="str">
        <f t="array" ref="W922">IF(AND(E922&lt;&gt;"",K922="OUI",Q922="OUI"),60,"")</f>
        <v/>
      </c>
      <c r="X922" s="56"/>
      <c r="Y922" s="49"/>
      <c r="Z922" s="49"/>
      <c r="AA922" s="51"/>
      <c r="AB922" s="48"/>
    </row>
    <row r="923" spans="1:28" x14ac:dyDescent="0.25">
      <c r="A923" s="152" t="str">
        <f t="array" ref="A923">IF(D923="",RIGHT(E923,7),"")</f>
        <v>5553789</v>
      </c>
      <c r="B923" s="152">
        <f t="array" ref="B923">E923</f>
        <v>10005553789</v>
      </c>
      <c r="C923" s="61" t="str">
        <f t="array" ref="C923">IFERROR(VLOOKUP(B923,RT!A:B,2,FALSE),"")</f>
        <v/>
      </c>
      <c r="D923" s="7" t="str">
        <f t="array" ref="D923">IFERROR(VLOOKUP(B923,RT!A:J,10,FALSE),"")</f>
        <v/>
      </c>
      <c r="E923" s="203">
        <v>10005553789</v>
      </c>
      <c r="F923" s="204" t="s">
        <v>840</v>
      </c>
      <c r="G923" s="204" t="s">
        <v>70</v>
      </c>
      <c r="H923" s="204"/>
      <c r="I923" s="204" t="s">
        <v>688</v>
      </c>
      <c r="J923" s="202" t="s">
        <v>84</v>
      </c>
      <c r="K923" s="169" t="str">
        <f t="array" ref="K923">IFERROR(VLOOKUP(B923,RT!A:K,11,FALSE),"")</f>
        <v/>
      </c>
      <c r="L923" s="170" t="str">
        <f t="array" ref="L923">IFERROR(VLOOKUP(B923,RT!A:AJ,36,FALSE),"")</f>
        <v/>
      </c>
      <c r="M923" s="53" t="str">
        <f t="array" ref="M923">IFERROR(VLOOKUP(B923,RT!A:AL,38,FALSE),"")</f>
        <v/>
      </c>
      <c r="N923" s="52" t="str">
        <f t="array" ref="N923">IFERROR(VLOOKUP(B923,RT!A:AK,37,FALSE),"")</f>
        <v/>
      </c>
      <c r="O923" s="54" t="str">
        <f t="array" ref="O923">IFERROR(VLOOKUP(B923,RT!A:I,9,FALSE),"")</f>
        <v/>
      </c>
      <c r="P923" s="52" t="str">
        <f t="array" ref="P923">IFERROR(VLOOKUP(B923,RT!A:H,8,FALSE),"")</f>
        <v/>
      </c>
      <c r="Q923" s="55" t="str">
        <f t="array" ref="Q923">IFERROR(VLOOKUP(B923,RT!A:AA,27,FALSE),"")</f>
        <v/>
      </c>
      <c r="R923" s="56" t="str">
        <f t="array" ref="R923">IF(AND(E923&lt;&gt;"",G923="INS",K923="OUI",M923&gt;0),M923*IF($O923&gt;41790,5.94,5.65),"")</f>
        <v/>
      </c>
      <c r="S923" s="50" t="str">
        <f t="array" ref="S923">IF(AND(E923&lt;&gt;"",G923="REV",K923="OUI",M923&gt;0),M923*IF($O923&gt;41790,6.2,5.9),"")</f>
        <v/>
      </c>
      <c r="T923" s="57" t="str">
        <f t="array" ref="T923">IF(AND(E923&lt;&gt;"",K923="NON",OR(L923="Branchement individuel",L923="Batiment détruit")),3,"")</f>
        <v/>
      </c>
      <c r="U923" s="58"/>
      <c r="V923" s="58" t="str">
        <f t="array" ref="V923">IF(AND(E923&lt;&gt;"",K923="OUI",Q923="OUI"),18,"")</f>
        <v/>
      </c>
      <c r="W923" s="49" t="str">
        <f t="array" ref="W923">IF(AND(E923&lt;&gt;"",K923="OUI",Q923="OUI"),60,"")</f>
        <v/>
      </c>
      <c r="X923" s="56"/>
      <c r="Y923" s="49"/>
      <c r="Z923" s="49"/>
      <c r="AA923" s="51"/>
      <c r="AB923" s="48"/>
    </row>
    <row r="924" spans="1:28" x14ac:dyDescent="0.25">
      <c r="A924" s="152" t="str">
        <f t="array" ref="A924">IF(D924="",RIGHT(E924,7),"")</f>
        <v>5284693</v>
      </c>
      <c r="B924" s="152">
        <f t="array" ref="B924">E924</f>
        <v>10005284693</v>
      </c>
      <c r="C924" s="61" t="str">
        <f t="array" ref="C924">IFERROR(VLOOKUP(B924,RT!A:B,2,FALSE),"")</f>
        <v/>
      </c>
      <c r="D924" s="7" t="str">
        <f t="array" ref="D924">IFERROR(VLOOKUP(B924,RT!A:J,10,FALSE),"")</f>
        <v/>
      </c>
      <c r="E924" s="203">
        <v>10005284693</v>
      </c>
      <c r="F924" s="204" t="s">
        <v>912</v>
      </c>
      <c r="G924" s="204" t="s">
        <v>70</v>
      </c>
      <c r="H924" s="204"/>
      <c r="I924" s="204" t="s">
        <v>688</v>
      </c>
      <c r="J924" s="202" t="s">
        <v>84</v>
      </c>
      <c r="K924" s="169" t="str">
        <f t="array" ref="K924">IFERROR(VLOOKUP(B924,RT!A:K,11,FALSE),"")</f>
        <v/>
      </c>
      <c r="L924" s="170" t="str">
        <f t="array" ref="L924">IFERROR(VLOOKUP(B924,RT!A:AJ,36,FALSE),"")</f>
        <v/>
      </c>
      <c r="M924" s="53" t="str">
        <f t="array" ref="M924">IFERROR(VLOOKUP(B924,RT!A:AL,38,FALSE),"")</f>
        <v/>
      </c>
      <c r="N924" s="52" t="str">
        <f t="array" ref="N924">IFERROR(VLOOKUP(B924,RT!A:AK,37,FALSE),"")</f>
        <v/>
      </c>
      <c r="O924" s="54" t="str">
        <f t="array" ref="O924">IFERROR(VLOOKUP(B924,RT!A:I,9,FALSE),"")</f>
        <v/>
      </c>
      <c r="P924" s="52" t="str">
        <f t="array" ref="P924">IFERROR(VLOOKUP(B924,RT!A:H,8,FALSE),"")</f>
        <v/>
      </c>
      <c r="Q924" s="55" t="str">
        <f t="array" ref="Q924">IFERROR(VLOOKUP(B924,RT!A:AA,27,FALSE),"")</f>
        <v/>
      </c>
      <c r="R924" s="56" t="str">
        <f t="array" ref="R924">IF(AND(E924&lt;&gt;"",G924="INS",K924="OUI",M924&gt;0),M924*IF($O924&gt;41790,5.94,5.65),"")</f>
        <v/>
      </c>
      <c r="S924" s="50" t="str">
        <f t="array" ref="S924">IF(AND(E924&lt;&gt;"",G924="REV",K924="OUI",M924&gt;0),M924*IF($O924&gt;41790,6.2,5.9),"")</f>
        <v/>
      </c>
      <c r="T924" s="57" t="str">
        <f t="array" ref="T924">IF(AND(E924&lt;&gt;"",K924="NON",OR(L924="Branchement individuel",L924="Batiment détruit")),3,"")</f>
        <v/>
      </c>
      <c r="U924" s="58"/>
      <c r="V924" s="58" t="str">
        <f t="array" ref="V924">IF(AND(E924&lt;&gt;"",K924="OUI",Q924="OUI"),18,"")</f>
        <v/>
      </c>
      <c r="W924" s="49" t="str">
        <f t="array" ref="W924">IF(AND(E924&lt;&gt;"",K924="OUI",Q924="OUI"),60,"")</f>
        <v/>
      </c>
      <c r="X924" s="56"/>
      <c r="Y924" s="49"/>
      <c r="Z924" s="49"/>
      <c r="AA924" s="51"/>
      <c r="AB924" s="48"/>
    </row>
    <row r="925" spans="1:28" x14ac:dyDescent="0.25">
      <c r="A925" s="152" t="str">
        <f t="array" ref="A925">IF(D925="",RIGHT(E925,7),"")</f>
        <v>5610762</v>
      </c>
      <c r="B925" s="152">
        <f t="array" ref="B925">E925</f>
        <v>10005610762</v>
      </c>
      <c r="C925" s="61" t="str">
        <f t="array" ref="C925">IFERROR(VLOOKUP(B925,RT!A:B,2,FALSE),"")</f>
        <v/>
      </c>
      <c r="D925" s="7" t="str">
        <f t="array" ref="D925">IFERROR(VLOOKUP(B925,RT!A:J,10,FALSE),"")</f>
        <v/>
      </c>
      <c r="E925" s="203">
        <v>10005610762</v>
      </c>
      <c r="F925" s="204" t="s">
        <v>806</v>
      </c>
      <c r="G925" s="204" t="s">
        <v>70</v>
      </c>
      <c r="H925" s="204"/>
      <c r="I925" s="204" t="s">
        <v>688</v>
      </c>
      <c r="J925" s="202" t="s">
        <v>84</v>
      </c>
      <c r="K925" s="169" t="str">
        <f t="array" ref="K925">IFERROR(VLOOKUP(B925,RT!A:K,11,FALSE),"")</f>
        <v/>
      </c>
      <c r="L925" s="170" t="str">
        <f t="array" ref="L925">IFERROR(VLOOKUP(B925,RT!A:AJ,36,FALSE),"")</f>
        <v/>
      </c>
      <c r="M925" s="53" t="str">
        <f t="array" ref="M925">IFERROR(VLOOKUP(B925,RT!A:AL,38,FALSE),"")</f>
        <v/>
      </c>
      <c r="N925" s="52" t="str">
        <f t="array" ref="N925">IFERROR(VLOOKUP(B925,RT!A:AK,37,FALSE),"")</f>
        <v/>
      </c>
      <c r="O925" s="54" t="str">
        <f t="array" ref="O925">IFERROR(VLOOKUP(B925,RT!A:I,9,FALSE),"")</f>
        <v/>
      </c>
      <c r="P925" s="52" t="str">
        <f t="array" ref="P925">IFERROR(VLOOKUP(B925,RT!A:H,8,FALSE),"")</f>
        <v/>
      </c>
      <c r="Q925" s="55" t="str">
        <f t="array" ref="Q925">IFERROR(VLOOKUP(B925,RT!A:AA,27,FALSE),"")</f>
        <v/>
      </c>
      <c r="R925" s="56" t="str">
        <f t="array" ref="R925">IF(AND(E925&lt;&gt;"",G925="INS",K925="OUI",M925&gt;0),M925*IF($O925&gt;41790,5.94,5.65),"")</f>
        <v/>
      </c>
      <c r="S925" s="50" t="str">
        <f t="array" ref="S925">IF(AND(E925&lt;&gt;"",G925="REV",K925="OUI",M925&gt;0),M925*IF($O925&gt;41790,6.2,5.9),"")</f>
        <v/>
      </c>
      <c r="T925" s="57" t="str">
        <f t="array" ref="T925">IF(AND(E925&lt;&gt;"",K925="NON",OR(L925="Branchement individuel",L925="Batiment détruit")),3,"")</f>
        <v/>
      </c>
      <c r="U925" s="58"/>
      <c r="V925" s="58" t="str">
        <f t="array" ref="V925">IF(AND(E925&lt;&gt;"",K925="OUI",Q925="OUI"),18,"")</f>
        <v/>
      </c>
      <c r="W925" s="49" t="str">
        <f t="array" ref="W925">IF(AND(E925&lt;&gt;"",K925="OUI",Q925="OUI"),60,"")</f>
        <v/>
      </c>
      <c r="X925" s="56"/>
      <c r="Y925" s="49"/>
      <c r="Z925" s="49"/>
      <c r="AA925" s="51"/>
      <c r="AB925" s="48"/>
    </row>
    <row r="926" spans="1:28" x14ac:dyDescent="0.25">
      <c r="A926" s="152" t="str">
        <f t="array" ref="A926">IF(D926="",RIGHT(E926,7),"")</f>
        <v>5291295</v>
      </c>
      <c r="B926" s="152">
        <f t="array" ref="B926">E926</f>
        <v>10005291295</v>
      </c>
      <c r="C926" s="61" t="str">
        <f t="array" ref="C926">IFERROR(VLOOKUP(B926,RT!A:B,2,FALSE),"")</f>
        <v/>
      </c>
      <c r="D926" s="7" t="str">
        <f t="array" ref="D926">IFERROR(VLOOKUP(B926,RT!A:J,10,FALSE),"")</f>
        <v/>
      </c>
      <c r="E926" s="203">
        <v>10005291295</v>
      </c>
      <c r="F926" s="204" t="s">
        <v>844</v>
      </c>
      <c r="G926" s="204" t="s">
        <v>70</v>
      </c>
      <c r="H926" s="204"/>
      <c r="I926" s="204" t="s">
        <v>688</v>
      </c>
      <c r="J926" s="202" t="s">
        <v>84</v>
      </c>
      <c r="K926" s="169" t="str">
        <f t="array" ref="K926">IFERROR(VLOOKUP(B926,RT!A:K,11,FALSE),"")</f>
        <v/>
      </c>
      <c r="L926" s="170" t="str">
        <f t="array" ref="L926">IFERROR(VLOOKUP(B926,RT!A:AJ,36,FALSE),"")</f>
        <v/>
      </c>
      <c r="M926" s="53" t="str">
        <f t="array" ref="M926">IFERROR(VLOOKUP(B926,RT!A:AL,38,FALSE),"")</f>
        <v/>
      </c>
      <c r="N926" s="52" t="str">
        <f t="array" ref="N926">IFERROR(VLOOKUP(B926,RT!A:AK,37,FALSE),"")</f>
        <v/>
      </c>
      <c r="O926" s="54" t="str">
        <f t="array" ref="O926">IFERROR(VLOOKUP(B926,RT!A:I,9,FALSE),"")</f>
        <v/>
      </c>
      <c r="P926" s="52" t="str">
        <f t="array" ref="P926">IFERROR(VLOOKUP(B926,RT!A:H,8,FALSE),"")</f>
        <v/>
      </c>
      <c r="Q926" s="55" t="str">
        <f t="array" ref="Q926">IFERROR(VLOOKUP(B926,RT!A:AA,27,FALSE),"")</f>
        <v/>
      </c>
      <c r="R926" s="56" t="str">
        <f t="array" ref="R926">IF(AND(E926&lt;&gt;"",G926="INS",K926="OUI",M926&gt;0),M926*IF($O926&gt;41790,5.94,5.65),"")</f>
        <v/>
      </c>
      <c r="S926" s="50" t="str">
        <f t="array" ref="S926">IF(AND(E926&lt;&gt;"",G926="REV",K926="OUI",M926&gt;0),M926*IF($O926&gt;41790,6.2,5.9),"")</f>
        <v/>
      </c>
      <c r="T926" s="57" t="str">
        <f t="array" ref="T926">IF(AND(E926&lt;&gt;"",K926="NON",OR(L926="Branchement individuel",L926="Batiment détruit")),3,"")</f>
        <v/>
      </c>
      <c r="U926" s="58"/>
      <c r="V926" s="58" t="str">
        <f t="array" ref="V926">IF(AND(E926&lt;&gt;"",K926="OUI",Q926="OUI"),18,"")</f>
        <v/>
      </c>
      <c r="W926" s="49" t="str">
        <f t="array" ref="W926">IF(AND(E926&lt;&gt;"",K926="OUI",Q926="OUI"),60,"")</f>
        <v/>
      </c>
      <c r="X926" s="56"/>
      <c r="Y926" s="49"/>
      <c r="Z926" s="49"/>
      <c r="AA926" s="51"/>
      <c r="AB926" s="48"/>
    </row>
    <row r="927" spans="1:28" x14ac:dyDescent="0.25">
      <c r="A927" s="152" t="str">
        <f t="array" ref="A927">IF(D927="",RIGHT(E927,7),"")</f>
        <v>5560299</v>
      </c>
      <c r="B927" s="152">
        <f t="array" ref="B927">E927</f>
        <v>10005560299</v>
      </c>
      <c r="C927" s="61" t="str">
        <f t="array" ref="C927">IFERROR(VLOOKUP(B927,RT!A:B,2,FALSE),"")</f>
        <v/>
      </c>
      <c r="D927" s="7" t="str">
        <f t="array" ref="D927">IFERROR(VLOOKUP(B927,RT!A:J,10,FALSE),"")</f>
        <v/>
      </c>
      <c r="E927" s="203">
        <v>10005560299</v>
      </c>
      <c r="F927" s="204" t="s">
        <v>911</v>
      </c>
      <c r="G927" s="204" t="s">
        <v>70</v>
      </c>
      <c r="H927" s="204"/>
      <c r="I927" s="204" t="s">
        <v>688</v>
      </c>
      <c r="J927" s="202" t="s">
        <v>84</v>
      </c>
      <c r="K927" s="169" t="str">
        <f t="array" ref="K927">IFERROR(VLOOKUP(B927,RT!A:K,11,FALSE),"")</f>
        <v/>
      </c>
      <c r="L927" s="170" t="str">
        <f t="array" ref="L927">IFERROR(VLOOKUP(B927,RT!A:AJ,36,FALSE),"")</f>
        <v/>
      </c>
      <c r="M927" s="53" t="str">
        <f t="array" ref="M927">IFERROR(VLOOKUP(B927,RT!A:AL,38,FALSE),"")</f>
        <v/>
      </c>
      <c r="N927" s="52" t="str">
        <f t="array" ref="N927">IFERROR(VLOOKUP(B927,RT!A:AK,37,FALSE),"")</f>
        <v/>
      </c>
      <c r="O927" s="54" t="str">
        <f t="array" ref="O927">IFERROR(VLOOKUP(B927,RT!A:I,9,FALSE),"")</f>
        <v/>
      </c>
      <c r="P927" s="52" t="str">
        <f t="array" ref="P927">IFERROR(VLOOKUP(B927,RT!A:H,8,FALSE),"")</f>
        <v/>
      </c>
      <c r="Q927" s="55" t="str">
        <f t="array" ref="Q927">IFERROR(VLOOKUP(B927,RT!A:AA,27,FALSE),"")</f>
        <v/>
      </c>
      <c r="R927" s="56" t="str">
        <f t="array" ref="R927">IF(AND(E927&lt;&gt;"",G927="INS",K927="OUI",M927&gt;0),M927*IF($O927&gt;41790,5.94,5.65),"")</f>
        <v/>
      </c>
      <c r="S927" s="50" t="str">
        <f t="array" ref="S927">IF(AND(E927&lt;&gt;"",G927="REV",K927="OUI",M927&gt;0),M927*IF($O927&gt;41790,6.2,5.9),"")</f>
        <v/>
      </c>
      <c r="T927" s="57" t="str">
        <f t="array" ref="T927">IF(AND(E927&lt;&gt;"",K927="NON",OR(L927="Branchement individuel",L927="Batiment détruit")),3,"")</f>
        <v/>
      </c>
      <c r="U927" s="58"/>
      <c r="V927" s="58" t="str">
        <f t="array" ref="V927">IF(AND(E927&lt;&gt;"",K927="OUI",Q927="OUI"),18,"")</f>
        <v/>
      </c>
      <c r="W927" s="49" t="str">
        <f t="array" ref="W927">IF(AND(E927&lt;&gt;"",K927="OUI",Q927="OUI"),60,"")</f>
        <v/>
      </c>
      <c r="X927" s="56"/>
      <c r="Y927" s="49"/>
      <c r="Z927" s="49"/>
      <c r="AA927" s="51"/>
      <c r="AB927" s="48"/>
    </row>
    <row r="928" spans="1:28" x14ac:dyDescent="0.25">
      <c r="A928" s="152" t="str">
        <f t="array" ref="A928">IF(D928="",RIGHT(E928,7),"")</f>
        <v>5557435</v>
      </c>
      <c r="B928" s="152">
        <f t="array" ref="B928">E928</f>
        <v>10005557435</v>
      </c>
      <c r="C928" s="61" t="str">
        <f t="array" ref="C928">IFERROR(VLOOKUP(B928,RT!A:B,2,FALSE),"")</f>
        <v/>
      </c>
      <c r="D928" s="7" t="str">
        <f t="array" ref="D928">IFERROR(VLOOKUP(B928,RT!A:J,10,FALSE),"")</f>
        <v/>
      </c>
      <c r="E928" s="203">
        <v>10005557435</v>
      </c>
      <c r="F928" s="204" t="s">
        <v>841</v>
      </c>
      <c r="G928" s="204" t="s">
        <v>70</v>
      </c>
      <c r="H928" s="204"/>
      <c r="I928" s="204" t="s">
        <v>688</v>
      </c>
      <c r="J928" s="202" t="s">
        <v>84</v>
      </c>
      <c r="K928" s="169" t="str">
        <f t="array" ref="K928">IFERROR(VLOOKUP(B928,RT!A:K,11,FALSE),"")</f>
        <v/>
      </c>
      <c r="L928" s="170" t="str">
        <f t="array" ref="L928">IFERROR(VLOOKUP(B928,RT!A:AJ,36,FALSE),"")</f>
        <v/>
      </c>
      <c r="M928" s="53" t="str">
        <f t="array" ref="M928">IFERROR(VLOOKUP(B928,RT!A:AL,38,FALSE),"")</f>
        <v/>
      </c>
      <c r="N928" s="52" t="str">
        <f t="array" ref="N928">IFERROR(VLOOKUP(B928,RT!A:AK,37,FALSE),"")</f>
        <v/>
      </c>
      <c r="O928" s="54" t="str">
        <f t="array" ref="O928">IFERROR(VLOOKUP(B928,RT!A:I,9,FALSE),"")</f>
        <v/>
      </c>
      <c r="P928" s="52" t="str">
        <f t="array" ref="P928">IFERROR(VLOOKUP(B928,RT!A:H,8,FALSE),"")</f>
        <v/>
      </c>
      <c r="Q928" s="55" t="str">
        <f t="array" ref="Q928">IFERROR(VLOOKUP(B928,RT!A:AA,27,FALSE),"")</f>
        <v/>
      </c>
      <c r="R928" s="56" t="str">
        <f t="array" ref="R928">IF(AND(E928&lt;&gt;"",G928="INS",K928="OUI",M928&gt;0),M928*IF($O928&gt;41790,5.94,5.65),"")</f>
        <v/>
      </c>
      <c r="S928" s="50" t="str">
        <f t="array" ref="S928">IF(AND(E928&lt;&gt;"",G928="REV",K928="OUI",M928&gt;0),M928*IF($O928&gt;41790,6.2,5.9),"")</f>
        <v/>
      </c>
      <c r="T928" s="57" t="str">
        <f t="array" ref="T928">IF(AND(E928&lt;&gt;"",K928="NON",OR(L928="Branchement individuel",L928="Batiment détruit")),3,"")</f>
        <v/>
      </c>
      <c r="U928" s="58"/>
      <c r="V928" s="58" t="str">
        <f t="array" ref="V928">IF(AND(E928&lt;&gt;"",K928="OUI",Q928="OUI"),18,"")</f>
        <v/>
      </c>
      <c r="W928" s="49" t="str">
        <f t="array" ref="W928">IF(AND(E928&lt;&gt;"",K928="OUI",Q928="OUI"),60,"")</f>
        <v/>
      </c>
      <c r="X928" s="56"/>
      <c r="Y928" s="49"/>
      <c r="Z928" s="49"/>
      <c r="AA928" s="51"/>
      <c r="AB928" s="48"/>
    </row>
    <row r="929" spans="1:28" x14ac:dyDescent="0.25">
      <c r="A929" s="152" t="str">
        <f t="array" ref="A929">IF(D929="",RIGHT(E929,7),"")</f>
        <v>5558873</v>
      </c>
      <c r="B929" s="152">
        <f t="array" ref="B929">E929</f>
        <v>10005558873</v>
      </c>
      <c r="C929" s="61" t="str">
        <f t="array" ref="C929">IFERROR(VLOOKUP(B929,RT!A:B,2,FALSE),"")</f>
        <v/>
      </c>
      <c r="D929" s="7" t="str">
        <f t="array" ref="D929">IFERROR(VLOOKUP(B929,RT!A:J,10,FALSE),"")</f>
        <v/>
      </c>
      <c r="E929" s="203">
        <v>10005558873</v>
      </c>
      <c r="F929" s="204" t="s">
        <v>842</v>
      </c>
      <c r="G929" s="204" t="s">
        <v>70</v>
      </c>
      <c r="H929" s="204"/>
      <c r="I929" s="204" t="s">
        <v>688</v>
      </c>
      <c r="J929" s="202" t="s">
        <v>84</v>
      </c>
      <c r="K929" s="169" t="str">
        <f t="array" ref="K929">IFERROR(VLOOKUP(B929,RT!A:K,11,FALSE),"")</f>
        <v/>
      </c>
      <c r="L929" s="170" t="str">
        <f t="array" ref="L929">IFERROR(VLOOKUP(B929,RT!A:AJ,36,FALSE),"")</f>
        <v/>
      </c>
      <c r="M929" s="53" t="str">
        <f t="array" ref="M929">IFERROR(VLOOKUP(B929,RT!A:AL,38,FALSE),"")</f>
        <v/>
      </c>
      <c r="N929" s="52" t="str">
        <f t="array" ref="N929">IFERROR(VLOOKUP(B929,RT!A:AK,37,FALSE),"")</f>
        <v/>
      </c>
      <c r="O929" s="54" t="str">
        <f t="array" ref="O929">IFERROR(VLOOKUP(B929,RT!A:I,9,FALSE),"")</f>
        <v/>
      </c>
      <c r="P929" s="52" t="str">
        <f t="array" ref="P929">IFERROR(VLOOKUP(B929,RT!A:H,8,FALSE),"")</f>
        <v/>
      </c>
      <c r="Q929" s="55" t="str">
        <f t="array" ref="Q929">IFERROR(VLOOKUP(B929,RT!A:AA,27,FALSE),"")</f>
        <v/>
      </c>
      <c r="R929" s="56" t="str">
        <f t="array" ref="R929">IF(AND(E929&lt;&gt;"",G929="INS",K929="OUI",M929&gt;0),M929*IF($O929&gt;41790,5.94,5.65),"")</f>
        <v/>
      </c>
      <c r="S929" s="50" t="str">
        <f t="array" ref="S929">IF(AND(E929&lt;&gt;"",G929="REV",K929="OUI",M929&gt;0),M929*IF($O929&gt;41790,6.2,5.9),"")</f>
        <v/>
      </c>
      <c r="T929" s="57" t="str">
        <f t="array" ref="T929">IF(AND(E929&lt;&gt;"",K929="NON",OR(L929="Branchement individuel",L929="Batiment détruit")),3,"")</f>
        <v/>
      </c>
      <c r="U929" s="58"/>
      <c r="V929" s="58" t="str">
        <f t="array" ref="V929">IF(AND(E929&lt;&gt;"",K929="OUI",Q929="OUI"),18,"")</f>
        <v/>
      </c>
      <c r="W929" s="49" t="str">
        <f t="array" ref="W929">IF(AND(E929&lt;&gt;"",K929="OUI",Q929="OUI"),60,"")</f>
        <v/>
      </c>
      <c r="X929" s="56"/>
      <c r="Y929" s="49"/>
      <c r="Z929" s="49"/>
      <c r="AA929" s="51"/>
      <c r="AB929" s="48"/>
    </row>
    <row r="930" spans="1:28" x14ac:dyDescent="0.25">
      <c r="A930" s="152" t="str">
        <f t="array" ref="A930">IF(D930="",RIGHT(E930,7),"")</f>
        <v>5288244</v>
      </c>
      <c r="B930" s="152">
        <f t="array" ref="B930">E930</f>
        <v>10005288244</v>
      </c>
      <c r="C930" s="61" t="str">
        <f t="array" ref="C930">IFERROR(VLOOKUP(B930,RT!A:B,2,FALSE),"")</f>
        <v/>
      </c>
      <c r="D930" s="7" t="str">
        <f t="array" ref="D930">IFERROR(VLOOKUP(B930,RT!A:J,10,FALSE),"")</f>
        <v/>
      </c>
      <c r="E930" s="203">
        <v>10005288244</v>
      </c>
      <c r="F930" s="204" t="s">
        <v>843</v>
      </c>
      <c r="G930" s="204" t="s">
        <v>70</v>
      </c>
      <c r="H930" s="204"/>
      <c r="I930" s="204" t="s">
        <v>688</v>
      </c>
      <c r="J930" s="202" t="s">
        <v>84</v>
      </c>
      <c r="K930" s="169" t="str">
        <f t="array" ref="K930">IFERROR(VLOOKUP(B930,RT!A:K,11,FALSE),"")</f>
        <v/>
      </c>
      <c r="L930" s="170" t="str">
        <f t="array" ref="L930">IFERROR(VLOOKUP(B930,RT!A:AJ,36,FALSE),"")</f>
        <v/>
      </c>
      <c r="M930" s="53" t="str">
        <f t="array" ref="M930">IFERROR(VLOOKUP(B930,RT!A:AL,38,FALSE),"")</f>
        <v/>
      </c>
      <c r="N930" s="52" t="str">
        <f t="array" ref="N930">IFERROR(VLOOKUP(B930,RT!A:AK,37,FALSE),"")</f>
        <v/>
      </c>
      <c r="O930" s="54" t="str">
        <f t="array" ref="O930">IFERROR(VLOOKUP(B930,RT!A:I,9,FALSE),"")</f>
        <v/>
      </c>
      <c r="P930" s="52" t="str">
        <f t="array" ref="P930">IFERROR(VLOOKUP(B930,RT!A:H,8,FALSE),"")</f>
        <v/>
      </c>
      <c r="Q930" s="55" t="str">
        <f t="array" ref="Q930">IFERROR(VLOOKUP(B930,RT!A:AA,27,FALSE),"")</f>
        <v/>
      </c>
      <c r="R930" s="56" t="str">
        <f t="array" ref="R930">IF(AND(E930&lt;&gt;"",G930="INS",K930="OUI",M930&gt;0),M930*IF($O930&gt;41790,5.94,5.65),"")</f>
        <v/>
      </c>
      <c r="S930" s="50" t="str">
        <f t="array" ref="S930">IF(AND(E930&lt;&gt;"",G930="REV",K930="OUI",M930&gt;0),M930*IF($O930&gt;41790,6.2,5.9),"")</f>
        <v/>
      </c>
      <c r="T930" s="57" t="str">
        <f t="array" ref="T930">IF(AND(E930&lt;&gt;"",K930="NON",OR(L930="Branchement individuel",L930="Batiment détruit")),3,"")</f>
        <v/>
      </c>
      <c r="U930" s="58"/>
      <c r="V930" s="58" t="str">
        <f t="array" ref="V930">IF(AND(E930&lt;&gt;"",K930="OUI",Q930="OUI"),18,"")</f>
        <v/>
      </c>
      <c r="W930" s="49" t="str">
        <f t="array" ref="W930">IF(AND(E930&lt;&gt;"",K930="OUI",Q930="OUI"),60,"")</f>
        <v/>
      </c>
      <c r="X930" s="56"/>
      <c r="Y930" s="49"/>
      <c r="Z930" s="49"/>
      <c r="AA930" s="51"/>
      <c r="AB930" s="48"/>
    </row>
    <row r="931" spans="1:28" x14ac:dyDescent="0.25">
      <c r="A931" s="152" t="str">
        <f t="array" ref="A931">IF(D931="",RIGHT(E931,7),"")</f>
        <v>5560297</v>
      </c>
      <c r="B931" s="152">
        <f t="array" ref="B931">E931</f>
        <v>10005560297</v>
      </c>
      <c r="C931" s="61" t="str">
        <f t="array" ref="C931">IFERROR(VLOOKUP(B931,RT!A:B,2,FALSE),"")</f>
        <v/>
      </c>
      <c r="D931" s="7" t="str">
        <f t="array" ref="D931">IFERROR(VLOOKUP(B931,RT!A:J,10,FALSE),"")</f>
        <v/>
      </c>
      <c r="E931" s="203">
        <v>10005560297</v>
      </c>
      <c r="F931" s="204" t="s">
        <v>849</v>
      </c>
      <c r="G931" s="204" t="s">
        <v>70</v>
      </c>
      <c r="H931" s="204"/>
      <c r="I931" s="204" t="s">
        <v>688</v>
      </c>
      <c r="J931" s="202" t="s">
        <v>84</v>
      </c>
      <c r="K931" s="169" t="str">
        <f t="array" ref="K931">IFERROR(VLOOKUP(B931,RT!A:K,11,FALSE),"")</f>
        <v/>
      </c>
      <c r="L931" s="170" t="str">
        <f t="array" ref="L931">IFERROR(VLOOKUP(B931,RT!A:AJ,36,FALSE),"")</f>
        <v/>
      </c>
      <c r="M931" s="53" t="str">
        <f t="array" ref="M931">IFERROR(VLOOKUP(B931,RT!A:AL,38,FALSE),"")</f>
        <v/>
      </c>
      <c r="N931" s="52" t="str">
        <f t="array" ref="N931">IFERROR(VLOOKUP(B931,RT!A:AK,37,FALSE),"")</f>
        <v/>
      </c>
      <c r="O931" s="54" t="str">
        <f t="array" ref="O931">IFERROR(VLOOKUP(B931,RT!A:I,9,FALSE),"")</f>
        <v/>
      </c>
      <c r="P931" s="52" t="str">
        <f t="array" ref="P931">IFERROR(VLOOKUP(B931,RT!A:H,8,FALSE),"")</f>
        <v/>
      </c>
      <c r="Q931" s="55" t="str">
        <f t="array" ref="Q931">IFERROR(VLOOKUP(B931,RT!A:AA,27,FALSE),"")</f>
        <v/>
      </c>
      <c r="R931" s="56" t="str">
        <f t="array" ref="R931">IF(AND(E931&lt;&gt;"",G931="INS",K931="OUI",M931&gt;0),M931*IF($O931&gt;41790,5.94,5.65),"")</f>
        <v/>
      </c>
      <c r="S931" s="50" t="str">
        <f t="array" ref="S931">IF(AND(E931&lt;&gt;"",G931="REV",K931="OUI",M931&gt;0),M931*IF($O931&gt;41790,6.2,5.9),"")</f>
        <v/>
      </c>
      <c r="T931" s="57" t="str">
        <f t="array" ref="T931">IF(AND(E931&lt;&gt;"",K931="NON",OR(L931="Branchement individuel",L931="Batiment détruit")),3,"")</f>
        <v/>
      </c>
      <c r="U931" s="58"/>
      <c r="V931" s="58" t="str">
        <f t="array" ref="V931">IF(AND(E931&lt;&gt;"",K931="OUI",Q931="OUI"),18,"")</f>
        <v/>
      </c>
      <c r="W931" s="49" t="str">
        <f t="array" ref="W931">IF(AND(E931&lt;&gt;"",K931="OUI",Q931="OUI"),60,"")</f>
        <v/>
      </c>
      <c r="X931" s="56"/>
      <c r="Y931" s="49"/>
      <c r="Z931" s="49"/>
      <c r="AA931" s="51"/>
      <c r="AB931" s="48"/>
    </row>
    <row r="932" spans="1:28" x14ac:dyDescent="0.25">
      <c r="A932" s="152" t="str">
        <f t="array" ref="A932">IF(D932="",RIGHT(E932,7),"")</f>
        <v>5638101</v>
      </c>
      <c r="B932" s="152">
        <f t="array" ref="B932">E932</f>
        <v>10005638101</v>
      </c>
      <c r="C932" s="61" t="str">
        <f t="array" ref="C932">IFERROR(VLOOKUP(B932,RT!A:B,2,FALSE),"")</f>
        <v/>
      </c>
      <c r="D932" s="7" t="str">
        <f t="array" ref="D932">IFERROR(VLOOKUP(B932,RT!A:J,10,FALSE),"")</f>
        <v/>
      </c>
      <c r="E932" s="203">
        <v>10005638101</v>
      </c>
      <c r="F932" s="204" t="s">
        <v>769</v>
      </c>
      <c r="G932" s="204" t="s">
        <v>70</v>
      </c>
      <c r="H932" s="204"/>
      <c r="I932" s="204" t="s">
        <v>688</v>
      </c>
      <c r="J932" s="202" t="s">
        <v>84</v>
      </c>
      <c r="K932" s="169" t="str">
        <f t="array" ref="K932">IFERROR(VLOOKUP(B932,RT!A:K,11,FALSE),"")</f>
        <v/>
      </c>
      <c r="L932" s="170" t="str">
        <f t="array" ref="L932">IFERROR(VLOOKUP(B932,RT!A:AJ,36,FALSE),"")</f>
        <v/>
      </c>
      <c r="M932" s="53" t="str">
        <f t="array" ref="M932">IFERROR(VLOOKUP(B932,RT!A:AL,38,FALSE),"")</f>
        <v/>
      </c>
      <c r="N932" s="52" t="str">
        <f t="array" ref="N932">IFERROR(VLOOKUP(B932,RT!A:AK,37,FALSE),"")</f>
        <v/>
      </c>
      <c r="O932" s="54" t="str">
        <f t="array" ref="O932">IFERROR(VLOOKUP(B932,RT!A:I,9,FALSE),"")</f>
        <v/>
      </c>
      <c r="P932" s="52" t="str">
        <f t="array" ref="P932">IFERROR(VLOOKUP(B932,RT!A:H,8,FALSE),"")</f>
        <v/>
      </c>
      <c r="Q932" s="55" t="str">
        <f t="array" ref="Q932">IFERROR(VLOOKUP(B932,RT!A:AA,27,FALSE),"")</f>
        <v/>
      </c>
      <c r="R932" s="56" t="str">
        <f t="array" ref="R932">IF(AND(E932&lt;&gt;"",G932="INS",K932="OUI",M932&gt;0),M932*IF($O932&gt;41790,5.94,5.65),"")</f>
        <v/>
      </c>
      <c r="S932" s="50" t="str">
        <f t="array" ref="S932">IF(AND(E932&lt;&gt;"",G932="REV",K932="OUI",M932&gt;0),M932*IF($O932&gt;41790,6.2,5.9),"")</f>
        <v/>
      </c>
      <c r="T932" s="57" t="str">
        <f t="array" ref="T932">IF(AND(E932&lt;&gt;"",K932="NON",OR(L932="Branchement individuel",L932="Batiment détruit")),3,"")</f>
        <v/>
      </c>
      <c r="U932" s="58"/>
      <c r="V932" s="58" t="str">
        <f t="array" ref="V932">IF(AND(E932&lt;&gt;"",K932="OUI",Q932="OUI"),18,"")</f>
        <v/>
      </c>
      <c r="W932" s="49" t="str">
        <f t="array" ref="W932">IF(AND(E932&lt;&gt;"",K932="OUI",Q932="OUI"),60,"")</f>
        <v/>
      </c>
      <c r="X932" s="56"/>
      <c r="Y932" s="49"/>
      <c r="Z932" s="49"/>
      <c r="AA932" s="51"/>
      <c r="AB932" s="48"/>
    </row>
    <row r="933" spans="1:28" x14ac:dyDescent="0.25">
      <c r="A933" s="152" t="str">
        <f t="array" ref="A933">IF(D933="",RIGHT(E933,7),"")</f>
        <v>5624130</v>
      </c>
      <c r="B933" s="152">
        <f t="array" ref="B933">E933</f>
        <v>10005624130</v>
      </c>
      <c r="C933" s="61" t="str">
        <f t="array" ref="C933">IFERROR(VLOOKUP(B933,RT!A:B,2,FALSE),"")</f>
        <v/>
      </c>
      <c r="D933" s="7" t="str">
        <f t="array" ref="D933">IFERROR(VLOOKUP(B933,RT!A:J,10,FALSE),"")</f>
        <v/>
      </c>
      <c r="E933" s="203">
        <v>10005624130</v>
      </c>
      <c r="F933" s="204" t="s">
        <v>892</v>
      </c>
      <c r="G933" s="204" t="s">
        <v>70</v>
      </c>
      <c r="H933" s="204"/>
      <c r="I933" s="204" t="s">
        <v>688</v>
      </c>
      <c r="J933" s="202" t="s">
        <v>84</v>
      </c>
      <c r="K933" s="169" t="str">
        <f t="array" ref="K933">IFERROR(VLOOKUP(B933,RT!A:K,11,FALSE),"")</f>
        <v/>
      </c>
      <c r="L933" s="170" t="str">
        <f t="array" ref="L933">IFERROR(VLOOKUP(B933,RT!A:AJ,36,FALSE),"")</f>
        <v/>
      </c>
      <c r="M933" s="53" t="str">
        <f t="array" ref="M933">IFERROR(VLOOKUP(B933,RT!A:AL,38,FALSE),"")</f>
        <v/>
      </c>
      <c r="N933" s="52" t="str">
        <f t="array" ref="N933">IFERROR(VLOOKUP(B933,RT!A:AK,37,FALSE),"")</f>
        <v/>
      </c>
      <c r="O933" s="54" t="str">
        <f t="array" ref="O933">IFERROR(VLOOKUP(B933,RT!A:I,9,FALSE),"")</f>
        <v/>
      </c>
      <c r="P933" s="52" t="str">
        <f t="array" ref="P933">IFERROR(VLOOKUP(B933,RT!A:H,8,FALSE),"")</f>
        <v/>
      </c>
      <c r="Q933" s="55" t="str">
        <f t="array" ref="Q933">IFERROR(VLOOKUP(B933,RT!A:AA,27,FALSE),"")</f>
        <v/>
      </c>
      <c r="R933" s="56" t="str">
        <f t="array" ref="R933">IF(AND(E933&lt;&gt;"",G933="INS",K933="OUI",M933&gt;0),M933*IF($O933&gt;41790,5.94,5.65),"")</f>
        <v/>
      </c>
      <c r="S933" s="50" t="str">
        <f t="array" ref="S933">IF(AND(E933&lt;&gt;"",G933="REV",K933="OUI",M933&gt;0),M933*IF($O933&gt;41790,6.2,5.9),"")</f>
        <v/>
      </c>
      <c r="T933" s="57" t="str">
        <f t="array" ref="T933">IF(AND(E933&lt;&gt;"",K933="NON",OR(L933="Branchement individuel",L933="Batiment détruit")),3,"")</f>
        <v/>
      </c>
      <c r="U933" s="58"/>
      <c r="V933" s="58" t="str">
        <f t="array" ref="V933">IF(AND(E933&lt;&gt;"",K933="OUI",Q933="OUI"),18,"")</f>
        <v/>
      </c>
      <c r="W933" s="49" t="str">
        <f t="array" ref="W933">IF(AND(E933&lt;&gt;"",K933="OUI",Q933="OUI"),60,"")</f>
        <v/>
      </c>
      <c r="X933" s="56"/>
      <c r="Y933" s="49"/>
      <c r="Z933" s="49"/>
      <c r="AA933" s="51"/>
      <c r="AB933" s="48"/>
    </row>
    <row r="934" spans="1:28" x14ac:dyDescent="0.25">
      <c r="A934" s="152" t="str">
        <f t="array" ref="A934">IF(D934="",RIGHT(E934,7),"")</f>
        <v>5649092</v>
      </c>
      <c r="B934" s="152">
        <f t="array" ref="B934">E934</f>
        <v>10005649092</v>
      </c>
      <c r="C934" s="61" t="str">
        <f t="array" ref="C934">IFERROR(VLOOKUP(B934,RT!A:B,2,FALSE),"")</f>
        <v/>
      </c>
      <c r="D934" s="7" t="str">
        <f t="array" ref="D934">IFERROR(VLOOKUP(B934,RT!A:J,10,FALSE),"")</f>
        <v/>
      </c>
      <c r="E934" s="203">
        <v>10005649092</v>
      </c>
      <c r="F934" s="204" t="s">
        <v>903</v>
      </c>
      <c r="G934" s="204" t="s">
        <v>70</v>
      </c>
      <c r="H934" s="204"/>
      <c r="I934" s="204" t="s">
        <v>688</v>
      </c>
      <c r="J934" s="202" t="s">
        <v>84</v>
      </c>
      <c r="K934" s="169" t="str">
        <f t="array" ref="K934">IFERROR(VLOOKUP(B934,RT!A:K,11,FALSE),"")</f>
        <v/>
      </c>
      <c r="L934" s="170" t="str">
        <f t="array" ref="L934">IFERROR(VLOOKUP(B934,RT!A:AJ,36,FALSE),"")</f>
        <v/>
      </c>
      <c r="M934" s="53" t="str">
        <f t="array" ref="M934">IFERROR(VLOOKUP(B934,RT!A:AL,38,FALSE),"")</f>
        <v/>
      </c>
      <c r="N934" s="52" t="str">
        <f t="array" ref="N934">IFERROR(VLOOKUP(B934,RT!A:AK,37,FALSE),"")</f>
        <v/>
      </c>
      <c r="O934" s="54" t="str">
        <f t="array" ref="O934">IFERROR(VLOOKUP(B934,RT!A:I,9,FALSE),"")</f>
        <v/>
      </c>
      <c r="P934" s="52" t="str">
        <f t="array" ref="P934">IFERROR(VLOOKUP(B934,RT!A:H,8,FALSE),"")</f>
        <v/>
      </c>
      <c r="Q934" s="55" t="str">
        <f t="array" ref="Q934">IFERROR(VLOOKUP(B934,RT!A:AA,27,FALSE),"")</f>
        <v/>
      </c>
      <c r="R934" s="56" t="str">
        <f t="array" ref="R934">IF(AND(E934&lt;&gt;"",G934="INS",K934="OUI",M934&gt;0),M934*IF($O934&gt;41790,5.94,5.65),"")</f>
        <v/>
      </c>
      <c r="S934" s="50" t="str">
        <f t="array" ref="S934">IF(AND(E934&lt;&gt;"",G934="REV",K934="OUI",M934&gt;0),M934*IF($O934&gt;41790,6.2,5.9),"")</f>
        <v/>
      </c>
      <c r="T934" s="57" t="str">
        <f t="array" ref="T934">IF(AND(E934&lt;&gt;"",K934="NON",OR(L934="Branchement individuel",L934="Batiment détruit")),3,"")</f>
        <v/>
      </c>
      <c r="U934" s="58"/>
      <c r="V934" s="58" t="str">
        <f t="array" ref="V934">IF(AND(E934&lt;&gt;"",K934="OUI",Q934="OUI"),18,"")</f>
        <v/>
      </c>
      <c r="W934" s="49" t="str">
        <f t="array" ref="W934">IF(AND(E934&lt;&gt;"",K934="OUI",Q934="OUI"),60,"")</f>
        <v/>
      </c>
      <c r="X934" s="56"/>
      <c r="Y934" s="49"/>
      <c r="Z934" s="49"/>
      <c r="AA934" s="51"/>
      <c r="AB934" s="48"/>
    </row>
    <row r="935" spans="1:28" x14ac:dyDescent="0.25">
      <c r="A935" s="152" t="str">
        <f t="array" ref="A935">IF(D935="",RIGHT(E935,7),"")</f>
        <v>5500715</v>
      </c>
      <c r="B935" s="152">
        <f t="array" ref="B935">E935</f>
        <v>10005500715</v>
      </c>
      <c r="C935" s="61" t="str">
        <f t="array" ref="C935">IFERROR(VLOOKUP(B935,RT!A:B,2,FALSE),"")</f>
        <v/>
      </c>
      <c r="D935" s="7" t="str">
        <f t="array" ref="D935">IFERROR(VLOOKUP(B935,RT!A:J,10,FALSE),"")</f>
        <v/>
      </c>
      <c r="E935" s="203">
        <v>10005500715</v>
      </c>
      <c r="F935" s="204" t="s">
        <v>702</v>
      </c>
      <c r="G935" s="204" t="s">
        <v>70</v>
      </c>
      <c r="H935" s="204"/>
      <c r="I935" s="204" t="s">
        <v>688</v>
      </c>
      <c r="J935" s="202" t="s">
        <v>84</v>
      </c>
      <c r="K935" s="169" t="str">
        <f t="array" ref="K935">IFERROR(VLOOKUP(B935,RT!A:K,11,FALSE),"")</f>
        <v/>
      </c>
      <c r="L935" s="170" t="str">
        <f t="array" ref="L935">IFERROR(VLOOKUP(B935,RT!A:AJ,36,FALSE),"")</f>
        <v/>
      </c>
      <c r="M935" s="53" t="str">
        <f t="array" ref="M935">IFERROR(VLOOKUP(B935,RT!A:AL,38,FALSE),"")</f>
        <v/>
      </c>
      <c r="N935" s="52" t="str">
        <f t="array" ref="N935">IFERROR(VLOOKUP(B935,RT!A:AK,37,FALSE),"")</f>
        <v/>
      </c>
      <c r="O935" s="54" t="str">
        <f t="array" ref="O935">IFERROR(VLOOKUP(B935,RT!A:I,9,FALSE),"")</f>
        <v/>
      </c>
      <c r="P935" s="52" t="str">
        <f t="array" ref="P935">IFERROR(VLOOKUP(B935,RT!A:H,8,FALSE),"")</f>
        <v/>
      </c>
      <c r="Q935" s="55" t="str">
        <f t="array" ref="Q935">IFERROR(VLOOKUP(B935,RT!A:AA,27,FALSE),"")</f>
        <v/>
      </c>
      <c r="R935" s="56" t="str">
        <f t="array" ref="R935">IF(AND(E935&lt;&gt;"",G935="INS",K935="OUI",M935&gt;0),M935*IF($O935&gt;41790,5.94,5.65),"")</f>
        <v/>
      </c>
      <c r="S935" s="50" t="str">
        <f t="array" ref="S935">IF(AND(E935&lt;&gt;"",G935="REV",K935="OUI",M935&gt;0),M935*IF($O935&gt;41790,6.2,5.9),"")</f>
        <v/>
      </c>
      <c r="T935" s="57" t="str">
        <f t="array" ref="T935">IF(AND(E935&lt;&gt;"",K935="NON",OR(L935="Branchement individuel",L935="Batiment détruit")),3,"")</f>
        <v/>
      </c>
      <c r="U935" s="58"/>
      <c r="V935" s="58" t="str">
        <f t="array" ref="V935">IF(AND(E935&lt;&gt;"",K935="OUI",Q935="OUI"),18,"")</f>
        <v/>
      </c>
      <c r="W935" s="49" t="str">
        <f t="array" ref="W935">IF(AND(E935&lt;&gt;"",K935="OUI",Q935="OUI"),60,"")</f>
        <v/>
      </c>
      <c r="X935" s="56"/>
      <c r="Y935" s="49"/>
      <c r="Z935" s="49"/>
      <c r="AA935" s="51"/>
      <c r="AB935" s="48"/>
    </row>
    <row r="936" spans="1:28" x14ac:dyDescent="0.25">
      <c r="A936" s="152" t="str">
        <f t="array" ref="A936">IF(D936="",RIGHT(E936,7),"")</f>
        <v>5337628</v>
      </c>
      <c r="B936" s="152">
        <f t="array" ref="B936">E936</f>
        <v>10005337628</v>
      </c>
      <c r="C936" s="61" t="str">
        <f t="array" ref="C936">IFERROR(VLOOKUP(B936,RT!A:B,2,FALSE),"")</f>
        <v/>
      </c>
      <c r="D936" s="7" t="str">
        <f t="array" ref="D936">IFERROR(VLOOKUP(B936,RT!A:J,10,FALSE),"")</f>
        <v/>
      </c>
      <c r="E936" s="203">
        <v>10005337628</v>
      </c>
      <c r="F936" s="204" t="s">
        <v>880</v>
      </c>
      <c r="G936" s="204" t="s">
        <v>70</v>
      </c>
      <c r="H936" s="204"/>
      <c r="I936" s="204" t="s">
        <v>688</v>
      </c>
      <c r="J936" s="202" t="s">
        <v>84</v>
      </c>
      <c r="K936" s="169" t="str">
        <f t="array" ref="K936">IFERROR(VLOOKUP(B936,RT!A:K,11,FALSE),"")</f>
        <v/>
      </c>
      <c r="L936" s="170" t="str">
        <f t="array" ref="L936">IFERROR(VLOOKUP(B936,RT!A:AJ,36,FALSE),"")</f>
        <v/>
      </c>
      <c r="M936" s="53" t="str">
        <f t="array" ref="M936">IFERROR(VLOOKUP(B936,RT!A:AL,38,FALSE),"")</f>
        <v/>
      </c>
      <c r="N936" s="52" t="str">
        <f t="array" ref="N936">IFERROR(VLOOKUP(B936,RT!A:AK,37,FALSE),"")</f>
        <v/>
      </c>
      <c r="O936" s="54" t="str">
        <f t="array" ref="O936">IFERROR(VLOOKUP(B936,RT!A:I,9,FALSE),"")</f>
        <v/>
      </c>
      <c r="P936" s="52" t="str">
        <f t="array" ref="P936">IFERROR(VLOOKUP(B936,RT!A:H,8,FALSE),"")</f>
        <v/>
      </c>
      <c r="Q936" s="55" t="str">
        <f t="array" ref="Q936">IFERROR(VLOOKUP(B936,RT!A:AA,27,FALSE),"")</f>
        <v/>
      </c>
      <c r="R936" s="56" t="str">
        <f t="array" ref="R936">IF(AND(E936&lt;&gt;"",G936="INS",K936="OUI",M936&gt;0),M936*IF($O936&gt;41790,5.94,5.65),"")</f>
        <v/>
      </c>
      <c r="S936" s="50" t="str">
        <f t="array" ref="S936">IF(AND(E936&lt;&gt;"",G936="REV",K936="OUI",M936&gt;0),M936*IF($O936&gt;41790,6.2,5.9),"")</f>
        <v/>
      </c>
      <c r="T936" s="57" t="str">
        <f t="array" ref="T936">IF(AND(E936&lt;&gt;"",K936="NON",OR(L936="Branchement individuel",L936="Batiment détruit")),3,"")</f>
        <v/>
      </c>
      <c r="U936" s="58"/>
      <c r="V936" s="58" t="str">
        <f t="array" ref="V936">IF(AND(E936&lt;&gt;"",K936="OUI",Q936="OUI"),18,"")</f>
        <v/>
      </c>
      <c r="W936" s="49" t="str">
        <f t="array" ref="W936">IF(AND(E936&lt;&gt;"",K936="OUI",Q936="OUI"),60,"")</f>
        <v/>
      </c>
      <c r="X936" s="56"/>
      <c r="Y936" s="49"/>
      <c r="Z936" s="49"/>
      <c r="AA936" s="51"/>
      <c r="AB936" s="48"/>
    </row>
    <row r="937" spans="1:28" x14ac:dyDescent="0.25">
      <c r="A937" s="152" t="str">
        <f t="array" ref="A937">IF(D937="",RIGHT(E937,7),"")</f>
        <v>5606202</v>
      </c>
      <c r="B937" s="152">
        <f t="array" ref="B937">E937</f>
        <v>10005606202</v>
      </c>
      <c r="C937" s="61" t="str">
        <f t="array" ref="C937">IFERROR(VLOOKUP(B937,RT!A:B,2,FALSE),"")</f>
        <v/>
      </c>
      <c r="D937" s="7" t="str">
        <f t="array" ref="D937">IFERROR(VLOOKUP(B937,RT!A:J,10,FALSE),"")</f>
        <v/>
      </c>
      <c r="E937" s="203">
        <v>10005606202</v>
      </c>
      <c r="F937" s="204" t="s">
        <v>803</v>
      </c>
      <c r="G937" s="204" t="s">
        <v>70</v>
      </c>
      <c r="H937" s="204"/>
      <c r="I937" s="204" t="s">
        <v>688</v>
      </c>
      <c r="J937" s="202" t="s">
        <v>84</v>
      </c>
      <c r="K937" s="169" t="str">
        <f t="array" ref="K937">IFERROR(VLOOKUP(B937,RT!A:K,11,FALSE),"")</f>
        <v/>
      </c>
      <c r="L937" s="170" t="str">
        <f t="array" ref="L937">IFERROR(VLOOKUP(B937,RT!A:AJ,36,FALSE),"")</f>
        <v/>
      </c>
      <c r="M937" s="53" t="str">
        <f t="array" ref="M937">IFERROR(VLOOKUP(B937,RT!A:AL,38,FALSE),"")</f>
        <v/>
      </c>
      <c r="N937" s="52" t="str">
        <f t="array" ref="N937">IFERROR(VLOOKUP(B937,RT!A:AK,37,FALSE),"")</f>
        <v/>
      </c>
      <c r="O937" s="54" t="str">
        <f t="array" ref="O937">IFERROR(VLOOKUP(B937,RT!A:I,9,FALSE),"")</f>
        <v/>
      </c>
      <c r="P937" s="52" t="str">
        <f t="array" ref="P937">IFERROR(VLOOKUP(B937,RT!A:H,8,FALSE),"")</f>
        <v/>
      </c>
      <c r="Q937" s="55" t="str">
        <f t="array" ref="Q937">IFERROR(VLOOKUP(B937,RT!A:AA,27,FALSE),"")</f>
        <v/>
      </c>
      <c r="R937" s="56" t="str">
        <f t="array" ref="R937">IF(AND(E937&lt;&gt;"",G937="INS",K937="OUI",M937&gt;0),M937*IF($O937&gt;41790,5.94,5.65),"")</f>
        <v/>
      </c>
      <c r="S937" s="50" t="str">
        <f t="array" ref="S937">IF(AND(E937&lt;&gt;"",G937="REV",K937="OUI",M937&gt;0),M937*IF($O937&gt;41790,6.2,5.9),"")</f>
        <v/>
      </c>
      <c r="T937" s="57" t="str">
        <f t="array" ref="T937">IF(AND(E937&lt;&gt;"",K937="NON",OR(L937="Branchement individuel",L937="Batiment détruit")),3,"")</f>
        <v/>
      </c>
      <c r="U937" s="58"/>
      <c r="V937" s="58" t="str">
        <f t="array" ref="V937">IF(AND(E937&lt;&gt;"",K937="OUI",Q937="OUI"),18,"")</f>
        <v/>
      </c>
      <c r="W937" s="49" t="str">
        <f t="array" ref="W937">IF(AND(E937&lt;&gt;"",K937="OUI",Q937="OUI"),60,"")</f>
        <v/>
      </c>
      <c r="X937" s="56"/>
      <c r="Y937" s="49"/>
      <c r="Z937" s="49"/>
      <c r="AA937" s="51"/>
      <c r="AB937" s="48"/>
    </row>
    <row r="938" spans="1:28" x14ac:dyDescent="0.25">
      <c r="A938" s="152" t="str">
        <f t="array" ref="A938">IF(D938="",RIGHT(E938,7),"")</f>
        <v>5384477</v>
      </c>
      <c r="B938" s="152">
        <f t="array" ref="B938">E938</f>
        <v>10005384477</v>
      </c>
      <c r="C938" s="61" t="str">
        <f t="array" ref="C938">IFERROR(VLOOKUP(B938,RT!A:B,2,FALSE),"")</f>
        <v/>
      </c>
      <c r="D938" s="7" t="str">
        <f t="array" ref="D938">IFERROR(VLOOKUP(B938,RT!A:J,10,FALSE),"")</f>
        <v/>
      </c>
      <c r="E938" s="203">
        <v>10005384477</v>
      </c>
      <c r="F938" s="204" t="s">
        <v>828</v>
      </c>
      <c r="G938" s="204" t="s">
        <v>70</v>
      </c>
      <c r="H938" s="204"/>
      <c r="I938" s="204" t="s">
        <v>688</v>
      </c>
      <c r="J938" s="202" t="s">
        <v>84</v>
      </c>
      <c r="K938" s="169" t="str">
        <f t="array" ref="K938">IFERROR(VLOOKUP(B938,RT!A:K,11,FALSE),"")</f>
        <v/>
      </c>
      <c r="L938" s="170" t="str">
        <f t="array" ref="L938">IFERROR(VLOOKUP(B938,RT!A:AJ,36,FALSE),"")</f>
        <v/>
      </c>
      <c r="M938" s="53" t="str">
        <f t="array" ref="M938">IFERROR(VLOOKUP(B938,RT!A:AL,38,FALSE),"")</f>
        <v/>
      </c>
      <c r="N938" s="52" t="str">
        <f t="array" ref="N938">IFERROR(VLOOKUP(B938,RT!A:AK,37,FALSE),"")</f>
        <v/>
      </c>
      <c r="O938" s="54" t="str">
        <f t="array" ref="O938">IFERROR(VLOOKUP(B938,RT!A:I,9,FALSE),"")</f>
        <v/>
      </c>
      <c r="P938" s="52" t="str">
        <f t="array" ref="P938">IFERROR(VLOOKUP(B938,RT!A:H,8,FALSE),"")</f>
        <v/>
      </c>
      <c r="Q938" s="55" t="str">
        <f t="array" ref="Q938">IFERROR(VLOOKUP(B938,RT!A:AA,27,FALSE),"")</f>
        <v/>
      </c>
      <c r="R938" s="56" t="str">
        <f t="array" ref="R938">IF(AND(E938&lt;&gt;"",G938="INS",K938="OUI",M938&gt;0),M938*IF($O938&gt;41790,5.94,5.65),"")</f>
        <v/>
      </c>
      <c r="S938" s="50" t="str">
        <f t="array" ref="S938">IF(AND(E938&lt;&gt;"",G938="REV",K938="OUI",M938&gt;0),M938*IF($O938&gt;41790,6.2,5.9),"")</f>
        <v/>
      </c>
      <c r="T938" s="57" t="str">
        <f t="array" ref="T938">IF(AND(E938&lt;&gt;"",K938="NON",OR(L938="Branchement individuel",L938="Batiment détruit")),3,"")</f>
        <v/>
      </c>
      <c r="U938" s="58"/>
      <c r="V938" s="58" t="str">
        <f t="array" ref="V938">IF(AND(E938&lt;&gt;"",K938="OUI",Q938="OUI"),18,"")</f>
        <v/>
      </c>
      <c r="W938" s="49" t="str">
        <f t="array" ref="W938">IF(AND(E938&lt;&gt;"",K938="OUI",Q938="OUI"),60,"")</f>
        <v/>
      </c>
      <c r="X938" s="56"/>
      <c r="Y938" s="49"/>
      <c r="Z938" s="49"/>
      <c r="AA938" s="51"/>
      <c r="AB938" s="48"/>
    </row>
    <row r="939" spans="1:28" x14ac:dyDescent="0.25">
      <c r="A939" s="152" t="str">
        <f t="array" ref="A939">IF(D939="",RIGHT(E939,7),"")</f>
        <v>5553782</v>
      </c>
      <c r="B939" s="152">
        <f t="array" ref="B939">E939</f>
        <v>10005553782</v>
      </c>
      <c r="C939" s="61" t="str">
        <f t="array" ref="C939">IFERROR(VLOOKUP(B939,RT!A:B,2,FALSE),"")</f>
        <v/>
      </c>
      <c r="D939" s="7" t="str">
        <f t="array" ref="D939">IFERROR(VLOOKUP(B939,RT!A:J,10,FALSE),"")</f>
        <v/>
      </c>
      <c r="E939" s="203">
        <v>10005553782</v>
      </c>
      <c r="F939" s="204" t="s">
        <v>698</v>
      </c>
      <c r="G939" s="204" t="s">
        <v>70</v>
      </c>
      <c r="H939" s="204"/>
      <c r="I939" s="204" t="s">
        <v>688</v>
      </c>
      <c r="J939" s="202" t="s">
        <v>84</v>
      </c>
      <c r="K939" s="169" t="str">
        <f t="array" ref="K939">IFERROR(VLOOKUP(B939,RT!A:K,11,FALSE),"")</f>
        <v/>
      </c>
      <c r="L939" s="170" t="str">
        <f t="array" ref="L939">IFERROR(VLOOKUP(B939,RT!A:AJ,36,FALSE),"")</f>
        <v/>
      </c>
      <c r="M939" s="53" t="str">
        <f t="array" ref="M939">IFERROR(VLOOKUP(B939,RT!A:AL,38,FALSE),"")</f>
        <v/>
      </c>
      <c r="N939" s="52" t="str">
        <f t="array" ref="N939">IFERROR(VLOOKUP(B939,RT!A:AK,37,FALSE),"")</f>
        <v/>
      </c>
      <c r="O939" s="54" t="str">
        <f t="array" ref="O939">IFERROR(VLOOKUP(B939,RT!A:I,9,FALSE),"")</f>
        <v/>
      </c>
      <c r="P939" s="52" t="str">
        <f t="array" ref="P939">IFERROR(VLOOKUP(B939,RT!A:H,8,FALSE),"")</f>
        <v/>
      </c>
      <c r="Q939" s="55" t="str">
        <f t="array" ref="Q939">IFERROR(VLOOKUP(B939,RT!A:AA,27,FALSE),"")</f>
        <v/>
      </c>
      <c r="R939" s="56" t="str">
        <f t="array" ref="R939">IF(AND(E939&lt;&gt;"",G939="INS",K939="OUI",M939&gt;0),M939*IF($O939&gt;41790,5.94,5.65),"")</f>
        <v/>
      </c>
      <c r="S939" s="50" t="str">
        <f t="array" ref="S939">IF(AND(E939&lt;&gt;"",G939="REV",K939="OUI",M939&gt;0),M939*IF($O939&gt;41790,6.2,5.9),"")</f>
        <v/>
      </c>
      <c r="T939" s="57" t="str">
        <f t="array" ref="T939">IF(AND(E939&lt;&gt;"",K939="NON",OR(L939="Branchement individuel",L939="Batiment détruit")),3,"")</f>
        <v/>
      </c>
      <c r="U939" s="58"/>
      <c r="V939" s="58" t="str">
        <f t="array" ref="V939">IF(AND(E939&lt;&gt;"",K939="OUI",Q939="OUI"),18,"")</f>
        <v/>
      </c>
      <c r="W939" s="49" t="str">
        <f t="array" ref="W939">IF(AND(E939&lt;&gt;"",K939="OUI",Q939="OUI"),60,"")</f>
        <v/>
      </c>
      <c r="X939" s="56"/>
      <c r="Y939" s="49"/>
      <c r="Z939" s="49"/>
      <c r="AA939" s="51"/>
      <c r="AB939" s="48"/>
    </row>
    <row r="940" spans="1:28" x14ac:dyDescent="0.25">
      <c r="A940" s="152" t="str">
        <f t="array" ref="A940">IF(D940="",RIGHT(E940,7),"")</f>
        <v>5384475</v>
      </c>
      <c r="B940" s="152">
        <f t="array" ref="B940">E940</f>
        <v>10005384475</v>
      </c>
      <c r="C940" s="61" t="str">
        <f t="array" ref="C940">IFERROR(VLOOKUP(B940,RT!A:B,2,FALSE),"")</f>
        <v/>
      </c>
      <c r="D940" s="7" t="str">
        <f t="array" ref="D940">IFERROR(VLOOKUP(B940,RT!A:J,10,FALSE),"")</f>
        <v/>
      </c>
      <c r="E940" s="203">
        <v>10005384475</v>
      </c>
      <c r="F940" s="204" t="s">
        <v>697</v>
      </c>
      <c r="G940" s="204" t="s">
        <v>70</v>
      </c>
      <c r="H940" s="204"/>
      <c r="I940" s="204" t="s">
        <v>688</v>
      </c>
      <c r="J940" s="202" t="s">
        <v>84</v>
      </c>
      <c r="K940" s="169" t="str">
        <f t="array" ref="K940">IFERROR(VLOOKUP(B940,RT!A:K,11,FALSE),"")</f>
        <v/>
      </c>
      <c r="L940" s="170" t="str">
        <f t="array" ref="L940">IFERROR(VLOOKUP(B940,RT!A:AJ,36,FALSE),"")</f>
        <v/>
      </c>
      <c r="M940" s="53" t="str">
        <f t="array" ref="M940">IFERROR(VLOOKUP(B940,RT!A:AL,38,FALSE),"")</f>
        <v/>
      </c>
      <c r="N940" s="52" t="str">
        <f t="array" ref="N940">IFERROR(VLOOKUP(B940,RT!A:AK,37,FALSE),"")</f>
        <v/>
      </c>
      <c r="O940" s="54" t="str">
        <f t="array" ref="O940">IFERROR(VLOOKUP(B940,RT!A:I,9,FALSE),"")</f>
        <v/>
      </c>
      <c r="P940" s="52" t="str">
        <f t="array" ref="P940">IFERROR(VLOOKUP(B940,RT!A:H,8,FALSE),"")</f>
        <v/>
      </c>
      <c r="Q940" s="55" t="str">
        <f t="array" ref="Q940">IFERROR(VLOOKUP(B940,RT!A:AA,27,FALSE),"")</f>
        <v/>
      </c>
      <c r="R940" s="56" t="str">
        <f t="array" ref="R940">IF(AND(E940&lt;&gt;"",G940="INS",K940="OUI",M940&gt;0),M940*IF($O940&gt;41790,5.94,5.65),"")</f>
        <v/>
      </c>
      <c r="S940" s="50" t="str">
        <f t="array" ref="S940">IF(AND(E940&lt;&gt;"",G940="REV",K940="OUI",M940&gt;0),M940*IF($O940&gt;41790,6.2,5.9),"")</f>
        <v/>
      </c>
      <c r="T940" s="57" t="str">
        <f t="array" ref="T940">IF(AND(E940&lt;&gt;"",K940="NON",OR(L940="Branchement individuel",L940="Batiment détruit")),3,"")</f>
        <v/>
      </c>
      <c r="U940" s="58"/>
      <c r="V940" s="58" t="str">
        <f t="array" ref="V940">IF(AND(E940&lt;&gt;"",K940="OUI",Q940="OUI"),18,"")</f>
        <v/>
      </c>
      <c r="W940" s="49" t="str">
        <f t="array" ref="W940">IF(AND(E940&lt;&gt;"",K940="OUI",Q940="OUI"),60,"")</f>
        <v/>
      </c>
      <c r="X940" s="56"/>
      <c r="Y940" s="49"/>
      <c r="Z940" s="49"/>
      <c r="AA940" s="51"/>
      <c r="AB940" s="48"/>
    </row>
    <row r="941" spans="1:28" x14ac:dyDescent="0.25">
      <c r="A941" s="152" t="str">
        <f t="array" ref="A941">IF(D941="",RIGHT(E941,7),"")</f>
        <v>5554559</v>
      </c>
      <c r="B941" s="152">
        <f t="array" ref="B941">E941</f>
        <v>10005554559</v>
      </c>
      <c r="C941" s="61" t="str">
        <f t="array" ref="C941">IFERROR(VLOOKUP(B941,RT!A:B,2,FALSE),"")</f>
        <v/>
      </c>
      <c r="D941" s="7" t="str">
        <f t="array" ref="D941">IFERROR(VLOOKUP(B941,RT!A:J,10,FALSE),"")</f>
        <v/>
      </c>
      <c r="E941" s="203">
        <v>10005554559</v>
      </c>
      <c r="F941" s="204" t="s">
        <v>696</v>
      </c>
      <c r="G941" s="204" t="s">
        <v>70</v>
      </c>
      <c r="H941" s="204"/>
      <c r="I941" s="204" t="s">
        <v>688</v>
      </c>
      <c r="J941" s="202" t="s">
        <v>84</v>
      </c>
      <c r="K941" s="169" t="str">
        <f t="array" ref="K941">IFERROR(VLOOKUP(B941,RT!A:K,11,FALSE),"")</f>
        <v/>
      </c>
      <c r="L941" s="170" t="str">
        <f t="array" ref="L941">IFERROR(VLOOKUP(B941,RT!A:AJ,36,FALSE),"")</f>
        <v/>
      </c>
      <c r="M941" s="53" t="str">
        <f t="array" ref="M941">IFERROR(VLOOKUP(B941,RT!A:AL,38,FALSE),"")</f>
        <v/>
      </c>
      <c r="N941" s="52" t="str">
        <f t="array" ref="N941">IFERROR(VLOOKUP(B941,RT!A:AK,37,FALSE),"")</f>
        <v/>
      </c>
      <c r="O941" s="54" t="str">
        <f t="array" ref="O941">IFERROR(VLOOKUP(B941,RT!A:I,9,FALSE),"")</f>
        <v/>
      </c>
      <c r="P941" s="52" t="str">
        <f t="array" ref="P941">IFERROR(VLOOKUP(B941,RT!A:H,8,FALSE),"")</f>
        <v/>
      </c>
      <c r="Q941" s="55" t="str">
        <f t="array" ref="Q941">IFERROR(VLOOKUP(B941,RT!A:AA,27,FALSE),"")</f>
        <v/>
      </c>
      <c r="R941" s="56" t="str">
        <f t="array" ref="R941">IF(AND(E941&lt;&gt;"",G941="INS",K941="OUI",M941&gt;0),M941*IF($O941&gt;41790,5.94,5.65),"")</f>
        <v/>
      </c>
      <c r="S941" s="50" t="str">
        <f t="array" ref="S941">IF(AND(E941&lt;&gt;"",G941="REV",K941="OUI",M941&gt;0),M941*IF($O941&gt;41790,6.2,5.9),"")</f>
        <v/>
      </c>
      <c r="T941" s="57" t="str">
        <f t="array" ref="T941">IF(AND(E941&lt;&gt;"",K941="NON",OR(L941="Branchement individuel",L941="Batiment détruit")),3,"")</f>
        <v/>
      </c>
      <c r="U941" s="58"/>
      <c r="V941" s="58" t="str">
        <f t="array" ref="V941">IF(AND(E941&lt;&gt;"",K941="OUI",Q941="OUI"),18,"")</f>
        <v/>
      </c>
      <c r="W941" s="49" t="str">
        <f t="array" ref="W941">IF(AND(E941&lt;&gt;"",K941="OUI",Q941="OUI"),60,"")</f>
        <v/>
      </c>
      <c r="X941" s="56"/>
      <c r="Y941" s="49"/>
      <c r="Z941" s="49"/>
      <c r="AA941" s="51"/>
      <c r="AB941" s="48"/>
    </row>
    <row r="942" spans="1:28" x14ac:dyDescent="0.25">
      <c r="A942" s="152" t="str">
        <f t="array" ref="A942">IF(D942="",RIGHT(E942,7),"")</f>
        <v>5287082</v>
      </c>
      <c r="B942" s="152">
        <f t="array" ref="B942">E942</f>
        <v>10005287082</v>
      </c>
      <c r="C942" s="61" t="str">
        <f t="array" ref="C942">IFERROR(VLOOKUP(B942,RT!A:B,2,FALSE),"")</f>
        <v/>
      </c>
      <c r="D942" s="7" t="str">
        <f t="array" ref="D942">IFERROR(VLOOKUP(B942,RT!A:J,10,FALSE),"")</f>
        <v/>
      </c>
      <c r="E942" s="203">
        <v>10005287082</v>
      </c>
      <c r="F942" s="204" t="s">
        <v>795</v>
      </c>
      <c r="G942" s="204" t="s">
        <v>70</v>
      </c>
      <c r="H942" s="204"/>
      <c r="I942" s="204" t="s">
        <v>688</v>
      </c>
      <c r="J942" s="202" t="s">
        <v>84</v>
      </c>
      <c r="K942" s="169" t="str">
        <f t="array" ref="K942">IFERROR(VLOOKUP(B942,RT!A:K,11,FALSE),"")</f>
        <v/>
      </c>
      <c r="L942" s="170" t="str">
        <f t="array" ref="L942">IFERROR(VLOOKUP(B942,RT!A:AJ,36,FALSE),"")</f>
        <v/>
      </c>
      <c r="M942" s="53" t="str">
        <f t="array" ref="M942">IFERROR(VLOOKUP(B942,RT!A:AL,38,FALSE),"")</f>
        <v/>
      </c>
      <c r="N942" s="52" t="str">
        <f t="array" ref="N942">IFERROR(VLOOKUP(B942,RT!A:AK,37,FALSE),"")</f>
        <v/>
      </c>
      <c r="O942" s="54" t="str">
        <f t="array" ref="O942">IFERROR(VLOOKUP(B942,RT!A:I,9,FALSE),"")</f>
        <v/>
      </c>
      <c r="P942" s="52" t="str">
        <f t="array" ref="P942">IFERROR(VLOOKUP(B942,RT!A:H,8,FALSE),"")</f>
        <v/>
      </c>
      <c r="Q942" s="55" t="str">
        <f t="array" ref="Q942">IFERROR(VLOOKUP(B942,RT!A:AA,27,FALSE),"")</f>
        <v/>
      </c>
      <c r="R942" s="56" t="str">
        <f t="array" ref="R942">IF(AND(E942&lt;&gt;"",G942="INS",K942="OUI",M942&gt;0),M942*IF($O942&gt;41790,5.94,5.65),"")</f>
        <v/>
      </c>
      <c r="S942" s="50" t="str">
        <f t="array" ref="S942">IF(AND(E942&lt;&gt;"",G942="REV",K942="OUI",M942&gt;0),M942*IF($O942&gt;41790,6.2,5.9),"")</f>
        <v/>
      </c>
      <c r="T942" s="57" t="str">
        <f t="array" ref="T942">IF(AND(E942&lt;&gt;"",K942="NON",OR(L942="Branchement individuel",L942="Batiment détruit")),3,"")</f>
        <v/>
      </c>
      <c r="U942" s="58"/>
      <c r="V942" s="58" t="str">
        <f t="array" ref="V942">IF(AND(E942&lt;&gt;"",K942="OUI",Q942="OUI"),18,"")</f>
        <v/>
      </c>
      <c r="W942" s="49" t="str">
        <f t="array" ref="W942">IF(AND(E942&lt;&gt;"",K942="OUI",Q942="OUI"),60,"")</f>
        <v/>
      </c>
      <c r="X942" s="56"/>
      <c r="Y942" s="49"/>
      <c r="Z942" s="49"/>
      <c r="AA942" s="51"/>
      <c r="AB942" s="48"/>
    </row>
    <row r="943" spans="1:28" x14ac:dyDescent="0.25">
      <c r="A943" s="152" t="str">
        <f t="array" ref="A943">IF(D943="",RIGHT(E943,7),"")</f>
        <v>5649107</v>
      </c>
      <c r="B943" s="152">
        <f t="array" ref="B943">E943</f>
        <v>10005649107</v>
      </c>
      <c r="C943" s="61" t="str">
        <f t="array" ref="C943">IFERROR(VLOOKUP(B943,RT!A:B,2,FALSE),"")</f>
        <v/>
      </c>
      <c r="D943" s="7" t="str">
        <f t="array" ref="D943">IFERROR(VLOOKUP(B943,RT!A:J,10,FALSE),"")</f>
        <v/>
      </c>
      <c r="E943" s="203">
        <v>10005649107</v>
      </c>
      <c r="F943" s="204" t="s">
        <v>796</v>
      </c>
      <c r="G943" s="204" t="s">
        <v>70</v>
      </c>
      <c r="H943" s="204"/>
      <c r="I943" s="204" t="s">
        <v>688</v>
      </c>
      <c r="J943" s="202" t="s">
        <v>84</v>
      </c>
      <c r="K943" s="169" t="str">
        <f t="array" ref="K943">IFERROR(VLOOKUP(B943,RT!A:K,11,FALSE),"")</f>
        <v/>
      </c>
      <c r="L943" s="170" t="str">
        <f t="array" ref="L943">IFERROR(VLOOKUP(B943,RT!A:AJ,36,FALSE),"")</f>
        <v/>
      </c>
      <c r="M943" s="53" t="str">
        <f t="array" ref="M943">IFERROR(VLOOKUP(B943,RT!A:AL,38,FALSE),"")</f>
        <v/>
      </c>
      <c r="N943" s="52" t="str">
        <f t="array" ref="N943">IFERROR(VLOOKUP(B943,RT!A:AK,37,FALSE),"")</f>
        <v/>
      </c>
      <c r="O943" s="54" t="str">
        <f t="array" ref="O943">IFERROR(VLOOKUP(B943,RT!A:I,9,FALSE),"")</f>
        <v/>
      </c>
      <c r="P943" s="52" t="str">
        <f t="array" ref="P943">IFERROR(VLOOKUP(B943,RT!A:H,8,FALSE),"")</f>
        <v/>
      </c>
      <c r="Q943" s="55" t="str">
        <f t="array" ref="Q943">IFERROR(VLOOKUP(B943,RT!A:AA,27,FALSE),"")</f>
        <v/>
      </c>
      <c r="R943" s="56" t="str">
        <f t="array" ref="R943">IF(AND(E943&lt;&gt;"",G943="INS",K943="OUI",M943&gt;0),M943*IF($O943&gt;41790,5.94,5.65),"")</f>
        <v/>
      </c>
      <c r="S943" s="50" t="str">
        <f t="array" ref="S943">IF(AND(E943&lt;&gt;"",G943="REV",K943="OUI",M943&gt;0),M943*IF($O943&gt;41790,6.2,5.9),"")</f>
        <v/>
      </c>
      <c r="T943" s="57" t="str">
        <f t="array" ref="T943">IF(AND(E943&lt;&gt;"",K943="NON",OR(L943="Branchement individuel",L943="Batiment détruit")),3,"")</f>
        <v/>
      </c>
      <c r="U943" s="58"/>
      <c r="V943" s="58" t="str">
        <f t="array" ref="V943">IF(AND(E943&lt;&gt;"",K943="OUI",Q943="OUI"),18,"")</f>
        <v/>
      </c>
      <c r="W943" s="49" t="str">
        <f t="array" ref="W943">IF(AND(E943&lt;&gt;"",K943="OUI",Q943="OUI"),60,"")</f>
        <v/>
      </c>
      <c r="X943" s="56"/>
      <c r="Y943" s="49"/>
      <c r="Z943" s="49"/>
      <c r="AA943" s="51"/>
      <c r="AB943" s="48"/>
    </row>
    <row r="944" spans="1:28" x14ac:dyDescent="0.25">
      <c r="A944" s="152" t="str">
        <f t="array" ref="A944">IF(D944="",RIGHT(E944,7),"")</f>
        <v>5339166</v>
      </c>
      <c r="B944" s="152">
        <f t="array" ref="B944">E944</f>
        <v>10005339166</v>
      </c>
      <c r="C944" s="61" t="str">
        <f t="array" ref="C944">IFERROR(VLOOKUP(B944,RT!A:B,2,FALSE),"")</f>
        <v/>
      </c>
      <c r="D944" s="7" t="str">
        <f t="array" ref="D944">IFERROR(VLOOKUP(B944,RT!A:J,10,FALSE),"")</f>
        <v/>
      </c>
      <c r="E944" s="203">
        <v>10005339166</v>
      </c>
      <c r="F944" s="204" t="s">
        <v>822</v>
      </c>
      <c r="G944" s="204" t="s">
        <v>70</v>
      </c>
      <c r="H944" s="204"/>
      <c r="I944" s="204" t="s">
        <v>688</v>
      </c>
      <c r="J944" s="202" t="s">
        <v>84</v>
      </c>
      <c r="K944" s="169" t="str">
        <f t="array" ref="K944">IFERROR(VLOOKUP(B944,RT!A:K,11,FALSE),"")</f>
        <v/>
      </c>
      <c r="L944" s="170" t="str">
        <f t="array" ref="L944">IFERROR(VLOOKUP(B944,RT!A:AJ,36,FALSE),"")</f>
        <v/>
      </c>
      <c r="M944" s="53" t="str">
        <f t="array" ref="M944">IFERROR(VLOOKUP(B944,RT!A:AL,38,FALSE),"")</f>
        <v/>
      </c>
      <c r="N944" s="52" t="str">
        <f t="array" ref="N944">IFERROR(VLOOKUP(B944,RT!A:AK,37,FALSE),"")</f>
        <v/>
      </c>
      <c r="O944" s="54" t="str">
        <f t="array" ref="O944">IFERROR(VLOOKUP(B944,RT!A:I,9,FALSE),"")</f>
        <v/>
      </c>
      <c r="P944" s="52" t="str">
        <f t="array" ref="P944">IFERROR(VLOOKUP(B944,RT!A:H,8,FALSE),"")</f>
        <v/>
      </c>
      <c r="Q944" s="55" t="str">
        <f t="array" ref="Q944">IFERROR(VLOOKUP(B944,RT!A:AA,27,FALSE),"")</f>
        <v/>
      </c>
      <c r="R944" s="56" t="str">
        <f t="array" ref="R944">IF(AND(E944&lt;&gt;"",G944="INS",K944="OUI",M944&gt;0),M944*IF($O944&gt;41790,5.94,5.65),"")</f>
        <v/>
      </c>
      <c r="S944" s="50" t="str">
        <f t="array" ref="S944">IF(AND(E944&lt;&gt;"",G944="REV",K944="OUI",M944&gt;0),M944*IF($O944&gt;41790,6.2,5.9),"")</f>
        <v/>
      </c>
      <c r="T944" s="57" t="str">
        <f t="array" ref="T944">IF(AND(E944&lt;&gt;"",K944="NON",OR(L944="Branchement individuel",L944="Batiment détruit")),3,"")</f>
        <v/>
      </c>
      <c r="U944" s="58"/>
      <c r="V944" s="58" t="str">
        <f t="array" ref="V944">IF(AND(E944&lt;&gt;"",K944="OUI",Q944="OUI"),18,"")</f>
        <v/>
      </c>
      <c r="W944" s="49" t="str">
        <f t="array" ref="W944">IF(AND(E944&lt;&gt;"",K944="OUI",Q944="OUI"),60,"")</f>
        <v/>
      </c>
      <c r="X944" s="56"/>
      <c r="Y944" s="49"/>
      <c r="Z944" s="49"/>
      <c r="AA944" s="51"/>
      <c r="AB944" s="48"/>
    </row>
    <row r="945" spans="1:28" x14ac:dyDescent="0.25">
      <c r="A945" s="152" t="str">
        <f t="array" ref="A945">IF(D945="",RIGHT(E945,7),"")</f>
        <v>5336152</v>
      </c>
      <c r="B945" s="152">
        <f t="array" ref="B945">E945</f>
        <v>10005336152</v>
      </c>
      <c r="C945" s="61" t="str">
        <f t="array" ref="C945">IFERROR(VLOOKUP(B945,RT!A:B,2,FALSE),"")</f>
        <v/>
      </c>
      <c r="D945" s="7" t="str">
        <f t="array" ref="D945">IFERROR(VLOOKUP(B945,RT!A:J,10,FALSE),"")</f>
        <v/>
      </c>
      <c r="E945" s="203">
        <v>10005336152</v>
      </c>
      <c r="F945" s="204" t="s">
        <v>824</v>
      </c>
      <c r="G945" s="204" t="s">
        <v>70</v>
      </c>
      <c r="H945" s="204"/>
      <c r="I945" s="204" t="s">
        <v>688</v>
      </c>
      <c r="J945" s="202" t="s">
        <v>84</v>
      </c>
      <c r="K945" s="169" t="str">
        <f t="array" ref="K945">IFERROR(VLOOKUP(B945,RT!A:K,11,FALSE),"")</f>
        <v/>
      </c>
      <c r="L945" s="170" t="str">
        <f t="array" ref="L945">IFERROR(VLOOKUP(B945,RT!A:AJ,36,FALSE),"")</f>
        <v/>
      </c>
      <c r="M945" s="53" t="str">
        <f t="array" ref="M945">IFERROR(VLOOKUP(B945,RT!A:AL,38,FALSE),"")</f>
        <v/>
      </c>
      <c r="N945" s="52" t="str">
        <f t="array" ref="N945">IFERROR(VLOOKUP(B945,RT!A:AK,37,FALSE),"")</f>
        <v/>
      </c>
      <c r="O945" s="54" t="str">
        <f t="array" ref="O945">IFERROR(VLOOKUP(B945,RT!A:I,9,FALSE),"")</f>
        <v/>
      </c>
      <c r="P945" s="52" t="str">
        <f t="array" ref="P945">IFERROR(VLOOKUP(B945,RT!A:H,8,FALSE),"")</f>
        <v/>
      </c>
      <c r="Q945" s="55" t="str">
        <f t="array" ref="Q945">IFERROR(VLOOKUP(B945,RT!A:AA,27,FALSE),"")</f>
        <v/>
      </c>
      <c r="R945" s="56" t="str">
        <f t="array" ref="R945">IF(AND(E945&lt;&gt;"",G945="INS",K945="OUI",M945&gt;0),M945*IF($O945&gt;41790,5.94,5.65),"")</f>
        <v/>
      </c>
      <c r="S945" s="50" t="str">
        <f t="array" ref="S945">IF(AND(E945&lt;&gt;"",G945="REV",K945="OUI",M945&gt;0),M945*IF($O945&gt;41790,6.2,5.9),"")</f>
        <v/>
      </c>
      <c r="T945" s="57" t="str">
        <f t="array" ref="T945">IF(AND(E945&lt;&gt;"",K945="NON",OR(L945="Branchement individuel",L945="Batiment détruit")),3,"")</f>
        <v/>
      </c>
      <c r="U945" s="58"/>
      <c r="V945" s="58" t="str">
        <f t="array" ref="V945">IF(AND(E945&lt;&gt;"",K945="OUI",Q945="OUI"),18,"")</f>
        <v/>
      </c>
      <c r="W945" s="49" t="str">
        <f t="array" ref="W945">IF(AND(E945&lt;&gt;"",K945="OUI",Q945="OUI"),60,"")</f>
        <v/>
      </c>
      <c r="X945" s="56"/>
      <c r="Y945" s="49"/>
      <c r="Z945" s="49"/>
      <c r="AA945" s="51"/>
      <c r="AB945" s="48"/>
    </row>
    <row r="946" spans="1:28" x14ac:dyDescent="0.25">
      <c r="A946" s="152" t="str">
        <f t="array" ref="A946">IF(D946="",RIGHT(E946,7),"")</f>
        <v>5610757</v>
      </c>
      <c r="B946" s="152">
        <f t="array" ref="B946">E946</f>
        <v>10005610757</v>
      </c>
      <c r="C946" s="61" t="str">
        <f t="array" ref="C946">IFERROR(VLOOKUP(B946,RT!A:B,2,FALSE),"")</f>
        <v/>
      </c>
      <c r="D946" s="7" t="str">
        <f t="array" ref="D946">IFERROR(VLOOKUP(B946,RT!A:J,10,FALSE),"")</f>
        <v/>
      </c>
      <c r="E946" s="203">
        <v>10005610757</v>
      </c>
      <c r="F946" s="204" t="s">
        <v>823</v>
      </c>
      <c r="G946" s="204" t="s">
        <v>70</v>
      </c>
      <c r="H946" s="204"/>
      <c r="I946" s="204" t="s">
        <v>688</v>
      </c>
      <c r="J946" s="202" t="s">
        <v>84</v>
      </c>
      <c r="K946" s="169" t="str">
        <f t="array" ref="K946">IFERROR(VLOOKUP(B946,RT!A:K,11,FALSE),"")</f>
        <v/>
      </c>
      <c r="L946" s="170" t="str">
        <f t="array" ref="L946">IFERROR(VLOOKUP(B946,RT!A:AJ,36,FALSE),"")</f>
        <v/>
      </c>
      <c r="M946" s="53" t="str">
        <f t="array" ref="M946">IFERROR(VLOOKUP(B946,RT!A:AL,38,FALSE),"")</f>
        <v/>
      </c>
      <c r="N946" s="52" t="str">
        <f t="array" ref="N946">IFERROR(VLOOKUP(B946,RT!A:AK,37,FALSE),"")</f>
        <v/>
      </c>
      <c r="O946" s="54" t="str">
        <f t="array" ref="O946">IFERROR(VLOOKUP(B946,RT!A:I,9,FALSE),"")</f>
        <v/>
      </c>
      <c r="P946" s="52" t="str">
        <f t="array" ref="P946">IFERROR(VLOOKUP(B946,RT!A:H,8,FALSE),"")</f>
        <v/>
      </c>
      <c r="Q946" s="55" t="str">
        <f t="array" ref="Q946">IFERROR(VLOOKUP(B946,RT!A:AA,27,FALSE),"")</f>
        <v/>
      </c>
      <c r="R946" s="56" t="str">
        <f t="array" ref="R946">IF(AND(E946&lt;&gt;"",G946="INS",K946="OUI",M946&gt;0),M946*IF($O946&gt;41790,5.94,5.65),"")</f>
        <v/>
      </c>
      <c r="S946" s="50" t="str">
        <f t="array" ref="S946">IF(AND(E946&lt;&gt;"",G946="REV",K946="OUI",M946&gt;0),M946*IF($O946&gt;41790,6.2,5.9),"")</f>
        <v/>
      </c>
      <c r="T946" s="57" t="str">
        <f t="array" ref="T946">IF(AND(E946&lt;&gt;"",K946="NON",OR(L946="Branchement individuel",L946="Batiment détruit")),3,"")</f>
        <v/>
      </c>
      <c r="U946" s="58"/>
      <c r="V946" s="58" t="str">
        <f t="array" ref="V946">IF(AND(E946&lt;&gt;"",K946="OUI",Q946="OUI"),18,"")</f>
        <v/>
      </c>
      <c r="W946" s="49" t="str">
        <f t="array" ref="W946">IF(AND(E946&lt;&gt;"",K946="OUI",Q946="OUI"),60,"")</f>
        <v/>
      </c>
      <c r="X946" s="56"/>
      <c r="Y946" s="49"/>
      <c r="Z946" s="49"/>
      <c r="AA946" s="51"/>
      <c r="AB946" s="48"/>
    </row>
    <row r="947" spans="1:28" x14ac:dyDescent="0.25">
      <c r="A947" s="152" t="str">
        <f t="array" ref="A947">IF(D947="",RIGHT(E947,7),"")</f>
        <v>5644770</v>
      </c>
      <c r="B947" s="152">
        <f t="array" ref="B947">E947</f>
        <v>10005644770</v>
      </c>
      <c r="C947" s="61" t="str">
        <f t="array" ref="C947">IFERROR(VLOOKUP(B947,RT!A:B,2,FALSE),"")</f>
        <v/>
      </c>
      <c r="D947" s="7" t="str">
        <f t="array" ref="D947">IFERROR(VLOOKUP(B947,RT!A:J,10,FALSE),"")</f>
        <v/>
      </c>
      <c r="E947" s="203">
        <v>10005644770</v>
      </c>
      <c r="F947" s="204" t="s">
        <v>825</v>
      </c>
      <c r="G947" s="204" t="s">
        <v>70</v>
      </c>
      <c r="H947" s="204"/>
      <c r="I947" s="204" t="s">
        <v>688</v>
      </c>
      <c r="J947" s="202" t="s">
        <v>84</v>
      </c>
      <c r="K947" s="169" t="str">
        <f t="array" ref="K947">IFERROR(VLOOKUP(B947,RT!A:K,11,FALSE),"")</f>
        <v/>
      </c>
      <c r="L947" s="170" t="str">
        <f t="array" ref="L947">IFERROR(VLOOKUP(B947,RT!A:AJ,36,FALSE),"")</f>
        <v/>
      </c>
      <c r="M947" s="53" t="str">
        <f t="array" ref="M947">IFERROR(VLOOKUP(B947,RT!A:AL,38,FALSE),"")</f>
        <v/>
      </c>
      <c r="N947" s="52" t="str">
        <f t="array" ref="N947">IFERROR(VLOOKUP(B947,RT!A:AK,37,FALSE),"")</f>
        <v/>
      </c>
      <c r="O947" s="54" t="str">
        <f t="array" ref="O947">IFERROR(VLOOKUP(B947,RT!A:I,9,FALSE),"")</f>
        <v/>
      </c>
      <c r="P947" s="52" t="str">
        <f t="array" ref="P947">IFERROR(VLOOKUP(B947,RT!A:H,8,FALSE),"")</f>
        <v/>
      </c>
      <c r="Q947" s="55" t="str">
        <f t="array" ref="Q947">IFERROR(VLOOKUP(B947,RT!A:AA,27,FALSE),"")</f>
        <v/>
      </c>
      <c r="R947" s="56" t="str">
        <f t="array" ref="R947">IF(AND(E947&lt;&gt;"",G947="INS",K947="OUI",M947&gt;0),M947*IF($O947&gt;41790,5.94,5.65),"")</f>
        <v/>
      </c>
      <c r="S947" s="50" t="str">
        <f t="array" ref="S947">IF(AND(E947&lt;&gt;"",G947="REV",K947="OUI",M947&gt;0),M947*IF($O947&gt;41790,6.2,5.9),"")</f>
        <v/>
      </c>
      <c r="T947" s="57" t="str">
        <f t="array" ref="T947">IF(AND(E947&lt;&gt;"",K947="NON",OR(L947="Branchement individuel",L947="Batiment détruit")),3,"")</f>
        <v/>
      </c>
      <c r="U947" s="58"/>
      <c r="V947" s="58" t="str">
        <f t="array" ref="V947">IF(AND(E947&lt;&gt;"",K947="OUI",Q947="OUI"),18,"")</f>
        <v/>
      </c>
      <c r="W947" s="49" t="str">
        <f t="array" ref="W947">IF(AND(E947&lt;&gt;"",K947="OUI",Q947="OUI"),60,"")</f>
        <v/>
      </c>
      <c r="X947" s="56"/>
      <c r="Y947" s="49"/>
      <c r="Z947" s="49"/>
      <c r="AA947" s="51"/>
      <c r="AB947" s="48"/>
    </row>
    <row r="948" spans="1:28" x14ac:dyDescent="0.25">
      <c r="A948" s="152" t="str">
        <f t="array" ref="A948">IF(D948="",RIGHT(E948,7),"")</f>
        <v>5463307</v>
      </c>
      <c r="B948" s="152">
        <f t="array" ref="B948">E948</f>
        <v>10005463307</v>
      </c>
      <c r="C948" s="61" t="str">
        <f t="array" ref="C948">IFERROR(VLOOKUP(B948,RT!A:B,2,FALSE),"")</f>
        <v/>
      </c>
      <c r="D948" s="7" t="str">
        <f t="array" ref="D948">IFERROR(VLOOKUP(B948,RT!A:J,10,FALSE),"")</f>
        <v/>
      </c>
      <c r="E948" s="203">
        <v>10005463307</v>
      </c>
      <c r="F948" s="204" t="s">
        <v>757</v>
      </c>
      <c r="G948" s="204" t="s">
        <v>70</v>
      </c>
      <c r="H948" s="204"/>
      <c r="I948" s="204" t="s">
        <v>688</v>
      </c>
      <c r="J948" s="202" t="s">
        <v>84</v>
      </c>
      <c r="K948" s="169" t="str">
        <f t="array" ref="K948">IFERROR(VLOOKUP(B948,RT!A:K,11,FALSE),"")</f>
        <v/>
      </c>
      <c r="L948" s="170" t="str">
        <f t="array" ref="L948">IFERROR(VLOOKUP(B948,RT!A:AJ,36,FALSE),"")</f>
        <v/>
      </c>
      <c r="M948" s="53" t="str">
        <f t="array" ref="M948">IFERROR(VLOOKUP(B948,RT!A:AL,38,FALSE),"")</f>
        <v/>
      </c>
      <c r="N948" s="52" t="str">
        <f t="array" ref="N948">IFERROR(VLOOKUP(B948,RT!A:AK,37,FALSE),"")</f>
        <v/>
      </c>
      <c r="O948" s="54" t="str">
        <f t="array" ref="O948">IFERROR(VLOOKUP(B948,RT!A:I,9,FALSE),"")</f>
        <v/>
      </c>
      <c r="P948" s="52" t="str">
        <f t="array" ref="P948">IFERROR(VLOOKUP(B948,RT!A:H,8,FALSE),"")</f>
        <v/>
      </c>
      <c r="Q948" s="55" t="str">
        <f t="array" ref="Q948">IFERROR(VLOOKUP(B948,RT!A:AA,27,FALSE),"")</f>
        <v/>
      </c>
      <c r="R948" s="56" t="str">
        <f t="array" ref="R948">IF(AND(E948&lt;&gt;"",G948="INS",K948="OUI",M948&gt;0),M948*IF($O948&gt;41790,5.94,5.65),"")</f>
        <v/>
      </c>
      <c r="S948" s="50" t="str">
        <f t="array" ref="S948">IF(AND(E948&lt;&gt;"",G948="REV",K948="OUI",M948&gt;0),M948*IF($O948&gt;41790,6.2,5.9),"")</f>
        <v/>
      </c>
      <c r="T948" s="57" t="str">
        <f t="array" ref="T948">IF(AND(E948&lt;&gt;"",K948="NON",OR(L948="Branchement individuel",L948="Batiment détruit")),3,"")</f>
        <v/>
      </c>
      <c r="U948" s="58"/>
      <c r="V948" s="58" t="str">
        <f t="array" ref="V948">IF(AND(E948&lt;&gt;"",K948="OUI",Q948="OUI"),18,"")</f>
        <v/>
      </c>
      <c r="W948" s="49" t="str">
        <f t="array" ref="W948">IF(AND(E948&lt;&gt;"",K948="OUI",Q948="OUI"),60,"")</f>
        <v/>
      </c>
      <c r="X948" s="56"/>
      <c r="Y948" s="49"/>
      <c r="Z948" s="49"/>
      <c r="AA948" s="51"/>
      <c r="AB948" s="48"/>
    </row>
    <row r="949" spans="1:28" x14ac:dyDescent="0.25">
      <c r="A949" s="152" t="str">
        <f t="array" ref="A949">IF(D949="",RIGHT(E949,7),"")</f>
        <v>5554566</v>
      </c>
      <c r="B949" s="152">
        <f t="array" ref="B949">E949</f>
        <v>10005554566</v>
      </c>
      <c r="C949" s="61" t="str">
        <f t="array" ref="C949">IFERROR(VLOOKUP(B949,RT!A:B,2,FALSE),"")</f>
        <v/>
      </c>
      <c r="D949" s="7" t="str">
        <f t="array" ref="D949">IFERROR(VLOOKUP(B949,RT!A:J,10,FALSE),"")</f>
        <v/>
      </c>
      <c r="E949" s="203">
        <v>10005554566</v>
      </c>
      <c r="F949" s="204" t="s">
        <v>876</v>
      </c>
      <c r="G949" s="204" t="s">
        <v>70</v>
      </c>
      <c r="H949" s="204"/>
      <c r="I949" s="204" t="s">
        <v>688</v>
      </c>
      <c r="J949" s="202" t="s">
        <v>84</v>
      </c>
      <c r="K949" s="169" t="str">
        <f t="array" ref="K949">IFERROR(VLOOKUP(B949,RT!A:K,11,FALSE),"")</f>
        <v/>
      </c>
      <c r="L949" s="170" t="str">
        <f t="array" ref="L949">IFERROR(VLOOKUP(B949,RT!A:AJ,36,FALSE),"")</f>
        <v/>
      </c>
      <c r="M949" s="53" t="str">
        <f t="array" ref="M949">IFERROR(VLOOKUP(B949,RT!A:AL,38,FALSE),"")</f>
        <v/>
      </c>
      <c r="N949" s="52" t="str">
        <f t="array" ref="N949">IFERROR(VLOOKUP(B949,RT!A:AK,37,FALSE),"")</f>
        <v/>
      </c>
      <c r="O949" s="54" t="str">
        <f t="array" ref="O949">IFERROR(VLOOKUP(B949,RT!A:I,9,FALSE),"")</f>
        <v/>
      </c>
      <c r="P949" s="52" t="str">
        <f t="array" ref="P949">IFERROR(VLOOKUP(B949,RT!A:H,8,FALSE),"")</f>
        <v/>
      </c>
      <c r="Q949" s="55" t="str">
        <f t="array" ref="Q949">IFERROR(VLOOKUP(B949,RT!A:AA,27,FALSE),"")</f>
        <v/>
      </c>
      <c r="R949" s="56" t="str">
        <f t="array" ref="R949">IF(AND(E949&lt;&gt;"",G949="INS",K949="OUI",M949&gt;0),M949*IF($O949&gt;41790,5.94,5.65),"")</f>
        <v/>
      </c>
      <c r="S949" s="50" t="str">
        <f t="array" ref="S949">IF(AND(E949&lt;&gt;"",G949="REV",K949="OUI",M949&gt;0),M949*IF($O949&gt;41790,6.2,5.9),"")</f>
        <v/>
      </c>
      <c r="T949" s="57" t="str">
        <f t="array" ref="T949">IF(AND(E949&lt;&gt;"",K949="NON",OR(L949="Branchement individuel",L949="Batiment détruit")),3,"")</f>
        <v/>
      </c>
      <c r="U949" s="58"/>
      <c r="V949" s="58" t="str">
        <f t="array" ref="V949">IF(AND(E949&lt;&gt;"",K949="OUI",Q949="OUI"),18,"")</f>
        <v/>
      </c>
      <c r="W949" s="49" t="str">
        <f t="array" ref="W949">IF(AND(E949&lt;&gt;"",K949="OUI",Q949="OUI"),60,"")</f>
        <v/>
      </c>
      <c r="X949" s="56"/>
      <c r="Y949" s="49"/>
      <c r="Z949" s="49"/>
      <c r="AA949" s="51"/>
      <c r="AB949" s="48"/>
    </row>
    <row r="950" spans="1:28" x14ac:dyDescent="0.25">
      <c r="A950" s="152" t="str">
        <f t="array" ref="A950">IF(D950="",RIGHT(E950,7),"")</f>
        <v>5336598</v>
      </c>
      <c r="B950" s="152">
        <f t="array" ref="B950">E950</f>
        <v>10005336598</v>
      </c>
      <c r="C950" s="61" t="str">
        <f t="array" ref="C950">IFERROR(VLOOKUP(B950,RT!A:B,2,FALSE),"")</f>
        <v/>
      </c>
      <c r="D950" s="7" t="str">
        <f t="array" ref="D950">IFERROR(VLOOKUP(B950,RT!A:J,10,FALSE),"")</f>
        <v/>
      </c>
      <c r="E950" s="203">
        <v>10005336598</v>
      </c>
      <c r="F950" s="204" t="s">
        <v>830</v>
      </c>
      <c r="G950" s="204" t="s">
        <v>70</v>
      </c>
      <c r="H950" s="204"/>
      <c r="I950" s="204" t="s">
        <v>688</v>
      </c>
      <c r="J950" s="202" t="s">
        <v>84</v>
      </c>
      <c r="K950" s="169" t="str">
        <f t="array" ref="K950">IFERROR(VLOOKUP(B950,RT!A:K,11,FALSE),"")</f>
        <v/>
      </c>
      <c r="L950" s="170" t="str">
        <f t="array" ref="L950">IFERROR(VLOOKUP(B950,RT!A:AJ,36,FALSE),"")</f>
        <v/>
      </c>
      <c r="M950" s="53" t="str">
        <f t="array" ref="M950">IFERROR(VLOOKUP(B950,RT!A:AL,38,FALSE),"")</f>
        <v/>
      </c>
      <c r="N950" s="52" t="str">
        <f t="array" ref="N950">IFERROR(VLOOKUP(B950,RT!A:AK,37,FALSE),"")</f>
        <v/>
      </c>
      <c r="O950" s="54" t="str">
        <f t="array" ref="O950">IFERROR(VLOOKUP(B950,RT!A:I,9,FALSE),"")</f>
        <v/>
      </c>
      <c r="P950" s="52" t="str">
        <f t="array" ref="P950">IFERROR(VLOOKUP(B950,RT!A:H,8,FALSE),"")</f>
        <v/>
      </c>
      <c r="Q950" s="55" t="str">
        <f t="array" ref="Q950">IFERROR(VLOOKUP(B950,RT!A:AA,27,FALSE),"")</f>
        <v/>
      </c>
      <c r="R950" s="56" t="str">
        <f t="array" ref="R950">IF(AND(E950&lt;&gt;"",G950="INS",K950="OUI",M950&gt;0),M950*IF($O950&gt;41790,5.94,5.65),"")</f>
        <v/>
      </c>
      <c r="S950" s="50" t="str">
        <f t="array" ref="S950">IF(AND(E950&lt;&gt;"",G950="REV",K950="OUI",M950&gt;0),M950*IF($O950&gt;41790,6.2,5.9),"")</f>
        <v/>
      </c>
      <c r="T950" s="57" t="str">
        <f t="array" ref="T950">IF(AND(E950&lt;&gt;"",K950="NON",OR(L950="Branchement individuel",L950="Batiment détruit")),3,"")</f>
        <v/>
      </c>
      <c r="U950" s="58"/>
      <c r="V950" s="58" t="str">
        <f t="array" ref="V950">IF(AND(E950&lt;&gt;"",K950="OUI",Q950="OUI"),18,"")</f>
        <v/>
      </c>
      <c r="W950" s="49" t="str">
        <f t="array" ref="W950">IF(AND(E950&lt;&gt;"",K950="OUI",Q950="OUI"),60,"")</f>
        <v/>
      </c>
      <c r="X950" s="56"/>
      <c r="Y950" s="49"/>
      <c r="Z950" s="49"/>
      <c r="AA950" s="51"/>
      <c r="AB950" s="48"/>
    </row>
    <row r="951" spans="1:28" x14ac:dyDescent="0.25">
      <c r="A951" s="152" t="str">
        <f t="array" ref="A951">IF(D951="",RIGHT(E951,7),"")</f>
        <v>5582678</v>
      </c>
      <c r="B951" s="152">
        <f t="array" ref="B951">E951</f>
        <v>10005582678</v>
      </c>
      <c r="C951" s="61" t="str">
        <f t="array" ref="C951">IFERROR(VLOOKUP(B951,RT!A:B,2,FALSE),"")</f>
        <v/>
      </c>
      <c r="D951" s="7" t="str">
        <f t="array" ref="D951">IFERROR(VLOOKUP(B951,RT!A:J,10,FALSE),"")</f>
        <v/>
      </c>
      <c r="E951" s="203">
        <v>10005582678</v>
      </c>
      <c r="F951" s="204" t="s">
        <v>916</v>
      </c>
      <c r="G951" s="204" t="s">
        <v>70</v>
      </c>
      <c r="H951" s="204"/>
      <c r="I951" s="204" t="s">
        <v>688</v>
      </c>
      <c r="J951" s="202" t="s">
        <v>84</v>
      </c>
      <c r="K951" s="169" t="str">
        <f t="array" ref="K951">IFERROR(VLOOKUP(B951,RT!A:K,11,FALSE),"")</f>
        <v/>
      </c>
      <c r="L951" s="170" t="str">
        <f t="array" ref="L951">IFERROR(VLOOKUP(B951,RT!A:AJ,36,FALSE),"")</f>
        <v/>
      </c>
      <c r="M951" s="53" t="str">
        <f t="array" ref="M951">IFERROR(VLOOKUP(B951,RT!A:AL,38,FALSE),"")</f>
        <v/>
      </c>
      <c r="N951" s="52" t="str">
        <f t="array" ref="N951">IFERROR(VLOOKUP(B951,RT!A:AK,37,FALSE),"")</f>
        <v/>
      </c>
      <c r="O951" s="54" t="str">
        <f t="array" ref="O951">IFERROR(VLOOKUP(B951,RT!A:I,9,FALSE),"")</f>
        <v/>
      </c>
      <c r="P951" s="52" t="str">
        <f t="array" ref="P951">IFERROR(VLOOKUP(B951,RT!A:H,8,FALSE),"")</f>
        <v/>
      </c>
      <c r="Q951" s="55" t="str">
        <f t="array" ref="Q951">IFERROR(VLOOKUP(B951,RT!A:AA,27,FALSE),"")</f>
        <v/>
      </c>
      <c r="R951" s="56" t="str">
        <f t="array" ref="R951">IF(AND(E951&lt;&gt;"",G951="INS",K951="OUI",M951&gt;0),M951*IF($O951&gt;41790,5.94,5.65),"")</f>
        <v/>
      </c>
      <c r="S951" s="50" t="str">
        <f t="array" ref="S951">IF(AND(E951&lt;&gt;"",G951="REV",K951="OUI",M951&gt;0),M951*IF($O951&gt;41790,6.2,5.9),"")</f>
        <v/>
      </c>
      <c r="T951" s="57" t="str">
        <f t="array" ref="T951">IF(AND(E951&lt;&gt;"",K951="NON",OR(L951="Branchement individuel",L951="Batiment détruit")),3,"")</f>
        <v/>
      </c>
      <c r="U951" s="58"/>
      <c r="V951" s="58" t="str">
        <f t="array" ref="V951">IF(AND(E951&lt;&gt;"",K951="OUI",Q951="OUI"),18,"")</f>
        <v/>
      </c>
      <c r="W951" s="49" t="str">
        <f t="array" ref="W951">IF(AND(E951&lt;&gt;"",K951="OUI",Q951="OUI"),60,"")</f>
        <v/>
      </c>
      <c r="X951" s="56"/>
      <c r="Y951" s="49"/>
      <c r="Z951" s="49"/>
      <c r="AA951" s="51"/>
      <c r="AB951" s="48"/>
    </row>
    <row r="952" spans="1:28" x14ac:dyDescent="0.25">
      <c r="A952" s="152" t="str">
        <f t="array" ref="A952">IF(D952="",RIGHT(E952,7),"")</f>
        <v>5288243</v>
      </c>
      <c r="B952" s="152">
        <f t="array" ref="B952">E952</f>
        <v>10005288243</v>
      </c>
      <c r="C952" s="61" t="str">
        <f t="array" ref="C952">IFERROR(VLOOKUP(B952,RT!A:B,2,FALSE),"")</f>
        <v/>
      </c>
      <c r="D952" s="7" t="str">
        <f t="array" ref="D952">IFERROR(VLOOKUP(B952,RT!A:J,10,FALSE),"")</f>
        <v/>
      </c>
      <c r="E952" s="203">
        <v>10005288243</v>
      </c>
      <c r="F952" s="204" t="s">
        <v>861</v>
      </c>
      <c r="G952" s="204" t="s">
        <v>70</v>
      </c>
      <c r="H952" s="204"/>
      <c r="I952" s="204" t="s">
        <v>688</v>
      </c>
      <c r="J952" s="202" t="s">
        <v>84</v>
      </c>
      <c r="K952" s="169" t="str">
        <f t="array" ref="K952">IFERROR(VLOOKUP(B952,RT!A:K,11,FALSE),"")</f>
        <v/>
      </c>
      <c r="L952" s="170" t="str">
        <f t="array" ref="L952">IFERROR(VLOOKUP(B952,RT!A:AJ,36,FALSE),"")</f>
        <v/>
      </c>
      <c r="M952" s="53" t="str">
        <f t="array" ref="M952">IFERROR(VLOOKUP(B952,RT!A:AL,38,FALSE),"")</f>
        <v/>
      </c>
      <c r="N952" s="52" t="str">
        <f t="array" ref="N952">IFERROR(VLOOKUP(B952,RT!A:AK,37,FALSE),"")</f>
        <v/>
      </c>
      <c r="O952" s="54" t="str">
        <f t="array" ref="O952">IFERROR(VLOOKUP(B952,RT!A:I,9,FALSE),"")</f>
        <v/>
      </c>
      <c r="P952" s="52" t="str">
        <f t="array" ref="P952">IFERROR(VLOOKUP(B952,RT!A:H,8,FALSE),"")</f>
        <v/>
      </c>
      <c r="Q952" s="55" t="str">
        <f t="array" ref="Q952">IFERROR(VLOOKUP(B952,RT!A:AA,27,FALSE),"")</f>
        <v/>
      </c>
      <c r="R952" s="56" t="str">
        <f t="array" ref="R952">IF(AND(E952&lt;&gt;"",G952="INS",K952="OUI",M952&gt;0),M952*IF($O952&gt;41790,5.94,5.65),"")</f>
        <v/>
      </c>
      <c r="S952" s="50" t="str">
        <f t="array" ref="S952">IF(AND(E952&lt;&gt;"",G952="REV",K952="OUI",M952&gt;0),M952*IF($O952&gt;41790,6.2,5.9),"")</f>
        <v/>
      </c>
      <c r="T952" s="57" t="str">
        <f t="array" ref="T952">IF(AND(E952&lt;&gt;"",K952="NON",OR(L952="Branchement individuel",L952="Batiment détruit")),3,"")</f>
        <v/>
      </c>
      <c r="U952" s="58"/>
      <c r="V952" s="58" t="str">
        <f t="array" ref="V952">IF(AND(E952&lt;&gt;"",K952="OUI",Q952="OUI"),18,"")</f>
        <v/>
      </c>
      <c r="W952" s="49" t="str">
        <f t="array" ref="W952">IF(AND(E952&lt;&gt;"",K952="OUI",Q952="OUI"),60,"")</f>
        <v/>
      </c>
      <c r="X952" s="56"/>
      <c r="Y952" s="49"/>
      <c r="Z952" s="49"/>
      <c r="AA952" s="51"/>
      <c r="AB952" s="48"/>
    </row>
    <row r="953" spans="1:28" x14ac:dyDescent="0.25">
      <c r="A953" s="152" t="str">
        <f t="array" ref="A953">IF(D953="",RIGHT(E953,7),"")</f>
        <v>5285301</v>
      </c>
      <c r="B953" s="152">
        <f t="array" ref="B953">E953</f>
        <v>10005285301</v>
      </c>
      <c r="C953" s="61" t="str">
        <f t="array" ref="C953">IFERROR(VLOOKUP(B953,RT!A:B,2,FALSE),"")</f>
        <v/>
      </c>
      <c r="D953" s="7" t="str">
        <f t="array" ref="D953">IFERROR(VLOOKUP(B953,RT!A:J,10,FALSE),"")</f>
        <v/>
      </c>
      <c r="E953" s="203">
        <v>10005285301</v>
      </c>
      <c r="F953" s="204" t="s">
        <v>863</v>
      </c>
      <c r="G953" s="204" t="s">
        <v>70</v>
      </c>
      <c r="H953" s="204"/>
      <c r="I953" s="204" t="s">
        <v>688</v>
      </c>
      <c r="J953" s="202" t="s">
        <v>84</v>
      </c>
      <c r="K953" s="169" t="str">
        <f t="array" ref="K953">IFERROR(VLOOKUP(B953,RT!A:K,11,FALSE),"")</f>
        <v/>
      </c>
      <c r="L953" s="170" t="str">
        <f t="array" ref="L953">IFERROR(VLOOKUP(B953,RT!A:AJ,36,FALSE),"")</f>
        <v/>
      </c>
      <c r="M953" s="53" t="str">
        <f t="array" ref="M953">IFERROR(VLOOKUP(B953,RT!A:AL,38,FALSE),"")</f>
        <v/>
      </c>
      <c r="N953" s="52" t="str">
        <f t="array" ref="N953">IFERROR(VLOOKUP(B953,RT!A:AK,37,FALSE),"")</f>
        <v/>
      </c>
      <c r="O953" s="54" t="str">
        <f t="array" ref="O953">IFERROR(VLOOKUP(B953,RT!A:I,9,FALSE),"")</f>
        <v/>
      </c>
      <c r="P953" s="52" t="str">
        <f t="array" ref="P953">IFERROR(VLOOKUP(B953,RT!A:H,8,FALSE),"")</f>
        <v/>
      </c>
      <c r="Q953" s="55" t="str">
        <f t="array" ref="Q953">IFERROR(VLOOKUP(B953,RT!A:AA,27,FALSE),"")</f>
        <v/>
      </c>
      <c r="R953" s="56" t="str">
        <f t="array" ref="R953">IF(AND(E953&lt;&gt;"",G953="INS",K953="OUI",M953&gt;0),M953*IF($O953&gt;41790,5.94,5.65),"")</f>
        <v/>
      </c>
      <c r="S953" s="50" t="str">
        <f t="array" ref="S953">IF(AND(E953&lt;&gt;"",G953="REV",K953="OUI",M953&gt;0),M953*IF($O953&gt;41790,6.2,5.9),"")</f>
        <v/>
      </c>
      <c r="T953" s="57" t="str">
        <f t="array" ref="T953">IF(AND(E953&lt;&gt;"",K953="NON",OR(L953="Branchement individuel",L953="Batiment détruit")),3,"")</f>
        <v/>
      </c>
      <c r="U953" s="58"/>
      <c r="V953" s="58" t="str">
        <f t="array" ref="V953">IF(AND(E953&lt;&gt;"",K953="OUI",Q953="OUI"),18,"")</f>
        <v/>
      </c>
      <c r="W953" s="49" t="str">
        <f t="array" ref="W953">IF(AND(E953&lt;&gt;"",K953="OUI",Q953="OUI"),60,"")</f>
        <v/>
      </c>
      <c r="X953" s="56"/>
      <c r="Y953" s="49"/>
      <c r="Z953" s="49"/>
      <c r="AA953" s="51"/>
      <c r="AB953" s="48"/>
    </row>
    <row r="954" spans="1:28" x14ac:dyDescent="0.25">
      <c r="A954" s="152" t="str">
        <f t="array" ref="A954">IF(D954="",RIGHT(E954,7),"")</f>
        <v>5581444</v>
      </c>
      <c r="B954" s="152">
        <f t="array" ref="B954">E954</f>
        <v>10005581444</v>
      </c>
      <c r="C954" s="61" t="str">
        <f t="array" ref="C954">IFERROR(VLOOKUP(B954,RT!A:B,2,FALSE),"")</f>
        <v/>
      </c>
      <c r="D954" s="7" t="str">
        <f t="array" ref="D954">IFERROR(VLOOKUP(B954,RT!A:J,10,FALSE),"")</f>
        <v/>
      </c>
      <c r="E954" s="203">
        <v>10005581444</v>
      </c>
      <c r="F954" s="204" t="s">
        <v>864</v>
      </c>
      <c r="G954" s="204" t="s">
        <v>70</v>
      </c>
      <c r="H954" s="204"/>
      <c r="I954" s="204" t="s">
        <v>688</v>
      </c>
      <c r="J954" s="202" t="s">
        <v>84</v>
      </c>
      <c r="K954" s="169" t="str">
        <f t="array" ref="K954">IFERROR(VLOOKUP(B954,RT!A:K,11,FALSE),"")</f>
        <v/>
      </c>
      <c r="L954" s="170" t="str">
        <f t="array" ref="L954">IFERROR(VLOOKUP(B954,RT!A:AJ,36,FALSE),"")</f>
        <v/>
      </c>
      <c r="M954" s="53" t="str">
        <f t="array" ref="M954">IFERROR(VLOOKUP(B954,RT!A:AL,38,FALSE),"")</f>
        <v/>
      </c>
      <c r="N954" s="52" t="str">
        <f t="array" ref="N954">IFERROR(VLOOKUP(B954,RT!A:AK,37,FALSE),"")</f>
        <v/>
      </c>
      <c r="O954" s="54" t="str">
        <f t="array" ref="O954">IFERROR(VLOOKUP(B954,RT!A:I,9,FALSE),"")</f>
        <v/>
      </c>
      <c r="P954" s="52" t="str">
        <f t="array" ref="P954">IFERROR(VLOOKUP(B954,RT!A:H,8,FALSE),"")</f>
        <v/>
      </c>
      <c r="Q954" s="55" t="str">
        <f t="array" ref="Q954">IFERROR(VLOOKUP(B954,RT!A:AA,27,FALSE),"")</f>
        <v/>
      </c>
      <c r="R954" s="56" t="str">
        <f t="array" ref="R954">IF(AND(E954&lt;&gt;"",G954="INS",K954="OUI",M954&gt;0),M954*IF($O954&gt;41790,5.94,5.65),"")</f>
        <v/>
      </c>
      <c r="S954" s="50" t="str">
        <f t="array" ref="S954">IF(AND(E954&lt;&gt;"",G954="REV",K954="OUI",M954&gt;0),M954*IF($O954&gt;41790,6.2,5.9),"")</f>
        <v/>
      </c>
      <c r="T954" s="57" t="str">
        <f t="array" ref="T954">IF(AND(E954&lt;&gt;"",K954="NON",OR(L954="Branchement individuel",L954="Batiment détruit")),3,"")</f>
        <v/>
      </c>
      <c r="U954" s="58"/>
      <c r="V954" s="58" t="str">
        <f t="array" ref="V954">IF(AND(E954&lt;&gt;"",K954="OUI",Q954="OUI"),18,"")</f>
        <v/>
      </c>
      <c r="W954" s="49" t="str">
        <f t="array" ref="W954">IF(AND(E954&lt;&gt;"",K954="OUI",Q954="OUI"),60,"")</f>
        <v/>
      </c>
      <c r="X954" s="56"/>
      <c r="Y954" s="49"/>
      <c r="Z954" s="49"/>
      <c r="AA954" s="51"/>
      <c r="AB954" s="48"/>
    </row>
    <row r="955" spans="1:28" x14ac:dyDescent="0.25">
      <c r="A955" s="152" t="str">
        <f t="array" ref="A955">IF(D955="",RIGHT(E955,7),"")</f>
        <v>5580772</v>
      </c>
      <c r="B955" s="152">
        <f t="array" ref="B955">E955</f>
        <v>10005580772</v>
      </c>
      <c r="C955" s="61" t="str">
        <f t="array" ref="C955">IFERROR(VLOOKUP(B955,RT!A:B,2,FALSE),"")</f>
        <v/>
      </c>
      <c r="D955" s="7" t="str">
        <f t="array" ref="D955">IFERROR(VLOOKUP(B955,RT!A:J,10,FALSE),"")</f>
        <v/>
      </c>
      <c r="E955" s="203">
        <v>10005580772</v>
      </c>
      <c r="F955" s="204" t="s">
        <v>862</v>
      </c>
      <c r="G955" s="204" t="s">
        <v>70</v>
      </c>
      <c r="H955" s="204"/>
      <c r="I955" s="204" t="s">
        <v>688</v>
      </c>
      <c r="J955" s="202" t="s">
        <v>84</v>
      </c>
      <c r="K955" s="169" t="str">
        <f t="array" ref="K955">IFERROR(VLOOKUP(B955,RT!A:K,11,FALSE),"")</f>
        <v/>
      </c>
      <c r="L955" s="170" t="str">
        <f t="array" ref="L955">IFERROR(VLOOKUP(B955,RT!A:AJ,36,FALSE),"")</f>
        <v/>
      </c>
      <c r="M955" s="53" t="str">
        <f t="array" ref="M955">IFERROR(VLOOKUP(B955,RT!A:AL,38,FALSE),"")</f>
        <v/>
      </c>
      <c r="N955" s="52" t="str">
        <f t="array" ref="N955">IFERROR(VLOOKUP(B955,RT!A:AK,37,FALSE),"")</f>
        <v/>
      </c>
      <c r="O955" s="54" t="str">
        <f t="array" ref="O955">IFERROR(VLOOKUP(B955,RT!A:I,9,FALSE),"")</f>
        <v/>
      </c>
      <c r="P955" s="52" t="str">
        <f t="array" ref="P955">IFERROR(VLOOKUP(B955,RT!A:H,8,FALSE),"")</f>
        <v/>
      </c>
      <c r="Q955" s="55" t="str">
        <f t="array" ref="Q955">IFERROR(VLOOKUP(B955,RT!A:AA,27,FALSE),"")</f>
        <v/>
      </c>
      <c r="R955" s="56" t="str">
        <f t="array" ref="R955">IF(AND(E955&lt;&gt;"",G955="INS",K955="OUI",M955&gt;0),M955*IF($O955&gt;41790,5.94,5.65),"")</f>
        <v/>
      </c>
      <c r="S955" s="50" t="str">
        <f t="array" ref="S955">IF(AND(E955&lt;&gt;"",G955="REV",K955="OUI",M955&gt;0),M955*IF($O955&gt;41790,6.2,5.9),"")</f>
        <v/>
      </c>
      <c r="T955" s="57" t="str">
        <f t="array" ref="T955">IF(AND(E955&lt;&gt;"",K955="NON",OR(L955="Branchement individuel",L955="Batiment détruit")),3,"")</f>
        <v/>
      </c>
      <c r="U955" s="58"/>
      <c r="V955" s="58" t="str">
        <f t="array" ref="V955">IF(AND(E955&lt;&gt;"",K955="OUI",Q955="OUI"),18,"")</f>
        <v/>
      </c>
      <c r="W955" s="49" t="str">
        <f t="array" ref="W955">IF(AND(E955&lt;&gt;"",K955="OUI",Q955="OUI"),60,"")</f>
        <v/>
      </c>
      <c r="X955" s="56"/>
      <c r="Y955" s="49"/>
      <c r="Z955" s="49"/>
      <c r="AA955" s="51"/>
      <c r="AB955" s="48"/>
    </row>
    <row r="956" spans="1:28" x14ac:dyDescent="0.25">
      <c r="A956" s="152" t="str">
        <f t="array" ref="A956">IF(D956="",RIGHT(E956,7),"")</f>
        <v>5383526</v>
      </c>
      <c r="B956" s="152">
        <f t="array" ref="B956">E956</f>
        <v>10005383526</v>
      </c>
      <c r="C956" s="61" t="str">
        <f t="array" ref="C956">IFERROR(VLOOKUP(B956,RT!A:B,2,FALSE),"")</f>
        <v/>
      </c>
      <c r="D956" s="7" t="str">
        <f t="array" ref="D956">IFERROR(VLOOKUP(B956,RT!A:J,10,FALSE),"")</f>
        <v/>
      </c>
      <c r="E956" s="203">
        <v>10005383526</v>
      </c>
      <c r="F956" s="204" t="s">
        <v>870</v>
      </c>
      <c r="G956" s="204" t="s">
        <v>70</v>
      </c>
      <c r="H956" s="204"/>
      <c r="I956" s="204" t="s">
        <v>688</v>
      </c>
      <c r="J956" s="202" t="s">
        <v>84</v>
      </c>
      <c r="K956" s="169" t="str">
        <f t="array" ref="K956">IFERROR(VLOOKUP(B956,RT!A:K,11,FALSE),"")</f>
        <v/>
      </c>
      <c r="L956" s="170" t="str">
        <f t="array" ref="L956">IFERROR(VLOOKUP(B956,RT!A:AJ,36,FALSE),"")</f>
        <v/>
      </c>
      <c r="M956" s="53" t="str">
        <f t="array" ref="M956">IFERROR(VLOOKUP(B956,RT!A:AL,38,FALSE),"")</f>
        <v/>
      </c>
      <c r="N956" s="52" t="str">
        <f t="array" ref="N956">IFERROR(VLOOKUP(B956,RT!A:AK,37,FALSE),"")</f>
        <v/>
      </c>
      <c r="O956" s="54" t="str">
        <f t="array" ref="O956">IFERROR(VLOOKUP(B956,RT!A:I,9,FALSE),"")</f>
        <v/>
      </c>
      <c r="P956" s="52" t="str">
        <f t="array" ref="P956">IFERROR(VLOOKUP(B956,RT!A:H,8,FALSE),"")</f>
        <v/>
      </c>
      <c r="Q956" s="55" t="str">
        <f t="array" ref="Q956">IFERROR(VLOOKUP(B956,RT!A:AA,27,FALSE),"")</f>
        <v/>
      </c>
      <c r="R956" s="56" t="str">
        <f t="array" ref="R956">IF(AND(E956&lt;&gt;"",G956="INS",K956="OUI",M956&gt;0),M956*IF($O956&gt;41790,5.94,5.65),"")</f>
        <v/>
      </c>
      <c r="S956" s="50" t="str">
        <f t="array" ref="S956">IF(AND(E956&lt;&gt;"",G956="REV",K956="OUI",M956&gt;0),M956*IF($O956&gt;41790,6.2,5.9),"")</f>
        <v/>
      </c>
      <c r="T956" s="57" t="str">
        <f t="array" ref="T956">IF(AND(E956&lt;&gt;"",K956="NON",OR(L956="Branchement individuel",L956="Batiment détruit")),3,"")</f>
        <v/>
      </c>
      <c r="U956" s="58"/>
      <c r="V956" s="58" t="str">
        <f t="array" ref="V956">IF(AND(E956&lt;&gt;"",K956="OUI",Q956="OUI"),18,"")</f>
        <v/>
      </c>
      <c r="W956" s="49" t="str">
        <f t="array" ref="W956">IF(AND(E956&lt;&gt;"",K956="OUI",Q956="OUI"),60,"")</f>
        <v/>
      </c>
      <c r="X956" s="56"/>
      <c r="Y956" s="49"/>
      <c r="Z956" s="49"/>
      <c r="AA956" s="51"/>
      <c r="AB956" s="48"/>
    </row>
    <row r="957" spans="1:28" x14ac:dyDescent="0.25">
      <c r="A957" s="152" t="str">
        <f t="array" ref="A957">IF(D957="",RIGHT(E957,7),"")</f>
        <v>5384947</v>
      </c>
      <c r="B957" s="152">
        <f t="array" ref="B957">E957</f>
        <v>10005384947</v>
      </c>
      <c r="C957" s="61" t="str">
        <f t="array" ref="C957">IFERROR(VLOOKUP(B957,RT!A:B,2,FALSE),"")</f>
        <v/>
      </c>
      <c r="D957" s="7" t="str">
        <f t="array" ref="D957">IFERROR(VLOOKUP(B957,RT!A:J,10,FALSE),"")</f>
        <v/>
      </c>
      <c r="E957" s="203">
        <v>10005384947</v>
      </c>
      <c r="F957" s="204" t="s">
        <v>790</v>
      </c>
      <c r="G957" s="204" t="s">
        <v>70</v>
      </c>
      <c r="H957" s="204"/>
      <c r="I957" s="204" t="s">
        <v>688</v>
      </c>
      <c r="J957" s="202" t="s">
        <v>84</v>
      </c>
      <c r="K957" s="169" t="str">
        <f t="array" ref="K957">IFERROR(VLOOKUP(B957,RT!A:K,11,FALSE),"")</f>
        <v/>
      </c>
      <c r="L957" s="170" t="str">
        <f t="array" ref="L957">IFERROR(VLOOKUP(B957,RT!A:AJ,36,FALSE),"")</f>
        <v/>
      </c>
      <c r="M957" s="53" t="str">
        <f t="array" ref="M957">IFERROR(VLOOKUP(B957,RT!A:AL,38,FALSE),"")</f>
        <v/>
      </c>
      <c r="N957" s="52" t="str">
        <f t="array" ref="N957">IFERROR(VLOOKUP(B957,RT!A:AK,37,FALSE),"")</f>
        <v/>
      </c>
      <c r="O957" s="54" t="str">
        <f t="array" ref="O957">IFERROR(VLOOKUP(B957,RT!A:I,9,FALSE),"")</f>
        <v/>
      </c>
      <c r="P957" s="52" t="str">
        <f t="array" ref="P957">IFERROR(VLOOKUP(B957,RT!A:H,8,FALSE),"")</f>
        <v/>
      </c>
      <c r="Q957" s="55" t="str">
        <f t="array" ref="Q957">IFERROR(VLOOKUP(B957,RT!A:AA,27,FALSE),"")</f>
        <v/>
      </c>
      <c r="R957" s="56" t="str">
        <f t="array" ref="R957">IF(AND(E957&lt;&gt;"",G957="INS",K957="OUI",M957&gt;0),M957*IF($O957&gt;41790,5.94,5.65),"")</f>
        <v/>
      </c>
      <c r="S957" s="50" t="str">
        <f t="array" ref="S957">IF(AND(E957&lt;&gt;"",G957="REV",K957="OUI",M957&gt;0),M957*IF($O957&gt;41790,6.2,5.9),"")</f>
        <v/>
      </c>
      <c r="T957" s="57" t="str">
        <f t="array" ref="T957">IF(AND(E957&lt;&gt;"",K957="NON",OR(L957="Branchement individuel",L957="Batiment détruit")),3,"")</f>
        <v/>
      </c>
      <c r="U957" s="58"/>
      <c r="V957" s="58" t="str">
        <f t="array" ref="V957">IF(AND(E957&lt;&gt;"",K957="OUI",Q957="OUI"),18,"")</f>
        <v/>
      </c>
      <c r="W957" s="49" t="str">
        <f t="array" ref="W957">IF(AND(E957&lt;&gt;"",K957="OUI",Q957="OUI"),60,"")</f>
        <v/>
      </c>
      <c r="X957" s="56"/>
      <c r="Y957" s="49"/>
      <c r="Z957" s="49"/>
      <c r="AA957" s="51"/>
      <c r="AB957" s="48"/>
    </row>
    <row r="958" spans="1:28" x14ac:dyDescent="0.25">
      <c r="A958" s="152" t="str">
        <f t="array" ref="A958">IF(D958="",RIGHT(E958,7),"")</f>
        <v>5383996</v>
      </c>
      <c r="B958" s="152">
        <f t="array" ref="B958">E958</f>
        <v>10005383996</v>
      </c>
      <c r="C958" s="61" t="str">
        <f t="array" ref="C958">IFERROR(VLOOKUP(B958,RT!A:B,2,FALSE),"")</f>
        <v/>
      </c>
      <c r="D958" s="7" t="str">
        <f t="array" ref="D958">IFERROR(VLOOKUP(B958,RT!A:J,10,FALSE),"")</f>
        <v/>
      </c>
      <c r="E958" s="203">
        <v>10005383996</v>
      </c>
      <c r="F958" s="204" t="s">
        <v>781</v>
      </c>
      <c r="G958" s="204" t="s">
        <v>70</v>
      </c>
      <c r="H958" s="204"/>
      <c r="I958" s="204" t="s">
        <v>688</v>
      </c>
      <c r="J958" s="202" t="s">
        <v>84</v>
      </c>
      <c r="K958" s="169" t="str">
        <f t="array" ref="K958">IFERROR(VLOOKUP(B958,RT!A:K,11,FALSE),"")</f>
        <v/>
      </c>
      <c r="L958" s="170" t="str">
        <f t="array" ref="L958">IFERROR(VLOOKUP(B958,RT!A:AJ,36,FALSE),"")</f>
        <v/>
      </c>
      <c r="M958" s="53" t="str">
        <f t="array" ref="M958">IFERROR(VLOOKUP(B958,RT!A:AL,38,FALSE),"")</f>
        <v/>
      </c>
      <c r="N958" s="52" t="str">
        <f t="array" ref="N958">IFERROR(VLOOKUP(B958,RT!A:AK,37,FALSE),"")</f>
        <v/>
      </c>
      <c r="O958" s="54" t="str">
        <f t="array" ref="O958">IFERROR(VLOOKUP(B958,RT!A:I,9,FALSE),"")</f>
        <v/>
      </c>
      <c r="P958" s="52" t="str">
        <f t="array" ref="P958">IFERROR(VLOOKUP(B958,RT!A:H,8,FALSE),"")</f>
        <v/>
      </c>
      <c r="Q958" s="55" t="str">
        <f t="array" ref="Q958">IFERROR(VLOOKUP(B958,RT!A:AA,27,FALSE),"")</f>
        <v/>
      </c>
      <c r="R958" s="56" t="str">
        <f t="array" ref="R958">IF(AND(E958&lt;&gt;"",G958="INS",K958="OUI",M958&gt;0),M958*IF($O958&gt;41790,5.94,5.65),"")</f>
        <v/>
      </c>
      <c r="S958" s="50" t="str">
        <f t="array" ref="S958">IF(AND(E958&lt;&gt;"",G958="REV",K958="OUI",M958&gt;0),M958*IF($O958&gt;41790,6.2,5.9),"")</f>
        <v/>
      </c>
      <c r="T958" s="57" t="str">
        <f t="array" ref="T958">IF(AND(E958&lt;&gt;"",K958="NON",OR(L958="Branchement individuel",L958="Batiment détruit")),3,"")</f>
        <v/>
      </c>
      <c r="U958" s="58"/>
      <c r="V958" s="58" t="str">
        <f t="array" ref="V958">IF(AND(E958&lt;&gt;"",K958="OUI",Q958="OUI"),18,"")</f>
        <v/>
      </c>
      <c r="W958" s="49" t="str">
        <f t="array" ref="W958">IF(AND(E958&lt;&gt;"",K958="OUI",Q958="OUI"),60,"")</f>
        <v/>
      </c>
      <c r="X958" s="56"/>
      <c r="Y958" s="49"/>
      <c r="Z958" s="49"/>
      <c r="AA958" s="51"/>
      <c r="AB958" s="48"/>
    </row>
    <row r="959" spans="1:28" x14ac:dyDescent="0.25">
      <c r="A959" s="152" t="str">
        <f t="array" ref="A959">IF(D959="",RIGHT(E959,7),"")</f>
        <v>5385391</v>
      </c>
      <c r="B959" s="152">
        <f t="array" ref="B959">E959</f>
        <v>10005385391</v>
      </c>
      <c r="C959" s="61" t="str">
        <f t="array" ref="C959">IFERROR(VLOOKUP(B959,RT!A:B,2,FALSE),"")</f>
        <v/>
      </c>
      <c r="D959" s="7" t="str">
        <f t="array" ref="D959">IFERROR(VLOOKUP(B959,RT!A:J,10,FALSE),"")</f>
        <v/>
      </c>
      <c r="E959" s="203">
        <v>10005385391</v>
      </c>
      <c r="F959" s="204" t="s">
        <v>791</v>
      </c>
      <c r="G959" s="204" t="s">
        <v>70</v>
      </c>
      <c r="H959" s="204"/>
      <c r="I959" s="204" t="s">
        <v>688</v>
      </c>
      <c r="J959" s="202" t="s">
        <v>84</v>
      </c>
      <c r="K959" s="169" t="str">
        <f t="array" ref="K959">IFERROR(VLOOKUP(B959,RT!A:K,11,FALSE),"")</f>
        <v/>
      </c>
      <c r="L959" s="170" t="str">
        <f t="array" ref="L959">IFERROR(VLOOKUP(B959,RT!A:AJ,36,FALSE),"")</f>
        <v/>
      </c>
      <c r="M959" s="53" t="str">
        <f t="array" ref="M959">IFERROR(VLOOKUP(B959,RT!A:AL,38,FALSE),"")</f>
        <v/>
      </c>
      <c r="N959" s="52" t="str">
        <f t="array" ref="N959">IFERROR(VLOOKUP(B959,RT!A:AK,37,FALSE),"")</f>
        <v/>
      </c>
      <c r="O959" s="54" t="str">
        <f t="array" ref="O959">IFERROR(VLOOKUP(B959,RT!A:I,9,FALSE),"")</f>
        <v/>
      </c>
      <c r="P959" s="52" t="str">
        <f t="array" ref="P959">IFERROR(VLOOKUP(B959,RT!A:H,8,FALSE),"")</f>
        <v/>
      </c>
      <c r="Q959" s="55" t="str">
        <f t="array" ref="Q959">IFERROR(VLOOKUP(B959,RT!A:AA,27,FALSE),"")</f>
        <v/>
      </c>
      <c r="R959" s="56" t="str">
        <f t="array" ref="R959">IF(AND(E959&lt;&gt;"",G959="INS",K959="OUI",M959&gt;0),M959*IF($O959&gt;41790,5.94,5.65),"")</f>
        <v/>
      </c>
      <c r="S959" s="50" t="str">
        <f t="array" ref="S959">IF(AND(E959&lt;&gt;"",G959="REV",K959="OUI",M959&gt;0),M959*IF($O959&gt;41790,6.2,5.9),"")</f>
        <v/>
      </c>
      <c r="T959" s="57" t="str">
        <f t="array" ref="T959">IF(AND(E959&lt;&gt;"",K959="NON",OR(L959="Branchement individuel",L959="Batiment détruit")),3,"")</f>
        <v/>
      </c>
      <c r="U959" s="58"/>
      <c r="V959" s="58" t="str">
        <f t="array" ref="V959">IF(AND(E959&lt;&gt;"",K959="OUI",Q959="OUI"),18,"")</f>
        <v/>
      </c>
      <c r="W959" s="49" t="str">
        <f t="array" ref="W959">IF(AND(E959&lt;&gt;"",K959="OUI",Q959="OUI"),60,"")</f>
        <v/>
      </c>
      <c r="X959" s="56"/>
      <c r="Y959" s="49"/>
      <c r="Z959" s="49"/>
      <c r="AA959" s="51"/>
      <c r="AB959" s="48"/>
    </row>
    <row r="960" spans="1:28" x14ac:dyDescent="0.25">
      <c r="A960" s="152" t="str">
        <f t="array" ref="A960">IF(D960="",RIGHT(E960,7),"")</f>
        <v>5610765</v>
      </c>
      <c r="B960" s="152">
        <f t="array" ref="B960">E960</f>
        <v>10005610765</v>
      </c>
      <c r="C960" s="61" t="str">
        <f t="array" ref="C960">IFERROR(VLOOKUP(B960,RT!A:B,2,FALSE),"")</f>
        <v/>
      </c>
      <c r="D960" s="7" t="str">
        <f t="array" ref="D960">IFERROR(VLOOKUP(B960,RT!A:J,10,FALSE),"")</f>
        <v/>
      </c>
      <c r="E960" s="203">
        <v>10005610765</v>
      </c>
      <c r="F960" s="204" t="s">
        <v>783</v>
      </c>
      <c r="G960" s="204" t="s">
        <v>70</v>
      </c>
      <c r="H960" s="204"/>
      <c r="I960" s="204" t="s">
        <v>688</v>
      </c>
      <c r="J960" s="202" t="s">
        <v>84</v>
      </c>
      <c r="K960" s="169" t="str">
        <f t="array" ref="K960">IFERROR(VLOOKUP(B960,RT!A:K,11,FALSE),"")</f>
        <v/>
      </c>
      <c r="L960" s="170" t="str">
        <f t="array" ref="L960">IFERROR(VLOOKUP(B960,RT!A:AJ,36,FALSE),"")</f>
        <v/>
      </c>
      <c r="M960" s="53" t="str">
        <f t="array" ref="M960">IFERROR(VLOOKUP(B960,RT!A:AL,38,FALSE),"")</f>
        <v/>
      </c>
      <c r="N960" s="52" t="str">
        <f t="array" ref="N960">IFERROR(VLOOKUP(B960,RT!A:AK,37,FALSE),"")</f>
        <v/>
      </c>
      <c r="O960" s="54" t="str">
        <f t="array" ref="O960">IFERROR(VLOOKUP(B960,RT!A:I,9,FALSE),"")</f>
        <v/>
      </c>
      <c r="P960" s="52" t="str">
        <f t="array" ref="P960">IFERROR(VLOOKUP(B960,RT!A:H,8,FALSE),"")</f>
        <v/>
      </c>
      <c r="Q960" s="55" t="str">
        <f t="array" ref="Q960">IFERROR(VLOOKUP(B960,RT!A:AA,27,FALSE),"")</f>
        <v/>
      </c>
      <c r="R960" s="56" t="str">
        <f t="array" ref="R960">IF(AND(E960&lt;&gt;"",G960="INS",K960="OUI",M960&gt;0),M960*IF($O960&gt;41790,5.94,5.65),"")</f>
        <v/>
      </c>
      <c r="S960" s="50" t="str">
        <f t="array" ref="S960">IF(AND(E960&lt;&gt;"",G960="REV",K960="OUI",M960&gt;0),M960*IF($O960&gt;41790,6.2,5.9),"")</f>
        <v/>
      </c>
      <c r="T960" s="57" t="str">
        <f t="array" ref="T960">IF(AND(E960&lt;&gt;"",K960="NON",OR(L960="Branchement individuel",L960="Batiment détruit")),3,"")</f>
        <v/>
      </c>
      <c r="U960" s="58"/>
      <c r="V960" s="58" t="str">
        <f t="array" ref="V960">IF(AND(E960&lt;&gt;"",K960="OUI",Q960="OUI"),18,"")</f>
        <v/>
      </c>
      <c r="W960" s="49" t="str">
        <f t="array" ref="W960">IF(AND(E960&lt;&gt;"",K960="OUI",Q960="OUI"),60,"")</f>
        <v/>
      </c>
      <c r="X960" s="56"/>
      <c r="Y960" s="49"/>
      <c r="Z960" s="49"/>
      <c r="AA960" s="51"/>
      <c r="AB960" s="48"/>
    </row>
    <row r="961" spans="1:28" x14ac:dyDescent="0.25">
      <c r="A961" s="152" t="str">
        <f t="array" ref="A961">IF(D961="",RIGHT(E961,7),"")</f>
        <v>5624103</v>
      </c>
      <c r="B961" s="152">
        <f t="array" ref="B961">E961</f>
        <v>10005624103</v>
      </c>
      <c r="C961" s="61" t="str">
        <f t="array" ref="C961">IFERROR(VLOOKUP(B961,RT!A:B,2,FALSE),"")</f>
        <v/>
      </c>
      <c r="D961" s="7" t="str">
        <f t="array" ref="D961">IFERROR(VLOOKUP(B961,RT!A:J,10,FALSE),"")</f>
        <v/>
      </c>
      <c r="E961" s="203">
        <v>10005624103</v>
      </c>
      <c r="F961" s="204" t="s">
        <v>775</v>
      </c>
      <c r="G961" s="204" t="s">
        <v>70</v>
      </c>
      <c r="H961" s="204"/>
      <c r="I961" s="204" t="s">
        <v>688</v>
      </c>
      <c r="J961" s="202" t="s">
        <v>84</v>
      </c>
      <c r="K961" s="169" t="str">
        <f t="array" ref="K961">IFERROR(VLOOKUP(B961,RT!A:K,11,FALSE),"")</f>
        <v/>
      </c>
      <c r="L961" s="170" t="str">
        <f t="array" ref="L961">IFERROR(VLOOKUP(B961,RT!A:AJ,36,FALSE),"")</f>
        <v/>
      </c>
      <c r="M961" s="53" t="str">
        <f t="array" ref="M961">IFERROR(VLOOKUP(B961,RT!A:AL,38,FALSE),"")</f>
        <v/>
      </c>
      <c r="N961" s="52" t="str">
        <f t="array" ref="N961">IFERROR(VLOOKUP(B961,RT!A:AK,37,FALSE),"")</f>
        <v/>
      </c>
      <c r="O961" s="54" t="str">
        <f t="array" ref="O961">IFERROR(VLOOKUP(B961,RT!A:I,9,FALSE),"")</f>
        <v/>
      </c>
      <c r="P961" s="52" t="str">
        <f t="array" ref="P961">IFERROR(VLOOKUP(B961,RT!A:H,8,FALSE),"")</f>
        <v/>
      </c>
      <c r="Q961" s="55" t="str">
        <f t="array" ref="Q961">IFERROR(VLOOKUP(B961,RT!A:AA,27,FALSE),"")</f>
        <v/>
      </c>
      <c r="R961" s="56" t="str">
        <f t="array" ref="R961">IF(AND(E961&lt;&gt;"",G961="INS",K961="OUI",M961&gt;0),M961*IF($O961&gt;41790,5.94,5.65),"")</f>
        <v/>
      </c>
      <c r="S961" s="50" t="str">
        <f t="array" ref="S961">IF(AND(E961&lt;&gt;"",G961="REV",K961="OUI",M961&gt;0),M961*IF($O961&gt;41790,6.2,5.9),"")</f>
        <v/>
      </c>
      <c r="T961" s="57" t="str">
        <f t="array" ref="T961">IF(AND(E961&lt;&gt;"",K961="NON",OR(L961="Branchement individuel",L961="Batiment détruit")),3,"")</f>
        <v/>
      </c>
      <c r="U961" s="58"/>
      <c r="V961" s="58" t="str">
        <f t="array" ref="V961">IF(AND(E961&lt;&gt;"",K961="OUI",Q961="OUI"),18,"")</f>
        <v/>
      </c>
      <c r="W961" s="49" t="str">
        <f t="array" ref="W961">IF(AND(E961&lt;&gt;"",K961="OUI",Q961="OUI"),60,"")</f>
        <v/>
      </c>
      <c r="X961" s="56"/>
      <c r="Y961" s="49"/>
      <c r="Z961" s="49"/>
      <c r="AA961" s="51"/>
      <c r="AB961" s="48"/>
    </row>
    <row r="962" spans="1:28" x14ac:dyDescent="0.25">
      <c r="A962" s="152" t="str">
        <f t="array" ref="A962">IF(D962="",RIGHT(E962,7),"")</f>
        <v>5384478</v>
      </c>
      <c r="B962" s="152">
        <f t="array" ref="B962">E962</f>
        <v>10005384478</v>
      </c>
      <c r="C962" s="61" t="str">
        <f t="array" ref="C962">IFERROR(VLOOKUP(B962,RT!A:B,2,FALSE),"")</f>
        <v/>
      </c>
      <c r="D962" s="7" t="str">
        <f t="array" ref="D962">IFERROR(VLOOKUP(B962,RT!A:J,10,FALSE),"")</f>
        <v/>
      </c>
      <c r="E962" s="203">
        <v>10005384478</v>
      </c>
      <c r="F962" s="204" t="s">
        <v>782</v>
      </c>
      <c r="G962" s="204" t="s">
        <v>70</v>
      </c>
      <c r="H962" s="204"/>
      <c r="I962" s="204" t="s">
        <v>688</v>
      </c>
      <c r="J962" s="202" t="s">
        <v>84</v>
      </c>
      <c r="K962" s="169" t="str">
        <f t="array" ref="K962">IFERROR(VLOOKUP(B962,RT!A:K,11,FALSE),"")</f>
        <v/>
      </c>
      <c r="L962" s="170" t="str">
        <f t="array" ref="L962">IFERROR(VLOOKUP(B962,RT!A:AJ,36,FALSE),"")</f>
        <v/>
      </c>
      <c r="M962" s="53" t="str">
        <f t="array" ref="M962">IFERROR(VLOOKUP(B962,RT!A:AL,38,FALSE),"")</f>
        <v/>
      </c>
      <c r="N962" s="52" t="str">
        <f t="array" ref="N962">IFERROR(VLOOKUP(B962,RT!A:AK,37,FALSE),"")</f>
        <v/>
      </c>
      <c r="O962" s="54" t="str">
        <f t="array" ref="O962">IFERROR(VLOOKUP(B962,RT!A:I,9,FALSE),"")</f>
        <v/>
      </c>
      <c r="P962" s="52" t="str">
        <f t="array" ref="P962">IFERROR(VLOOKUP(B962,RT!A:H,8,FALSE),"")</f>
        <v/>
      </c>
      <c r="Q962" s="55" t="str">
        <f t="array" ref="Q962">IFERROR(VLOOKUP(B962,RT!A:AA,27,FALSE),"")</f>
        <v/>
      </c>
      <c r="R962" s="56" t="str">
        <f t="array" ref="R962">IF(AND(E962&lt;&gt;"",G962="INS",K962="OUI",M962&gt;0),M962*IF($O962&gt;41790,5.94,5.65),"")</f>
        <v/>
      </c>
      <c r="S962" s="50" t="str">
        <f t="array" ref="S962">IF(AND(E962&lt;&gt;"",G962="REV",K962="OUI",M962&gt;0),M962*IF($O962&gt;41790,6.2,5.9),"")</f>
        <v/>
      </c>
      <c r="T962" s="57" t="str">
        <f t="array" ref="T962">IF(AND(E962&lt;&gt;"",K962="NON",OR(L962="Branchement individuel",L962="Batiment détruit")),3,"")</f>
        <v/>
      </c>
      <c r="U962" s="58"/>
      <c r="V962" s="58" t="str">
        <f t="array" ref="V962">IF(AND(E962&lt;&gt;"",K962="OUI",Q962="OUI"),18,"")</f>
        <v/>
      </c>
      <c r="W962" s="49" t="str">
        <f t="array" ref="W962">IF(AND(E962&lt;&gt;"",K962="OUI",Q962="OUI"),60,"")</f>
        <v/>
      </c>
      <c r="X962" s="56"/>
      <c r="Y962" s="49"/>
      <c r="Z962" s="49"/>
      <c r="AA962" s="51"/>
      <c r="AB962" s="48"/>
    </row>
    <row r="963" spans="1:28" x14ac:dyDescent="0.25">
      <c r="A963" s="152" t="str">
        <f t="array" ref="A963">IF(D963="",RIGHT(E963,7),"")</f>
        <v>5424223</v>
      </c>
      <c r="B963" s="152">
        <f t="array" ref="B963">E963</f>
        <v>10005424223</v>
      </c>
      <c r="C963" s="61" t="str">
        <f t="array" ref="C963">IFERROR(VLOOKUP(B963,RT!A:B,2,FALSE),"")</f>
        <v/>
      </c>
      <c r="D963" s="7" t="str">
        <f t="array" ref="D963">IFERROR(VLOOKUP(B963,RT!A:J,10,FALSE),"")</f>
        <v/>
      </c>
      <c r="E963" s="203">
        <v>10005424223</v>
      </c>
      <c r="F963" s="204" t="s">
        <v>730</v>
      </c>
      <c r="G963" s="204" t="s">
        <v>70</v>
      </c>
      <c r="H963" s="204"/>
      <c r="I963" s="204" t="s">
        <v>688</v>
      </c>
      <c r="J963" s="202" t="s">
        <v>84</v>
      </c>
      <c r="K963" s="169" t="str">
        <f t="array" ref="K963">IFERROR(VLOOKUP(B963,RT!A:K,11,FALSE),"")</f>
        <v/>
      </c>
      <c r="L963" s="170" t="str">
        <f t="array" ref="L963">IFERROR(VLOOKUP(B963,RT!A:AJ,36,FALSE),"")</f>
        <v/>
      </c>
      <c r="M963" s="53" t="str">
        <f t="array" ref="M963">IFERROR(VLOOKUP(B963,RT!A:AL,38,FALSE),"")</f>
        <v/>
      </c>
      <c r="N963" s="52" t="str">
        <f t="array" ref="N963">IFERROR(VLOOKUP(B963,RT!A:AK,37,FALSE),"")</f>
        <v/>
      </c>
      <c r="O963" s="54" t="str">
        <f t="array" ref="O963">IFERROR(VLOOKUP(B963,RT!A:I,9,FALSE),"")</f>
        <v/>
      </c>
      <c r="P963" s="52" t="str">
        <f t="array" ref="P963">IFERROR(VLOOKUP(B963,RT!A:H,8,FALSE),"")</f>
        <v/>
      </c>
      <c r="Q963" s="55" t="str">
        <f t="array" ref="Q963">IFERROR(VLOOKUP(B963,RT!A:AA,27,FALSE),"")</f>
        <v/>
      </c>
      <c r="R963" s="56" t="str">
        <f t="array" ref="R963">IF(AND(E963&lt;&gt;"",G963="INS",K963="OUI",M963&gt;0),M963*IF($O963&gt;41790,5.94,5.65),"")</f>
        <v/>
      </c>
      <c r="S963" s="50" t="str">
        <f t="array" ref="S963">IF(AND(E963&lt;&gt;"",G963="REV",K963="OUI",M963&gt;0),M963*IF($O963&gt;41790,6.2,5.9),"")</f>
        <v/>
      </c>
      <c r="T963" s="57" t="str">
        <f t="array" ref="T963">IF(AND(E963&lt;&gt;"",K963="NON",OR(L963="Branchement individuel",L963="Batiment détruit")),3,"")</f>
        <v/>
      </c>
      <c r="U963" s="58"/>
      <c r="V963" s="58" t="str">
        <f t="array" ref="V963">IF(AND(E963&lt;&gt;"",K963="OUI",Q963="OUI"),18,"")</f>
        <v/>
      </c>
      <c r="W963" s="49" t="str">
        <f t="array" ref="W963">IF(AND(E963&lt;&gt;"",K963="OUI",Q963="OUI"),60,"")</f>
        <v/>
      </c>
      <c r="X963" s="56"/>
      <c r="Y963" s="49"/>
      <c r="Z963" s="49"/>
      <c r="AA963" s="51"/>
      <c r="AB963" s="48"/>
    </row>
    <row r="964" spans="1:28" x14ac:dyDescent="0.25">
      <c r="A964" s="152" t="str">
        <f t="array" ref="A964">IF(D964="",RIGHT(E964,7),"")</f>
        <v>5426017</v>
      </c>
      <c r="B964" s="152">
        <f t="array" ref="B964">E964</f>
        <v>10005426017</v>
      </c>
      <c r="C964" s="61" t="str">
        <f t="array" ref="C964">IFERROR(VLOOKUP(B964,RT!A:B,2,FALSE),"")</f>
        <v/>
      </c>
      <c r="D964" s="7" t="str">
        <f t="array" ref="D964">IFERROR(VLOOKUP(B964,RT!A:J,10,FALSE),"")</f>
        <v/>
      </c>
      <c r="E964" s="203">
        <v>10005426017</v>
      </c>
      <c r="F964" s="204" t="s">
        <v>729</v>
      </c>
      <c r="G964" s="204" t="s">
        <v>70</v>
      </c>
      <c r="H964" s="204"/>
      <c r="I964" s="204" t="s">
        <v>688</v>
      </c>
      <c r="J964" s="202" t="s">
        <v>84</v>
      </c>
      <c r="K964" s="169" t="str">
        <f t="array" ref="K964">IFERROR(VLOOKUP(B964,RT!A:K,11,FALSE),"")</f>
        <v/>
      </c>
      <c r="L964" s="170" t="str">
        <f t="array" ref="L964">IFERROR(VLOOKUP(B964,RT!A:AJ,36,FALSE),"")</f>
        <v/>
      </c>
      <c r="M964" s="53" t="str">
        <f t="array" ref="M964">IFERROR(VLOOKUP(B964,RT!A:AL,38,FALSE),"")</f>
        <v/>
      </c>
      <c r="N964" s="52" t="str">
        <f t="array" ref="N964">IFERROR(VLOOKUP(B964,RT!A:AK,37,FALSE),"")</f>
        <v/>
      </c>
      <c r="O964" s="54" t="str">
        <f t="array" ref="O964">IFERROR(VLOOKUP(B964,RT!A:I,9,FALSE),"")</f>
        <v/>
      </c>
      <c r="P964" s="52" t="str">
        <f t="array" ref="P964">IFERROR(VLOOKUP(B964,RT!A:H,8,FALSE),"")</f>
        <v/>
      </c>
      <c r="Q964" s="55" t="str">
        <f t="array" ref="Q964">IFERROR(VLOOKUP(B964,RT!A:AA,27,FALSE),"")</f>
        <v/>
      </c>
      <c r="R964" s="56" t="str">
        <f t="array" ref="R964">IF(AND(E964&lt;&gt;"",G964="INS",K964="OUI",M964&gt;0),M964*IF($O964&gt;41790,5.94,5.65),"")</f>
        <v/>
      </c>
      <c r="S964" s="50" t="str">
        <f t="array" ref="S964">IF(AND(E964&lt;&gt;"",G964="REV",K964="OUI",M964&gt;0),M964*IF($O964&gt;41790,6.2,5.9),"")</f>
        <v/>
      </c>
      <c r="T964" s="57" t="str">
        <f t="array" ref="T964">IF(AND(E964&lt;&gt;"",K964="NON",OR(L964="Branchement individuel",L964="Batiment détruit")),3,"")</f>
        <v/>
      </c>
      <c r="U964" s="58"/>
      <c r="V964" s="58" t="str">
        <f t="array" ref="V964">IF(AND(E964&lt;&gt;"",K964="OUI",Q964="OUI"),18,"")</f>
        <v/>
      </c>
      <c r="W964" s="49" t="str">
        <f t="array" ref="W964">IF(AND(E964&lt;&gt;"",K964="OUI",Q964="OUI"),60,"")</f>
        <v/>
      </c>
      <c r="X964" s="56"/>
      <c r="Y964" s="49"/>
      <c r="Z964" s="49"/>
      <c r="AA964" s="51"/>
      <c r="AB964" s="48"/>
    </row>
    <row r="965" spans="1:28" x14ac:dyDescent="0.25">
      <c r="A965" s="152" t="str">
        <f t="array" ref="A965">IF(D965="",RIGHT(E965,7),"")</f>
        <v>5424222</v>
      </c>
      <c r="B965" s="152">
        <f t="array" ref="B965">E965</f>
        <v>10005424222</v>
      </c>
      <c r="C965" s="61" t="str">
        <f t="array" ref="C965">IFERROR(VLOOKUP(B965,RT!A:B,2,FALSE),"")</f>
        <v/>
      </c>
      <c r="D965" s="7" t="str">
        <f t="array" ref="D965">IFERROR(VLOOKUP(B965,RT!A:J,10,FALSE),"")</f>
        <v/>
      </c>
      <c r="E965" s="203">
        <v>10005424222</v>
      </c>
      <c r="F965" s="204" t="s">
        <v>728</v>
      </c>
      <c r="G965" s="204" t="s">
        <v>70</v>
      </c>
      <c r="H965" s="204"/>
      <c r="I965" s="204" t="s">
        <v>688</v>
      </c>
      <c r="J965" s="202" t="s">
        <v>84</v>
      </c>
      <c r="K965" s="169" t="str">
        <f t="array" ref="K965">IFERROR(VLOOKUP(B965,RT!A:K,11,FALSE),"")</f>
        <v/>
      </c>
      <c r="L965" s="170" t="str">
        <f t="array" ref="L965">IFERROR(VLOOKUP(B965,RT!A:AJ,36,FALSE),"")</f>
        <v/>
      </c>
      <c r="M965" s="53" t="str">
        <f t="array" ref="M965">IFERROR(VLOOKUP(B965,RT!A:AL,38,FALSE),"")</f>
        <v/>
      </c>
      <c r="N965" s="52" t="str">
        <f t="array" ref="N965">IFERROR(VLOOKUP(B965,RT!A:AK,37,FALSE),"")</f>
        <v/>
      </c>
      <c r="O965" s="54" t="str">
        <f t="array" ref="O965">IFERROR(VLOOKUP(B965,RT!A:I,9,FALSE),"")</f>
        <v/>
      </c>
      <c r="P965" s="52" t="str">
        <f t="array" ref="P965">IFERROR(VLOOKUP(B965,RT!A:H,8,FALSE),"")</f>
        <v/>
      </c>
      <c r="Q965" s="55" t="str">
        <f t="array" ref="Q965">IFERROR(VLOOKUP(B965,RT!A:AA,27,FALSE),"")</f>
        <v/>
      </c>
      <c r="R965" s="56" t="str">
        <f t="array" ref="R965">IF(AND(E965&lt;&gt;"",G965="INS",K965="OUI",M965&gt;0),M965*IF($O965&gt;41790,5.94,5.65),"")</f>
        <v/>
      </c>
      <c r="S965" s="50" t="str">
        <f t="array" ref="S965">IF(AND(E965&lt;&gt;"",G965="REV",K965="OUI",M965&gt;0),M965*IF($O965&gt;41790,6.2,5.9),"")</f>
        <v/>
      </c>
      <c r="T965" s="57" t="str">
        <f t="array" ref="T965">IF(AND(E965&lt;&gt;"",K965="NON",OR(L965="Branchement individuel",L965="Batiment détruit")),3,"")</f>
        <v/>
      </c>
      <c r="U965" s="58"/>
      <c r="V965" s="58" t="str">
        <f t="array" ref="V965">IF(AND(E965&lt;&gt;"",K965="OUI",Q965="OUI"),18,"")</f>
        <v/>
      </c>
      <c r="W965" s="49" t="str">
        <f t="array" ref="W965">IF(AND(E965&lt;&gt;"",K965="OUI",Q965="OUI"),60,"")</f>
        <v/>
      </c>
      <c r="X965" s="56"/>
      <c r="Y965" s="49"/>
      <c r="Z965" s="49"/>
      <c r="AA965" s="51"/>
      <c r="AB965" s="48"/>
    </row>
    <row r="966" spans="1:28" x14ac:dyDescent="0.25">
      <c r="A966" s="152" t="str">
        <f t="array" ref="A966">IF(D966="",RIGHT(E966,7),"")</f>
        <v>5421019</v>
      </c>
      <c r="B966" s="152">
        <f t="array" ref="B966">E966</f>
        <v>10005421019</v>
      </c>
      <c r="C966" s="61" t="str">
        <f t="array" ref="C966">IFERROR(VLOOKUP(B966,RT!A:B,2,FALSE),"")</f>
        <v/>
      </c>
      <c r="D966" s="7" t="str">
        <f t="array" ref="D966">IFERROR(VLOOKUP(B966,RT!A:J,10,FALSE),"")</f>
        <v/>
      </c>
      <c r="E966" s="203">
        <v>10005421019</v>
      </c>
      <c r="F966" s="204" t="s">
        <v>727</v>
      </c>
      <c r="G966" s="204" t="s">
        <v>70</v>
      </c>
      <c r="H966" s="204"/>
      <c r="I966" s="204" t="s">
        <v>688</v>
      </c>
      <c r="J966" s="202" t="s">
        <v>84</v>
      </c>
      <c r="K966" s="169" t="str">
        <f t="array" ref="K966">IFERROR(VLOOKUP(B966,RT!A:K,11,FALSE),"")</f>
        <v/>
      </c>
      <c r="L966" s="170" t="str">
        <f t="array" ref="L966">IFERROR(VLOOKUP(B966,RT!A:AJ,36,FALSE),"")</f>
        <v/>
      </c>
      <c r="M966" s="53" t="str">
        <f t="array" ref="M966">IFERROR(VLOOKUP(B966,RT!A:AL,38,FALSE),"")</f>
        <v/>
      </c>
      <c r="N966" s="52" t="str">
        <f t="array" ref="N966">IFERROR(VLOOKUP(B966,RT!A:AK,37,FALSE),"")</f>
        <v/>
      </c>
      <c r="O966" s="54" t="str">
        <f t="array" ref="O966">IFERROR(VLOOKUP(B966,RT!A:I,9,FALSE),"")</f>
        <v/>
      </c>
      <c r="P966" s="52" t="str">
        <f t="array" ref="P966">IFERROR(VLOOKUP(B966,RT!A:H,8,FALSE),"")</f>
        <v/>
      </c>
      <c r="Q966" s="55" t="str">
        <f t="array" ref="Q966">IFERROR(VLOOKUP(B966,RT!A:AA,27,FALSE),"")</f>
        <v/>
      </c>
      <c r="R966" s="56" t="str">
        <f t="array" ref="R966">IF(AND(E966&lt;&gt;"",G966="INS",K966="OUI",M966&gt;0),M966*IF($O966&gt;41790,5.94,5.65),"")</f>
        <v/>
      </c>
      <c r="S966" s="50" t="str">
        <f t="array" ref="S966">IF(AND(E966&lt;&gt;"",G966="REV",K966="OUI",M966&gt;0),M966*IF($O966&gt;41790,6.2,5.9),"")</f>
        <v/>
      </c>
      <c r="T966" s="57" t="str">
        <f t="array" ref="T966">IF(AND(E966&lt;&gt;"",K966="NON",OR(L966="Branchement individuel",L966="Batiment détruit")),3,"")</f>
        <v/>
      </c>
      <c r="U966" s="58"/>
      <c r="V966" s="58" t="str">
        <f t="array" ref="V966">IF(AND(E966&lt;&gt;"",K966="OUI",Q966="OUI"),18,"")</f>
        <v/>
      </c>
      <c r="W966" s="49" t="str">
        <f t="array" ref="W966">IF(AND(E966&lt;&gt;"",K966="OUI",Q966="OUI"),60,"")</f>
        <v/>
      </c>
      <c r="X966" s="56"/>
      <c r="Y966" s="49"/>
      <c r="Z966" s="49"/>
      <c r="AA966" s="51"/>
      <c r="AB966" s="48"/>
    </row>
    <row r="967" spans="1:28" x14ac:dyDescent="0.25">
      <c r="A967" s="152" t="str">
        <f t="array" ref="A967">IF(D967="",RIGHT(E967,7),"")</f>
        <v>5421017</v>
      </c>
      <c r="B967" s="152">
        <f t="array" ref="B967">E967</f>
        <v>10005421017</v>
      </c>
      <c r="C967" s="61" t="str">
        <f t="array" ref="C967">IFERROR(VLOOKUP(B967,RT!A:B,2,FALSE),"")</f>
        <v/>
      </c>
      <c r="D967" s="7" t="str">
        <f t="array" ref="D967">IFERROR(VLOOKUP(B967,RT!A:J,10,FALSE),"")</f>
        <v/>
      </c>
      <c r="E967" s="203">
        <v>10005421017</v>
      </c>
      <c r="F967" s="204" t="s">
        <v>726</v>
      </c>
      <c r="G967" s="204" t="s">
        <v>70</v>
      </c>
      <c r="H967" s="204"/>
      <c r="I967" s="204" t="s">
        <v>688</v>
      </c>
      <c r="J967" s="202" t="s">
        <v>84</v>
      </c>
      <c r="K967" s="169" t="str">
        <f t="array" ref="K967">IFERROR(VLOOKUP(B967,RT!A:K,11,FALSE),"")</f>
        <v/>
      </c>
      <c r="L967" s="170" t="str">
        <f t="array" ref="L967">IFERROR(VLOOKUP(B967,RT!A:AJ,36,FALSE),"")</f>
        <v/>
      </c>
      <c r="M967" s="53" t="str">
        <f t="array" ref="M967">IFERROR(VLOOKUP(B967,RT!A:AL,38,FALSE),"")</f>
        <v/>
      </c>
      <c r="N967" s="52" t="str">
        <f t="array" ref="N967">IFERROR(VLOOKUP(B967,RT!A:AK,37,FALSE),"")</f>
        <v/>
      </c>
      <c r="O967" s="54" t="str">
        <f t="array" ref="O967">IFERROR(VLOOKUP(B967,RT!A:I,9,FALSE),"")</f>
        <v/>
      </c>
      <c r="P967" s="52" t="str">
        <f t="array" ref="P967">IFERROR(VLOOKUP(B967,RT!A:H,8,FALSE),"")</f>
        <v/>
      </c>
      <c r="Q967" s="55" t="str">
        <f t="array" ref="Q967">IFERROR(VLOOKUP(B967,RT!A:AA,27,FALSE),"")</f>
        <v/>
      </c>
      <c r="R967" s="56" t="str">
        <f t="array" ref="R967">IF(AND(E967&lt;&gt;"",G967="INS",K967="OUI",M967&gt;0),M967*IF($O967&gt;41790,5.94,5.65),"")</f>
        <v/>
      </c>
      <c r="S967" s="50" t="str">
        <f t="array" ref="S967">IF(AND(E967&lt;&gt;"",G967="REV",K967="OUI",M967&gt;0),M967*IF($O967&gt;41790,6.2,5.9),"")</f>
        <v/>
      </c>
      <c r="T967" s="57" t="str">
        <f t="array" ref="T967">IF(AND(E967&lt;&gt;"",K967="NON",OR(L967="Branchement individuel",L967="Batiment détruit")),3,"")</f>
        <v/>
      </c>
      <c r="U967" s="58"/>
      <c r="V967" s="58" t="str">
        <f t="array" ref="V967">IF(AND(E967&lt;&gt;"",K967="OUI",Q967="OUI"),18,"")</f>
        <v/>
      </c>
      <c r="W967" s="49" t="str">
        <f t="array" ref="W967">IF(AND(E967&lt;&gt;"",K967="OUI",Q967="OUI"),60,"")</f>
        <v/>
      </c>
      <c r="X967" s="56"/>
      <c r="Y967" s="49"/>
      <c r="Z967" s="49"/>
      <c r="AA967" s="51"/>
      <c r="AB967" s="48"/>
    </row>
    <row r="968" spans="1:28" x14ac:dyDescent="0.25">
      <c r="A968" s="152" t="str">
        <f t="array" ref="A968">IF(D968="",RIGHT(E968,7),"")</f>
        <v>5421020</v>
      </c>
      <c r="B968" s="152">
        <f t="array" ref="B968">E968</f>
        <v>10005421020</v>
      </c>
      <c r="C968" s="61" t="str">
        <f t="array" ref="C968">IFERROR(VLOOKUP(B968,RT!A:B,2,FALSE),"")</f>
        <v/>
      </c>
      <c r="D968" s="7" t="str">
        <f t="array" ref="D968">IFERROR(VLOOKUP(B968,RT!A:J,10,FALSE),"")</f>
        <v/>
      </c>
      <c r="E968" s="203">
        <v>10005421020</v>
      </c>
      <c r="F968" s="204" t="s">
        <v>725</v>
      </c>
      <c r="G968" s="204" t="s">
        <v>70</v>
      </c>
      <c r="H968" s="204"/>
      <c r="I968" s="204" t="s">
        <v>688</v>
      </c>
      <c r="J968" s="202" t="s">
        <v>84</v>
      </c>
      <c r="K968" s="169" t="str">
        <f t="array" ref="K968">IFERROR(VLOOKUP(B968,RT!A:K,11,FALSE),"")</f>
        <v/>
      </c>
      <c r="L968" s="170" t="str">
        <f t="array" ref="L968">IFERROR(VLOOKUP(B968,RT!A:AJ,36,FALSE),"")</f>
        <v/>
      </c>
      <c r="M968" s="53" t="str">
        <f t="array" ref="M968">IFERROR(VLOOKUP(B968,RT!A:AL,38,FALSE),"")</f>
        <v/>
      </c>
      <c r="N968" s="52" t="str">
        <f t="array" ref="N968">IFERROR(VLOOKUP(B968,RT!A:AK,37,FALSE),"")</f>
        <v/>
      </c>
      <c r="O968" s="54" t="str">
        <f t="array" ref="O968">IFERROR(VLOOKUP(B968,RT!A:I,9,FALSE),"")</f>
        <v/>
      </c>
      <c r="P968" s="52" t="str">
        <f t="array" ref="P968">IFERROR(VLOOKUP(B968,RT!A:H,8,FALSE),"")</f>
        <v/>
      </c>
      <c r="Q968" s="55" t="str">
        <f t="array" ref="Q968">IFERROR(VLOOKUP(B968,RT!A:AA,27,FALSE),"")</f>
        <v/>
      </c>
      <c r="R968" s="56" t="str">
        <f t="array" ref="R968">IF(AND(E968&lt;&gt;"",G968="INS",K968="OUI",M968&gt;0),M968*IF($O968&gt;41790,5.94,5.65),"")</f>
        <v/>
      </c>
      <c r="S968" s="50" t="str">
        <f t="array" ref="S968">IF(AND(E968&lt;&gt;"",G968="REV",K968="OUI",M968&gt;0),M968*IF($O968&gt;41790,6.2,5.9),"")</f>
        <v/>
      </c>
      <c r="T968" s="57" t="str">
        <f t="array" ref="T968">IF(AND(E968&lt;&gt;"",K968="NON",OR(L968="Branchement individuel",L968="Batiment détruit")),3,"")</f>
        <v/>
      </c>
      <c r="U968" s="58"/>
      <c r="V968" s="58" t="str">
        <f t="array" ref="V968">IF(AND(E968&lt;&gt;"",K968="OUI",Q968="OUI"),18,"")</f>
        <v/>
      </c>
      <c r="W968" s="49" t="str">
        <f t="array" ref="W968">IF(AND(E968&lt;&gt;"",K968="OUI",Q968="OUI"),60,"")</f>
        <v/>
      </c>
      <c r="X968" s="56"/>
      <c r="Y968" s="49"/>
      <c r="Z968" s="49"/>
      <c r="AA968" s="51"/>
      <c r="AB968" s="48"/>
    </row>
    <row r="969" spans="1:28" x14ac:dyDescent="0.25">
      <c r="A969" s="152" t="str">
        <f t="array" ref="A969">IF(D969="",RIGHT(E969,7),"")</f>
        <v>5422597</v>
      </c>
      <c r="B969" s="152">
        <f t="array" ref="B969">E969</f>
        <v>10005422597</v>
      </c>
      <c r="C969" s="61" t="str">
        <f t="array" ref="C969">IFERROR(VLOOKUP(B969,RT!A:B,2,FALSE),"")</f>
        <v/>
      </c>
      <c r="D969" s="7" t="str">
        <f t="array" ref="D969">IFERROR(VLOOKUP(B969,RT!A:J,10,FALSE),"")</f>
        <v/>
      </c>
      <c r="E969" s="203">
        <v>10005422597</v>
      </c>
      <c r="F969" s="204" t="s">
        <v>724</v>
      </c>
      <c r="G969" s="204" t="s">
        <v>70</v>
      </c>
      <c r="H969" s="204"/>
      <c r="I969" s="204" t="s">
        <v>688</v>
      </c>
      <c r="J969" s="202" t="s">
        <v>84</v>
      </c>
      <c r="K969" s="169" t="str">
        <f t="array" ref="K969">IFERROR(VLOOKUP(B969,RT!A:K,11,FALSE),"")</f>
        <v/>
      </c>
      <c r="L969" s="170" t="str">
        <f t="array" ref="L969">IFERROR(VLOOKUP(B969,RT!A:AJ,36,FALSE),"")</f>
        <v/>
      </c>
      <c r="M969" s="53" t="str">
        <f t="array" ref="M969">IFERROR(VLOOKUP(B969,RT!A:AL,38,FALSE),"")</f>
        <v/>
      </c>
      <c r="N969" s="52" t="str">
        <f t="array" ref="N969">IFERROR(VLOOKUP(B969,RT!A:AK,37,FALSE),"")</f>
        <v/>
      </c>
      <c r="O969" s="54" t="str">
        <f t="array" ref="O969">IFERROR(VLOOKUP(B969,RT!A:I,9,FALSE),"")</f>
        <v/>
      </c>
      <c r="P969" s="52" t="str">
        <f t="array" ref="P969">IFERROR(VLOOKUP(B969,RT!A:H,8,FALSE),"")</f>
        <v/>
      </c>
      <c r="Q969" s="55" t="str">
        <f t="array" ref="Q969">IFERROR(VLOOKUP(B969,RT!A:AA,27,FALSE),"")</f>
        <v/>
      </c>
      <c r="R969" s="56" t="str">
        <f t="array" ref="R969">IF(AND(E969&lt;&gt;"",G969="INS",K969="OUI",M969&gt;0),M969*IF($O969&gt;41790,5.94,5.65),"")</f>
        <v/>
      </c>
      <c r="S969" s="50" t="str">
        <f t="array" ref="S969">IF(AND(E969&lt;&gt;"",G969="REV",K969="OUI",M969&gt;0),M969*IF($O969&gt;41790,6.2,5.9),"")</f>
        <v/>
      </c>
      <c r="T969" s="57" t="str">
        <f t="array" ref="T969">IF(AND(E969&lt;&gt;"",K969="NON",OR(L969="Branchement individuel",L969="Batiment détruit")),3,"")</f>
        <v/>
      </c>
      <c r="U969" s="58"/>
      <c r="V969" s="58" t="str">
        <f t="array" ref="V969">IF(AND(E969&lt;&gt;"",K969="OUI",Q969="OUI"),18,"")</f>
        <v/>
      </c>
      <c r="W969" s="49" t="str">
        <f t="array" ref="W969">IF(AND(E969&lt;&gt;"",K969="OUI",Q969="OUI"),60,"")</f>
        <v/>
      </c>
      <c r="X969" s="56"/>
      <c r="Y969" s="49"/>
      <c r="Z969" s="49"/>
      <c r="AA969" s="51"/>
      <c r="AB969" s="48"/>
    </row>
    <row r="970" spans="1:28" x14ac:dyDescent="0.25">
      <c r="A970" s="152" t="str">
        <f t="array" ref="A970">IF(D970="",RIGHT(E970,7),"")</f>
        <v>5425242</v>
      </c>
      <c r="B970" s="152">
        <f t="array" ref="B970">E970</f>
        <v>10005425242</v>
      </c>
      <c r="C970" s="61" t="str">
        <f t="array" ref="C970">IFERROR(VLOOKUP(B970,RT!A:B,2,FALSE),"")</f>
        <v/>
      </c>
      <c r="D970" s="7" t="str">
        <f t="array" ref="D970">IFERROR(VLOOKUP(B970,RT!A:J,10,FALSE),"")</f>
        <v/>
      </c>
      <c r="E970" s="203">
        <v>10005425242</v>
      </c>
      <c r="F970" s="204" t="s">
        <v>723</v>
      </c>
      <c r="G970" s="204" t="s">
        <v>70</v>
      </c>
      <c r="H970" s="204"/>
      <c r="I970" s="204" t="s">
        <v>688</v>
      </c>
      <c r="J970" s="202" t="s">
        <v>84</v>
      </c>
      <c r="K970" s="169" t="str">
        <f t="array" ref="K970">IFERROR(VLOOKUP(B970,RT!A:K,11,FALSE),"")</f>
        <v/>
      </c>
      <c r="L970" s="170" t="str">
        <f t="array" ref="L970">IFERROR(VLOOKUP(B970,RT!A:AJ,36,FALSE),"")</f>
        <v/>
      </c>
      <c r="M970" s="53" t="str">
        <f t="array" ref="M970">IFERROR(VLOOKUP(B970,RT!A:AL,38,FALSE),"")</f>
        <v/>
      </c>
      <c r="N970" s="52" t="str">
        <f t="array" ref="N970">IFERROR(VLOOKUP(B970,RT!A:AK,37,FALSE),"")</f>
        <v/>
      </c>
      <c r="O970" s="54" t="str">
        <f t="array" ref="O970">IFERROR(VLOOKUP(B970,RT!A:I,9,FALSE),"")</f>
        <v/>
      </c>
      <c r="P970" s="52" t="str">
        <f t="array" ref="P970">IFERROR(VLOOKUP(B970,RT!A:H,8,FALSE),"")</f>
        <v/>
      </c>
      <c r="Q970" s="55" t="str">
        <f t="array" ref="Q970">IFERROR(VLOOKUP(B970,RT!A:AA,27,FALSE),"")</f>
        <v/>
      </c>
      <c r="R970" s="56" t="str">
        <f t="array" ref="R970">IF(AND(E970&lt;&gt;"",G970="INS",K970="OUI",M970&gt;0),M970*IF($O970&gt;41790,5.94,5.65),"")</f>
        <v/>
      </c>
      <c r="S970" s="50" t="str">
        <f t="array" ref="S970">IF(AND(E970&lt;&gt;"",G970="REV",K970="OUI",M970&gt;0),M970*IF($O970&gt;41790,6.2,5.9),"")</f>
        <v/>
      </c>
      <c r="T970" s="57" t="str">
        <f t="array" ref="T970">IF(AND(E970&lt;&gt;"",K970="NON",OR(L970="Branchement individuel",L970="Batiment détruit")),3,"")</f>
        <v/>
      </c>
      <c r="U970" s="58"/>
      <c r="V970" s="58" t="str">
        <f t="array" ref="V970">IF(AND(E970&lt;&gt;"",K970="OUI",Q970="OUI"),18,"")</f>
        <v/>
      </c>
      <c r="W970" s="49" t="str">
        <f t="array" ref="W970">IF(AND(E970&lt;&gt;"",K970="OUI",Q970="OUI"),60,"")</f>
        <v/>
      </c>
      <c r="X970" s="56"/>
      <c r="Y970" s="49"/>
      <c r="Z970" s="49"/>
      <c r="AA970" s="51"/>
      <c r="AB970" s="48"/>
    </row>
    <row r="971" spans="1:28" x14ac:dyDescent="0.25">
      <c r="A971" s="152" t="str">
        <f t="array" ref="A971">IF(D971="",RIGHT(E971,7),"")</f>
        <v>5424221</v>
      </c>
      <c r="B971" s="152">
        <f t="array" ref="B971">E971</f>
        <v>10005424221</v>
      </c>
      <c r="C971" s="61" t="str">
        <f t="array" ref="C971">IFERROR(VLOOKUP(B971,RT!A:B,2,FALSE),"")</f>
        <v/>
      </c>
      <c r="D971" s="7" t="str">
        <f t="array" ref="D971">IFERROR(VLOOKUP(B971,RT!A:J,10,FALSE),"")</f>
        <v/>
      </c>
      <c r="E971" s="203">
        <v>10005424221</v>
      </c>
      <c r="F971" s="204" t="s">
        <v>731</v>
      </c>
      <c r="G971" s="204" t="s">
        <v>70</v>
      </c>
      <c r="H971" s="204"/>
      <c r="I971" s="204" t="s">
        <v>688</v>
      </c>
      <c r="J971" s="202" t="s">
        <v>84</v>
      </c>
      <c r="K971" s="169" t="str">
        <f t="array" ref="K971">IFERROR(VLOOKUP(B971,RT!A:K,11,FALSE),"")</f>
        <v/>
      </c>
      <c r="L971" s="170" t="str">
        <f t="array" ref="L971">IFERROR(VLOOKUP(B971,RT!A:AJ,36,FALSE),"")</f>
        <v/>
      </c>
      <c r="M971" s="53" t="str">
        <f t="array" ref="M971">IFERROR(VLOOKUP(B971,RT!A:AL,38,FALSE),"")</f>
        <v/>
      </c>
      <c r="N971" s="52" t="str">
        <f t="array" ref="N971">IFERROR(VLOOKUP(B971,RT!A:AK,37,FALSE),"")</f>
        <v/>
      </c>
      <c r="O971" s="54" t="str">
        <f t="array" ref="O971">IFERROR(VLOOKUP(B971,RT!A:I,9,FALSE),"")</f>
        <v/>
      </c>
      <c r="P971" s="52" t="str">
        <f t="array" ref="P971">IFERROR(VLOOKUP(B971,RT!A:H,8,FALSE),"")</f>
        <v/>
      </c>
      <c r="Q971" s="55" t="str">
        <f t="array" ref="Q971">IFERROR(VLOOKUP(B971,RT!A:AA,27,FALSE),"")</f>
        <v/>
      </c>
      <c r="R971" s="56" t="str">
        <f t="array" ref="R971">IF(AND(E971&lt;&gt;"",G971="INS",K971="OUI",M971&gt;0),M971*IF($O971&gt;41790,5.94,5.65),"")</f>
        <v/>
      </c>
      <c r="S971" s="50" t="str">
        <f t="array" ref="S971">IF(AND(E971&lt;&gt;"",G971="REV",K971="OUI",M971&gt;0),M971*IF($O971&gt;41790,6.2,5.9),"")</f>
        <v/>
      </c>
      <c r="T971" s="57" t="str">
        <f t="array" ref="T971">IF(AND(E971&lt;&gt;"",K971="NON",OR(L971="Branchement individuel",L971="Batiment détruit")),3,"")</f>
        <v/>
      </c>
      <c r="U971" s="58"/>
      <c r="V971" s="58" t="str">
        <f t="array" ref="V971">IF(AND(E971&lt;&gt;"",K971="OUI",Q971="OUI"),18,"")</f>
        <v/>
      </c>
      <c r="W971" s="49" t="str">
        <f t="array" ref="W971">IF(AND(E971&lt;&gt;"",K971="OUI",Q971="OUI"),60,"")</f>
        <v/>
      </c>
      <c r="X971" s="56"/>
      <c r="Y971" s="49"/>
      <c r="Z971" s="49"/>
      <c r="AA971" s="51"/>
      <c r="AB971" s="48"/>
    </row>
    <row r="972" spans="1:28" x14ac:dyDescent="0.25">
      <c r="A972" s="152" t="str">
        <f t="array" ref="A972">IF(D972="",RIGHT(E972,7),"")</f>
        <v>5423700</v>
      </c>
      <c r="B972" s="152">
        <f t="array" ref="B972">E972</f>
        <v>10005423700</v>
      </c>
      <c r="C972" s="61" t="str">
        <f t="array" ref="C972">IFERROR(VLOOKUP(B972,RT!A:B,2,FALSE),"")</f>
        <v/>
      </c>
      <c r="D972" s="7" t="str">
        <f t="array" ref="D972">IFERROR(VLOOKUP(B972,RT!A:J,10,FALSE),"")</f>
        <v/>
      </c>
      <c r="E972" s="203">
        <v>10005423700</v>
      </c>
      <c r="F972" s="204" t="s">
        <v>732</v>
      </c>
      <c r="G972" s="204" t="s">
        <v>70</v>
      </c>
      <c r="H972" s="204"/>
      <c r="I972" s="204" t="s">
        <v>688</v>
      </c>
      <c r="J972" s="202" t="s">
        <v>84</v>
      </c>
      <c r="K972" s="169" t="str">
        <f t="array" ref="K972">IFERROR(VLOOKUP(B972,RT!A:K,11,FALSE),"")</f>
        <v/>
      </c>
      <c r="L972" s="170" t="str">
        <f t="array" ref="L972">IFERROR(VLOOKUP(B972,RT!A:AJ,36,FALSE),"")</f>
        <v/>
      </c>
      <c r="M972" s="53" t="str">
        <f t="array" ref="M972">IFERROR(VLOOKUP(B972,RT!A:AL,38,FALSE),"")</f>
        <v/>
      </c>
      <c r="N972" s="52" t="str">
        <f t="array" ref="N972">IFERROR(VLOOKUP(B972,RT!A:AK,37,FALSE),"")</f>
        <v/>
      </c>
      <c r="O972" s="54" t="str">
        <f t="array" ref="O972">IFERROR(VLOOKUP(B972,RT!A:I,9,FALSE),"")</f>
        <v/>
      </c>
      <c r="P972" s="52" t="str">
        <f t="array" ref="P972">IFERROR(VLOOKUP(B972,RT!A:H,8,FALSE),"")</f>
        <v/>
      </c>
      <c r="Q972" s="55" t="str">
        <f t="array" ref="Q972">IFERROR(VLOOKUP(B972,RT!A:AA,27,FALSE),"")</f>
        <v/>
      </c>
      <c r="R972" s="56" t="str">
        <f t="array" ref="R972">IF(AND(E972&lt;&gt;"",G972="INS",K972="OUI",M972&gt;0),M972*IF($O972&gt;41790,5.94,5.65),"")</f>
        <v/>
      </c>
      <c r="S972" s="50" t="str">
        <f t="array" ref="S972">IF(AND(E972&lt;&gt;"",G972="REV",K972="OUI",M972&gt;0),M972*IF($O972&gt;41790,6.2,5.9),"")</f>
        <v/>
      </c>
      <c r="T972" s="57" t="str">
        <f t="array" ref="T972">IF(AND(E972&lt;&gt;"",K972="NON",OR(L972="Branchement individuel",L972="Batiment détruit")),3,"")</f>
        <v/>
      </c>
      <c r="U972" s="58"/>
      <c r="V972" s="58" t="str">
        <f t="array" ref="V972">IF(AND(E972&lt;&gt;"",K972="OUI",Q972="OUI"),18,"")</f>
        <v/>
      </c>
      <c r="W972" s="49" t="str">
        <f t="array" ref="W972">IF(AND(E972&lt;&gt;"",K972="OUI",Q972="OUI"),60,"")</f>
        <v/>
      </c>
      <c r="X972" s="56"/>
      <c r="Y972" s="49"/>
      <c r="Z972" s="49"/>
      <c r="AA972" s="51"/>
      <c r="AB972" s="48"/>
    </row>
    <row r="973" spans="1:28" x14ac:dyDescent="0.25">
      <c r="A973" s="152" t="str">
        <f t="array" ref="A973">IF(D973="",RIGHT(E973,7),"")</f>
        <v>5424224</v>
      </c>
      <c r="B973" s="152">
        <f t="array" ref="B973">E973</f>
        <v>10005424224</v>
      </c>
      <c r="C973" s="61" t="str">
        <f t="array" ref="C973">IFERROR(VLOOKUP(B973,RT!A:B,2,FALSE),"")</f>
        <v/>
      </c>
      <c r="D973" s="7" t="str">
        <f t="array" ref="D973">IFERROR(VLOOKUP(B973,RT!A:J,10,FALSE),"")</f>
        <v/>
      </c>
      <c r="E973" s="203">
        <v>10005424224</v>
      </c>
      <c r="F973" s="204" t="s">
        <v>733</v>
      </c>
      <c r="G973" s="204" t="s">
        <v>70</v>
      </c>
      <c r="H973" s="204"/>
      <c r="I973" s="204" t="s">
        <v>688</v>
      </c>
      <c r="J973" s="202" t="s">
        <v>84</v>
      </c>
      <c r="K973" s="169" t="str">
        <f t="array" ref="K973">IFERROR(VLOOKUP(B973,RT!A:K,11,FALSE),"")</f>
        <v/>
      </c>
      <c r="L973" s="170" t="str">
        <f t="array" ref="L973">IFERROR(VLOOKUP(B973,RT!A:AJ,36,FALSE),"")</f>
        <v/>
      </c>
      <c r="M973" s="53" t="str">
        <f t="array" ref="M973">IFERROR(VLOOKUP(B973,RT!A:AL,38,FALSE),"")</f>
        <v/>
      </c>
      <c r="N973" s="52" t="str">
        <f t="array" ref="N973">IFERROR(VLOOKUP(B973,RT!A:AK,37,FALSE),"")</f>
        <v/>
      </c>
      <c r="O973" s="54" t="str">
        <f t="array" ref="O973">IFERROR(VLOOKUP(B973,RT!A:I,9,FALSE),"")</f>
        <v/>
      </c>
      <c r="P973" s="52" t="str">
        <f t="array" ref="P973">IFERROR(VLOOKUP(B973,RT!A:H,8,FALSE),"")</f>
        <v/>
      </c>
      <c r="Q973" s="55" t="str">
        <f t="array" ref="Q973">IFERROR(VLOOKUP(B973,RT!A:AA,27,FALSE),"")</f>
        <v/>
      </c>
      <c r="R973" s="56" t="str">
        <f t="array" ref="R973">IF(AND(E973&lt;&gt;"",G973="INS",K973="OUI",M973&gt;0),M973*IF($O973&gt;41790,5.94,5.65),"")</f>
        <v/>
      </c>
      <c r="S973" s="50" t="str">
        <f t="array" ref="S973">IF(AND(E973&lt;&gt;"",G973="REV",K973="OUI",M973&gt;0),M973*IF($O973&gt;41790,6.2,5.9),"")</f>
        <v/>
      </c>
      <c r="T973" s="57" t="str">
        <f t="array" ref="T973">IF(AND(E973&lt;&gt;"",K973="NON",OR(L973="Branchement individuel",L973="Batiment détruit")),3,"")</f>
        <v/>
      </c>
      <c r="U973" s="58"/>
      <c r="V973" s="58" t="str">
        <f t="array" ref="V973">IF(AND(E973&lt;&gt;"",K973="OUI",Q973="OUI"),18,"")</f>
        <v/>
      </c>
      <c r="W973" s="49" t="str">
        <f t="array" ref="W973">IF(AND(E973&lt;&gt;"",K973="OUI",Q973="OUI"),60,"")</f>
        <v/>
      </c>
      <c r="X973" s="56"/>
      <c r="Y973" s="49"/>
      <c r="Z973" s="49"/>
      <c r="AA973" s="51"/>
      <c r="AB973" s="48"/>
    </row>
    <row r="974" spans="1:28" x14ac:dyDescent="0.25">
      <c r="A974" s="152" t="str">
        <f t="array" ref="A974">IF(D974="",RIGHT(E974,7),"")</f>
        <v>5423702</v>
      </c>
      <c r="B974" s="152">
        <f t="array" ref="B974">E974</f>
        <v>10005423702</v>
      </c>
      <c r="C974" s="61" t="str">
        <f t="array" ref="C974">IFERROR(VLOOKUP(B974,RT!A:B,2,FALSE),"")</f>
        <v/>
      </c>
      <c r="D974" s="7" t="str">
        <f t="array" ref="D974">IFERROR(VLOOKUP(B974,RT!A:J,10,FALSE),"")</f>
        <v/>
      </c>
      <c r="E974" s="203">
        <v>10005423702</v>
      </c>
      <c r="F974" s="204" t="s">
        <v>734</v>
      </c>
      <c r="G974" s="204" t="s">
        <v>70</v>
      </c>
      <c r="H974" s="204"/>
      <c r="I974" s="204" t="s">
        <v>688</v>
      </c>
      <c r="J974" s="202" t="s">
        <v>84</v>
      </c>
      <c r="K974" s="169" t="str">
        <f t="array" ref="K974">IFERROR(VLOOKUP(B974,RT!A:K,11,FALSE),"")</f>
        <v/>
      </c>
      <c r="L974" s="170" t="str">
        <f t="array" ref="L974">IFERROR(VLOOKUP(B974,RT!A:AJ,36,FALSE),"")</f>
        <v/>
      </c>
      <c r="M974" s="53" t="str">
        <f t="array" ref="M974">IFERROR(VLOOKUP(B974,RT!A:AL,38,FALSE),"")</f>
        <v/>
      </c>
      <c r="N974" s="52" t="str">
        <f t="array" ref="N974">IFERROR(VLOOKUP(B974,RT!A:AK,37,FALSE),"")</f>
        <v/>
      </c>
      <c r="O974" s="54" t="str">
        <f t="array" ref="O974">IFERROR(VLOOKUP(B974,RT!A:I,9,FALSE),"")</f>
        <v/>
      </c>
      <c r="P974" s="52" t="str">
        <f t="array" ref="P974">IFERROR(VLOOKUP(B974,RT!A:H,8,FALSE),"")</f>
        <v/>
      </c>
      <c r="Q974" s="55" t="str">
        <f t="array" ref="Q974">IFERROR(VLOOKUP(B974,RT!A:AA,27,FALSE),"")</f>
        <v/>
      </c>
      <c r="R974" s="56" t="str">
        <f t="array" ref="R974">IF(AND(E974&lt;&gt;"",G974="INS",K974="OUI",M974&gt;0),M974*IF($O974&gt;41790,5.94,5.65),"")</f>
        <v/>
      </c>
      <c r="S974" s="50" t="str">
        <f t="array" ref="S974">IF(AND(E974&lt;&gt;"",G974="REV",K974="OUI",M974&gt;0),M974*IF($O974&gt;41790,6.2,5.9),"")</f>
        <v/>
      </c>
      <c r="T974" s="57" t="str">
        <f t="array" ref="T974">IF(AND(E974&lt;&gt;"",K974="NON",OR(L974="Branchement individuel",L974="Batiment détruit")),3,"")</f>
        <v/>
      </c>
      <c r="U974" s="58"/>
      <c r="V974" s="58" t="str">
        <f t="array" ref="V974">IF(AND(E974&lt;&gt;"",K974="OUI",Q974="OUI"),18,"")</f>
        <v/>
      </c>
      <c r="W974" s="49" t="str">
        <f t="array" ref="W974">IF(AND(E974&lt;&gt;"",K974="OUI",Q974="OUI"),60,"")</f>
        <v/>
      </c>
      <c r="X974" s="56"/>
      <c r="Y974" s="49"/>
      <c r="Z974" s="49"/>
      <c r="AA974" s="51"/>
      <c r="AB974" s="48"/>
    </row>
    <row r="975" spans="1:28" x14ac:dyDescent="0.25">
      <c r="A975" s="152" t="str">
        <f t="array" ref="A975">IF(D975="",RIGHT(E975,7),"")</f>
        <v>5463305</v>
      </c>
      <c r="B975" s="152">
        <f t="array" ref="B975">E975</f>
        <v>10005463305</v>
      </c>
      <c r="C975" s="61" t="str">
        <f t="array" ref="C975">IFERROR(VLOOKUP(B975,RT!A:B,2,FALSE),"")</f>
        <v/>
      </c>
      <c r="D975" s="7" t="str">
        <f t="array" ref="D975">IFERROR(VLOOKUP(B975,RT!A:J,10,FALSE),"")</f>
        <v/>
      </c>
      <c r="E975" s="203">
        <v>10005463305</v>
      </c>
      <c r="F975" s="204" t="s">
        <v>742</v>
      </c>
      <c r="G975" s="204" t="s">
        <v>70</v>
      </c>
      <c r="H975" s="204"/>
      <c r="I975" s="204" t="s">
        <v>688</v>
      </c>
      <c r="J975" s="202" t="s">
        <v>84</v>
      </c>
      <c r="K975" s="169" t="str">
        <f t="array" ref="K975">IFERROR(VLOOKUP(B975,RT!A:K,11,FALSE),"")</f>
        <v/>
      </c>
      <c r="L975" s="170" t="str">
        <f t="array" ref="L975">IFERROR(VLOOKUP(B975,RT!A:AJ,36,FALSE),"")</f>
        <v/>
      </c>
      <c r="M975" s="53" t="str">
        <f t="array" ref="M975">IFERROR(VLOOKUP(B975,RT!A:AL,38,FALSE),"")</f>
        <v/>
      </c>
      <c r="N975" s="52" t="str">
        <f t="array" ref="N975">IFERROR(VLOOKUP(B975,RT!A:AK,37,FALSE),"")</f>
        <v/>
      </c>
      <c r="O975" s="54" t="str">
        <f t="array" ref="O975">IFERROR(VLOOKUP(B975,RT!A:I,9,FALSE),"")</f>
        <v/>
      </c>
      <c r="P975" s="52" t="str">
        <f t="array" ref="P975">IFERROR(VLOOKUP(B975,RT!A:H,8,FALSE),"")</f>
        <v/>
      </c>
      <c r="Q975" s="55" t="str">
        <f t="array" ref="Q975">IFERROR(VLOOKUP(B975,RT!A:AA,27,FALSE),"")</f>
        <v/>
      </c>
      <c r="R975" s="56" t="str">
        <f t="array" ref="R975">IF(AND(E975&lt;&gt;"",G975="INS",K975="OUI",M975&gt;0),M975*IF($O975&gt;41790,5.94,5.65),"")</f>
        <v/>
      </c>
      <c r="S975" s="50" t="str">
        <f t="array" ref="S975">IF(AND(E975&lt;&gt;"",G975="REV",K975="OUI",M975&gt;0),M975*IF($O975&gt;41790,6.2,5.9),"")</f>
        <v/>
      </c>
      <c r="T975" s="57" t="str">
        <f t="array" ref="T975">IF(AND(E975&lt;&gt;"",K975="NON",OR(L975="Branchement individuel",L975="Batiment détruit")),3,"")</f>
        <v/>
      </c>
      <c r="U975" s="58"/>
      <c r="V975" s="58" t="str">
        <f t="array" ref="V975">IF(AND(E975&lt;&gt;"",K975="OUI",Q975="OUI"),18,"")</f>
        <v/>
      </c>
      <c r="W975" s="49" t="str">
        <f t="array" ref="W975">IF(AND(E975&lt;&gt;"",K975="OUI",Q975="OUI"),60,"")</f>
        <v/>
      </c>
      <c r="X975" s="56"/>
      <c r="Y975" s="49"/>
      <c r="Z975" s="49"/>
      <c r="AA975" s="51"/>
      <c r="AB975" s="48"/>
    </row>
    <row r="976" spans="1:28" x14ac:dyDescent="0.25">
      <c r="A976" s="152" t="str">
        <f t="array" ref="A976">IF(D976="",RIGHT(E976,7),"")</f>
        <v>5461186</v>
      </c>
      <c r="B976" s="152">
        <f t="array" ref="B976">E976</f>
        <v>10005461186</v>
      </c>
      <c r="C976" s="61" t="str">
        <f t="array" ref="C976">IFERROR(VLOOKUP(B976,RT!A:B,2,FALSE),"")</f>
        <v/>
      </c>
      <c r="D976" s="7" t="str">
        <f t="array" ref="D976">IFERROR(VLOOKUP(B976,RT!A:J,10,FALSE),"")</f>
        <v/>
      </c>
      <c r="E976" s="203">
        <v>10005461186</v>
      </c>
      <c r="F976" s="204" t="s">
        <v>735</v>
      </c>
      <c r="G976" s="204" t="s">
        <v>70</v>
      </c>
      <c r="H976" s="204"/>
      <c r="I976" s="204" t="s">
        <v>688</v>
      </c>
      <c r="J976" s="202" t="s">
        <v>84</v>
      </c>
      <c r="K976" s="169" t="str">
        <f t="array" ref="K976">IFERROR(VLOOKUP(B976,RT!A:K,11,FALSE),"")</f>
        <v/>
      </c>
      <c r="L976" s="170" t="str">
        <f t="array" ref="L976">IFERROR(VLOOKUP(B976,RT!A:AJ,36,FALSE),"")</f>
        <v/>
      </c>
      <c r="M976" s="53" t="str">
        <f t="array" ref="M976">IFERROR(VLOOKUP(B976,RT!A:AL,38,FALSE),"")</f>
        <v/>
      </c>
      <c r="N976" s="52" t="str">
        <f t="array" ref="N976">IFERROR(VLOOKUP(B976,RT!A:AK,37,FALSE),"")</f>
        <v/>
      </c>
      <c r="O976" s="54" t="str">
        <f t="array" ref="O976">IFERROR(VLOOKUP(B976,RT!A:I,9,FALSE),"")</f>
        <v/>
      </c>
      <c r="P976" s="52" t="str">
        <f t="array" ref="P976">IFERROR(VLOOKUP(B976,RT!A:H,8,FALSE),"")</f>
        <v/>
      </c>
      <c r="Q976" s="55" t="str">
        <f t="array" ref="Q976">IFERROR(VLOOKUP(B976,RT!A:AA,27,FALSE),"")</f>
        <v/>
      </c>
      <c r="R976" s="56" t="str">
        <f t="array" ref="R976">IF(AND(E976&lt;&gt;"",G976="INS",K976="OUI",M976&gt;0),M976*IF($O976&gt;41790,5.94,5.65),"")</f>
        <v/>
      </c>
      <c r="S976" s="50" t="str">
        <f t="array" ref="S976">IF(AND(E976&lt;&gt;"",G976="REV",K976="OUI",M976&gt;0),M976*IF($O976&gt;41790,6.2,5.9),"")</f>
        <v/>
      </c>
      <c r="T976" s="57" t="str">
        <f t="array" ref="T976">IF(AND(E976&lt;&gt;"",K976="NON",OR(L976="Branchement individuel",L976="Batiment détruit")),3,"")</f>
        <v/>
      </c>
      <c r="U976" s="58"/>
      <c r="V976" s="58" t="str">
        <f t="array" ref="V976">IF(AND(E976&lt;&gt;"",K976="OUI",Q976="OUI"),18,"")</f>
        <v/>
      </c>
      <c r="W976" s="49" t="str">
        <f t="array" ref="W976">IF(AND(E976&lt;&gt;"",K976="OUI",Q976="OUI"),60,"")</f>
        <v/>
      </c>
      <c r="X976" s="56"/>
      <c r="Y976" s="49"/>
      <c r="Z976" s="49"/>
      <c r="AA976" s="51"/>
      <c r="AB976" s="48"/>
    </row>
    <row r="977" spans="1:28" x14ac:dyDescent="0.25">
      <c r="A977" s="152" t="str">
        <f t="array" ref="A977">IF(D977="",RIGHT(E977,7),"")</f>
        <v>5462609</v>
      </c>
      <c r="B977" s="152">
        <f t="array" ref="B977">E977</f>
        <v>10005462609</v>
      </c>
      <c r="C977" s="61" t="str">
        <f t="array" ref="C977">IFERROR(VLOOKUP(B977,RT!A:B,2,FALSE),"")</f>
        <v/>
      </c>
      <c r="D977" s="7" t="str">
        <f t="array" ref="D977">IFERROR(VLOOKUP(B977,RT!A:J,10,FALSE),"")</f>
        <v/>
      </c>
      <c r="E977" s="203">
        <v>10005462609</v>
      </c>
      <c r="F977" s="204" t="s">
        <v>736</v>
      </c>
      <c r="G977" s="204" t="s">
        <v>70</v>
      </c>
      <c r="H977" s="204"/>
      <c r="I977" s="204" t="s">
        <v>688</v>
      </c>
      <c r="J977" s="202" t="s">
        <v>84</v>
      </c>
      <c r="K977" s="169" t="str">
        <f t="array" ref="K977">IFERROR(VLOOKUP(B977,RT!A:K,11,FALSE),"")</f>
        <v/>
      </c>
      <c r="L977" s="170" t="str">
        <f t="array" ref="L977">IFERROR(VLOOKUP(B977,RT!A:AJ,36,FALSE),"")</f>
        <v/>
      </c>
      <c r="M977" s="53" t="str">
        <f t="array" ref="M977">IFERROR(VLOOKUP(B977,RT!A:AL,38,FALSE),"")</f>
        <v/>
      </c>
      <c r="N977" s="52" t="str">
        <f t="array" ref="N977">IFERROR(VLOOKUP(B977,RT!A:AK,37,FALSE),"")</f>
        <v/>
      </c>
      <c r="O977" s="54" t="str">
        <f t="array" ref="O977">IFERROR(VLOOKUP(B977,RT!A:I,9,FALSE),"")</f>
        <v/>
      </c>
      <c r="P977" s="52" t="str">
        <f t="array" ref="P977">IFERROR(VLOOKUP(B977,RT!A:H,8,FALSE),"")</f>
        <v/>
      </c>
      <c r="Q977" s="55" t="str">
        <f t="array" ref="Q977">IFERROR(VLOOKUP(B977,RT!A:AA,27,FALSE),"")</f>
        <v/>
      </c>
      <c r="R977" s="56" t="str">
        <f t="array" ref="R977">IF(AND(E977&lt;&gt;"",G977="INS",K977="OUI",M977&gt;0),M977*IF($O977&gt;41790,5.94,5.65),"")</f>
        <v/>
      </c>
      <c r="S977" s="50" t="str">
        <f t="array" ref="S977">IF(AND(E977&lt;&gt;"",G977="REV",K977="OUI",M977&gt;0),M977*IF($O977&gt;41790,6.2,5.9),"")</f>
        <v/>
      </c>
      <c r="T977" s="57" t="str">
        <f t="array" ref="T977">IF(AND(E977&lt;&gt;"",K977="NON",OR(L977="Branchement individuel",L977="Batiment détruit")),3,"")</f>
        <v/>
      </c>
      <c r="U977" s="58"/>
      <c r="V977" s="58" t="str">
        <f t="array" ref="V977">IF(AND(E977&lt;&gt;"",K977="OUI",Q977="OUI"),18,"")</f>
        <v/>
      </c>
      <c r="W977" s="49" t="str">
        <f t="array" ref="W977">IF(AND(E977&lt;&gt;"",K977="OUI",Q977="OUI"),60,"")</f>
        <v/>
      </c>
      <c r="X977" s="56"/>
      <c r="Y977" s="49"/>
      <c r="Z977" s="49"/>
      <c r="AA977" s="51"/>
      <c r="AB977" s="48"/>
    </row>
    <row r="978" spans="1:28" x14ac:dyDescent="0.25">
      <c r="A978" s="152" t="str">
        <f t="array" ref="A978">IF(D978="",RIGHT(E978,7),"")</f>
        <v>5284089</v>
      </c>
      <c r="B978" s="152">
        <f t="array" ref="B978">E978</f>
        <v>10005284089</v>
      </c>
      <c r="C978" s="61" t="str">
        <f t="array" ref="C978">IFERROR(VLOOKUP(B978,RT!A:B,2,FALSE),"")</f>
        <v/>
      </c>
      <c r="D978" s="7" t="str">
        <f t="array" ref="D978">IFERROR(VLOOKUP(B978,RT!A:J,10,FALSE),"")</f>
        <v/>
      </c>
      <c r="E978" s="203">
        <v>10005284089</v>
      </c>
      <c r="F978" s="204" t="s">
        <v>827</v>
      </c>
      <c r="G978" s="204" t="s">
        <v>70</v>
      </c>
      <c r="H978" s="204"/>
      <c r="I978" s="204" t="s">
        <v>688</v>
      </c>
      <c r="J978" s="202" t="s">
        <v>84</v>
      </c>
      <c r="K978" s="169" t="str">
        <f t="array" ref="K978">IFERROR(VLOOKUP(B978,RT!A:K,11,FALSE),"")</f>
        <v/>
      </c>
      <c r="L978" s="170" t="str">
        <f t="array" ref="L978">IFERROR(VLOOKUP(B978,RT!A:AJ,36,FALSE),"")</f>
        <v/>
      </c>
      <c r="M978" s="53" t="str">
        <f t="array" ref="M978">IFERROR(VLOOKUP(B978,RT!A:AL,38,FALSE),"")</f>
        <v/>
      </c>
      <c r="N978" s="52" t="str">
        <f t="array" ref="N978">IFERROR(VLOOKUP(B978,RT!A:AK,37,FALSE),"")</f>
        <v/>
      </c>
      <c r="O978" s="54" t="str">
        <f t="array" ref="O978">IFERROR(VLOOKUP(B978,RT!A:I,9,FALSE),"")</f>
        <v/>
      </c>
      <c r="P978" s="52" t="str">
        <f t="array" ref="P978">IFERROR(VLOOKUP(B978,RT!A:H,8,FALSE),"")</f>
        <v/>
      </c>
      <c r="Q978" s="55" t="str">
        <f t="array" ref="Q978">IFERROR(VLOOKUP(B978,RT!A:AA,27,FALSE),"")</f>
        <v/>
      </c>
      <c r="R978" s="56" t="str">
        <f t="array" ref="R978">IF(AND(E978&lt;&gt;"",G978="INS",K978="OUI",M978&gt;0),M978*IF($O978&gt;41790,5.94,5.65),"")</f>
        <v/>
      </c>
      <c r="S978" s="50" t="str">
        <f t="array" ref="S978">IF(AND(E978&lt;&gt;"",G978="REV",K978="OUI",M978&gt;0),M978*IF($O978&gt;41790,6.2,5.9),"")</f>
        <v/>
      </c>
      <c r="T978" s="57" t="str">
        <f t="array" ref="T978">IF(AND(E978&lt;&gt;"",K978="NON",OR(L978="Branchement individuel",L978="Batiment détruit")),3,"")</f>
        <v/>
      </c>
      <c r="U978" s="58"/>
      <c r="V978" s="58" t="str">
        <f t="array" ref="V978">IF(AND(E978&lt;&gt;"",K978="OUI",Q978="OUI"),18,"")</f>
        <v/>
      </c>
      <c r="W978" s="49" t="str">
        <f t="array" ref="W978">IF(AND(E978&lt;&gt;"",K978="OUI",Q978="OUI"),60,"")</f>
        <v/>
      </c>
      <c r="X978" s="56"/>
      <c r="Y978" s="49"/>
      <c r="Z978" s="49"/>
      <c r="AA978" s="51"/>
      <c r="AB978" s="48"/>
    </row>
    <row r="979" spans="1:28" x14ac:dyDescent="0.25">
      <c r="A979" s="152" t="str">
        <f t="array" ref="A979">IF(D979="",RIGHT(E979,7),"")</f>
        <v>5624095</v>
      </c>
      <c r="B979" s="152">
        <f t="array" ref="B979">E979</f>
        <v>10005624095</v>
      </c>
      <c r="C979" s="61" t="str">
        <f t="array" ref="C979">IFERROR(VLOOKUP(B979,RT!A:B,2,FALSE),"")</f>
        <v/>
      </c>
      <c r="D979" s="7" t="str">
        <f t="array" ref="D979">IFERROR(VLOOKUP(B979,RT!A:J,10,FALSE),"")</f>
        <v/>
      </c>
      <c r="E979" s="203">
        <v>10005624095</v>
      </c>
      <c r="F979" s="204" t="s">
        <v>810</v>
      </c>
      <c r="G979" s="204" t="s">
        <v>70</v>
      </c>
      <c r="H979" s="204"/>
      <c r="I979" s="204" t="s">
        <v>688</v>
      </c>
      <c r="J979" s="202" t="s">
        <v>84</v>
      </c>
      <c r="K979" s="169" t="str">
        <f t="array" ref="K979">IFERROR(VLOOKUP(B979,RT!A:K,11,FALSE),"")</f>
        <v/>
      </c>
      <c r="L979" s="170" t="str">
        <f t="array" ref="L979">IFERROR(VLOOKUP(B979,RT!A:AJ,36,FALSE),"")</f>
        <v/>
      </c>
      <c r="M979" s="53" t="str">
        <f t="array" ref="M979">IFERROR(VLOOKUP(B979,RT!A:AL,38,FALSE),"")</f>
        <v/>
      </c>
      <c r="N979" s="52" t="str">
        <f t="array" ref="N979">IFERROR(VLOOKUP(B979,RT!A:AK,37,FALSE),"")</f>
        <v/>
      </c>
      <c r="O979" s="54" t="str">
        <f t="array" ref="O979">IFERROR(VLOOKUP(B979,RT!A:I,9,FALSE),"")</f>
        <v/>
      </c>
      <c r="P979" s="52" t="str">
        <f t="array" ref="P979">IFERROR(VLOOKUP(B979,RT!A:H,8,FALSE),"")</f>
        <v/>
      </c>
      <c r="Q979" s="55" t="str">
        <f t="array" ref="Q979">IFERROR(VLOOKUP(B979,RT!A:AA,27,FALSE),"")</f>
        <v/>
      </c>
      <c r="R979" s="56" t="str">
        <f t="array" ref="R979">IF(AND(E979&lt;&gt;"",G979="INS",K979="OUI",M979&gt;0),M979*IF($O979&gt;41790,5.94,5.65),"")</f>
        <v/>
      </c>
      <c r="S979" s="50" t="str">
        <f t="array" ref="S979">IF(AND(E979&lt;&gt;"",G979="REV",K979="OUI",M979&gt;0),M979*IF($O979&gt;41790,6.2,5.9),"")</f>
        <v/>
      </c>
      <c r="T979" s="57" t="str">
        <f t="array" ref="T979">IF(AND(E979&lt;&gt;"",K979="NON",OR(L979="Branchement individuel",L979="Batiment détruit")),3,"")</f>
        <v/>
      </c>
      <c r="U979" s="58"/>
      <c r="V979" s="58" t="str">
        <f t="array" ref="V979">IF(AND(E979&lt;&gt;"",K979="OUI",Q979="OUI"),18,"")</f>
        <v/>
      </c>
      <c r="W979" s="49" t="str">
        <f t="array" ref="W979">IF(AND(E979&lt;&gt;"",K979="OUI",Q979="OUI"),60,"")</f>
        <v/>
      </c>
      <c r="X979" s="56"/>
      <c r="Y979" s="49"/>
      <c r="Z979" s="49"/>
      <c r="AA979" s="51"/>
      <c r="AB979" s="48"/>
    </row>
    <row r="980" spans="1:28" x14ac:dyDescent="0.25">
      <c r="A980" s="152" t="str">
        <f t="array" ref="A980">IF(D980="",RIGHT(E980,7),"")</f>
        <v>5624100</v>
      </c>
      <c r="B980" s="152">
        <f t="array" ref="B980">E980</f>
        <v>10005624100</v>
      </c>
      <c r="C980" s="61" t="str">
        <f t="array" ref="C980">IFERROR(VLOOKUP(B980,RT!A:B,2,FALSE),"")</f>
        <v/>
      </c>
      <c r="D980" s="7" t="str">
        <f t="array" ref="D980">IFERROR(VLOOKUP(B980,RT!A:J,10,FALSE),"")</f>
        <v/>
      </c>
      <c r="E980" s="203">
        <v>10005624100</v>
      </c>
      <c r="F980" s="204" t="s">
        <v>811</v>
      </c>
      <c r="G980" s="204" t="s">
        <v>70</v>
      </c>
      <c r="H980" s="204"/>
      <c r="I980" s="204" t="s">
        <v>688</v>
      </c>
      <c r="J980" s="202" t="s">
        <v>84</v>
      </c>
      <c r="K980" s="169" t="str">
        <f t="array" ref="K980">IFERROR(VLOOKUP(B980,RT!A:K,11,FALSE),"")</f>
        <v/>
      </c>
      <c r="L980" s="170" t="str">
        <f t="array" ref="L980">IFERROR(VLOOKUP(B980,RT!A:AJ,36,FALSE),"")</f>
        <v/>
      </c>
      <c r="M980" s="53" t="str">
        <f t="array" ref="M980">IFERROR(VLOOKUP(B980,RT!A:AL,38,FALSE),"")</f>
        <v/>
      </c>
      <c r="N980" s="52" t="str">
        <f t="array" ref="N980">IFERROR(VLOOKUP(B980,RT!A:AK,37,FALSE),"")</f>
        <v/>
      </c>
      <c r="O980" s="54" t="str">
        <f t="array" ref="O980">IFERROR(VLOOKUP(B980,RT!A:I,9,FALSE),"")</f>
        <v/>
      </c>
      <c r="P980" s="52" t="str">
        <f t="array" ref="P980">IFERROR(VLOOKUP(B980,RT!A:H,8,FALSE),"")</f>
        <v/>
      </c>
      <c r="Q980" s="55" t="str">
        <f t="array" ref="Q980">IFERROR(VLOOKUP(B980,RT!A:AA,27,FALSE),"")</f>
        <v/>
      </c>
      <c r="R980" s="56" t="str">
        <f t="array" ref="R980">IF(AND(E980&lt;&gt;"",G980="INS",K980="OUI",M980&gt;0),M980*IF($O980&gt;41790,5.94,5.65),"")</f>
        <v/>
      </c>
      <c r="S980" s="50" t="str">
        <f t="array" ref="S980">IF(AND(E980&lt;&gt;"",G980="REV",K980="OUI",M980&gt;0),M980*IF($O980&gt;41790,6.2,5.9),"")</f>
        <v/>
      </c>
      <c r="T980" s="57" t="str">
        <f t="array" ref="T980">IF(AND(E980&lt;&gt;"",K980="NON",OR(L980="Branchement individuel",L980="Batiment détruit")),3,"")</f>
        <v/>
      </c>
      <c r="U980" s="58"/>
      <c r="V980" s="58" t="str">
        <f t="array" ref="V980">IF(AND(E980&lt;&gt;"",K980="OUI",Q980="OUI"),18,"")</f>
        <v/>
      </c>
      <c r="W980" s="49" t="str">
        <f t="array" ref="W980">IF(AND(E980&lt;&gt;"",K980="OUI",Q980="OUI"),60,"")</f>
        <v/>
      </c>
      <c r="X980" s="56"/>
      <c r="Y980" s="49"/>
      <c r="Z980" s="49"/>
      <c r="AA980" s="51"/>
      <c r="AB980" s="48"/>
    </row>
    <row r="981" spans="1:28" x14ac:dyDescent="0.25">
      <c r="A981" s="152" t="str">
        <f t="array" ref="A981">IF(D981="",RIGHT(E981,7),"")</f>
        <v>5610767</v>
      </c>
      <c r="B981" s="152">
        <f t="array" ref="B981">E981</f>
        <v>10005610767</v>
      </c>
      <c r="C981" s="61" t="str">
        <f t="array" ref="C981">IFERROR(VLOOKUP(B981,RT!A:B,2,FALSE),"")</f>
        <v/>
      </c>
      <c r="D981" s="7" t="str">
        <f t="array" ref="D981">IFERROR(VLOOKUP(B981,RT!A:J,10,FALSE),"")</f>
        <v/>
      </c>
      <c r="E981" s="203">
        <v>10005610767</v>
      </c>
      <c r="F981" s="204" t="s">
        <v>812</v>
      </c>
      <c r="G981" s="204" t="s">
        <v>70</v>
      </c>
      <c r="H981" s="204"/>
      <c r="I981" s="204" t="s">
        <v>688</v>
      </c>
      <c r="J981" s="202" t="s">
        <v>84</v>
      </c>
      <c r="K981" s="169" t="str">
        <f t="array" ref="K981">IFERROR(VLOOKUP(B981,RT!A:K,11,FALSE),"")</f>
        <v/>
      </c>
      <c r="L981" s="170" t="str">
        <f t="array" ref="L981">IFERROR(VLOOKUP(B981,RT!A:AJ,36,FALSE),"")</f>
        <v/>
      </c>
      <c r="M981" s="53" t="str">
        <f t="array" ref="M981">IFERROR(VLOOKUP(B981,RT!A:AL,38,FALSE),"")</f>
        <v/>
      </c>
      <c r="N981" s="52" t="str">
        <f t="array" ref="N981">IFERROR(VLOOKUP(B981,RT!A:AK,37,FALSE),"")</f>
        <v/>
      </c>
      <c r="O981" s="54" t="str">
        <f t="array" ref="O981">IFERROR(VLOOKUP(B981,RT!A:I,9,FALSE),"")</f>
        <v/>
      </c>
      <c r="P981" s="52" t="str">
        <f t="array" ref="P981">IFERROR(VLOOKUP(B981,RT!A:H,8,FALSE),"")</f>
        <v/>
      </c>
      <c r="Q981" s="55" t="str">
        <f t="array" ref="Q981">IFERROR(VLOOKUP(B981,RT!A:AA,27,FALSE),"")</f>
        <v/>
      </c>
      <c r="R981" s="56" t="str">
        <f t="array" ref="R981">IF(AND(E981&lt;&gt;"",G981="INS",K981="OUI",M981&gt;0),M981*IF($O981&gt;41790,5.94,5.65),"")</f>
        <v/>
      </c>
      <c r="S981" s="50" t="str">
        <f t="array" ref="S981">IF(AND(E981&lt;&gt;"",G981="REV",K981="OUI",M981&gt;0),M981*IF($O981&gt;41790,6.2,5.9),"")</f>
        <v/>
      </c>
      <c r="T981" s="57" t="str">
        <f t="array" ref="T981">IF(AND(E981&lt;&gt;"",K981="NON",OR(L981="Branchement individuel",L981="Batiment détruit")),3,"")</f>
        <v/>
      </c>
      <c r="U981" s="58"/>
      <c r="V981" s="58" t="str">
        <f t="array" ref="V981">IF(AND(E981&lt;&gt;"",K981="OUI",Q981="OUI"),18,"")</f>
        <v/>
      </c>
      <c r="W981" s="49" t="str">
        <f t="array" ref="W981">IF(AND(E981&lt;&gt;"",K981="OUI",Q981="OUI"),60,"")</f>
        <v/>
      </c>
      <c r="X981" s="56"/>
      <c r="Y981" s="49"/>
      <c r="Z981" s="49"/>
      <c r="AA981" s="51"/>
      <c r="AB981" s="48"/>
    </row>
    <row r="982" spans="1:28" x14ac:dyDescent="0.25">
      <c r="A982" s="152" t="str">
        <f t="array" ref="A982">IF(D982="",RIGHT(E982,7),"")</f>
        <v>5649102</v>
      </c>
      <c r="B982" s="152">
        <f t="array" ref="B982">E982</f>
        <v>10005649102</v>
      </c>
      <c r="C982" s="61" t="str">
        <f t="array" ref="C982">IFERROR(VLOOKUP(B982,RT!A:B,2,FALSE),"")</f>
        <v/>
      </c>
      <c r="D982" s="7" t="str">
        <f t="array" ref="D982">IFERROR(VLOOKUP(B982,RT!A:J,10,FALSE),"")</f>
        <v/>
      </c>
      <c r="E982" s="203">
        <v>10005649102</v>
      </c>
      <c r="F982" s="204" t="s">
        <v>776</v>
      </c>
      <c r="G982" s="204" t="s">
        <v>70</v>
      </c>
      <c r="H982" s="204"/>
      <c r="I982" s="204" t="s">
        <v>688</v>
      </c>
      <c r="J982" s="202" t="s">
        <v>84</v>
      </c>
      <c r="K982" s="169" t="str">
        <f t="array" ref="K982">IFERROR(VLOOKUP(B982,RT!A:K,11,FALSE),"")</f>
        <v/>
      </c>
      <c r="L982" s="170" t="str">
        <f t="array" ref="L982">IFERROR(VLOOKUP(B982,RT!A:AJ,36,FALSE),"")</f>
        <v/>
      </c>
      <c r="M982" s="53" t="str">
        <f t="array" ref="M982">IFERROR(VLOOKUP(B982,RT!A:AL,38,FALSE),"")</f>
        <v/>
      </c>
      <c r="N982" s="52" t="str">
        <f t="array" ref="N982">IFERROR(VLOOKUP(B982,RT!A:AK,37,FALSE),"")</f>
        <v/>
      </c>
      <c r="O982" s="54" t="str">
        <f t="array" ref="O982">IFERROR(VLOOKUP(B982,RT!A:I,9,FALSE),"")</f>
        <v/>
      </c>
      <c r="P982" s="52" t="str">
        <f t="array" ref="P982">IFERROR(VLOOKUP(B982,RT!A:H,8,FALSE),"")</f>
        <v/>
      </c>
      <c r="Q982" s="55" t="str">
        <f t="array" ref="Q982">IFERROR(VLOOKUP(B982,RT!A:AA,27,FALSE),"")</f>
        <v/>
      </c>
      <c r="R982" s="56" t="str">
        <f t="array" ref="R982">IF(AND(E982&lt;&gt;"",G982="INS",K982="OUI",M982&gt;0),M982*IF($O982&gt;41790,5.94,5.65),"")</f>
        <v/>
      </c>
      <c r="S982" s="50" t="str">
        <f t="array" ref="S982">IF(AND(E982&lt;&gt;"",G982="REV",K982="OUI",M982&gt;0),M982*IF($O982&gt;41790,6.2,5.9),"")</f>
        <v/>
      </c>
      <c r="T982" s="57" t="str">
        <f t="array" ref="T982">IF(AND(E982&lt;&gt;"",K982="NON",OR(L982="Branchement individuel",L982="Batiment détruit")),3,"")</f>
        <v/>
      </c>
      <c r="U982" s="58"/>
      <c r="V982" s="58" t="str">
        <f t="array" ref="V982">IF(AND(E982&lt;&gt;"",K982="OUI",Q982="OUI"),18,"")</f>
        <v/>
      </c>
      <c r="W982" s="49" t="str">
        <f t="array" ref="W982">IF(AND(E982&lt;&gt;"",K982="OUI",Q982="OUI"),60,"")</f>
        <v/>
      </c>
      <c r="X982" s="56"/>
      <c r="Y982" s="49"/>
      <c r="Z982" s="49"/>
      <c r="AA982" s="51"/>
      <c r="AB982" s="48"/>
    </row>
    <row r="983" spans="1:28" x14ac:dyDescent="0.25">
      <c r="A983" s="152" t="str">
        <f t="array" ref="A983">IF(D983="",RIGHT(E983,7),"")</f>
        <v>5616218</v>
      </c>
      <c r="B983" s="152">
        <f t="array" ref="B983">E983</f>
        <v>10005616218</v>
      </c>
      <c r="C983" s="61" t="str">
        <f t="array" ref="C983">IFERROR(VLOOKUP(B983,RT!A:B,2,FALSE),"")</f>
        <v/>
      </c>
      <c r="D983" s="7" t="str">
        <f t="array" ref="D983">IFERROR(VLOOKUP(B983,RT!A:J,10,FALSE),"")</f>
        <v/>
      </c>
      <c r="E983" s="203">
        <v>10005616218</v>
      </c>
      <c r="F983" s="204" t="s">
        <v>695</v>
      </c>
      <c r="G983" s="204" t="s">
        <v>70</v>
      </c>
      <c r="H983" s="204"/>
      <c r="I983" s="204" t="s">
        <v>688</v>
      </c>
      <c r="J983" s="202" t="s">
        <v>84</v>
      </c>
      <c r="K983" s="169" t="str">
        <f t="array" ref="K983">IFERROR(VLOOKUP(B983,RT!A:K,11,FALSE),"")</f>
        <v/>
      </c>
      <c r="L983" s="170" t="str">
        <f t="array" ref="L983">IFERROR(VLOOKUP(B983,RT!A:AJ,36,FALSE),"")</f>
        <v/>
      </c>
      <c r="M983" s="53" t="str">
        <f t="array" ref="M983">IFERROR(VLOOKUP(B983,RT!A:AL,38,FALSE),"")</f>
        <v/>
      </c>
      <c r="N983" s="52" t="str">
        <f t="array" ref="N983">IFERROR(VLOOKUP(B983,RT!A:AK,37,FALSE),"")</f>
        <v/>
      </c>
      <c r="O983" s="54" t="str">
        <f t="array" ref="O983">IFERROR(VLOOKUP(B983,RT!A:I,9,FALSE),"")</f>
        <v/>
      </c>
      <c r="P983" s="52" t="str">
        <f t="array" ref="P983">IFERROR(VLOOKUP(B983,RT!A:H,8,FALSE),"")</f>
        <v/>
      </c>
      <c r="Q983" s="55" t="str">
        <f t="array" ref="Q983">IFERROR(VLOOKUP(B983,RT!A:AA,27,FALSE),"")</f>
        <v/>
      </c>
      <c r="R983" s="56" t="str">
        <f t="array" ref="R983">IF(AND(E983&lt;&gt;"",G983="INS",K983="OUI",M983&gt;0),M983*IF($O983&gt;41790,5.94,5.65),"")</f>
        <v/>
      </c>
      <c r="S983" s="50" t="str">
        <f t="array" ref="S983">IF(AND(E983&lt;&gt;"",G983="REV",K983="OUI",M983&gt;0),M983*IF($O983&gt;41790,6.2,5.9),"")</f>
        <v/>
      </c>
      <c r="T983" s="57" t="str">
        <f t="array" ref="T983">IF(AND(E983&lt;&gt;"",K983="NON",OR(L983="Branchement individuel",L983="Batiment détruit")),3,"")</f>
        <v/>
      </c>
      <c r="U983" s="58"/>
      <c r="V983" s="58" t="str">
        <f t="array" ref="V983">IF(AND(E983&lt;&gt;"",K983="OUI",Q983="OUI"),18,"")</f>
        <v/>
      </c>
      <c r="W983" s="49" t="str">
        <f t="array" ref="W983">IF(AND(E983&lt;&gt;"",K983="OUI",Q983="OUI"),60,"")</f>
        <v/>
      </c>
      <c r="X983" s="56"/>
      <c r="Y983" s="49"/>
      <c r="Z983" s="49"/>
      <c r="AA983" s="51"/>
      <c r="AB983" s="48"/>
    </row>
    <row r="984" spans="1:28" x14ac:dyDescent="0.25">
      <c r="A984" s="152" t="str">
        <f t="array" ref="A984">IF(D984="",RIGHT(E984,7),"")</f>
        <v>5580089</v>
      </c>
      <c r="B984" s="152">
        <f t="array" ref="B984">E984</f>
        <v>10005580089</v>
      </c>
      <c r="C984" s="61" t="str">
        <f t="array" ref="C984">IFERROR(VLOOKUP(B984,RT!A:B,2,FALSE),"")</f>
        <v/>
      </c>
      <c r="D984" s="7" t="str">
        <f t="array" ref="D984">IFERROR(VLOOKUP(B984,RT!A:J,10,FALSE),"")</f>
        <v/>
      </c>
      <c r="E984" s="203">
        <v>10005580089</v>
      </c>
      <c r="F984" s="204" t="s">
        <v>858</v>
      </c>
      <c r="G984" s="204" t="s">
        <v>70</v>
      </c>
      <c r="H984" s="204"/>
      <c r="I984" s="204" t="s">
        <v>688</v>
      </c>
      <c r="J984" s="202" t="s">
        <v>84</v>
      </c>
      <c r="K984" s="169" t="str">
        <f t="array" ref="K984">IFERROR(VLOOKUP(B984,RT!A:K,11,FALSE),"")</f>
        <v/>
      </c>
      <c r="L984" s="170" t="str">
        <f t="array" ref="L984">IFERROR(VLOOKUP(B984,RT!A:AJ,36,FALSE),"")</f>
        <v/>
      </c>
      <c r="M984" s="53" t="str">
        <f t="array" ref="M984">IFERROR(VLOOKUP(B984,RT!A:AL,38,FALSE),"")</f>
        <v/>
      </c>
      <c r="N984" s="52" t="str">
        <f t="array" ref="N984">IFERROR(VLOOKUP(B984,RT!A:AK,37,FALSE),"")</f>
        <v/>
      </c>
      <c r="O984" s="54" t="str">
        <f t="array" ref="O984">IFERROR(VLOOKUP(B984,RT!A:I,9,FALSE),"")</f>
        <v/>
      </c>
      <c r="P984" s="52" t="str">
        <f t="array" ref="P984">IFERROR(VLOOKUP(B984,RT!A:H,8,FALSE),"")</f>
        <v/>
      </c>
      <c r="Q984" s="55" t="str">
        <f t="array" ref="Q984">IFERROR(VLOOKUP(B984,RT!A:AA,27,FALSE),"")</f>
        <v/>
      </c>
      <c r="R984" s="56" t="str">
        <f t="array" ref="R984">IF(AND(E984&lt;&gt;"",G984="INS",K984="OUI",M984&gt;0),M984*IF($O984&gt;41790,5.94,5.65),"")</f>
        <v/>
      </c>
      <c r="S984" s="50" t="str">
        <f t="array" ref="S984">IF(AND(E984&lt;&gt;"",G984="REV",K984="OUI",M984&gt;0),M984*IF($O984&gt;41790,6.2,5.9),"")</f>
        <v/>
      </c>
      <c r="T984" s="57" t="str">
        <f t="array" ref="T984">IF(AND(E984&lt;&gt;"",K984="NON",OR(L984="Branchement individuel",L984="Batiment détruit")),3,"")</f>
        <v/>
      </c>
      <c r="U984" s="58"/>
      <c r="V984" s="58" t="str">
        <f t="array" ref="V984">IF(AND(E984&lt;&gt;"",K984="OUI",Q984="OUI"),18,"")</f>
        <v/>
      </c>
      <c r="W984" s="49" t="str">
        <f t="array" ref="W984">IF(AND(E984&lt;&gt;"",K984="OUI",Q984="OUI"),60,"")</f>
        <v/>
      </c>
      <c r="X984" s="56"/>
      <c r="Y984" s="49"/>
      <c r="Z984" s="49"/>
      <c r="AA984" s="51"/>
      <c r="AB984" s="48"/>
    </row>
    <row r="985" spans="1:28" x14ac:dyDescent="0.25">
      <c r="A985" s="152" t="str">
        <f t="array" ref="A985">IF(D985="",RIGHT(E985,7),"")</f>
        <v>5497910</v>
      </c>
      <c r="B985" s="152">
        <f t="array" ref="B985">E985</f>
        <v>10005497910</v>
      </c>
      <c r="C985" s="61" t="str">
        <f t="array" ref="C985">IFERROR(VLOOKUP(B985,RT!A:B,2,FALSE),"")</f>
        <v/>
      </c>
      <c r="D985" s="7" t="str">
        <f t="array" ref="D985">IFERROR(VLOOKUP(B985,RT!A:J,10,FALSE),"")</f>
        <v/>
      </c>
      <c r="E985" s="203">
        <v>10005497910</v>
      </c>
      <c r="F985" s="204" t="s">
        <v>706</v>
      </c>
      <c r="G985" s="204" t="s">
        <v>70</v>
      </c>
      <c r="H985" s="204"/>
      <c r="I985" s="204" t="s">
        <v>688</v>
      </c>
      <c r="J985" s="202" t="s">
        <v>84</v>
      </c>
      <c r="K985" s="169" t="str">
        <f t="array" ref="K985">IFERROR(VLOOKUP(B985,RT!A:K,11,FALSE),"")</f>
        <v/>
      </c>
      <c r="L985" s="170" t="str">
        <f t="array" ref="L985">IFERROR(VLOOKUP(B985,RT!A:AJ,36,FALSE),"")</f>
        <v/>
      </c>
      <c r="M985" s="53" t="str">
        <f t="array" ref="M985">IFERROR(VLOOKUP(B985,RT!A:AL,38,FALSE),"")</f>
        <v/>
      </c>
      <c r="N985" s="52" t="str">
        <f t="array" ref="N985">IFERROR(VLOOKUP(B985,RT!A:AK,37,FALSE),"")</f>
        <v/>
      </c>
      <c r="O985" s="54" t="str">
        <f t="array" ref="O985">IFERROR(VLOOKUP(B985,RT!A:I,9,FALSE),"")</f>
        <v/>
      </c>
      <c r="P985" s="52" t="str">
        <f t="array" ref="P985">IFERROR(VLOOKUP(B985,RT!A:H,8,FALSE),"")</f>
        <v/>
      </c>
      <c r="Q985" s="55" t="str">
        <f t="array" ref="Q985">IFERROR(VLOOKUP(B985,RT!A:AA,27,FALSE),"")</f>
        <v/>
      </c>
      <c r="R985" s="56" t="str">
        <f t="array" ref="R985">IF(AND(E985&lt;&gt;"",G985="INS",K985="OUI",M985&gt;0),M985*IF($O985&gt;41790,5.94,5.65),"")</f>
        <v/>
      </c>
      <c r="S985" s="50" t="str">
        <f t="array" ref="S985">IF(AND(E985&lt;&gt;"",G985="REV",K985="OUI",M985&gt;0),M985*IF($O985&gt;41790,6.2,5.9),"")</f>
        <v/>
      </c>
      <c r="T985" s="57" t="str">
        <f t="array" ref="T985">IF(AND(E985&lt;&gt;"",K985="NON",OR(L985="Branchement individuel",L985="Batiment détruit")),3,"")</f>
        <v/>
      </c>
      <c r="U985" s="58"/>
      <c r="V985" s="58" t="str">
        <f t="array" ref="V985">IF(AND(E985&lt;&gt;"",K985="OUI",Q985="OUI"),18,"")</f>
        <v/>
      </c>
      <c r="W985" s="49" t="str">
        <f t="array" ref="W985">IF(AND(E985&lt;&gt;"",K985="OUI",Q985="OUI"),60,"")</f>
        <v/>
      </c>
      <c r="X985" s="56"/>
      <c r="Y985" s="49"/>
      <c r="Z985" s="49"/>
      <c r="AA985" s="51"/>
      <c r="AB985" s="48"/>
    </row>
    <row r="986" spans="1:28" x14ac:dyDescent="0.25">
      <c r="A986" s="152" t="str">
        <f t="array" ref="A986">IF(D986="",RIGHT(E986,7),"")</f>
        <v>5559595</v>
      </c>
      <c r="B986" s="152">
        <f t="array" ref="B986">E986</f>
        <v>10005559595</v>
      </c>
      <c r="C986" s="61" t="str">
        <f t="array" ref="C986">IFERROR(VLOOKUP(B986,RT!A:B,2,FALSE),"")</f>
        <v/>
      </c>
      <c r="D986" s="7" t="str">
        <f t="array" ref="D986">IFERROR(VLOOKUP(B986,RT!A:J,10,FALSE),"")</f>
        <v/>
      </c>
      <c r="E986" s="203">
        <v>10005559595</v>
      </c>
      <c r="F986" s="204" t="s">
        <v>694</v>
      </c>
      <c r="G986" s="204" t="s">
        <v>70</v>
      </c>
      <c r="H986" s="204"/>
      <c r="I986" s="204" t="s">
        <v>688</v>
      </c>
      <c r="J986" s="202" t="s">
        <v>84</v>
      </c>
      <c r="K986" s="169" t="str">
        <f t="array" ref="K986">IFERROR(VLOOKUP(B986,RT!A:K,11,FALSE),"")</f>
        <v/>
      </c>
      <c r="L986" s="170" t="str">
        <f t="array" ref="L986">IFERROR(VLOOKUP(B986,RT!A:AJ,36,FALSE),"")</f>
        <v/>
      </c>
      <c r="M986" s="53" t="str">
        <f t="array" ref="M986">IFERROR(VLOOKUP(B986,RT!A:AL,38,FALSE),"")</f>
        <v/>
      </c>
      <c r="N986" s="52" t="str">
        <f t="array" ref="N986">IFERROR(VLOOKUP(B986,RT!A:AK,37,FALSE),"")</f>
        <v/>
      </c>
      <c r="O986" s="54" t="str">
        <f t="array" ref="O986">IFERROR(VLOOKUP(B986,RT!A:I,9,FALSE),"")</f>
        <v/>
      </c>
      <c r="P986" s="52" t="str">
        <f t="array" ref="P986">IFERROR(VLOOKUP(B986,RT!A:H,8,FALSE),"")</f>
        <v/>
      </c>
      <c r="Q986" s="55" t="str">
        <f t="array" ref="Q986">IFERROR(VLOOKUP(B986,RT!A:AA,27,FALSE),"")</f>
        <v/>
      </c>
      <c r="R986" s="56" t="str">
        <f t="array" ref="R986">IF(AND(E986&lt;&gt;"",G986="INS",K986="OUI",M986&gt;0),M986*IF($O986&gt;41790,5.94,5.65),"")</f>
        <v/>
      </c>
      <c r="S986" s="50" t="str">
        <f t="array" ref="S986">IF(AND(E986&lt;&gt;"",G986="REV",K986="OUI",M986&gt;0),M986*IF($O986&gt;41790,6.2,5.9),"")</f>
        <v/>
      </c>
      <c r="T986" s="57" t="str">
        <f t="array" ref="T986">IF(AND(E986&lt;&gt;"",K986="NON",OR(L986="Branchement individuel",L986="Batiment détruit")),3,"")</f>
        <v/>
      </c>
      <c r="U986" s="58"/>
      <c r="V986" s="58" t="str">
        <f t="array" ref="V986">IF(AND(E986&lt;&gt;"",K986="OUI",Q986="OUI"),18,"")</f>
        <v/>
      </c>
      <c r="W986" s="49" t="str">
        <f t="array" ref="W986">IF(AND(E986&lt;&gt;"",K986="OUI",Q986="OUI"),60,"")</f>
        <v/>
      </c>
      <c r="X986" s="56"/>
      <c r="Y986" s="49"/>
      <c r="Z986" s="49"/>
      <c r="AA986" s="51"/>
      <c r="AB986" s="48"/>
    </row>
    <row r="987" spans="1:28" x14ac:dyDescent="0.25">
      <c r="A987" s="152" t="str">
        <f t="array" ref="A987">IF(D987="",RIGHT(E987,7),"")</f>
        <v>5555296</v>
      </c>
      <c r="B987" s="152">
        <f t="array" ref="B987">E987</f>
        <v>10005555296</v>
      </c>
      <c r="C987" s="61" t="str">
        <f t="array" ref="C987">IFERROR(VLOOKUP(B987,RT!A:B,2,FALSE),"")</f>
        <v/>
      </c>
      <c r="D987" s="7" t="str">
        <f t="array" ref="D987">IFERROR(VLOOKUP(B987,RT!A:J,10,FALSE),"")</f>
        <v/>
      </c>
      <c r="E987" s="203">
        <v>10005555296</v>
      </c>
      <c r="F987" s="204" t="s">
        <v>900</v>
      </c>
      <c r="G987" s="204" t="s">
        <v>70</v>
      </c>
      <c r="H987" s="204"/>
      <c r="I987" s="204" t="s">
        <v>688</v>
      </c>
      <c r="J987" s="202" t="s">
        <v>84</v>
      </c>
      <c r="K987" s="169" t="str">
        <f t="array" ref="K987">IFERROR(VLOOKUP(B987,RT!A:K,11,FALSE),"")</f>
        <v/>
      </c>
      <c r="L987" s="170" t="str">
        <f t="array" ref="L987">IFERROR(VLOOKUP(B987,RT!A:AJ,36,FALSE),"")</f>
        <v/>
      </c>
      <c r="M987" s="53" t="str">
        <f t="array" ref="M987">IFERROR(VLOOKUP(B987,RT!A:AL,38,FALSE),"")</f>
        <v/>
      </c>
      <c r="N987" s="52" t="str">
        <f t="array" ref="N987">IFERROR(VLOOKUP(B987,RT!A:AK,37,FALSE),"")</f>
        <v/>
      </c>
      <c r="O987" s="54" t="str">
        <f t="array" ref="O987">IFERROR(VLOOKUP(B987,RT!A:I,9,FALSE),"")</f>
        <v/>
      </c>
      <c r="P987" s="52" t="str">
        <f t="array" ref="P987">IFERROR(VLOOKUP(B987,RT!A:H,8,FALSE),"")</f>
        <v/>
      </c>
      <c r="Q987" s="55" t="str">
        <f t="array" ref="Q987">IFERROR(VLOOKUP(B987,RT!A:AA,27,FALSE),"")</f>
        <v/>
      </c>
      <c r="R987" s="56" t="str">
        <f t="array" ref="R987">IF(AND(E987&lt;&gt;"",G987="INS",K987="OUI",M987&gt;0),M987*IF($O987&gt;41790,5.94,5.65),"")</f>
        <v/>
      </c>
      <c r="S987" s="50" t="str">
        <f t="array" ref="S987">IF(AND(E987&lt;&gt;"",G987="REV",K987="OUI",M987&gt;0),M987*IF($O987&gt;41790,6.2,5.9),"")</f>
        <v/>
      </c>
      <c r="T987" s="57" t="str">
        <f t="array" ref="T987">IF(AND(E987&lt;&gt;"",K987="NON",OR(L987="Branchement individuel",L987="Batiment détruit")),3,"")</f>
        <v/>
      </c>
      <c r="U987" s="58"/>
      <c r="V987" s="58" t="str">
        <f t="array" ref="V987">IF(AND(E987&lt;&gt;"",K987="OUI",Q987="OUI"),18,"")</f>
        <v/>
      </c>
      <c r="W987" s="49" t="str">
        <f t="array" ref="W987">IF(AND(E987&lt;&gt;"",K987="OUI",Q987="OUI"),60,"")</f>
        <v/>
      </c>
      <c r="X987" s="56"/>
      <c r="Y987" s="49"/>
      <c r="Z987" s="49"/>
      <c r="AA987" s="51"/>
      <c r="AB987" s="48"/>
    </row>
    <row r="988" spans="1:28" x14ac:dyDescent="0.25">
      <c r="A988" s="152" t="str">
        <f t="array" ref="A988">IF(D988="",RIGHT(E988,7),"")</f>
        <v>5558175</v>
      </c>
      <c r="B988" s="152">
        <f t="array" ref="B988">E988</f>
        <v>10005558175</v>
      </c>
      <c r="C988" s="61" t="str">
        <f t="array" ref="C988">IFERROR(VLOOKUP(B988,RT!A:B,2,FALSE),"")</f>
        <v/>
      </c>
      <c r="D988" s="7" t="str">
        <f t="array" ref="D988">IFERROR(VLOOKUP(B988,RT!A:J,10,FALSE),"")</f>
        <v/>
      </c>
      <c r="E988" s="203">
        <v>10005558175</v>
      </c>
      <c r="F988" s="204" t="s">
        <v>895</v>
      </c>
      <c r="G988" s="204" t="s">
        <v>70</v>
      </c>
      <c r="H988" s="204"/>
      <c r="I988" s="204" t="s">
        <v>688</v>
      </c>
      <c r="J988" s="202" t="s">
        <v>84</v>
      </c>
      <c r="K988" s="169" t="str">
        <f t="array" ref="K988">IFERROR(VLOOKUP(B988,RT!A:K,11,FALSE),"")</f>
        <v/>
      </c>
      <c r="L988" s="170" t="str">
        <f t="array" ref="L988">IFERROR(VLOOKUP(B988,RT!A:AJ,36,FALSE),"")</f>
        <v/>
      </c>
      <c r="M988" s="53" t="str">
        <f t="array" ref="M988">IFERROR(VLOOKUP(B988,RT!A:AL,38,FALSE),"")</f>
        <v/>
      </c>
      <c r="N988" s="52" t="str">
        <f t="array" ref="N988">IFERROR(VLOOKUP(B988,RT!A:AK,37,FALSE),"")</f>
        <v/>
      </c>
      <c r="O988" s="54" t="str">
        <f t="array" ref="O988">IFERROR(VLOOKUP(B988,RT!A:I,9,FALSE),"")</f>
        <v/>
      </c>
      <c r="P988" s="52" t="str">
        <f t="array" ref="P988">IFERROR(VLOOKUP(B988,RT!A:H,8,FALSE),"")</f>
        <v/>
      </c>
      <c r="Q988" s="55" t="str">
        <f t="array" ref="Q988">IFERROR(VLOOKUP(B988,RT!A:AA,27,FALSE),"")</f>
        <v/>
      </c>
      <c r="R988" s="56" t="str">
        <f t="array" ref="R988">IF(AND(E988&lt;&gt;"",G988="INS",K988="OUI",M988&gt;0),M988*IF($O988&gt;41790,5.94,5.65),"")</f>
        <v/>
      </c>
      <c r="S988" s="50" t="str">
        <f t="array" ref="S988">IF(AND(E988&lt;&gt;"",G988="REV",K988="OUI",M988&gt;0),M988*IF($O988&gt;41790,6.2,5.9),"")</f>
        <v/>
      </c>
      <c r="T988" s="57" t="str">
        <f t="array" ref="T988">IF(AND(E988&lt;&gt;"",K988="NON",OR(L988="Branchement individuel",L988="Batiment détruit")),3,"")</f>
        <v/>
      </c>
      <c r="U988" s="58"/>
      <c r="V988" s="58" t="str">
        <f t="array" ref="V988">IF(AND(E988&lt;&gt;"",K988="OUI",Q988="OUI"),18,"")</f>
        <v/>
      </c>
      <c r="W988" s="49" t="str">
        <f t="array" ref="W988">IF(AND(E988&lt;&gt;"",K988="OUI",Q988="OUI"),60,"")</f>
        <v/>
      </c>
      <c r="X988" s="56"/>
      <c r="Y988" s="49"/>
      <c r="Z988" s="49"/>
      <c r="AA988" s="51"/>
      <c r="AB988" s="48"/>
    </row>
    <row r="989" spans="1:28" x14ac:dyDescent="0.25">
      <c r="A989" s="152" t="str">
        <f t="array" ref="A989">IF(D989="",RIGHT(E989,7),"")</f>
        <v>5610758</v>
      </c>
      <c r="B989" s="152">
        <f t="array" ref="B989">E989</f>
        <v>10005610758</v>
      </c>
      <c r="C989" s="61" t="str">
        <f t="array" ref="C989">IFERROR(VLOOKUP(B989,RT!A:B,2,FALSE),"")</f>
        <v/>
      </c>
      <c r="D989" s="7" t="str">
        <f t="array" ref="D989">IFERROR(VLOOKUP(B989,RT!A:J,10,FALSE),"")</f>
        <v/>
      </c>
      <c r="E989" s="203">
        <v>10005610758</v>
      </c>
      <c r="F989" s="204" t="s">
        <v>848</v>
      </c>
      <c r="G989" s="204" t="s">
        <v>70</v>
      </c>
      <c r="H989" s="204"/>
      <c r="I989" s="204" t="s">
        <v>688</v>
      </c>
      <c r="J989" s="202" t="s">
        <v>84</v>
      </c>
      <c r="K989" s="169" t="str">
        <f t="array" ref="K989">IFERROR(VLOOKUP(B989,RT!A:K,11,FALSE),"")</f>
        <v/>
      </c>
      <c r="L989" s="170" t="str">
        <f t="array" ref="L989">IFERROR(VLOOKUP(B989,RT!A:AJ,36,FALSE),"")</f>
        <v/>
      </c>
      <c r="M989" s="53" t="str">
        <f t="array" ref="M989">IFERROR(VLOOKUP(B989,RT!A:AL,38,FALSE),"")</f>
        <v/>
      </c>
      <c r="N989" s="52" t="str">
        <f t="array" ref="N989">IFERROR(VLOOKUP(B989,RT!A:AK,37,FALSE),"")</f>
        <v/>
      </c>
      <c r="O989" s="54" t="str">
        <f t="array" ref="O989">IFERROR(VLOOKUP(B989,RT!A:I,9,FALSE),"")</f>
        <v/>
      </c>
      <c r="P989" s="52" t="str">
        <f t="array" ref="P989">IFERROR(VLOOKUP(B989,RT!A:H,8,FALSE),"")</f>
        <v/>
      </c>
      <c r="Q989" s="55" t="str">
        <f t="array" ref="Q989">IFERROR(VLOOKUP(B989,RT!A:AA,27,FALSE),"")</f>
        <v/>
      </c>
      <c r="R989" s="56" t="str">
        <f t="array" ref="R989">IF(AND(E989&lt;&gt;"",G989="INS",K989="OUI",M989&gt;0),M989*IF($O989&gt;41790,5.94,5.65),"")</f>
        <v/>
      </c>
      <c r="S989" s="50" t="str">
        <f t="array" ref="S989">IF(AND(E989&lt;&gt;"",G989="REV",K989="OUI",M989&gt;0),M989*IF($O989&gt;41790,6.2,5.9),"")</f>
        <v/>
      </c>
      <c r="T989" s="57" t="str">
        <f t="array" ref="T989">IF(AND(E989&lt;&gt;"",K989="NON",OR(L989="Branchement individuel",L989="Batiment détruit")),3,"")</f>
        <v/>
      </c>
      <c r="U989" s="58"/>
      <c r="V989" s="58" t="str">
        <f t="array" ref="V989">IF(AND(E989&lt;&gt;"",K989="OUI",Q989="OUI"),18,"")</f>
        <v/>
      </c>
      <c r="W989" s="49" t="str">
        <f t="array" ref="W989">IF(AND(E989&lt;&gt;"",K989="OUI",Q989="OUI"),60,"")</f>
        <v/>
      </c>
      <c r="X989" s="56"/>
      <c r="Y989" s="49"/>
      <c r="Z989" s="49"/>
      <c r="AA989" s="51"/>
      <c r="AB989" s="48"/>
    </row>
    <row r="990" spans="1:28" x14ac:dyDescent="0.25">
      <c r="A990" s="152" t="str">
        <f t="array" ref="A990">IF(D990="",RIGHT(E990,7),"")</f>
        <v>5624098</v>
      </c>
      <c r="B990" s="152">
        <f t="array" ref="B990">E990</f>
        <v>10005624098</v>
      </c>
      <c r="C990" s="61" t="str">
        <f t="array" ref="C990">IFERROR(VLOOKUP(B990,RT!A:B,2,FALSE),"")</f>
        <v/>
      </c>
      <c r="D990" s="7" t="str">
        <f t="array" ref="D990">IFERROR(VLOOKUP(B990,RT!A:J,10,FALSE),"")</f>
        <v/>
      </c>
      <c r="E990" s="203">
        <v>10005624098</v>
      </c>
      <c r="F990" s="204" t="s">
        <v>798</v>
      </c>
      <c r="G990" s="204" t="s">
        <v>70</v>
      </c>
      <c r="H990" s="204"/>
      <c r="I990" s="204" t="s">
        <v>688</v>
      </c>
      <c r="J990" s="202" t="s">
        <v>84</v>
      </c>
      <c r="K990" s="169" t="str">
        <f t="array" ref="K990">IFERROR(VLOOKUP(B990,RT!A:K,11,FALSE),"")</f>
        <v/>
      </c>
      <c r="L990" s="170" t="str">
        <f t="array" ref="L990">IFERROR(VLOOKUP(B990,RT!A:AJ,36,FALSE),"")</f>
        <v/>
      </c>
      <c r="M990" s="53" t="str">
        <f t="array" ref="M990">IFERROR(VLOOKUP(B990,RT!A:AL,38,FALSE),"")</f>
        <v/>
      </c>
      <c r="N990" s="52" t="str">
        <f t="array" ref="N990">IFERROR(VLOOKUP(B990,RT!A:AK,37,FALSE),"")</f>
        <v/>
      </c>
      <c r="O990" s="54" t="str">
        <f t="array" ref="O990">IFERROR(VLOOKUP(B990,RT!A:I,9,FALSE),"")</f>
        <v/>
      </c>
      <c r="P990" s="52" t="str">
        <f t="array" ref="P990">IFERROR(VLOOKUP(B990,RT!A:H,8,FALSE),"")</f>
        <v/>
      </c>
      <c r="Q990" s="55" t="str">
        <f t="array" ref="Q990">IFERROR(VLOOKUP(B990,RT!A:AA,27,FALSE),"")</f>
        <v/>
      </c>
      <c r="R990" s="56" t="str">
        <f t="array" ref="R990">IF(AND(E990&lt;&gt;"",G990="INS",K990="OUI",M990&gt;0),M990*IF($O990&gt;41790,5.94,5.65),"")</f>
        <v/>
      </c>
      <c r="S990" s="50" t="str">
        <f t="array" ref="S990">IF(AND(E990&lt;&gt;"",G990="REV",K990="OUI",M990&gt;0),M990*IF($O990&gt;41790,6.2,5.9),"")</f>
        <v/>
      </c>
      <c r="T990" s="57" t="str">
        <f t="array" ref="T990">IF(AND(E990&lt;&gt;"",K990="NON",OR(L990="Branchement individuel",L990="Batiment détruit")),3,"")</f>
        <v/>
      </c>
      <c r="U990" s="58"/>
      <c r="V990" s="58" t="str">
        <f t="array" ref="V990">IF(AND(E990&lt;&gt;"",K990="OUI",Q990="OUI"),18,"")</f>
        <v/>
      </c>
      <c r="W990" s="49" t="str">
        <f t="array" ref="W990">IF(AND(E990&lt;&gt;"",K990="OUI",Q990="OUI"),60,"")</f>
        <v/>
      </c>
      <c r="X990" s="56"/>
      <c r="Y990" s="49"/>
      <c r="Z990" s="49"/>
      <c r="AA990" s="51"/>
      <c r="AB990" s="48"/>
    </row>
    <row r="991" spans="1:28" x14ac:dyDescent="0.25">
      <c r="A991" s="152" t="str">
        <f t="array" ref="A991">IF(D991="",RIGHT(E991,7),"")</f>
        <v>5606204</v>
      </c>
      <c r="B991" s="152">
        <f t="array" ref="B991">E991</f>
        <v>10005606204</v>
      </c>
      <c r="C991" s="61" t="str">
        <f t="array" ref="C991">IFERROR(VLOOKUP(B991,RT!A:B,2,FALSE),"")</f>
        <v/>
      </c>
      <c r="D991" s="7" t="str">
        <f t="array" ref="D991">IFERROR(VLOOKUP(B991,RT!A:J,10,FALSE),"")</f>
        <v/>
      </c>
      <c r="E991" s="203">
        <v>10005606204</v>
      </c>
      <c r="F991" s="204" t="s">
        <v>799</v>
      </c>
      <c r="G991" s="204" t="s">
        <v>70</v>
      </c>
      <c r="H991" s="204"/>
      <c r="I991" s="204" t="s">
        <v>688</v>
      </c>
      <c r="J991" s="202" t="s">
        <v>84</v>
      </c>
      <c r="K991" s="169" t="str">
        <f t="array" ref="K991">IFERROR(VLOOKUP(B991,RT!A:K,11,FALSE),"")</f>
        <v/>
      </c>
      <c r="L991" s="170" t="str">
        <f t="array" ref="L991">IFERROR(VLOOKUP(B991,RT!A:AJ,36,FALSE),"")</f>
        <v/>
      </c>
      <c r="M991" s="53" t="str">
        <f t="array" ref="M991">IFERROR(VLOOKUP(B991,RT!A:AL,38,FALSE),"")</f>
        <v/>
      </c>
      <c r="N991" s="52" t="str">
        <f t="array" ref="N991">IFERROR(VLOOKUP(B991,RT!A:AK,37,FALSE),"")</f>
        <v/>
      </c>
      <c r="O991" s="54" t="str">
        <f t="array" ref="O991">IFERROR(VLOOKUP(B991,RT!A:I,9,FALSE),"")</f>
        <v/>
      </c>
      <c r="P991" s="52" t="str">
        <f t="array" ref="P991">IFERROR(VLOOKUP(B991,RT!A:H,8,FALSE),"")</f>
        <v/>
      </c>
      <c r="Q991" s="55" t="str">
        <f t="array" ref="Q991">IFERROR(VLOOKUP(B991,RT!A:AA,27,FALSE),"")</f>
        <v/>
      </c>
      <c r="R991" s="56" t="str">
        <f t="array" ref="R991">IF(AND(E991&lt;&gt;"",G991="INS",K991="OUI",M991&gt;0),M991*IF($O991&gt;41790,5.94,5.65),"")</f>
        <v/>
      </c>
      <c r="S991" s="50" t="str">
        <f t="array" ref="S991">IF(AND(E991&lt;&gt;"",G991="REV",K991="OUI",M991&gt;0),M991*IF($O991&gt;41790,6.2,5.9),"")</f>
        <v/>
      </c>
      <c r="T991" s="57" t="str">
        <f t="array" ref="T991">IF(AND(E991&lt;&gt;"",K991="NON",OR(L991="Branchement individuel",L991="Batiment détruit")),3,"")</f>
        <v/>
      </c>
      <c r="U991" s="58"/>
      <c r="V991" s="58" t="str">
        <f t="array" ref="V991">IF(AND(E991&lt;&gt;"",K991="OUI",Q991="OUI"),18,"")</f>
        <v/>
      </c>
      <c r="W991" s="49" t="str">
        <f t="array" ref="W991">IF(AND(E991&lt;&gt;"",K991="OUI",Q991="OUI"),60,"")</f>
        <v/>
      </c>
      <c r="X991" s="56"/>
      <c r="Y991" s="49"/>
      <c r="Z991" s="49"/>
      <c r="AA991" s="51"/>
      <c r="AB991" s="48"/>
    </row>
    <row r="992" spans="1:28" x14ac:dyDescent="0.25">
      <c r="A992" s="152" t="str">
        <f t="array" ref="A992">IF(D992="",RIGHT(E992,7),"")</f>
        <v>5339165</v>
      </c>
      <c r="B992" s="152">
        <f t="array" ref="B992">E992</f>
        <v>10005339165</v>
      </c>
      <c r="C992" s="61" t="str">
        <f t="array" ref="C992">IFERROR(VLOOKUP(B992,RT!A:B,2,FALSE),"")</f>
        <v/>
      </c>
      <c r="D992" s="7" t="str">
        <f t="array" ref="D992">IFERROR(VLOOKUP(B992,RT!A:J,10,FALSE),"")</f>
        <v/>
      </c>
      <c r="E992" s="203">
        <v>10005339165</v>
      </c>
      <c r="F992" s="204" t="s">
        <v>800</v>
      </c>
      <c r="G992" s="204" t="s">
        <v>70</v>
      </c>
      <c r="H992" s="204"/>
      <c r="I992" s="204" t="s">
        <v>688</v>
      </c>
      <c r="J992" s="202" t="s">
        <v>84</v>
      </c>
      <c r="K992" s="169" t="str">
        <f t="array" ref="K992">IFERROR(VLOOKUP(B992,RT!A:K,11,FALSE),"")</f>
        <v/>
      </c>
      <c r="L992" s="170" t="str">
        <f t="array" ref="L992">IFERROR(VLOOKUP(B992,RT!A:AJ,36,FALSE),"")</f>
        <v/>
      </c>
      <c r="M992" s="53" t="str">
        <f t="array" ref="M992">IFERROR(VLOOKUP(B992,RT!A:AL,38,FALSE),"")</f>
        <v/>
      </c>
      <c r="N992" s="52" t="str">
        <f t="array" ref="N992">IFERROR(VLOOKUP(B992,RT!A:AK,37,FALSE),"")</f>
        <v/>
      </c>
      <c r="O992" s="54" t="str">
        <f t="array" ref="O992">IFERROR(VLOOKUP(B992,RT!A:I,9,FALSE),"")</f>
        <v/>
      </c>
      <c r="P992" s="52" t="str">
        <f t="array" ref="P992">IFERROR(VLOOKUP(B992,RT!A:H,8,FALSE),"")</f>
        <v/>
      </c>
      <c r="Q992" s="55" t="str">
        <f t="array" ref="Q992">IFERROR(VLOOKUP(B992,RT!A:AA,27,FALSE),"")</f>
        <v/>
      </c>
      <c r="R992" s="56" t="str">
        <f t="array" ref="R992">IF(AND(E992&lt;&gt;"",G992="INS",K992="OUI",M992&gt;0),M992*IF($O992&gt;41790,5.94,5.65),"")</f>
        <v/>
      </c>
      <c r="S992" s="50" t="str">
        <f t="array" ref="S992">IF(AND(E992&lt;&gt;"",G992="REV",K992="OUI",M992&gt;0),M992*IF($O992&gt;41790,6.2,5.9),"")</f>
        <v/>
      </c>
      <c r="T992" s="57" t="str">
        <f t="array" ref="T992">IF(AND(E992&lt;&gt;"",K992="NON",OR(L992="Branchement individuel",L992="Batiment détruit")),3,"")</f>
        <v/>
      </c>
      <c r="U992" s="58"/>
      <c r="V992" s="58" t="str">
        <f t="array" ref="V992">IF(AND(E992&lt;&gt;"",K992="OUI",Q992="OUI"),18,"")</f>
        <v/>
      </c>
      <c r="W992" s="49" t="str">
        <f t="array" ref="W992">IF(AND(E992&lt;&gt;"",K992="OUI",Q992="OUI"),60,"")</f>
        <v/>
      </c>
      <c r="X992" s="56"/>
      <c r="Y992" s="49"/>
      <c r="Z992" s="49"/>
      <c r="AA992" s="51"/>
      <c r="AB992" s="48"/>
    </row>
    <row r="993" spans="1:28" x14ac:dyDescent="0.25">
      <c r="A993" s="152" t="str">
        <f t="array" ref="A993">IF(D993="",RIGHT(E993,7),"")</f>
        <v>5553788</v>
      </c>
      <c r="B993" s="152">
        <f t="array" ref="B993">E993</f>
        <v>10005553788</v>
      </c>
      <c r="C993" s="61" t="str">
        <f t="array" ref="C993">IFERROR(VLOOKUP(B993,RT!A:B,2,FALSE),"")</f>
        <v/>
      </c>
      <c r="D993" s="7" t="str">
        <f t="array" ref="D993">IFERROR(VLOOKUP(B993,RT!A:J,10,FALSE),"")</f>
        <v/>
      </c>
      <c r="E993" s="203">
        <v>10005553788</v>
      </c>
      <c r="F993" s="204" t="s">
        <v>802</v>
      </c>
      <c r="G993" s="204" t="s">
        <v>70</v>
      </c>
      <c r="H993" s="204"/>
      <c r="I993" s="204" t="s">
        <v>688</v>
      </c>
      <c r="J993" s="202" t="s">
        <v>84</v>
      </c>
      <c r="K993" s="169" t="str">
        <f t="array" ref="K993">IFERROR(VLOOKUP(B993,RT!A:K,11,FALSE),"")</f>
        <v/>
      </c>
      <c r="L993" s="170" t="str">
        <f t="array" ref="L993">IFERROR(VLOOKUP(B993,RT!A:AJ,36,FALSE),"")</f>
        <v/>
      </c>
      <c r="M993" s="53" t="str">
        <f t="array" ref="M993">IFERROR(VLOOKUP(B993,RT!A:AL,38,FALSE),"")</f>
        <v/>
      </c>
      <c r="N993" s="52" t="str">
        <f t="array" ref="N993">IFERROR(VLOOKUP(B993,RT!A:AK,37,FALSE),"")</f>
        <v/>
      </c>
      <c r="O993" s="54" t="str">
        <f t="array" ref="O993">IFERROR(VLOOKUP(B993,RT!A:I,9,FALSE),"")</f>
        <v/>
      </c>
      <c r="P993" s="52" t="str">
        <f t="array" ref="P993">IFERROR(VLOOKUP(B993,RT!A:H,8,FALSE),"")</f>
        <v/>
      </c>
      <c r="Q993" s="55" t="str">
        <f t="array" ref="Q993">IFERROR(VLOOKUP(B993,RT!A:AA,27,FALSE),"")</f>
        <v/>
      </c>
      <c r="R993" s="56" t="str">
        <f t="array" ref="R993">IF(AND(E993&lt;&gt;"",G993="INS",K993="OUI",M993&gt;0),M993*IF($O993&gt;41790,5.94,5.65),"")</f>
        <v/>
      </c>
      <c r="S993" s="50" t="str">
        <f t="array" ref="S993">IF(AND(E993&lt;&gt;"",G993="REV",K993="OUI",M993&gt;0),M993*IF($O993&gt;41790,6.2,5.9),"")</f>
        <v/>
      </c>
      <c r="T993" s="57" t="str">
        <f t="array" ref="T993">IF(AND(E993&lt;&gt;"",K993="NON",OR(L993="Branchement individuel",L993="Batiment détruit")),3,"")</f>
        <v/>
      </c>
      <c r="U993" s="58"/>
      <c r="V993" s="58" t="str">
        <f t="array" ref="V993">IF(AND(E993&lt;&gt;"",K993="OUI",Q993="OUI"),18,"")</f>
        <v/>
      </c>
      <c r="W993" s="49" t="str">
        <f t="array" ref="W993">IF(AND(E993&lt;&gt;"",K993="OUI",Q993="OUI"),60,"")</f>
        <v/>
      </c>
      <c r="X993" s="56"/>
      <c r="Y993" s="49"/>
      <c r="Z993" s="49"/>
      <c r="AA993" s="51"/>
      <c r="AB993" s="48"/>
    </row>
    <row r="994" spans="1:28" x14ac:dyDescent="0.25">
      <c r="A994" s="152" t="str">
        <f t="array" ref="A994">IF(D994="",RIGHT(E994,7),"")</f>
        <v>5624108</v>
      </c>
      <c r="B994" s="152">
        <f t="array" ref="B994">E994</f>
        <v>10005624108</v>
      </c>
      <c r="C994" s="61" t="str">
        <f t="array" ref="C994">IFERROR(VLOOKUP(B994,RT!A:B,2,FALSE),"")</f>
        <v/>
      </c>
      <c r="D994" s="7" t="str">
        <f t="array" ref="D994">IFERROR(VLOOKUP(B994,RT!A:J,10,FALSE),"")</f>
        <v/>
      </c>
      <c r="E994" s="203">
        <v>10005624108</v>
      </c>
      <c r="F994" s="204" t="s">
        <v>801</v>
      </c>
      <c r="G994" s="204" t="s">
        <v>70</v>
      </c>
      <c r="H994" s="204"/>
      <c r="I994" s="204" t="s">
        <v>688</v>
      </c>
      <c r="J994" s="202" t="s">
        <v>84</v>
      </c>
      <c r="K994" s="169" t="str">
        <f t="array" ref="K994">IFERROR(VLOOKUP(B994,RT!A:K,11,FALSE),"")</f>
        <v/>
      </c>
      <c r="L994" s="170" t="str">
        <f t="array" ref="L994">IFERROR(VLOOKUP(B994,RT!A:AJ,36,FALSE),"")</f>
        <v/>
      </c>
      <c r="M994" s="53" t="str">
        <f t="array" ref="M994">IFERROR(VLOOKUP(B994,RT!A:AL,38,FALSE),"")</f>
        <v/>
      </c>
      <c r="N994" s="52" t="str">
        <f t="array" ref="N994">IFERROR(VLOOKUP(B994,RT!A:AK,37,FALSE),"")</f>
        <v/>
      </c>
      <c r="O994" s="54" t="str">
        <f t="array" ref="O994">IFERROR(VLOOKUP(B994,RT!A:I,9,FALSE),"")</f>
        <v/>
      </c>
      <c r="P994" s="52" t="str">
        <f t="array" ref="P994">IFERROR(VLOOKUP(B994,RT!A:H,8,FALSE),"")</f>
        <v/>
      </c>
      <c r="Q994" s="55" t="str">
        <f t="array" ref="Q994">IFERROR(VLOOKUP(B994,RT!A:AA,27,FALSE),"")</f>
        <v/>
      </c>
      <c r="R994" s="56" t="str">
        <f t="array" ref="R994">IF(AND(E994&lt;&gt;"",G994="INS",K994="OUI",M994&gt;0),M994*IF($O994&gt;41790,5.94,5.65),"")</f>
        <v/>
      </c>
      <c r="S994" s="50" t="str">
        <f t="array" ref="S994">IF(AND(E994&lt;&gt;"",G994="REV",K994="OUI",M994&gt;0),M994*IF($O994&gt;41790,6.2,5.9),"")</f>
        <v/>
      </c>
      <c r="T994" s="57" t="str">
        <f t="array" ref="T994">IF(AND(E994&lt;&gt;"",K994="NON",OR(L994="Branchement individuel",L994="Batiment détruit")),3,"")</f>
        <v/>
      </c>
      <c r="U994" s="58"/>
      <c r="V994" s="58" t="str">
        <f t="array" ref="V994">IF(AND(E994&lt;&gt;"",K994="OUI",Q994="OUI"),18,"")</f>
        <v/>
      </c>
      <c r="W994" s="49" t="str">
        <f t="array" ref="W994">IF(AND(E994&lt;&gt;"",K994="OUI",Q994="OUI"),60,"")</f>
        <v/>
      </c>
      <c r="X994" s="56"/>
      <c r="Y994" s="49"/>
      <c r="Z994" s="49"/>
      <c r="AA994" s="51"/>
      <c r="AB994" s="48"/>
    </row>
    <row r="995" spans="1:28" x14ac:dyDescent="0.25">
      <c r="A995" s="152" t="str">
        <f t="array" ref="A995">IF(D995="",RIGHT(E995,7),"")</f>
        <v>5463309</v>
      </c>
      <c r="B995" s="152">
        <f t="array" ref="B995">E995</f>
        <v>10005463309</v>
      </c>
      <c r="C995" s="61" t="str">
        <f t="array" ref="C995">IFERROR(VLOOKUP(B995,RT!A:B,2,FALSE),"")</f>
        <v/>
      </c>
      <c r="D995" s="7" t="str">
        <f t="array" ref="D995">IFERROR(VLOOKUP(B995,RT!A:J,10,FALSE),"")</f>
        <v/>
      </c>
      <c r="E995" s="203">
        <v>10005463309</v>
      </c>
      <c r="F995" s="204" t="s">
        <v>744</v>
      </c>
      <c r="G995" s="204" t="s">
        <v>70</v>
      </c>
      <c r="H995" s="204"/>
      <c r="I995" s="204" t="s">
        <v>688</v>
      </c>
      <c r="J995" s="202" t="s">
        <v>84</v>
      </c>
      <c r="K995" s="169" t="str">
        <f t="array" ref="K995">IFERROR(VLOOKUP(B995,RT!A:K,11,FALSE),"")</f>
        <v/>
      </c>
      <c r="L995" s="170" t="str">
        <f t="array" ref="L995">IFERROR(VLOOKUP(B995,RT!A:AJ,36,FALSE),"")</f>
        <v/>
      </c>
      <c r="M995" s="53" t="str">
        <f t="array" ref="M995">IFERROR(VLOOKUP(B995,RT!A:AL,38,FALSE),"")</f>
        <v/>
      </c>
      <c r="N995" s="52" t="str">
        <f t="array" ref="N995">IFERROR(VLOOKUP(B995,RT!A:AK,37,FALSE),"")</f>
        <v/>
      </c>
      <c r="O995" s="54" t="str">
        <f t="array" ref="O995">IFERROR(VLOOKUP(B995,RT!A:I,9,FALSE),"")</f>
        <v/>
      </c>
      <c r="P995" s="52" t="str">
        <f t="array" ref="P995">IFERROR(VLOOKUP(B995,RT!A:H,8,FALSE),"")</f>
        <v/>
      </c>
      <c r="Q995" s="55" t="str">
        <f t="array" ref="Q995">IFERROR(VLOOKUP(B995,RT!A:AA,27,FALSE),"")</f>
        <v/>
      </c>
      <c r="R995" s="56" t="str">
        <f t="array" ref="R995">IF(AND(E995&lt;&gt;"",G995="INS",K995="OUI",M995&gt;0),M995*IF($O995&gt;41790,5.94,5.65),"")</f>
        <v/>
      </c>
      <c r="S995" s="50" t="str">
        <f t="array" ref="S995">IF(AND(E995&lt;&gt;"",G995="REV",K995="OUI",M995&gt;0),M995*IF($O995&gt;41790,6.2,5.9),"")</f>
        <v/>
      </c>
      <c r="T995" s="57" t="str">
        <f t="array" ref="T995">IF(AND(E995&lt;&gt;"",K995="NON",OR(L995="Branchement individuel",L995="Batiment détruit")),3,"")</f>
        <v/>
      </c>
      <c r="U995" s="58"/>
      <c r="V995" s="58" t="str">
        <f t="array" ref="V995">IF(AND(E995&lt;&gt;"",K995="OUI",Q995="OUI"),18,"")</f>
        <v/>
      </c>
      <c r="W995" s="49" t="str">
        <f t="array" ref="W995">IF(AND(E995&lt;&gt;"",K995="OUI",Q995="OUI"),60,"")</f>
        <v/>
      </c>
      <c r="X995" s="56"/>
      <c r="Y995" s="49"/>
      <c r="Z995" s="49"/>
      <c r="AA995" s="51"/>
      <c r="AB995" s="48"/>
    </row>
    <row r="996" spans="1:28" x14ac:dyDescent="0.25">
      <c r="A996" s="152" t="str">
        <f t="array" ref="A996">IF(D996="",RIGHT(E996,7),"")</f>
        <v>5193952</v>
      </c>
      <c r="B996" s="152">
        <f t="array" ref="B996">E996</f>
        <v>10005193952</v>
      </c>
      <c r="C996" s="61" t="str">
        <f t="array" ref="C996">IFERROR(VLOOKUP(B996,RT!A:B,2,FALSE),"")</f>
        <v/>
      </c>
      <c r="D996" s="7" t="str">
        <f t="array" ref="D996">IFERROR(VLOOKUP(B996,RT!A:J,10,FALSE),"")</f>
        <v/>
      </c>
      <c r="E996" s="203">
        <v>10005193952</v>
      </c>
      <c r="F996" s="204" t="s">
        <v>690</v>
      </c>
      <c r="G996" s="204" t="s">
        <v>70</v>
      </c>
      <c r="H996" s="204"/>
      <c r="I996" s="204" t="s">
        <v>688</v>
      </c>
      <c r="J996" s="202" t="s">
        <v>84</v>
      </c>
      <c r="K996" s="169" t="str">
        <f t="array" ref="K996">IFERROR(VLOOKUP(B996,RT!A:K,11,FALSE),"")</f>
        <v/>
      </c>
      <c r="L996" s="170" t="str">
        <f t="array" ref="L996">IFERROR(VLOOKUP(B996,RT!A:AJ,36,FALSE),"")</f>
        <v/>
      </c>
      <c r="M996" s="53" t="str">
        <f t="array" ref="M996">IFERROR(VLOOKUP(B996,RT!A:AL,38,FALSE),"")</f>
        <v/>
      </c>
      <c r="N996" s="52" t="str">
        <f t="array" ref="N996">IFERROR(VLOOKUP(B996,RT!A:AK,37,FALSE),"")</f>
        <v/>
      </c>
      <c r="O996" s="54" t="str">
        <f t="array" ref="O996">IFERROR(VLOOKUP(B996,RT!A:I,9,FALSE),"")</f>
        <v/>
      </c>
      <c r="P996" s="52" t="str">
        <f t="array" ref="P996">IFERROR(VLOOKUP(B996,RT!A:H,8,FALSE),"")</f>
        <v/>
      </c>
      <c r="Q996" s="55" t="str">
        <f t="array" ref="Q996">IFERROR(VLOOKUP(B996,RT!A:AA,27,FALSE),"")</f>
        <v/>
      </c>
      <c r="R996" s="56" t="str">
        <f t="array" ref="R996">IF(AND(E996&lt;&gt;"",G996="INS",K996="OUI",M996&gt;0),M996*IF($O996&gt;41790,5.94,5.65),"")</f>
        <v/>
      </c>
      <c r="S996" s="50" t="str">
        <f t="array" ref="S996">IF(AND(E996&lt;&gt;"",G996="REV",K996="OUI",M996&gt;0),M996*IF($O996&gt;41790,6.2,5.9),"")</f>
        <v/>
      </c>
      <c r="T996" s="57" t="str">
        <f t="array" ref="T996">IF(AND(E996&lt;&gt;"",K996="NON",OR(L996="Branchement individuel",L996="Batiment détruit")),3,"")</f>
        <v/>
      </c>
      <c r="U996" s="58"/>
      <c r="V996" s="58" t="str">
        <f t="array" ref="V996">IF(AND(E996&lt;&gt;"",K996="OUI",Q996="OUI"),18,"")</f>
        <v/>
      </c>
      <c r="W996" s="49" t="str">
        <f t="array" ref="W996">IF(AND(E996&lt;&gt;"",K996="OUI",Q996="OUI"),60,"")</f>
        <v/>
      </c>
      <c r="X996" s="56"/>
      <c r="Y996" s="49"/>
      <c r="Z996" s="49"/>
      <c r="AA996" s="51"/>
      <c r="AB996" s="48"/>
    </row>
    <row r="997" spans="1:28" x14ac:dyDescent="0.25">
      <c r="A997" s="152" t="str">
        <f t="array" ref="A997">IF(D997="",RIGHT(E997,7),"")</f>
        <v>5558174</v>
      </c>
      <c r="B997" s="152">
        <f t="array" ref="B997">E997</f>
        <v>10005558174</v>
      </c>
      <c r="C997" s="61" t="str">
        <f t="array" ref="C997">IFERROR(VLOOKUP(B997,RT!A:B,2,FALSE),"")</f>
        <v/>
      </c>
      <c r="D997" s="7" t="str">
        <f t="array" ref="D997">IFERROR(VLOOKUP(B997,RT!A:J,10,FALSE),"")</f>
        <v/>
      </c>
      <c r="E997" s="203">
        <v>10005558174</v>
      </c>
      <c r="F997" s="204" t="s">
        <v>878</v>
      </c>
      <c r="G997" s="204" t="s">
        <v>70</v>
      </c>
      <c r="H997" s="204"/>
      <c r="I997" s="204" t="s">
        <v>688</v>
      </c>
      <c r="J997" s="202" t="s">
        <v>84</v>
      </c>
      <c r="K997" s="169" t="str">
        <f t="array" ref="K997">IFERROR(VLOOKUP(B997,RT!A:K,11,FALSE),"")</f>
        <v/>
      </c>
      <c r="L997" s="170" t="str">
        <f t="array" ref="L997">IFERROR(VLOOKUP(B997,RT!A:AJ,36,FALSE),"")</f>
        <v/>
      </c>
      <c r="M997" s="53" t="str">
        <f t="array" ref="M997">IFERROR(VLOOKUP(B997,RT!A:AL,38,FALSE),"")</f>
        <v/>
      </c>
      <c r="N997" s="52" t="str">
        <f t="array" ref="N997">IFERROR(VLOOKUP(B997,RT!A:AK,37,FALSE),"")</f>
        <v/>
      </c>
      <c r="O997" s="54" t="str">
        <f t="array" ref="O997">IFERROR(VLOOKUP(B997,RT!A:I,9,FALSE),"")</f>
        <v/>
      </c>
      <c r="P997" s="52" t="str">
        <f t="array" ref="P997">IFERROR(VLOOKUP(B997,RT!A:H,8,FALSE),"")</f>
        <v/>
      </c>
      <c r="Q997" s="55" t="str">
        <f t="array" ref="Q997">IFERROR(VLOOKUP(B997,RT!A:AA,27,FALSE),"")</f>
        <v/>
      </c>
      <c r="R997" s="56" t="str">
        <f t="array" ref="R997">IF(AND(E997&lt;&gt;"",G997="INS",K997="OUI",M997&gt;0),M997*IF($O997&gt;41790,5.94,5.65),"")</f>
        <v/>
      </c>
      <c r="S997" s="50" t="str">
        <f t="array" ref="S997">IF(AND(E997&lt;&gt;"",G997="REV",K997="OUI",M997&gt;0),M997*IF($O997&gt;41790,6.2,5.9),"")</f>
        <v/>
      </c>
      <c r="T997" s="57" t="str">
        <f t="array" ref="T997">IF(AND(E997&lt;&gt;"",K997="NON",OR(L997="Branchement individuel",L997="Batiment détruit")),3,"")</f>
        <v/>
      </c>
      <c r="U997" s="58"/>
      <c r="V997" s="58" t="str">
        <f t="array" ref="V997">IF(AND(E997&lt;&gt;"",K997="OUI",Q997="OUI"),18,"")</f>
        <v/>
      </c>
      <c r="W997" s="49" t="str">
        <f t="array" ref="W997">IF(AND(E997&lt;&gt;"",K997="OUI",Q997="OUI"),60,"")</f>
        <v/>
      </c>
      <c r="X997" s="56"/>
      <c r="Y997" s="49"/>
      <c r="Z997" s="49"/>
      <c r="AA997" s="51"/>
      <c r="AB997" s="48"/>
    </row>
    <row r="998" spans="1:28" x14ac:dyDescent="0.25">
      <c r="A998" s="152" t="str">
        <f t="array" ref="A998">IF(D998="",RIGHT(E998,7),"")</f>
        <v>5459077</v>
      </c>
      <c r="B998" s="152">
        <f t="array" ref="B998">E998</f>
        <v>10005459077</v>
      </c>
      <c r="C998" s="61" t="str">
        <f t="array" ref="C998">IFERROR(VLOOKUP(B998,RT!A:B,2,FALSE),"")</f>
        <v/>
      </c>
      <c r="D998" s="7" t="str">
        <f t="array" ref="D998">IFERROR(VLOOKUP(B998,RT!A:J,10,FALSE),"")</f>
        <v/>
      </c>
      <c r="E998" s="203">
        <v>10005459077</v>
      </c>
      <c r="F998" s="204" t="s">
        <v>818</v>
      </c>
      <c r="G998" s="204" t="s">
        <v>70</v>
      </c>
      <c r="H998" s="204"/>
      <c r="I998" s="204" t="s">
        <v>688</v>
      </c>
      <c r="J998" s="202" t="s">
        <v>84</v>
      </c>
      <c r="K998" s="169" t="str">
        <f t="array" ref="K998">IFERROR(VLOOKUP(B998,RT!A:K,11,FALSE),"")</f>
        <v/>
      </c>
      <c r="L998" s="170" t="str">
        <f t="array" ref="L998">IFERROR(VLOOKUP(B998,RT!A:AJ,36,FALSE),"")</f>
        <v/>
      </c>
      <c r="M998" s="53" t="str">
        <f t="array" ref="M998">IFERROR(VLOOKUP(B998,RT!A:AL,38,FALSE),"")</f>
        <v/>
      </c>
      <c r="N998" s="52" t="str">
        <f t="array" ref="N998">IFERROR(VLOOKUP(B998,RT!A:AK,37,FALSE),"")</f>
        <v/>
      </c>
      <c r="O998" s="54" t="str">
        <f t="array" ref="O998">IFERROR(VLOOKUP(B998,RT!A:I,9,FALSE),"")</f>
        <v/>
      </c>
      <c r="P998" s="52" t="str">
        <f t="array" ref="P998">IFERROR(VLOOKUP(B998,RT!A:H,8,FALSE),"")</f>
        <v/>
      </c>
      <c r="Q998" s="55" t="str">
        <f t="array" ref="Q998">IFERROR(VLOOKUP(B998,RT!A:AA,27,FALSE),"")</f>
        <v/>
      </c>
      <c r="R998" s="56" t="str">
        <f t="array" ref="R998">IF(AND(E998&lt;&gt;"",G998="INS",K998="OUI",M998&gt;0),M998*IF($O998&gt;41790,5.94,5.65),"")</f>
        <v/>
      </c>
      <c r="S998" s="50" t="str">
        <f t="array" ref="S998">IF(AND(E998&lt;&gt;"",G998="REV",K998="OUI",M998&gt;0),M998*IF($O998&gt;41790,6.2,5.9),"")</f>
        <v/>
      </c>
      <c r="T998" s="57" t="str">
        <f t="array" ref="T998">IF(AND(E998&lt;&gt;"",K998="NON",OR(L998="Branchement individuel",L998="Batiment détruit")),3,"")</f>
        <v/>
      </c>
      <c r="U998" s="58"/>
      <c r="V998" s="58" t="str">
        <f t="array" ref="V998">IF(AND(E998&lt;&gt;"",K998="OUI",Q998="OUI"),18,"")</f>
        <v/>
      </c>
      <c r="W998" s="49" t="str">
        <f t="array" ref="W998">IF(AND(E998&lt;&gt;"",K998="OUI",Q998="OUI"),60,"")</f>
        <v/>
      </c>
      <c r="X998" s="56"/>
      <c r="Y998" s="49"/>
      <c r="Z998" s="49"/>
      <c r="AA998" s="51"/>
      <c r="AB998" s="48"/>
    </row>
    <row r="999" spans="1:28" x14ac:dyDescent="0.25">
      <c r="A999" s="152" t="str">
        <f t="array" ref="A999">IF(D999="",RIGHT(E999,7),"")</f>
        <v>5649104</v>
      </c>
      <c r="B999" s="152">
        <f t="array" ref="B999">E999</f>
        <v>10005649104</v>
      </c>
      <c r="C999" s="61" t="str">
        <f t="array" ref="C999">IFERROR(VLOOKUP(B999,RT!A:B,2,FALSE),"")</f>
        <v/>
      </c>
      <c r="D999" s="7" t="str">
        <f t="array" ref="D999">IFERROR(VLOOKUP(B999,RT!A:J,10,FALSE),"")</f>
        <v/>
      </c>
      <c r="E999" s="203">
        <v>10005649104</v>
      </c>
      <c r="F999" s="204" t="s">
        <v>817</v>
      </c>
      <c r="G999" s="204" t="s">
        <v>70</v>
      </c>
      <c r="H999" s="204"/>
      <c r="I999" s="204" t="s">
        <v>688</v>
      </c>
      <c r="J999" s="202" t="s">
        <v>84</v>
      </c>
      <c r="K999" s="169" t="str">
        <f t="array" ref="K999">IFERROR(VLOOKUP(B999,RT!A:K,11,FALSE),"")</f>
        <v/>
      </c>
      <c r="L999" s="170" t="str">
        <f t="array" ref="L999">IFERROR(VLOOKUP(B999,RT!A:AJ,36,FALSE),"")</f>
        <v/>
      </c>
      <c r="M999" s="53" t="str">
        <f t="array" ref="M999">IFERROR(VLOOKUP(B999,RT!A:AL,38,FALSE),"")</f>
        <v/>
      </c>
      <c r="N999" s="52" t="str">
        <f t="array" ref="N999">IFERROR(VLOOKUP(B999,RT!A:AK,37,FALSE),"")</f>
        <v/>
      </c>
      <c r="O999" s="54" t="str">
        <f t="array" ref="O999">IFERROR(VLOOKUP(B999,RT!A:I,9,FALSE),"")</f>
        <v/>
      </c>
      <c r="P999" s="52" t="str">
        <f t="array" ref="P999">IFERROR(VLOOKUP(B999,RT!A:H,8,FALSE),"")</f>
        <v/>
      </c>
      <c r="Q999" s="55" t="str">
        <f t="array" ref="Q999">IFERROR(VLOOKUP(B999,RT!A:AA,27,FALSE),"")</f>
        <v/>
      </c>
      <c r="R999" s="56" t="str">
        <f t="array" ref="R999">IF(AND(E999&lt;&gt;"",G999="INS",K999="OUI",M999&gt;0),M999*IF($O999&gt;41790,5.94,5.65),"")</f>
        <v/>
      </c>
      <c r="S999" s="50" t="str">
        <f t="array" ref="S999">IF(AND(E999&lt;&gt;"",G999="REV",K999="OUI",M999&gt;0),M999*IF($O999&gt;41790,6.2,5.9),"")</f>
        <v/>
      </c>
      <c r="T999" s="57" t="str">
        <f t="array" ref="T999">IF(AND(E999&lt;&gt;"",K999="NON",OR(L999="Branchement individuel",L999="Batiment détruit")),3,"")</f>
        <v/>
      </c>
      <c r="U999" s="58"/>
      <c r="V999" s="58" t="str">
        <f t="array" ref="V999">IF(AND(E999&lt;&gt;"",K999="OUI",Q999="OUI"),18,"")</f>
        <v/>
      </c>
      <c r="W999" s="49" t="str">
        <f t="array" ref="W999">IF(AND(E999&lt;&gt;"",K999="OUI",Q999="OUI"),60,"")</f>
        <v/>
      </c>
      <c r="X999" s="56"/>
      <c r="Y999" s="49"/>
      <c r="Z999" s="49"/>
      <c r="AA999" s="51"/>
      <c r="AB999" s="48"/>
    </row>
    <row r="1000" spans="1:28" x14ac:dyDescent="0.25">
      <c r="A1000" s="152" t="str">
        <f t="array" ref="A1000">IF(D1000="",RIGHT(E1000,7),"")</f>
        <v>5340129</v>
      </c>
      <c r="B1000" s="152">
        <f t="array" ref="B1000">E1000</f>
        <v>10005340129</v>
      </c>
      <c r="C1000" s="61" t="str">
        <f t="array" ref="C1000">IFERROR(VLOOKUP(B1000,RT!A:B,2,FALSE),"")</f>
        <v/>
      </c>
      <c r="D1000" s="7" t="str">
        <f t="array" ref="D1000">IFERROR(VLOOKUP(B1000,RT!A:J,10,FALSE),"")</f>
        <v/>
      </c>
      <c r="E1000" s="203">
        <v>10005340129</v>
      </c>
      <c r="F1000" s="204" t="s">
        <v>764</v>
      </c>
      <c r="G1000" s="204" t="s">
        <v>70</v>
      </c>
      <c r="H1000" s="204"/>
      <c r="I1000" s="204" t="s">
        <v>688</v>
      </c>
      <c r="J1000" s="202" t="s">
        <v>84</v>
      </c>
      <c r="K1000" s="169" t="str">
        <f t="array" ref="K1000">IFERROR(VLOOKUP(B1000,RT!A:K,11,FALSE),"")</f>
        <v/>
      </c>
      <c r="L1000" s="170" t="str">
        <f t="array" ref="L1000">IFERROR(VLOOKUP(B1000,RT!A:AJ,36,FALSE),"")</f>
        <v/>
      </c>
      <c r="M1000" s="53" t="str">
        <f t="array" ref="M1000">IFERROR(VLOOKUP(B1000,RT!A:AL,38,FALSE),"")</f>
        <v/>
      </c>
      <c r="N1000" s="52" t="str">
        <f t="array" ref="N1000">IFERROR(VLOOKUP(B1000,RT!A:AK,37,FALSE),"")</f>
        <v/>
      </c>
      <c r="O1000" s="54" t="str">
        <f t="array" ref="O1000">IFERROR(VLOOKUP(B1000,RT!A:I,9,FALSE),"")</f>
        <v/>
      </c>
      <c r="P1000" s="52" t="str">
        <f t="array" ref="P1000">IFERROR(VLOOKUP(B1000,RT!A:H,8,FALSE),"")</f>
        <v/>
      </c>
      <c r="Q1000" s="55" t="str">
        <f t="array" ref="Q1000">IFERROR(VLOOKUP(B1000,RT!A:AA,27,FALSE),"")</f>
        <v/>
      </c>
      <c r="R1000" s="56" t="str">
        <f t="array" ref="R1000">IF(AND(E1000&lt;&gt;"",G1000="INS",K1000="OUI",M1000&gt;0),M1000*IF($O1000&gt;41790,5.94,5.65),"")</f>
        <v/>
      </c>
      <c r="S1000" s="50" t="str">
        <f t="array" ref="S1000">IF(AND(E1000&lt;&gt;"",G1000="REV",K1000="OUI",M1000&gt;0),M1000*IF($O1000&gt;41790,6.2,5.9),"")</f>
        <v/>
      </c>
      <c r="T1000" s="57" t="str">
        <f t="array" ref="T1000">IF(AND(E1000&lt;&gt;"",K1000="NON",OR(L1000="Branchement individuel",L1000="Batiment détruit")),3,"")</f>
        <v/>
      </c>
      <c r="U1000" s="58"/>
      <c r="V1000" s="58" t="str">
        <f t="array" ref="V1000">IF(AND(E1000&lt;&gt;"",K1000="OUI",Q1000="OUI"),18,"")</f>
        <v/>
      </c>
      <c r="W1000" s="49" t="str">
        <f t="array" ref="W1000">IF(AND(E1000&lt;&gt;"",K1000="OUI",Q1000="OUI"),60,"")</f>
        <v/>
      </c>
      <c r="X1000" s="56"/>
      <c r="Y1000" s="49"/>
      <c r="Z1000" s="49"/>
      <c r="AA1000" s="51"/>
      <c r="AB1000" s="48"/>
    </row>
    <row r="1001" spans="1:28" x14ac:dyDescent="0.25">
      <c r="A1001" s="152" t="str">
        <f t="array" ref="A1001">IF(D1001="",RIGHT(E1001,7),"")</f>
        <v>5425244</v>
      </c>
      <c r="B1001" s="152">
        <f t="array" ref="B1001">E1001</f>
        <v>10005425244</v>
      </c>
      <c r="C1001" s="61" t="str">
        <f t="array" ref="C1001">IFERROR(VLOOKUP(B1001,RT!A:B,2,FALSE),"")</f>
        <v/>
      </c>
      <c r="D1001" s="7" t="str">
        <f t="array" ref="D1001">IFERROR(VLOOKUP(B1001,RT!A:J,10,FALSE),"")</f>
        <v/>
      </c>
      <c r="E1001" s="203">
        <v>10005425244</v>
      </c>
      <c r="F1001" s="204" t="s">
        <v>705</v>
      </c>
      <c r="G1001" s="204" t="s">
        <v>70</v>
      </c>
      <c r="H1001" s="204"/>
      <c r="I1001" s="204" t="s">
        <v>688</v>
      </c>
      <c r="J1001" s="202" t="s">
        <v>84</v>
      </c>
      <c r="K1001" s="169" t="str">
        <f t="array" ref="K1001">IFERROR(VLOOKUP(B1001,RT!A:K,11,FALSE),"")</f>
        <v/>
      </c>
      <c r="L1001" s="170" t="str">
        <f t="array" ref="L1001">IFERROR(VLOOKUP(B1001,RT!A:AJ,36,FALSE),"")</f>
        <v/>
      </c>
      <c r="M1001" s="53" t="str">
        <f t="array" ref="M1001">IFERROR(VLOOKUP(B1001,RT!A:AL,38,FALSE),"")</f>
        <v/>
      </c>
      <c r="N1001" s="52" t="str">
        <f t="array" ref="N1001">IFERROR(VLOOKUP(B1001,RT!A:AK,37,FALSE),"")</f>
        <v/>
      </c>
      <c r="O1001" s="54" t="str">
        <f t="array" ref="O1001">IFERROR(VLOOKUP(B1001,RT!A:I,9,FALSE),"")</f>
        <v/>
      </c>
      <c r="P1001" s="52" t="str">
        <f t="array" ref="P1001">IFERROR(VLOOKUP(B1001,RT!A:H,8,FALSE),"")</f>
        <v/>
      </c>
      <c r="Q1001" s="55" t="str">
        <f t="array" ref="Q1001">IFERROR(VLOOKUP(B1001,RT!A:AA,27,FALSE),"")</f>
        <v/>
      </c>
      <c r="R1001" s="56" t="str">
        <f t="array" ref="R1001">IF(AND(E1001&lt;&gt;"",G1001="INS",K1001="OUI",M1001&gt;0),M1001*IF($O1001&gt;41790,5.94,5.65),"")</f>
        <v/>
      </c>
      <c r="S1001" s="50" t="str">
        <f t="array" ref="S1001">IF(AND(E1001&lt;&gt;"",G1001="REV",K1001="OUI",M1001&gt;0),M1001*IF($O1001&gt;41790,6.2,5.9),"")</f>
        <v/>
      </c>
      <c r="T1001" s="57" t="str">
        <f t="array" ref="T1001">IF(AND(E1001&lt;&gt;"",K1001="NON",OR(L1001="Branchement individuel",L1001="Batiment détruit")),3,"")</f>
        <v/>
      </c>
      <c r="U1001" s="58"/>
      <c r="V1001" s="58" t="str">
        <f t="array" ref="V1001">IF(AND(E1001&lt;&gt;"",K1001="OUI",Q1001="OUI"),18,"")</f>
        <v/>
      </c>
      <c r="W1001" s="49" t="str">
        <f t="array" ref="W1001">IF(AND(E1001&lt;&gt;"",K1001="OUI",Q1001="OUI"),60,"")</f>
        <v/>
      </c>
      <c r="X1001" s="56"/>
      <c r="Y1001" s="49"/>
      <c r="Z1001" s="49"/>
      <c r="AA1001" s="51"/>
      <c r="AB1001" s="48"/>
    </row>
    <row r="1002" spans="1:28" x14ac:dyDescent="0.25">
      <c r="A1002" s="152" t="str">
        <f t="array" ref="A1002">IF(D1002="",RIGHT(E1002,7),"")</f>
        <v>5610752</v>
      </c>
      <c r="B1002" s="152">
        <f t="array" ref="B1002">E1002</f>
        <v>10005610752</v>
      </c>
      <c r="C1002" s="61" t="str">
        <f t="array" ref="C1002">IFERROR(VLOOKUP(B1002,RT!A:B,2,FALSE),"")</f>
        <v/>
      </c>
      <c r="D1002" s="7" t="str">
        <f t="array" ref="D1002">IFERROR(VLOOKUP(B1002,RT!A:J,10,FALSE),"")</f>
        <v/>
      </c>
      <c r="E1002" s="203">
        <v>10005610752</v>
      </c>
      <c r="F1002" s="204" t="s">
        <v>875</v>
      </c>
      <c r="G1002" s="204" t="s">
        <v>70</v>
      </c>
      <c r="H1002" s="204"/>
      <c r="I1002" s="204" t="s">
        <v>688</v>
      </c>
      <c r="J1002" s="202" t="s">
        <v>84</v>
      </c>
      <c r="K1002" s="169" t="str">
        <f t="array" ref="K1002">IFERROR(VLOOKUP(B1002,RT!A:K,11,FALSE),"")</f>
        <v/>
      </c>
      <c r="L1002" s="170" t="str">
        <f t="array" ref="L1002">IFERROR(VLOOKUP(B1002,RT!A:AJ,36,FALSE),"")</f>
        <v/>
      </c>
      <c r="M1002" s="53" t="str">
        <f t="array" ref="M1002">IFERROR(VLOOKUP(B1002,RT!A:AL,38,FALSE),"")</f>
        <v/>
      </c>
      <c r="N1002" s="52" t="str">
        <f t="array" ref="N1002">IFERROR(VLOOKUP(B1002,RT!A:AK,37,FALSE),"")</f>
        <v/>
      </c>
      <c r="O1002" s="54" t="str">
        <f t="array" ref="O1002">IFERROR(VLOOKUP(B1002,RT!A:I,9,FALSE),"")</f>
        <v/>
      </c>
      <c r="P1002" s="52" t="str">
        <f t="array" ref="P1002">IFERROR(VLOOKUP(B1002,RT!A:H,8,FALSE),"")</f>
        <v/>
      </c>
      <c r="Q1002" s="55" t="str">
        <f t="array" ref="Q1002">IFERROR(VLOOKUP(B1002,RT!A:AA,27,FALSE),"")</f>
        <v/>
      </c>
      <c r="R1002" s="56" t="str">
        <f t="array" ref="R1002">IF(AND(E1002&lt;&gt;"",G1002="INS",K1002="OUI",M1002&gt;0),M1002*IF($O1002&gt;41790,5.94,5.65),"")</f>
        <v/>
      </c>
      <c r="S1002" s="50" t="str">
        <f t="array" ref="S1002">IF(AND(E1002&lt;&gt;"",G1002="REV",K1002="OUI",M1002&gt;0),M1002*IF($O1002&gt;41790,6.2,5.9),"")</f>
        <v/>
      </c>
      <c r="T1002" s="57" t="str">
        <f t="array" ref="T1002">IF(AND(E1002&lt;&gt;"",K1002="NON",OR(L1002="Branchement individuel",L1002="Batiment détruit")),3,"")</f>
        <v/>
      </c>
      <c r="U1002" s="58"/>
      <c r="V1002" s="58" t="str">
        <f t="array" ref="V1002">IF(AND(E1002&lt;&gt;"",K1002="OUI",Q1002="OUI"),18,"")</f>
        <v/>
      </c>
      <c r="W1002" s="49" t="str">
        <f t="array" ref="W1002">IF(AND(E1002&lt;&gt;"",K1002="OUI",Q1002="OUI"),60,"")</f>
        <v/>
      </c>
      <c r="X1002" s="56"/>
      <c r="Y1002" s="49"/>
      <c r="Z1002" s="49"/>
      <c r="AA1002" s="51"/>
      <c r="AB1002" s="48"/>
    </row>
    <row r="1003" spans="1:28" x14ac:dyDescent="0.25">
      <c r="A1003" s="152" t="str">
        <f t="array" ref="A1003">IF(D1003="",RIGHT(E1003,7),"")</f>
        <v>5583905</v>
      </c>
      <c r="B1003" s="152">
        <f t="array" ref="B1003">E1003</f>
        <v>10005583905</v>
      </c>
      <c r="C1003" s="61" t="str">
        <f t="array" ref="C1003">IFERROR(VLOOKUP(B1003,RT!A:B,2,FALSE),"")</f>
        <v/>
      </c>
      <c r="D1003" s="7" t="str">
        <f t="array" ref="D1003">IFERROR(VLOOKUP(B1003,RT!A:J,10,FALSE),"")</f>
        <v/>
      </c>
      <c r="E1003" s="203">
        <v>10005583905</v>
      </c>
      <c r="F1003" s="204" t="s">
        <v>874</v>
      </c>
      <c r="G1003" s="204" t="s">
        <v>70</v>
      </c>
      <c r="H1003" s="204"/>
      <c r="I1003" s="204" t="s">
        <v>688</v>
      </c>
      <c r="J1003" s="202" t="s">
        <v>84</v>
      </c>
      <c r="K1003" s="169" t="str">
        <f t="array" ref="K1003">IFERROR(VLOOKUP(B1003,RT!A:K,11,FALSE),"")</f>
        <v/>
      </c>
      <c r="L1003" s="170" t="str">
        <f t="array" ref="L1003">IFERROR(VLOOKUP(B1003,RT!A:AJ,36,FALSE),"")</f>
        <v/>
      </c>
      <c r="M1003" s="53" t="str">
        <f t="array" ref="M1003">IFERROR(VLOOKUP(B1003,RT!A:AL,38,FALSE),"")</f>
        <v/>
      </c>
      <c r="N1003" s="52" t="str">
        <f t="array" ref="N1003">IFERROR(VLOOKUP(B1003,RT!A:AK,37,FALSE),"")</f>
        <v/>
      </c>
      <c r="O1003" s="54" t="str">
        <f t="array" ref="O1003">IFERROR(VLOOKUP(B1003,RT!A:I,9,FALSE),"")</f>
        <v/>
      </c>
      <c r="P1003" s="52" t="str">
        <f t="array" ref="P1003">IFERROR(VLOOKUP(B1003,RT!A:H,8,FALSE),"")</f>
        <v/>
      </c>
      <c r="Q1003" s="55" t="str">
        <f t="array" ref="Q1003">IFERROR(VLOOKUP(B1003,RT!A:AA,27,FALSE),"")</f>
        <v/>
      </c>
      <c r="R1003" s="56" t="str">
        <f t="array" ref="R1003">IF(AND(E1003&lt;&gt;"",G1003="INS",K1003="OUI",M1003&gt;0),M1003*IF($O1003&gt;41790,5.94,5.65),"")</f>
        <v/>
      </c>
      <c r="S1003" s="50" t="str">
        <f t="array" ref="S1003">IF(AND(E1003&lt;&gt;"",G1003="REV",K1003="OUI",M1003&gt;0),M1003*IF($O1003&gt;41790,6.2,5.9),"")</f>
        <v/>
      </c>
      <c r="T1003" s="57" t="str">
        <f t="array" ref="T1003">IF(AND(E1003&lt;&gt;"",K1003="NON",OR(L1003="Branchement individuel",L1003="Batiment détruit")),3,"")</f>
        <v/>
      </c>
      <c r="U1003" s="58"/>
      <c r="V1003" s="58" t="str">
        <f t="array" ref="V1003">IF(AND(E1003&lt;&gt;"",K1003="OUI",Q1003="OUI"),18,"")</f>
        <v/>
      </c>
      <c r="W1003" s="49" t="str">
        <f t="array" ref="W1003">IF(AND(E1003&lt;&gt;"",K1003="OUI",Q1003="OUI"),60,"")</f>
        <v/>
      </c>
      <c r="X1003" s="56"/>
      <c r="Y1003" s="49"/>
      <c r="Z1003" s="49"/>
      <c r="AA1003" s="51"/>
      <c r="AB1003" s="48"/>
    </row>
    <row r="1004" spans="1:28" x14ac:dyDescent="0.25">
      <c r="A1004" s="152" t="str">
        <f t="array" ref="A1004">IF(D1004="",RIGHT(E1004,7),"")</f>
        <v>5631805</v>
      </c>
      <c r="B1004" s="152">
        <f t="array" ref="B1004">E1004</f>
        <v>10005631805</v>
      </c>
      <c r="C1004" s="61" t="str">
        <f t="array" ref="C1004">IFERROR(VLOOKUP(B1004,RT!A:B,2,FALSE),"")</f>
        <v/>
      </c>
      <c r="D1004" s="7" t="str">
        <f t="array" ref="D1004">IFERROR(VLOOKUP(B1004,RT!A:J,10,FALSE),"")</f>
        <v/>
      </c>
      <c r="E1004" s="203">
        <v>10005631805</v>
      </c>
      <c r="F1004" s="204" t="s">
        <v>913</v>
      </c>
      <c r="G1004" s="204" t="s">
        <v>70</v>
      </c>
      <c r="H1004" s="204"/>
      <c r="I1004" s="204" t="s">
        <v>688</v>
      </c>
      <c r="J1004" s="202" t="s">
        <v>84</v>
      </c>
      <c r="K1004" s="169" t="str">
        <f t="array" ref="K1004">IFERROR(VLOOKUP(B1004,RT!A:K,11,FALSE),"")</f>
        <v/>
      </c>
      <c r="L1004" s="170" t="str">
        <f t="array" ref="L1004">IFERROR(VLOOKUP(B1004,RT!A:AJ,36,FALSE),"")</f>
        <v/>
      </c>
      <c r="M1004" s="53" t="str">
        <f t="array" ref="M1004">IFERROR(VLOOKUP(B1004,RT!A:AL,38,FALSE),"")</f>
        <v/>
      </c>
      <c r="N1004" s="52" t="str">
        <f t="array" ref="N1004">IFERROR(VLOOKUP(B1004,RT!A:AK,37,FALSE),"")</f>
        <v/>
      </c>
      <c r="O1004" s="54" t="str">
        <f t="array" ref="O1004">IFERROR(VLOOKUP(B1004,RT!A:I,9,FALSE),"")</f>
        <v/>
      </c>
      <c r="P1004" s="52" t="str">
        <f t="array" ref="P1004">IFERROR(VLOOKUP(B1004,RT!A:H,8,FALSE),"")</f>
        <v/>
      </c>
      <c r="Q1004" s="55" t="str">
        <f t="array" ref="Q1004">IFERROR(VLOOKUP(B1004,RT!A:AA,27,FALSE),"")</f>
        <v/>
      </c>
      <c r="R1004" s="56" t="str">
        <f t="array" ref="R1004">IF(AND(E1004&lt;&gt;"",G1004="INS",K1004="OUI",M1004&gt;0),M1004*IF($O1004&gt;41790,5.94,5.65),"")</f>
        <v/>
      </c>
      <c r="S1004" s="50" t="str">
        <f t="array" ref="S1004">IF(AND(E1004&lt;&gt;"",G1004="REV",K1004="OUI",M1004&gt;0),M1004*IF($O1004&gt;41790,6.2,5.9),"")</f>
        <v/>
      </c>
      <c r="T1004" s="57" t="str">
        <f t="array" ref="T1004">IF(AND(E1004&lt;&gt;"",K1004="NON",OR(L1004="Branchement individuel",L1004="Batiment détruit")),3,"")</f>
        <v/>
      </c>
      <c r="U1004" s="58"/>
      <c r="V1004" s="58" t="str">
        <f t="array" ref="V1004">IF(AND(E1004&lt;&gt;"",K1004="OUI",Q1004="OUI"),18,"")</f>
        <v/>
      </c>
      <c r="W1004" s="49" t="str">
        <f t="array" ref="W1004">IF(AND(E1004&lt;&gt;"",K1004="OUI",Q1004="OUI"),60,"")</f>
        <v/>
      </c>
      <c r="X1004" s="56"/>
      <c r="Y1004" s="49"/>
      <c r="Z1004" s="49"/>
      <c r="AA1004" s="51"/>
      <c r="AB1004" s="48"/>
    </row>
    <row r="1005" spans="1:28" x14ac:dyDescent="0.25">
      <c r="A1005" s="152" t="str">
        <f t="array" ref="A1005">IF(D1005="",RIGHT(E1005,7),"")</f>
        <v>5286488</v>
      </c>
      <c r="B1005" s="152">
        <f t="array" ref="B1005">E1005</f>
        <v>10005286488</v>
      </c>
      <c r="C1005" s="61" t="str">
        <f t="array" ref="C1005">IFERROR(VLOOKUP(B1005,RT!A:B,2,FALSE),"")</f>
        <v/>
      </c>
      <c r="D1005" s="7" t="str">
        <f t="array" ref="D1005">IFERROR(VLOOKUP(B1005,RT!A:J,10,FALSE),"")</f>
        <v/>
      </c>
      <c r="E1005" s="203">
        <v>10005286488</v>
      </c>
      <c r="F1005" s="204" t="s">
        <v>829</v>
      </c>
      <c r="G1005" s="204" t="s">
        <v>70</v>
      </c>
      <c r="H1005" s="204"/>
      <c r="I1005" s="204" t="s">
        <v>688</v>
      </c>
      <c r="J1005" s="202" t="s">
        <v>84</v>
      </c>
      <c r="K1005" s="169" t="str">
        <f t="array" ref="K1005">IFERROR(VLOOKUP(B1005,RT!A:K,11,FALSE),"")</f>
        <v/>
      </c>
      <c r="L1005" s="170" t="str">
        <f t="array" ref="L1005">IFERROR(VLOOKUP(B1005,RT!A:AJ,36,FALSE),"")</f>
        <v/>
      </c>
      <c r="M1005" s="53" t="str">
        <f t="array" ref="M1005">IFERROR(VLOOKUP(B1005,RT!A:AL,38,FALSE),"")</f>
        <v/>
      </c>
      <c r="N1005" s="52" t="str">
        <f t="array" ref="N1005">IFERROR(VLOOKUP(B1005,RT!A:AK,37,FALSE),"")</f>
        <v/>
      </c>
      <c r="O1005" s="54" t="str">
        <f t="array" ref="O1005">IFERROR(VLOOKUP(B1005,RT!A:I,9,FALSE),"")</f>
        <v/>
      </c>
      <c r="P1005" s="52" t="str">
        <f t="array" ref="P1005">IFERROR(VLOOKUP(B1005,RT!A:H,8,FALSE),"")</f>
        <v/>
      </c>
      <c r="Q1005" s="55" t="str">
        <f t="array" ref="Q1005">IFERROR(VLOOKUP(B1005,RT!A:AA,27,FALSE),"")</f>
        <v/>
      </c>
      <c r="R1005" s="56" t="str">
        <f t="array" ref="R1005">IF(AND(E1005&lt;&gt;"",G1005="INS",K1005="OUI",M1005&gt;0),M1005*IF($O1005&gt;41790,5.94,5.65),"")</f>
        <v/>
      </c>
      <c r="S1005" s="50" t="str">
        <f t="array" ref="S1005">IF(AND(E1005&lt;&gt;"",G1005="REV",K1005="OUI",M1005&gt;0),M1005*IF($O1005&gt;41790,6.2,5.9),"")</f>
        <v/>
      </c>
      <c r="T1005" s="57" t="str">
        <f t="array" ref="T1005">IF(AND(E1005&lt;&gt;"",K1005="NON",OR(L1005="Branchement individuel",L1005="Batiment détruit")),3,"")</f>
        <v/>
      </c>
      <c r="U1005" s="58"/>
      <c r="V1005" s="58" t="str">
        <f t="array" ref="V1005">IF(AND(E1005&lt;&gt;"",K1005="OUI",Q1005="OUI"),18,"")</f>
        <v/>
      </c>
      <c r="W1005" s="49" t="str">
        <f t="array" ref="W1005">IF(AND(E1005&lt;&gt;"",K1005="OUI",Q1005="OUI"),60,"")</f>
        <v/>
      </c>
      <c r="X1005" s="56"/>
      <c r="Y1005" s="49"/>
      <c r="Z1005" s="49"/>
      <c r="AA1005" s="51"/>
      <c r="AB1005" s="48"/>
    </row>
    <row r="1006" spans="1:28" x14ac:dyDescent="0.25">
      <c r="A1006" s="152" t="str">
        <f t="array" ref="A1006">IF(D1006="",RIGHT(E1006,7),"")</f>
        <v>5288866</v>
      </c>
      <c r="B1006" s="152">
        <f t="array" ref="B1006">E1006</f>
        <v>10005288866</v>
      </c>
      <c r="C1006" s="61" t="str">
        <f t="array" ref="C1006">IFERROR(VLOOKUP(B1006,RT!A:B,2,FALSE),"")</f>
        <v/>
      </c>
      <c r="D1006" s="7" t="str">
        <f t="array" ref="D1006">IFERROR(VLOOKUP(B1006,RT!A:J,10,FALSE),"")</f>
        <v/>
      </c>
      <c r="E1006" s="203">
        <v>10005288866</v>
      </c>
      <c r="F1006" s="204" t="s">
        <v>896</v>
      </c>
      <c r="G1006" s="204" t="s">
        <v>70</v>
      </c>
      <c r="H1006" s="204"/>
      <c r="I1006" s="204" t="s">
        <v>688</v>
      </c>
      <c r="J1006" s="202" t="s">
        <v>84</v>
      </c>
      <c r="K1006" s="169" t="str">
        <f t="array" ref="K1006">IFERROR(VLOOKUP(B1006,RT!A:K,11,FALSE),"")</f>
        <v/>
      </c>
      <c r="L1006" s="170" t="str">
        <f t="array" ref="L1006">IFERROR(VLOOKUP(B1006,RT!A:AJ,36,FALSE),"")</f>
        <v/>
      </c>
      <c r="M1006" s="53" t="str">
        <f t="array" ref="M1006">IFERROR(VLOOKUP(B1006,RT!A:AL,38,FALSE),"")</f>
        <v/>
      </c>
      <c r="N1006" s="52" t="str">
        <f t="array" ref="N1006">IFERROR(VLOOKUP(B1006,RT!A:AK,37,FALSE),"")</f>
        <v/>
      </c>
      <c r="O1006" s="54" t="str">
        <f t="array" ref="O1006">IFERROR(VLOOKUP(B1006,RT!A:I,9,FALSE),"")</f>
        <v/>
      </c>
      <c r="P1006" s="52" t="str">
        <f t="array" ref="P1006">IFERROR(VLOOKUP(B1006,RT!A:H,8,FALSE),"")</f>
        <v/>
      </c>
      <c r="Q1006" s="55" t="str">
        <f t="array" ref="Q1006">IFERROR(VLOOKUP(B1006,RT!A:AA,27,FALSE),"")</f>
        <v/>
      </c>
      <c r="R1006" s="56" t="str">
        <f t="array" ref="R1006">IF(AND(E1006&lt;&gt;"",G1006="INS",K1006="OUI",M1006&gt;0),M1006*IF($O1006&gt;41790,5.94,5.65),"")</f>
        <v/>
      </c>
      <c r="S1006" s="50" t="str">
        <f t="array" ref="S1006">IF(AND(E1006&lt;&gt;"",G1006="REV",K1006="OUI",M1006&gt;0),M1006*IF($O1006&gt;41790,6.2,5.9),"")</f>
        <v/>
      </c>
      <c r="T1006" s="57" t="str">
        <f t="array" ref="T1006">IF(AND(E1006&lt;&gt;"",K1006="NON",OR(L1006="Branchement individuel",L1006="Batiment détruit")),3,"")</f>
        <v/>
      </c>
      <c r="U1006" s="58"/>
      <c r="V1006" s="58" t="str">
        <f t="array" ref="V1006">IF(AND(E1006&lt;&gt;"",K1006="OUI",Q1006="OUI"),18,"")</f>
        <v/>
      </c>
      <c r="W1006" s="49" t="str">
        <f t="array" ref="W1006">IF(AND(E1006&lt;&gt;"",K1006="OUI",Q1006="OUI"),60,"")</f>
        <v/>
      </c>
      <c r="X1006" s="56"/>
      <c r="Y1006" s="49"/>
      <c r="Z1006" s="49"/>
      <c r="AA1006" s="51"/>
      <c r="AB1006" s="48"/>
    </row>
    <row r="1007" spans="1:28" x14ac:dyDescent="0.25">
      <c r="A1007" s="152" t="str">
        <f t="array" ref="A1007">IF(D1007="",RIGHT(E1007,7),"")</f>
        <v>5462607</v>
      </c>
      <c r="B1007" s="152">
        <f t="array" ref="B1007">E1007</f>
        <v>10005462607</v>
      </c>
      <c r="C1007" s="61" t="str">
        <f t="array" ref="C1007">IFERROR(VLOOKUP(B1007,RT!A:B,2,FALSE),"")</f>
        <v/>
      </c>
      <c r="D1007" s="7" t="str">
        <f t="array" ref="D1007">IFERROR(VLOOKUP(B1007,RT!A:J,10,FALSE),"")</f>
        <v/>
      </c>
      <c r="E1007" s="203">
        <v>10005462607</v>
      </c>
      <c r="F1007" s="204" t="s">
        <v>761</v>
      </c>
      <c r="G1007" s="204" t="s">
        <v>70</v>
      </c>
      <c r="H1007" s="204"/>
      <c r="I1007" s="204" t="s">
        <v>688</v>
      </c>
      <c r="J1007" s="202" t="s">
        <v>84</v>
      </c>
      <c r="K1007" s="169" t="str">
        <f t="array" ref="K1007">IFERROR(VLOOKUP(B1007,RT!A:K,11,FALSE),"")</f>
        <v/>
      </c>
      <c r="L1007" s="170" t="str">
        <f t="array" ref="L1007">IFERROR(VLOOKUP(B1007,RT!A:AJ,36,FALSE),"")</f>
        <v/>
      </c>
      <c r="M1007" s="53" t="str">
        <f t="array" ref="M1007">IFERROR(VLOOKUP(B1007,RT!A:AL,38,FALSE),"")</f>
        <v/>
      </c>
      <c r="N1007" s="52" t="str">
        <f t="array" ref="N1007">IFERROR(VLOOKUP(B1007,RT!A:AK,37,FALSE),"")</f>
        <v/>
      </c>
      <c r="O1007" s="54" t="str">
        <f t="array" ref="O1007">IFERROR(VLOOKUP(B1007,RT!A:I,9,FALSE),"")</f>
        <v/>
      </c>
      <c r="P1007" s="52" t="str">
        <f t="array" ref="P1007">IFERROR(VLOOKUP(B1007,RT!A:H,8,FALSE),"")</f>
        <v/>
      </c>
      <c r="Q1007" s="55" t="str">
        <f t="array" ref="Q1007">IFERROR(VLOOKUP(B1007,RT!A:AA,27,FALSE),"")</f>
        <v/>
      </c>
      <c r="R1007" s="56" t="str">
        <f t="array" ref="R1007">IF(AND(E1007&lt;&gt;"",G1007="INS",K1007="OUI",M1007&gt;0),M1007*IF($O1007&gt;41790,5.94,5.65),"")</f>
        <v/>
      </c>
      <c r="S1007" s="50" t="str">
        <f t="array" ref="S1007">IF(AND(E1007&lt;&gt;"",G1007="REV",K1007="OUI",M1007&gt;0),M1007*IF($O1007&gt;41790,6.2,5.9),"")</f>
        <v/>
      </c>
      <c r="T1007" s="57" t="str">
        <f t="array" ref="T1007">IF(AND(E1007&lt;&gt;"",K1007="NON",OR(L1007="Branchement individuel",L1007="Batiment détruit")),3,"")</f>
        <v/>
      </c>
      <c r="U1007" s="58"/>
      <c r="V1007" s="58" t="str">
        <f t="array" ref="V1007">IF(AND(E1007&lt;&gt;"",K1007="OUI",Q1007="OUI"),18,"")</f>
        <v/>
      </c>
      <c r="W1007" s="49" t="str">
        <f t="array" ref="W1007">IF(AND(E1007&lt;&gt;"",K1007="OUI",Q1007="OUI"),60,"")</f>
        <v/>
      </c>
      <c r="X1007" s="56"/>
      <c r="Y1007" s="49"/>
      <c r="Z1007" s="49"/>
      <c r="AA1007" s="51"/>
      <c r="AB1007" s="48"/>
    </row>
    <row r="1008" spans="1:28" x14ac:dyDescent="0.25">
      <c r="A1008" s="152" t="str">
        <f t="array" ref="A1008">IF(D1008="",RIGHT(E1008,7),"")</f>
        <v>5498648</v>
      </c>
      <c r="B1008" s="152">
        <f t="array" ref="B1008">E1008</f>
        <v>10005498648</v>
      </c>
      <c r="C1008" s="61" t="str">
        <f t="array" ref="C1008">IFERROR(VLOOKUP(B1008,RT!A:B,2,FALSE),"")</f>
        <v/>
      </c>
      <c r="D1008" s="7" t="str">
        <f t="array" ref="D1008">IFERROR(VLOOKUP(B1008,RT!A:J,10,FALSE),"")</f>
        <v/>
      </c>
      <c r="E1008" s="203">
        <v>10005498648</v>
      </c>
      <c r="F1008" s="204" t="s">
        <v>897</v>
      </c>
      <c r="G1008" s="204" t="s">
        <v>70</v>
      </c>
      <c r="H1008" s="204"/>
      <c r="I1008" s="204" t="s">
        <v>688</v>
      </c>
      <c r="J1008" s="202" t="s">
        <v>84</v>
      </c>
      <c r="K1008" s="169" t="str">
        <f t="array" ref="K1008">IFERROR(VLOOKUP(B1008,RT!A:K,11,FALSE),"")</f>
        <v/>
      </c>
      <c r="L1008" s="170" t="str">
        <f t="array" ref="L1008">IFERROR(VLOOKUP(B1008,RT!A:AJ,36,FALSE),"")</f>
        <v/>
      </c>
      <c r="M1008" s="53" t="str">
        <f t="array" ref="M1008">IFERROR(VLOOKUP(B1008,RT!A:AL,38,FALSE),"")</f>
        <v/>
      </c>
      <c r="N1008" s="52" t="str">
        <f t="array" ref="N1008">IFERROR(VLOOKUP(B1008,RT!A:AK,37,FALSE),"")</f>
        <v/>
      </c>
      <c r="O1008" s="54" t="str">
        <f t="array" ref="O1008">IFERROR(VLOOKUP(B1008,RT!A:I,9,FALSE),"")</f>
        <v/>
      </c>
      <c r="P1008" s="52" t="str">
        <f t="array" ref="P1008">IFERROR(VLOOKUP(B1008,RT!A:H,8,FALSE),"")</f>
        <v/>
      </c>
      <c r="Q1008" s="55" t="str">
        <f t="array" ref="Q1008">IFERROR(VLOOKUP(B1008,RT!A:AA,27,FALSE),"")</f>
        <v/>
      </c>
      <c r="R1008" s="56" t="str">
        <f t="array" ref="R1008">IF(AND(E1008&lt;&gt;"",G1008="INS",K1008="OUI",M1008&gt;0),M1008*IF($O1008&gt;41790,5.94,5.65),"")</f>
        <v/>
      </c>
      <c r="S1008" s="50" t="str">
        <f t="array" ref="S1008">IF(AND(E1008&lt;&gt;"",G1008="REV",K1008="OUI",M1008&gt;0),M1008*IF($O1008&gt;41790,6.2,5.9),"")</f>
        <v/>
      </c>
      <c r="T1008" s="57" t="str">
        <f t="array" ref="T1008">IF(AND(E1008&lt;&gt;"",K1008="NON",OR(L1008="Branchement individuel",L1008="Batiment détruit")),3,"")</f>
        <v/>
      </c>
      <c r="U1008" s="58"/>
      <c r="V1008" s="58" t="str">
        <f t="array" ref="V1008">IF(AND(E1008&lt;&gt;"",K1008="OUI",Q1008="OUI"),18,"")</f>
        <v/>
      </c>
      <c r="W1008" s="49" t="str">
        <f t="array" ref="W1008">IF(AND(E1008&lt;&gt;"",K1008="OUI",Q1008="OUI"),60,"")</f>
        <v/>
      </c>
      <c r="X1008" s="56"/>
      <c r="Y1008" s="49"/>
      <c r="Z1008" s="49"/>
      <c r="AA1008" s="51"/>
      <c r="AB1008" s="48"/>
    </row>
    <row r="1009" spans="1:28" x14ac:dyDescent="0.25">
      <c r="A1009" s="152" t="str">
        <f t="array" ref="A1009">IF(D1009="",RIGHT(E1009,7),"")</f>
        <v>5523775</v>
      </c>
      <c r="B1009" s="152">
        <f t="array" ref="B1009">E1009</f>
        <v>10005523775</v>
      </c>
      <c r="C1009" s="61" t="str">
        <f t="array" ref="C1009">IFERROR(VLOOKUP(B1009,RT!A:B,2,FALSE),"")</f>
        <v/>
      </c>
      <c r="D1009" s="7" t="str">
        <f t="array" ref="D1009">IFERROR(VLOOKUP(B1009,RT!A:J,10,FALSE),"")</f>
        <v/>
      </c>
      <c r="E1009" s="203">
        <v>10005523775</v>
      </c>
      <c r="F1009" s="204" t="s">
        <v>700</v>
      </c>
      <c r="G1009" s="204" t="s">
        <v>70</v>
      </c>
      <c r="H1009" s="204"/>
      <c r="I1009" s="204" t="s">
        <v>688</v>
      </c>
      <c r="J1009" s="202" t="s">
        <v>84</v>
      </c>
      <c r="K1009" s="169" t="str">
        <f t="array" ref="K1009">IFERROR(VLOOKUP(B1009,RT!A:K,11,FALSE),"")</f>
        <v/>
      </c>
      <c r="L1009" s="170" t="str">
        <f t="array" ref="L1009">IFERROR(VLOOKUP(B1009,RT!A:AJ,36,FALSE),"")</f>
        <v/>
      </c>
      <c r="M1009" s="53" t="str">
        <f t="array" ref="M1009">IFERROR(VLOOKUP(B1009,RT!A:AL,38,FALSE),"")</f>
        <v/>
      </c>
      <c r="N1009" s="52" t="str">
        <f t="array" ref="N1009">IFERROR(VLOOKUP(B1009,RT!A:AK,37,FALSE),"")</f>
        <v/>
      </c>
      <c r="O1009" s="54" t="str">
        <f t="array" ref="O1009">IFERROR(VLOOKUP(B1009,RT!A:I,9,FALSE),"")</f>
        <v/>
      </c>
      <c r="P1009" s="52" t="str">
        <f t="array" ref="P1009">IFERROR(VLOOKUP(B1009,RT!A:H,8,FALSE),"")</f>
        <v/>
      </c>
      <c r="Q1009" s="55" t="str">
        <f t="array" ref="Q1009">IFERROR(VLOOKUP(B1009,RT!A:AA,27,FALSE),"")</f>
        <v/>
      </c>
      <c r="R1009" s="56" t="str">
        <f t="array" ref="R1009">IF(AND(E1009&lt;&gt;"",G1009="INS",K1009="OUI",M1009&gt;0),M1009*IF($O1009&gt;41790,5.94,5.65),"")</f>
        <v/>
      </c>
      <c r="S1009" s="50" t="str">
        <f t="array" ref="S1009">IF(AND(E1009&lt;&gt;"",G1009="REV",K1009="OUI",M1009&gt;0),M1009*IF($O1009&gt;41790,6.2,5.9),"")</f>
        <v/>
      </c>
      <c r="T1009" s="57" t="str">
        <f t="array" ref="T1009">IF(AND(E1009&lt;&gt;"",K1009="NON",OR(L1009="Branchement individuel",L1009="Batiment détruit")),3,"")</f>
        <v/>
      </c>
      <c r="U1009" s="58"/>
      <c r="V1009" s="58" t="str">
        <f t="array" ref="V1009">IF(AND(E1009&lt;&gt;"",K1009="OUI",Q1009="OUI"),18,"")</f>
        <v/>
      </c>
      <c r="W1009" s="49" t="str">
        <f t="array" ref="W1009">IF(AND(E1009&lt;&gt;"",K1009="OUI",Q1009="OUI"),60,"")</f>
        <v/>
      </c>
      <c r="X1009" s="56"/>
      <c r="Y1009" s="49"/>
      <c r="Z1009" s="49"/>
      <c r="AA1009" s="51"/>
      <c r="AB1009" s="48"/>
    </row>
    <row r="1010" spans="1:28" x14ac:dyDescent="0.25">
      <c r="A1010" s="152" t="str">
        <f t="array" ref="A1010">IF(D1010="",RIGHT(E1010,7),"")</f>
        <v>5524186</v>
      </c>
      <c r="B1010" s="152">
        <f t="array" ref="B1010">E1010</f>
        <v>10005524186</v>
      </c>
      <c r="C1010" s="61" t="str">
        <f t="array" ref="C1010">IFERROR(VLOOKUP(B1010,RT!A:B,2,FALSE),"")</f>
        <v/>
      </c>
      <c r="D1010" s="7" t="str">
        <f t="array" ref="D1010">IFERROR(VLOOKUP(B1010,RT!A:J,10,FALSE),"")</f>
        <v/>
      </c>
      <c r="E1010" s="203">
        <v>10005524186</v>
      </c>
      <c r="F1010" s="204" t="s">
        <v>699</v>
      </c>
      <c r="G1010" s="204" t="s">
        <v>70</v>
      </c>
      <c r="H1010" s="204"/>
      <c r="I1010" s="204" t="s">
        <v>688</v>
      </c>
      <c r="J1010" s="202" t="s">
        <v>84</v>
      </c>
      <c r="K1010" s="169" t="str">
        <f t="array" ref="K1010">IFERROR(VLOOKUP(B1010,RT!A:K,11,FALSE),"")</f>
        <v/>
      </c>
      <c r="L1010" s="170" t="str">
        <f t="array" ref="L1010">IFERROR(VLOOKUP(B1010,RT!A:AJ,36,FALSE),"")</f>
        <v/>
      </c>
      <c r="M1010" s="53" t="str">
        <f t="array" ref="M1010">IFERROR(VLOOKUP(B1010,RT!A:AL,38,FALSE),"")</f>
        <v/>
      </c>
      <c r="N1010" s="52" t="str">
        <f t="array" ref="N1010">IFERROR(VLOOKUP(B1010,RT!A:AK,37,FALSE),"")</f>
        <v/>
      </c>
      <c r="O1010" s="54" t="str">
        <f t="array" ref="O1010">IFERROR(VLOOKUP(B1010,RT!A:I,9,FALSE),"")</f>
        <v/>
      </c>
      <c r="P1010" s="52" t="str">
        <f t="array" ref="P1010">IFERROR(VLOOKUP(B1010,RT!A:H,8,FALSE),"")</f>
        <v/>
      </c>
      <c r="Q1010" s="55" t="str">
        <f t="array" ref="Q1010">IFERROR(VLOOKUP(B1010,RT!A:AA,27,FALSE),"")</f>
        <v/>
      </c>
      <c r="R1010" s="56" t="str">
        <f t="array" ref="R1010">IF(AND(E1010&lt;&gt;"",G1010="INS",K1010="OUI",M1010&gt;0),M1010*IF($O1010&gt;41790,5.94,5.65),"")</f>
        <v/>
      </c>
      <c r="S1010" s="50" t="str">
        <f t="array" ref="S1010">IF(AND(E1010&lt;&gt;"",G1010="REV",K1010="OUI",M1010&gt;0),M1010*IF($O1010&gt;41790,6.2,5.9),"")</f>
        <v/>
      </c>
      <c r="T1010" s="57" t="str">
        <f t="array" ref="T1010">IF(AND(E1010&lt;&gt;"",K1010="NON",OR(L1010="Branchement individuel",L1010="Batiment détruit")),3,"")</f>
        <v/>
      </c>
      <c r="U1010" s="58"/>
      <c r="V1010" s="58" t="str">
        <f t="array" ref="V1010">IF(AND(E1010&lt;&gt;"",K1010="OUI",Q1010="OUI"),18,"")</f>
        <v/>
      </c>
      <c r="W1010" s="49" t="str">
        <f t="array" ref="W1010">IF(AND(E1010&lt;&gt;"",K1010="OUI",Q1010="OUI"),60,"")</f>
        <v/>
      </c>
      <c r="X1010" s="56"/>
      <c r="Y1010" s="49"/>
      <c r="Z1010" s="49"/>
      <c r="AA1010" s="51"/>
      <c r="AB1010" s="48"/>
    </row>
    <row r="1011" spans="1:28" x14ac:dyDescent="0.25">
      <c r="A1011" s="152" t="str">
        <f t="array" ref="A1011">IF(D1011="",RIGHT(E1011,7),"")</f>
        <v>5631794</v>
      </c>
      <c r="B1011" s="152">
        <f t="array" ref="B1011">E1011</f>
        <v>10005631794</v>
      </c>
      <c r="C1011" s="61" t="str">
        <f t="array" ref="C1011">IFERROR(VLOOKUP(B1011,RT!A:B,2,FALSE),"")</f>
        <v/>
      </c>
      <c r="D1011" s="7" t="str">
        <f t="array" ref="D1011">IFERROR(VLOOKUP(B1011,RT!A:J,10,FALSE),"")</f>
        <v/>
      </c>
      <c r="E1011" s="203">
        <v>10005631794</v>
      </c>
      <c r="F1011" s="204" t="s">
        <v>760</v>
      </c>
      <c r="G1011" s="204" t="s">
        <v>70</v>
      </c>
      <c r="H1011" s="204"/>
      <c r="I1011" s="204" t="s">
        <v>688</v>
      </c>
      <c r="J1011" s="202" t="s">
        <v>84</v>
      </c>
      <c r="K1011" s="169" t="str">
        <f t="array" ref="K1011">IFERROR(VLOOKUP(B1011,RT!A:K,11,FALSE),"")</f>
        <v/>
      </c>
      <c r="L1011" s="170" t="str">
        <f t="array" ref="L1011">IFERROR(VLOOKUP(B1011,RT!A:AJ,36,FALSE),"")</f>
        <v/>
      </c>
      <c r="M1011" s="53" t="str">
        <f t="array" ref="M1011">IFERROR(VLOOKUP(B1011,RT!A:AL,38,FALSE),"")</f>
        <v/>
      </c>
      <c r="N1011" s="52" t="str">
        <f t="array" ref="N1011">IFERROR(VLOOKUP(B1011,RT!A:AK,37,FALSE),"")</f>
        <v/>
      </c>
      <c r="O1011" s="54" t="str">
        <f t="array" ref="O1011">IFERROR(VLOOKUP(B1011,RT!A:I,9,FALSE),"")</f>
        <v/>
      </c>
      <c r="P1011" s="52" t="str">
        <f t="array" ref="P1011">IFERROR(VLOOKUP(B1011,RT!A:H,8,FALSE),"")</f>
        <v/>
      </c>
      <c r="Q1011" s="55" t="str">
        <f t="array" ref="Q1011">IFERROR(VLOOKUP(B1011,RT!A:AA,27,FALSE),"")</f>
        <v/>
      </c>
      <c r="R1011" s="56" t="str">
        <f t="array" ref="R1011">IF(AND(E1011&lt;&gt;"",G1011="INS",K1011="OUI",M1011&gt;0),M1011*IF($O1011&gt;41790,5.94,5.65),"")</f>
        <v/>
      </c>
      <c r="S1011" s="50" t="str">
        <f t="array" ref="S1011">IF(AND(E1011&lt;&gt;"",G1011="REV",K1011="OUI",M1011&gt;0),M1011*IF($O1011&gt;41790,6.2,5.9),"")</f>
        <v/>
      </c>
      <c r="T1011" s="57" t="str">
        <f t="array" ref="T1011">IF(AND(E1011&lt;&gt;"",K1011="NON",OR(L1011="Branchement individuel",L1011="Batiment détruit")),3,"")</f>
        <v/>
      </c>
      <c r="U1011" s="58"/>
      <c r="V1011" s="58" t="str">
        <f t="array" ref="V1011">IF(AND(E1011&lt;&gt;"",K1011="OUI",Q1011="OUI"),18,"")</f>
        <v/>
      </c>
      <c r="W1011" s="49" t="str">
        <f t="array" ref="W1011">IF(AND(E1011&lt;&gt;"",K1011="OUI",Q1011="OUI"),60,"")</f>
        <v/>
      </c>
      <c r="X1011" s="56"/>
      <c r="Y1011" s="49"/>
      <c r="Z1011" s="49"/>
      <c r="AA1011" s="51"/>
      <c r="AB1011" s="48"/>
    </row>
    <row r="1012" spans="1:28" x14ac:dyDescent="0.25">
      <c r="A1012" s="152" t="str">
        <f t="array" ref="A1012">IF(D1012="",RIGHT(E1012,7),"")</f>
        <v>5459078</v>
      </c>
      <c r="B1012" s="152">
        <f t="array" ref="B1012">E1012</f>
        <v>10005459078</v>
      </c>
      <c r="C1012" s="61" t="str">
        <f t="array" ref="C1012">IFERROR(VLOOKUP(B1012,RT!A:B,2,FALSE),"")</f>
        <v/>
      </c>
      <c r="D1012" s="7" t="str">
        <f t="array" ref="D1012">IFERROR(VLOOKUP(B1012,RT!A:J,10,FALSE),"")</f>
        <v/>
      </c>
      <c r="E1012" s="203">
        <v>10005459078</v>
      </c>
      <c r="F1012" s="204" t="s">
        <v>882</v>
      </c>
      <c r="G1012" s="204" t="s">
        <v>70</v>
      </c>
      <c r="H1012" s="204"/>
      <c r="I1012" s="204" t="s">
        <v>688</v>
      </c>
      <c r="J1012" s="202" t="s">
        <v>84</v>
      </c>
      <c r="K1012" s="169" t="str">
        <f t="array" ref="K1012">IFERROR(VLOOKUP(B1012,RT!A:K,11,FALSE),"")</f>
        <v/>
      </c>
      <c r="L1012" s="170" t="str">
        <f t="array" ref="L1012">IFERROR(VLOOKUP(B1012,RT!A:AJ,36,FALSE),"")</f>
        <v/>
      </c>
      <c r="M1012" s="53" t="str">
        <f t="array" ref="M1012">IFERROR(VLOOKUP(B1012,RT!A:AL,38,FALSE),"")</f>
        <v/>
      </c>
      <c r="N1012" s="52" t="str">
        <f t="array" ref="N1012">IFERROR(VLOOKUP(B1012,RT!A:AK,37,FALSE),"")</f>
        <v/>
      </c>
      <c r="O1012" s="54" t="str">
        <f t="array" ref="O1012">IFERROR(VLOOKUP(B1012,RT!A:I,9,FALSE),"")</f>
        <v/>
      </c>
      <c r="P1012" s="52" t="str">
        <f t="array" ref="P1012">IFERROR(VLOOKUP(B1012,RT!A:H,8,FALSE),"")</f>
        <v/>
      </c>
      <c r="Q1012" s="55" t="str">
        <f t="array" ref="Q1012">IFERROR(VLOOKUP(B1012,RT!A:AA,27,FALSE),"")</f>
        <v/>
      </c>
      <c r="R1012" s="56" t="str">
        <f t="array" ref="R1012">IF(AND(E1012&lt;&gt;"",G1012="INS",K1012="OUI",M1012&gt;0),M1012*IF($O1012&gt;41790,5.94,5.65),"")</f>
        <v/>
      </c>
      <c r="S1012" s="50" t="str">
        <f t="array" ref="S1012">IF(AND(E1012&lt;&gt;"",G1012="REV",K1012="OUI",M1012&gt;0),M1012*IF($O1012&gt;41790,6.2,5.9),"")</f>
        <v/>
      </c>
      <c r="T1012" s="57" t="str">
        <f t="array" ref="T1012">IF(AND(E1012&lt;&gt;"",K1012="NON",OR(L1012="Branchement individuel",L1012="Batiment détruit")),3,"")</f>
        <v/>
      </c>
      <c r="U1012" s="58"/>
      <c r="V1012" s="58" t="str">
        <f t="array" ref="V1012">IF(AND(E1012&lt;&gt;"",K1012="OUI",Q1012="OUI"),18,"")</f>
        <v/>
      </c>
      <c r="W1012" s="49" t="str">
        <f t="array" ref="W1012">IF(AND(E1012&lt;&gt;"",K1012="OUI",Q1012="OUI"),60,"")</f>
        <v/>
      </c>
      <c r="X1012" s="56"/>
      <c r="Y1012" s="49"/>
      <c r="Z1012" s="49"/>
      <c r="AA1012" s="51"/>
      <c r="AB1012" s="48"/>
    </row>
    <row r="1013" spans="1:28" x14ac:dyDescent="0.25">
      <c r="A1013" s="152" t="str">
        <f t="array" ref="A1013">IF(D1013="",RIGHT(E1013,7),"")</f>
        <v>5522572</v>
      </c>
      <c r="B1013" s="152">
        <f t="array" ref="B1013">E1013</f>
        <v>10005522572</v>
      </c>
      <c r="C1013" s="61" t="str">
        <f t="array" ref="C1013">IFERROR(VLOOKUP(B1013,RT!A:B,2,FALSE),"")</f>
        <v/>
      </c>
      <c r="D1013" s="7" t="str">
        <f t="array" ref="D1013">IFERROR(VLOOKUP(B1013,RT!A:J,10,FALSE),"")</f>
        <v/>
      </c>
      <c r="E1013" s="203">
        <v>10005522572</v>
      </c>
      <c r="F1013" s="204" t="s">
        <v>902</v>
      </c>
      <c r="G1013" s="204" t="s">
        <v>70</v>
      </c>
      <c r="H1013" s="204"/>
      <c r="I1013" s="204" t="s">
        <v>688</v>
      </c>
      <c r="J1013" s="202" t="s">
        <v>84</v>
      </c>
      <c r="K1013" s="169" t="str">
        <f t="array" ref="K1013">IFERROR(VLOOKUP(B1013,RT!A:K,11,FALSE),"")</f>
        <v/>
      </c>
      <c r="L1013" s="170" t="str">
        <f t="array" ref="L1013">IFERROR(VLOOKUP(B1013,RT!A:AJ,36,FALSE),"")</f>
        <v/>
      </c>
      <c r="M1013" s="53" t="str">
        <f t="array" ref="M1013">IFERROR(VLOOKUP(B1013,RT!A:AL,38,FALSE),"")</f>
        <v/>
      </c>
      <c r="N1013" s="52" t="str">
        <f t="array" ref="N1013">IFERROR(VLOOKUP(B1013,RT!A:AK,37,FALSE),"")</f>
        <v/>
      </c>
      <c r="O1013" s="54" t="str">
        <f t="array" ref="O1013">IFERROR(VLOOKUP(B1013,RT!A:I,9,FALSE),"")</f>
        <v/>
      </c>
      <c r="P1013" s="52" t="str">
        <f t="array" ref="P1013">IFERROR(VLOOKUP(B1013,RT!A:H,8,FALSE),"")</f>
        <v/>
      </c>
      <c r="Q1013" s="55" t="str">
        <f t="array" ref="Q1013">IFERROR(VLOOKUP(B1013,RT!A:AA,27,FALSE),"")</f>
        <v/>
      </c>
      <c r="R1013" s="56" t="str">
        <f t="array" ref="R1013">IF(AND(E1013&lt;&gt;"",G1013="INS",K1013="OUI",M1013&gt;0),M1013*IF($O1013&gt;41790,5.94,5.65),"")</f>
        <v/>
      </c>
      <c r="S1013" s="50" t="str">
        <f t="array" ref="S1013">IF(AND(E1013&lt;&gt;"",G1013="REV",K1013="OUI",M1013&gt;0),M1013*IF($O1013&gt;41790,6.2,5.9),"")</f>
        <v/>
      </c>
      <c r="T1013" s="57" t="str">
        <f t="array" ref="T1013">IF(AND(E1013&lt;&gt;"",K1013="NON",OR(L1013="Branchement individuel",L1013="Batiment détruit")),3,"")</f>
        <v/>
      </c>
      <c r="U1013" s="58"/>
      <c r="V1013" s="58" t="str">
        <f t="array" ref="V1013">IF(AND(E1013&lt;&gt;"",K1013="OUI",Q1013="OUI"),18,"")</f>
        <v/>
      </c>
      <c r="W1013" s="49" t="str">
        <f t="array" ref="W1013">IF(AND(E1013&lt;&gt;"",K1013="OUI",Q1013="OUI"),60,"")</f>
        <v/>
      </c>
      <c r="X1013" s="56"/>
      <c r="Y1013" s="49"/>
      <c r="Z1013" s="49"/>
      <c r="AA1013" s="51"/>
      <c r="AB1013" s="48"/>
    </row>
    <row r="1014" spans="1:28" x14ac:dyDescent="0.25">
      <c r="A1014" s="152" t="str">
        <f t="array" ref="A1014">IF(D1014="",RIGHT(E1014,7),"")</f>
        <v>5461192</v>
      </c>
      <c r="B1014" s="152">
        <f t="array" ref="B1014">E1014</f>
        <v>10005461192</v>
      </c>
      <c r="C1014" s="61" t="str">
        <f t="array" ref="C1014">IFERROR(VLOOKUP(B1014,RT!A:B,2,FALSE),"")</f>
        <v/>
      </c>
      <c r="D1014" s="7" t="str">
        <f t="array" ref="D1014">IFERROR(VLOOKUP(B1014,RT!A:J,10,FALSE),"")</f>
        <v/>
      </c>
      <c r="E1014" s="203">
        <v>10005461192</v>
      </c>
      <c r="F1014" s="204" t="s">
        <v>868</v>
      </c>
      <c r="G1014" s="204" t="s">
        <v>70</v>
      </c>
      <c r="H1014" s="204"/>
      <c r="I1014" s="204" t="s">
        <v>688</v>
      </c>
      <c r="J1014" s="202" t="s">
        <v>84</v>
      </c>
      <c r="K1014" s="169" t="str">
        <f t="array" ref="K1014">IFERROR(VLOOKUP(B1014,RT!A:K,11,FALSE),"")</f>
        <v/>
      </c>
      <c r="L1014" s="170" t="str">
        <f t="array" ref="L1014">IFERROR(VLOOKUP(B1014,RT!A:AJ,36,FALSE),"")</f>
        <v/>
      </c>
      <c r="M1014" s="53" t="str">
        <f t="array" ref="M1014">IFERROR(VLOOKUP(B1014,RT!A:AL,38,FALSE),"")</f>
        <v/>
      </c>
      <c r="N1014" s="52" t="str">
        <f t="array" ref="N1014">IFERROR(VLOOKUP(B1014,RT!A:AK,37,FALSE),"")</f>
        <v/>
      </c>
      <c r="O1014" s="54" t="str">
        <f t="array" ref="O1014">IFERROR(VLOOKUP(B1014,RT!A:I,9,FALSE),"")</f>
        <v/>
      </c>
      <c r="P1014" s="52" t="str">
        <f t="array" ref="P1014">IFERROR(VLOOKUP(B1014,RT!A:H,8,FALSE),"")</f>
        <v/>
      </c>
      <c r="Q1014" s="55" t="str">
        <f t="array" ref="Q1014">IFERROR(VLOOKUP(B1014,RT!A:AA,27,FALSE),"")</f>
        <v/>
      </c>
      <c r="R1014" s="56" t="str">
        <f t="array" ref="R1014">IF(AND(E1014&lt;&gt;"",G1014="INS",K1014="OUI",M1014&gt;0),M1014*IF($O1014&gt;41790,5.94,5.65),"")</f>
        <v/>
      </c>
      <c r="S1014" s="50" t="str">
        <f t="array" ref="S1014">IF(AND(E1014&lt;&gt;"",G1014="REV",K1014="OUI",M1014&gt;0),M1014*IF($O1014&gt;41790,6.2,5.9),"")</f>
        <v/>
      </c>
      <c r="T1014" s="57" t="str">
        <f t="array" ref="T1014">IF(AND(E1014&lt;&gt;"",K1014="NON",OR(L1014="Branchement individuel",L1014="Batiment détruit")),3,"")</f>
        <v/>
      </c>
      <c r="U1014" s="58"/>
      <c r="V1014" s="58" t="str">
        <f t="array" ref="V1014">IF(AND(E1014&lt;&gt;"",K1014="OUI",Q1014="OUI"),18,"")</f>
        <v/>
      </c>
      <c r="W1014" s="49" t="str">
        <f t="array" ref="W1014">IF(AND(E1014&lt;&gt;"",K1014="OUI",Q1014="OUI"),60,"")</f>
        <v/>
      </c>
      <c r="X1014" s="56"/>
      <c r="Y1014" s="49"/>
      <c r="Z1014" s="49"/>
      <c r="AA1014" s="51"/>
      <c r="AB1014" s="48"/>
    </row>
    <row r="1015" spans="1:28" x14ac:dyDescent="0.25">
      <c r="A1015" s="152" t="str">
        <f t="array" ref="A1015">IF(D1015="",RIGHT(E1015,7),"")</f>
        <v>5464701</v>
      </c>
      <c r="B1015" s="152">
        <f t="array" ref="B1015">E1015</f>
        <v>10005464701</v>
      </c>
      <c r="C1015" s="61" t="str">
        <f t="array" ref="C1015">IFERROR(VLOOKUP(B1015,RT!A:B,2,FALSE),"")</f>
        <v/>
      </c>
      <c r="D1015" s="7" t="str">
        <f t="array" ref="D1015">IFERROR(VLOOKUP(B1015,RT!A:J,10,FALSE),"")</f>
        <v/>
      </c>
      <c r="E1015" s="203">
        <v>10005464701</v>
      </c>
      <c r="F1015" s="204" t="s">
        <v>869</v>
      </c>
      <c r="G1015" s="204" t="s">
        <v>70</v>
      </c>
      <c r="H1015" s="204"/>
      <c r="I1015" s="204" t="s">
        <v>688</v>
      </c>
      <c r="J1015" s="202" t="s">
        <v>84</v>
      </c>
      <c r="K1015" s="169" t="str">
        <f t="array" ref="K1015">IFERROR(VLOOKUP(B1015,RT!A:K,11,FALSE),"")</f>
        <v/>
      </c>
      <c r="L1015" s="170" t="str">
        <f t="array" ref="L1015">IFERROR(VLOOKUP(B1015,RT!A:AJ,36,FALSE),"")</f>
        <v/>
      </c>
      <c r="M1015" s="53" t="str">
        <f t="array" ref="M1015">IFERROR(VLOOKUP(B1015,RT!A:AL,38,FALSE),"")</f>
        <v/>
      </c>
      <c r="N1015" s="52" t="str">
        <f t="array" ref="N1015">IFERROR(VLOOKUP(B1015,RT!A:AK,37,FALSE),"")</f>
        <v/>
      </c>
      <c r="O1015" s="54" t="str">
        <f t="array" ref="O1015">IFERROR(VLOOKUP(B1015,RT!A:I,9,FALSE),"")</f>
        <v/>
      </c>
      <c r="P1015" s="52" t="str">
        <f t="array" ref="P1015">IFERROR(VLOOKUP(B1015,RT!A:H,8,FALSE),"")</f>
        <v/>
      </c>
      <c r="Q1015" s="55" t="str">
        <f t="array" ref="Q1015">IFERROR(VLOOKUP(B1015,RT!A:AA,27,FALSE),"")</f>
        <v/>
      </c>
      <c r="R1015" s="56" t="str">
        <f t="array" ref="R1015">IF(AND(E1015&lt;&gt;"",G1015="INS",K1015="OUI",M1015&gt;0),M1015*IF($O1015&gt;41790,5.94,5.65),"")</f>
        <v/>
      </c>
      <c r="S1015" s="50" t="str">
        <f t="array" ref="S1015">IF(AND(E1015&lt;&gt;"",G1015="REV",K1015="OUI",M1015&gt;0),M1015*IF($O1015&gt;41790,6.2,5.9),"")</f>
        <v/>
      </c>
      <c r="T1015" s="57" t="str">
        <f t="array" ref="T1015">IF(AND(E1015&lt;&gt;"",K1015="NON",OR(L1015="Branchement individuel",L1015="Batiment détruit")),3,"")</f>
        <v/>
      </c>
      <c r="U1015" s="58"/>
      <c r="V1015" s="58" t="str">
        <f t="array" ref="V1015">IF(AND(E1015&lt;&gt;"",K1015="OUI",Q1015="OUI"),18,"")</f>
        <v/>
      </c>
      <c r="W1015" s="49" t="str">
        <f t="array" ref="W1015">IF(AND(E1015&lt;&gt;"",K1015="OUI",Q1015="OUI"),60,"")</f>
        <v/>
      </c>
      <c r="X1015" s="56"/>
      <c r="Y1015" s="49"/>
      <c r="Z1015" s="49"/>
      <c r="AA1015" s="51"/>
      <c r="AB1015" s="48"/>
    </row>
    <row r="1016" spans="1:28" x14ac:dyDescent="0.25">
      <c r="A1016" s="152" t="str">
        <f t="array" ref="A1016">IF(D1016="",RIGHT(E1016,7),"")</f>
        <v>5580774</v>
      </c>
      <c r="B1016" s="152">
        <f t="array" ref="B1016">E1016</f>
        <v>10005580774</v>
      </c>
      <c r="C1016" s="61" t="str">
        <f t="array" ref="C1016">IFERROR(VLOOKUP(B1016,RT!A:B,2,FALSE),"")</f>
        <v/>
      </c>
      <c r="D1016" s="7" t="str">
        <f t="array" ref="D1016">IFERROR(VLOOKUP(B1016,RT!A:J,10,FALSE),"")</f>
        <v/>
      </c>
      <c r="E1016" s="203">
        <v>10005580774</v>
      </c>
      <c r="F1016" s="204" t="s">
        <v>867</v>
      </c>
      <c r="G1016" s="204" t="s">
        <v>70</v>
      </c>
      <c r="H1016" s="204"/>
      <c r="I1016" s="204" t="s">
        <v>688</v>
      </c>
      <c r="J1016" s="202" t="s">
        <v>84</v>
      </c>
      <c r="K1016" s="169" t="str">
        <f t="array" ref="K1016">IFERROR(VLOOKUP(B1016,RT!A:K,11,FALSE),"")</f>
        <v/>
      </c>
      <c r="L1016" s="170" t="str">
        <f t="array" ref="L1016">IFERROR(VLOOKUP(B1016,RT!A:AJ,36,FALSE),"")</f>
        <v/>
      </c>
      <c r="M1016" s="53" t="str">
        <f t="array" ref="M1016">IFERROR(VLOOKUP(B1016,RT!A:AL,38,FALSE),"")</f>
        <v/>
      </c>
      <c r="N1016" s="52" t="str">
        <f t="array" ref="N1016">IFERROR(VLOOKUP(B1016,RT!A:AK,37,FALSE),"")</f>
        <v/>
      </c>
      <c r="O1016" s="54" t="str">
        <f t="array" ref="O1016">IFERROR(VLOOKUP(B1016,RT!A:I,9,FALSE),"")</f>
        <v/>
      </c>
      <c r="P1016" s="52" t="str">
        <f t="array" ref="P1016">IFERROR(VLOOKUP(B1016,RT!A:H,8,FALSE),"")</f>
        <v/>
      </c>
      <c r="Q1016" s="55" t="str">
        <f t="array" ref="Q1016">IFERROR(VLOOKUP(B1016,RT!A:AA,27,FALSE),"")</f>
        <v/>
      </c>
      <c r="R1016" s="56" t="str">
        <f t="array" ref="R1016">IF(AND(E1016&lt;&gt;"",G1016="INS",K1016="OUI",M1016&gt;0),M1016*IF($O1016&gt;41790,5.94,5.65),"")</f>
        <v/>
      </c>
      <c r="S1016" s="50" t="str">
        <f t="array" ref="S1016">IF(AND(E1016&lt;&gt;"",G1016="REV",K1016="OUI",M1016&gt;0),M1016*IF($O1016&gt;41790,6.2,5.9),"")</f>
        <v/>
      </c>
      <c r="T1016" s="57" t="str">
        <f t="array" ref="T1016">IF(AND(E1016&lt;&gt;"",K1016="NON",OR(L1016="Branchement individuel",L1016="Batiment détruit")),3,"")</f>
        <v/>
      </c>
      <c r="U1016" s="58"/>
      <c r="V1016" s="58" t="str">
        <f t="array" ref="V1016">IF(AND(E1016&lt;&gt;"",K1016="OUI",Q1016="OUI"),18,"")</f>
        <v/>
      </c>
      <c r="W1016" s="49" t="str">
        <f t="array" ref="W1016">IF(AND(E1016&lt;&gt;"",K1016="OUI",Q1016="OUI"),60,"")</f>
        <v/>
      </c>
      <c r="X1016" s="56"/>
      <c r="Y1016" s="49"/>
      <c r="Z1016" s="49"/>
      <c r="AA1016" s="51"/>
      <c r="AB1016" s="48"/>
    </row>
    <row r="1017" spans="1:28" x14ac:dyDescent="0.25">
      <c r="A1017" s="152" t="str">
        <f t="array" ref="A1017">IF(D1017="",RIGHT(E1017,7),"")</f>
        <v>5580090</v>
      </c>
      <c r="B1017" s="152">
        <f t="array" ref="B1017">E1017</f>
        <v>10005580090</v>
      </c>
      <c r="C1017" s="61" t="str">
        <f t="array" ref="C1017">IFERROR(VLOOKUP(B1017,RT!A:B,2,FALSE),"")</f>
        <v/>
      </c>
      <c r="D1017" s="7" t="str">
        <f t="array" ref="D1017">IFERROR(VLOOKUP(B1017,RT!A:J,10,FALSE),"")</f>
        <v/>
      </c>
      <c r="E1017" s="203">
        <v>10005580090</v>
      </c>
      <c r="F1017" s="204" t="s">
        <v>866</v>
      </c>
      <c r="G1017" s="204" t="s">
        <v>70</v>
      </c>
      <c r="H1017" s="204"/>
      <c r="I1017" s="204" t="s">
        <v>688</v>
      </c>
      <c r="J1017" s="202" t="s">
        <v>84</v>
      </c>
      <c r="K1017" s="169" t="str">
        <f t="array" ref="K1017">IFERROR(VLOOKUP(B1017,RT!A:K,11,FALSE),"")</f>
        <v/>
      </c>
      <c r="L1017" s="170" t="str">
        <f t="array" ref="L1017">IFERROR(VLOOKUP(B1017,RT!A:AJ,36,FALSE),"")</f>
        <v/>
      </c>
      <c r="M1017" s="53" t="str">
        <f t="array" ref="M1017">IFERROR(VLOOKUP(B1017,RT!A:AL,38,FALSE),"")</f>
        <v/>
      </c>
      <c r="N1017" s="52" t="str">
        <f t="array" ref="N1017">IFERROR(VLOOKUP(B1017,RT!A:AK,37,FALSE),"")</f>
        <v/>
      </c>
      <c r="O1017" s="54" t="str">
        <f t="array" ref="O1017">IFERROR(VLOOKUP(B1017,RT!A:I,9,FALSE),"")</f>
        <v/>
      </c>
      <c r="P1017" s="52" t="str">
        <f t="array" ref="P1017">IFERROR(VLOOKUP(B1017,RT!A:H,8,FALSE),"")</f>
        <v/>
      </c>
      <c r="Q1017" s="55" t="str">
        <f t="array" ref="Q1017">IFERROR(VLOOKUP(B1017,RT!A:AA,27,FALSE),"")</f>
        <v/>
      </c>
      <c r="R1017" s="56" t="str">
        <f t="array" ref="R1017">IF(AND(E1017&lt;&gt;"",G1017="INS",K1017="OUI",M1017&gt;0),M1017*IF($O1017&gt;41790,5.94,5.65),"")</f>
        <v/>
      </c>
      <c r="S1017" s="50" t="str">
        <f t="array" ref="S1017">IF(AND(E1017&lt;&gt;"",G1017="REV",K1017="OUI",M1017&gt;0),M1017*IF($O1017&gt;41790,6.2,5.9),"")</f>
        <v/>
      </c>
      <c r="T1017" s="57" t="str">
        <f t="array" ref="T1017">IF(AND(E1017&lt;&gt;"",K1017="NON",OR(L1017="Branchement individuel",L1017="Batiment détruit")),3,"")</f>
        <v/>
      </c>
      <c r="U1017" s="58"/>
      <c r="V1017" s="58" t="str">
        <f t="array" ref="V1017">IF(AND(E1017&lt;&gt;"",K1017="OUI",Q1017="OUI"),18,"")</f>
        <v/>
      </c>
      <c r="W1017" s="49" t="str">
        <f t="array" ref="W1017">IF(AND(E1017&lt;&gt;"",K1017="OUI",Q1017="OUI"),60,"")</f>
        <v/>
      </c>
      <c r="X1017" s="56"/>
      <c r="Y1017" s="49"/>
      <c r="Z1017" s="49"/>
      <c r="AA1017" s="51"/>
      <c r="AB1017" s="48"/>
    </row>
    <row r="1018" spans="1:28" x14ac:dyDescent="0.25">
      <c r="A1018" s="152" t="str">
        <f t="array" ref="A1018">IF(D1018="",RIGHT(E1018,7),"")</f>
        <v>5582059</v>
      </c>
      <c r="B1018" s="152">
        <f t="array" ref="B1018">E1018</f>
        <v>10005582059</v>
      </c>
      <c r="C1018" s="61" t="str">
        <f t="array" ref="C1018">IFERROR(VLOOKUP(B1018,RT!A:B,2,FALSE),"")</f>
        <v/>
      </c>
      <c r="D1018" s="7" t="str">
        <f t="array" ref="D1018">IFERROR(VLOOKUP(B1018,RT!A:J,10,FALSE),"")</f>
        <v/>
      </c>
      <c r="E1018" s="203">
        <v>10005582059</v>
      </c>
      <c r="F1018" s="204" t="s">
        <v>865</v>
      </c>
      <c r="G1018" s="204" t="s">
        <v>70</v>
      </c>
      <c r="H1018" s="204"/>
      <c r="I1018" s="204" t="s">
        <v>688</v>
      </c>
      <c r="J1018" s="202" t="s">
        <v>84</v>
      </c>
      <c r="K1018" s="169" t="str">
        <f t="array" ref="K1018">IFERROR(VLOOKUP(B1018,RT!A:K,11,FALSE),"")</f>
        <v/>
      </c>
      <c r="L1018" s="170" t="str">
        <f t="array" ref="L1018">IFERROR(VLOOKUP(B1018,RT!A:AJ,36,FALSE),"")</f>
        <v/>
      </c>
      <c r="M1018" s="53" t="str">
        <f t="array" ref="M1018">IFERROR(VLOOKUP(B1018,RT!A:AL,38,FALSE),"")</f>
        <v/>
      </c>
      <c r="N1018" s="52" t="str">
        <f t="array" ref="N1018">IFERROR(VLOOKUP(B1018,RT!A:AK,37,FALSE),"")</f>
        <v/>
      </c>
      <c r="O1018" s="54" t="str">
        <f t="array" ref="O1018">IFERROR(VLOOKUP(B1018,RT!A:I,9,FALSE),"")</f>
        <v/>
      </c>
      <c r="P1018" s="52" t="str">
        <f t="array" ref="P1018">IFERROR(VLOOKUP(B1018,RT!A:H,8,FALSE),"")</f>
        <v/>
      </c>
      <c r="Q1018" s="55" t="str">
        <f t="array" ref="Q1018">IFERROR(VLOOKUP(B1018,RT!A:AA,27,FALSE),"")</f>
        <v/>
      </c>
      <c r="R1018" s="56" t="str">
        <f t="array" ref="R1018">IF(AND(E1018&lt;&gt;"",G1018="INS",K1018="OUI",M1018&gt;0),M1018*IF($O1018&gt;41790,5.94,5.65),"")</f>
        <v/>
      </c>
      <c r="S1018" s="50" t="str">
        <f t="array" ref="S1018">IF(AND(E1018&lt;&gt;"",G1018="REV",K1018="OUI",M1018&gt;0),M1018*IF($O1018&gt;41790,6.2,5.9),"")</f>
        <v/>
      </c>
      <c r="T1018" s="57" t="str">
        <f t="array" ref="T1018">IF(AND(E1018&lt;&gt;"",K1018="NON",OR(L1018="Branchement individuel",L1018="Batiment détruit")),3,"")</f>
        <v/>
      </c>
      <c r="U1018" s="58"/>
      <c r="V1018" s="58" t="str">
        <f t="array" ref="V1018">IF(AND(E1018&lt;&gt;"",K1018="OUI",Q1018="OUI"),18,"")</f>
        <v/>
      </c>
      <c r="W1018" s="49" t="str">
        <f t="array" ref="W1018">IF(AND(E1018&lt;&gt;"",K1018="OUI",Q1018="OUI"),60,"")</f>
        <v/>
      </c>
      <c r="X1018" s="56"/>
      <c r="Y1018" s="49"/>
      <c r="Z1018" s="49"/>
      <c r="AA1018" s="51"/>
      <c r="AB1018" s="48"/>
    </row>
    <row r="1019" spans="1:28" x14ac:dyDescent="0.25">
      <c r="A1019" s="152" t="str">
        <f t="array" ref="A1019">IF(D1019="",RIGHT(E1019,7),"")</f>
        <v>5553784</v>
      </c>
      <c r="B1019" s="152">
        <f t="array" ref="B1019">E1019</f>
        <v>10005553784</v>
      </c>
      <c r="C1019" s="61" t="str">
        <f t="array" ref="C1019">IFERROR(VLOOKUP(B1019,RT!A:B,2,FALSE),"")</f>
        <v/>
      </c>
      <c r="D1019" s="7" t="str">
        <f t="array" ref="D1019">IFERROR(VLOOKUP(B1019,RT!A:J,10,FALSE),"")</f>
        <v/>
      </c>
      <c r="E1019" s="203">
        <v>10005553784</v>
      </c>
      <c r="F1019" s="204" t="s">
        <v>693</v>
      </c>
      <c r="G1019" s="204" t="s">
        <v>70</v>
      </c>
      <c r="H1019" s="204"/>
      <c r="I1019" s="204" t="s">
        <v>688</v>
      </c>
      <c r="J1019" s="202" t="s">
        <v>84</v>
      </c>
      <c r="K1019" s="169" t="str">
        <f t="array" ref="K1019">IFERROR(VLOOKUP(B1019,RT!A:K,11,FALSE),"")</f>
        <v/>
      </c>
      <c r="L1019" s="170" t="str">
        <f t="array" ref="L1019">IFERROR(VLOOKUP(B1019,RT!A:AJ,36,FALSE),"")</f>
        <v/>
      </c>
      <c r="M1019" s="53" t="str">
        <f t="array" ref="M1019">IFERROR(VLOOKUP(B1019,RT!A:AL,38,FALSE),"")</f>
        <v/>
      </c>
      <c r="N1019" s="52" t="str">
        <f t="array" ref="N1019">IFERROR(VLOOKUP(B1019,RT!A:AK,37,FALSE),"")</f>
        <v/>
      </c>
      <c r="O1019" s="54" t="str">
        <f t="array" ref="O1019">IFERROR(VLOOKUP(B1019,RT!A:I,9,FALSE),"")</f>
        <v/>
      </c>
      <c r="P1019" s="52" t="str">
        <f t="array" ref="P1019">IFERROR(VLOOKUP(B1019,RT!A:H,8,FALSE),"")</f>
        <v/>
      </c>
      <c r="Q1019" s="55" t="str">
        <f t="array" ref="Q1019">IFERROR(VLOOKUP(B1019,RT!A:AA,27,FALSE),"")</f>
        <v/>
      </c>
      <c r="R1019" s="56" t="str">
        <f t="array" ref="R1019">IF(AND(E1019&lt;&gt;"",G1019="INS",K1019="OUI",M1019&gt;0),M1019*IF($O1019&gt;41790,5.94,5.65),"")</f>
        <v/>
      </c>
      <c r="S1019" s="50" t="str">
        <f t="array" ref="S1019">IF(AND(E1019&lt;&gt;"",G1019="REV",K1019="OUI",M1019&gt;0),M1019*IF($O1019&gt;41790,6.2,5.9),"")</f>
        <v/>
      </c>
      <c r="T1019" s="57" t="str">
        <f t="array" ref="T1019">IF(AND(E1019&lt;&gt;"",K1019="NON",OR(L1019="Branchement individuel",L1019="Batiment détruit")),3,"")</f>
        <v/>
      </c>
      <c r="U1019" s="58"/>
      <c r="V1019" s="58" t="str">
        <f t="array" ref="V1019">IF(AND(E1019&lt;&gt;"",K1019="OUI",Q1019="OUI"),18,"")</f>
        <v/>
      </c>
      <c r="W1019" s="49" t="str">
        <f t="array" ref="W1019">IF(AND(E1019&lt;&gt;"",K1019="OUI",Q1019="OUI"),60,"")</f>
        <v/>
      </c>
      <c r="X1019" s="56"/>
      <c r="Y1019" s="49"/>
      <c r="Z1019" s="49"/>
      <c r="AA1019" s="51"/>
      <c r="AB1019" s="48"/>
    </row>
    <row r="1020" spans="1:28" x14ac:dyDescent="0.25">
      <c r="A1020" s="152" t="str">
        <f t="array" ref="A1020">IF(D1020="",RIGHT(E1020,7),"")</f>
        <v>5459782</v>
      </c>
      <c r="B1020" s="152">
        <f t="array" ref="B1020">E1020</f>
        <v>10005459782</v>
      </c>
      <c r="C1020" s="61" t="str">
        <f t="array" ref="C1020">IFERROR(VLOOKUP(B1020,RT!A:B,2,FALSE),"")</f>
        <v/>
      </c>
      <c r="D1020" s="7" t="str">
        <f t="array" ref="D1020">IFERROR(VLOOKUP(B1020,RT!A:J,10,FALSE),"")</f>
        <v/>
      </c>
      <c r="E1020" s="203">
        <v>10005459782</v>
      </c>
      <c r="F1020" s="204" t="s">
        <v>692</v>
      </c>
      <c r="G1020" s="204" t="s">
        <v>70</v>
      </c>
      <c r="H1020" s="204"/>
      <c r="I1020" s="204" t="s">
        <v>688</v>
      </c>
      <c r="J1020" s="202" t="s">
        <v>84</v>
      </c>
      <c r="K1020" s="169" t="str">
        <f t="array" ref="K1020">IFERROR(VLOOKUP(B1020,RT!A:K,11,FALSE),"")</f>
        <v/>
      </c>
      <c r="L1020" s="170" t="str">
        <f t="array" ref="L1020">IFERROR(VLOOKUP(B1020,RT!A:AJ,36,FALSE),"")</f>
        <v/>
      </c>
      <c r="M1020" s="53" t="str">
        <f t="array" ref="M1020">IFERROR(VLOOKUP(B1020,RT!A:AL,38,FALSE),"")</f>
        <v/>
      </c>
      <c r="N1020" s="52" t="str">
        <f t="array" ref="N1020">IFERROR(VLOOKUP(B1020,RT!A:AK,37,FALSE),"")</f>
        <v/>
      </c>
      <c r="O1020" s="54" t="str">
        <f t="array" ref="O1020">IFERROR(VLOOKUP(B1020,RT!A:I,9,FALSE),"")</f>
        <v/>
      </c>
      <c r="P1020" s="52" t="str">
        <f t="array" ref="P1020">IFERROR(VLOOKUP(B1020,RT!A:H,8,FALSE),"")</f>
        <v/>
      </c>
      <c r="Q1020" s="55" t="str">
        <f t="array" ref="Q1020">IFERROR(VLOOKUP(B1020,RT!A:AA,27,FALSE),"")</f>
        <v/>
      </c>
      <c r="R1020" s="56" t="str">
        <f t="array" ref="R1020">IF(AND(E1020&lt;&gt;"",G1020="INS",K1020="OUI",M1020&gt;0),M1020*IF($O1020&gt;41790,5.94,5.65),"")</f>
        <v/>
      </c>
      <c r="S1020" s="50" t="str">
        <f t="array" ref="S1020">IF(AND(E1020&lt;&gt;"",G1020="REV",K1020="OUI",M1020&gt;0),M1020*IF($O1020&gt;41790,6.2,5.9),"")</f>
        <v/>
      </c>
      <c r="T1020" s="57" t="str">
        <f t="array" ref="T1020">IF(AND(E1020&lt;&gt;"",K1020="NON",OR(L1020="Branchement individuel",L1020="Batiment détruit")),3,"")</f>
        <v/>
      </c>
      <c r="U1020" s="58"/>
      <c r="V1020" s="58" t="str">
        <f t="array" ref="V1020">IF(AND(E1020&lt;&gt;"",K1020="OUI",Q1020="OUI"),18,"")</f>
        <v/>
      </c>
      <c r="W1020" s="49" t="str">
        <f t="array" ref="W1020">IF(AND(E1020&lt;&gt;"",K1020="OUI",Q1020="OUI"),60,"")</f>
        <v/>
      </c>
      <c r="X1020" s="56"/>
      <c r="Y1020" s="49"/>
      <c r="Z1020" s="49"/>
      <c r="AA1020" s="51"/>
      <c r="AB1020" s="48"/>
    </row>
    <row r="1021" spans="1:28" x14ac:dyDescent="0.25">
      <c r="A1021" s="152" t="str">
        <f t="array" ref="A1021">IF(D1021="",RIGHT(E1021,7),"")</f>
        <v>5424758</v>
      </c>
      <c r="B1021" s="152">
        <f t="array" ref="B1021">E1021</f>
        <v>10005424758</v>
      </c>
      <c r="C1021" s="61" t="str">
        <f t="array" ref="C1021">IFERROR(VLOOKUP(B1021,RT!A:B,2,FALSE),"")</f>
        <v/>
      </c>
      <c r="D1021" s="7" t="str">
        <f t="array" ref="D1021">IFERROR(VLOOKUP(B1021,RT!A:J,10,FALSE),"")</f>
        <v/>
      </c>
      <c r="E1021" s="203">
        <v>10005424758</v>
      </c>
      <c r="F1021" s="204" t="s">
        <v>722</v>
      </c>
      <c r="G1021" s="204" t="s">
        <v>70</v>
      </c>
      <c r="H1021" s="204"/>
      <c r="I1021" s="204" t="s">
        <v>688</v>
      </c>
      <c r="J1021" s="202" t="s">
        <v>84</v>
      </c>
      <c r="K1021" s="169" t="str">
        <f t="array" ref="K1021">IFERROR(VLOOKUP(B1021,RT!A:K,11,FALSE),"")</f>
        <v/>
      </c>
      <c r="L1021" s="170" t="str">
        <f t="array" ref="L1021">IFERROR(VLOOKUP(B1021,RT!A:AJ,36,FALSE),"")</f>
        <v/>
      </c>
      <c r="M1021" s="53" t="str">
        <f t="array" ref="M1021">IFERROR(VLOOKUP(B1021,RT!A:AL,38,FALSE),"")</f>
        <v/>
      </c>
      <c r="N1021" s="52" t="str">
        <f t="array" ref="N1021">IFERROR(VLOOKUP(B1021,RT!A:AK,37,FALSE),"")</f>
        <v/>
      </c>
      <c r="O1021" s="54" t="str">
        <f t="array" ref="O1021">IFERROR(VLOOKUP(B1021,RT!A:I,9,FALSE),"")</f>
        <v/>
      </c>
      <c r="P1021" s="52" t="str">
        <f t="array" ref="P1021">IFERROR(VLOOKUP(B1021,RT!A:H,8,FALSE),"")</f>
        <v/>
      </c>
      <c r="Q1021" s="55" t="str">
        <f t="array" ref="Q1021">IFERROR(VLOOKUP(B1021,RT!A:AA,27,FALSE),"")</f>
        <v/>
      </c>
      <c r="R1021" s="56" t="str">
        <f t="array" ref="R1021">IF(AND(E1021&lt;&gt;"",G1021="INS",K1021="OUI",M1021&gt;0),M1021*IF($O1021&gt;41790,5.94,5.65),"")</f>
        <v/>
      </c>
      <c r="S1021" s="50" t="str">
        <f t="array" ref="S1021">IF(AND(E1021&lt;&gt;"",G1021="REV",K1021="OUI",M1021&gt;0),M1021*IF($O1021&gt;41790,6.2,5.9),"")</f>
        <v/>
      </c>
      <c r="T1021" s="57" t="str">
        <f t="array" ref="T1021">IF(AND(E1021&lt;&gt;"",K1021="NON",OR(L1021="Branchement individuel",L1021="Batiment détruit")),3,"")</f>
        <v/>
      </c>
      <c r="U1021" s="58"/>
      <c r="V1021" s="58" t="str">
        <f t="array" ref="V1021">IF(AND(E1021&lt;&gt;"",K1021="OUI",Q1021="OUI"),18,"")</f>
        <v/>
      </c>
      <c r="W1021" s="49" t="str">
        <f t="array" ref="W1021">IF(AND(E1021&lt;&gt;"",K1021="OUI",Q1021="OUI"),60,"")</f>
        <v/>
      </c>
      <c r="X1021" s="56"/>
      <c r="Y1021" s="49"/>
      <c r="Z1021" s="49"/>
      <c r="AA1021" s="51"/>
      <c r="AB1021" s="48"/>
    </row>
    <row r="1022" spans="1:28" x14ac:dyDescent="0.25">
      <c r="A1022" s="152" t="str">
        <f t="array" ref="A1022">IF(D1022="",RIGHT(E1022,7),"")</f>
        <v>5522565</v>
      </c>
      <c r="B1022" s="152">
        <f t="array" ref="B1022">E1022</f>
        <v>10005522565</v>
      </c>
      <c r="C1022" s="61" t="str">
        <f t="array" ref="C1022">IFERROR(VLOOKUP(B1022,RT!A:B,2,FALSE),"")</f>
        <v/>
      </c>
      <c r="D1022" s="7" t="str">
        <f t="array" ref="D1022">IFERROR(VLOOKUP(B1022,RT!A:J,10,FALSE),"")</f>
        <v/>
      </c>
      <c r="E1022" s="203">
        <v>10005522565</v>
      </c>
      <c r="F1022" s="204" t="s">
        <v>719</v>
      </c>
      <c r="G1022" s="204" t="s">
        <v>70</v>
      </c>
      <c r="H1022" s="204"/>
      <c r="I1022" s="204" t="s">
        <v>688</v>
      </c>
      <c r="J1022" s="202" t="s">
        <v>84</v>
      </c>
      <c r="K1022" s="169" t="str">
        <f t="array" ref="K1022">IFERROR(VLOOKUP(B1022,RT!A:K,11,FALSE),"")</f>
        <v/>
      </c>
      <c r="L1022" s="170" t="str">
        <f t="array" ref="L1022">IFERROR(VLOOKUP(B1022,RT!A:AJ,36,FALSE),"")</f>
        <v/>
      </c>
      <c r="M1022" s="53" t="str">
        <f t="array" ref="M1022">IFERROR(VLOOKUP(B1022,RT!A:AL,38,FALSE),"")</f>
        <v/>
      </c>
      <c r="N1022" s="52" t="str">
        <f t="array" ref="N1022">IFERROR(VLOOKUP(B1022,RT!A:AK,37,FALSE),"")</f>
        <v/>
      </c>
      <c r="O1022" s="54" t="str">
        <f t="array" ref="O1022">IFERROR(VLOOKUP(B1022,RT!A:I,9,FALSE),"")</f>
        <v/>
      </c>
      <c r="P1022" s="52" t="str">
        <f t="array" ref="P1022">IFERROR(VLOOKUP(B1022,RT!A:H,8,FALSE),"")</f>
        <v/>
      </c>
      <c r="Q1022" s="55" t="str">
        <f t="array" ref="Q1022">IFERROR(VLOOKUP(B1022,RT!A:AA,27,FALSE),"")</f>
        <v/>
      </c>
      <c r="R1022" s="56" t="str">
        <f t="array" ref="R1022">IF(AND(E1022&lt;&gt;"",G1022="INS",K1022="OUI",M1022&gt;0),M1022*IF($O1022&gt;41790,5.94,5.65),"")</f>
        <v/>
      </c>
      <c r="S1022" s="50" t="str">
        <f t="array" ref="S1022">IF(AND(E1022&lt;&gt;"",G1022="REV",K1022="OUI",M1022&gt;0),M1022*IF($O1022&gt;41790,6.2,5.9),"")</f>
        <v/>
      </c>
      <c r="T1022" s="57" t="str">
        <f t="array" ref="T1022">IF(AND(E1022&lt;&gt;"",K1022="NON",OR(L1022="Branchement individuel",L1022="Batiment détruit")),3,"")</f>
        <v/>
      </c>
      <c r="U1022" s="58"/>
      <c r="V1022" s="58" t="str">
        <f t="array" ref="V1022">IF(AND(E1022&lt;&gt;"",K1022="OUI",Q1022="OUI"),18,"")</f>
        <v/>
      </c>
      <c r="W1022" s="49" t="str">
        <f t="array" ref="W1022">IF(AND(E1022&lt;&gt;"",K1022="OUI",Q1022="OUI"),60,"")</f>
        <v/>
      </c>
      <c r="X1022" s="56"/>
      <c r="Y1022" s="49"/>
      <c r="Z1022" s="49"/>
      <c r="AA1022" s="51"/>
      <c r="AB1022" s="48"/>
    </row>
    <row r="1023" spans="1:28" x14ac:dyDescent="0.25">
      <c r="A1023" s="152" t="str">
        <f t="array" ref="A1023">IF(D1023="",RIGHT(E1023,7),"")</f>
        <v>5425245</v>
      </c>
      <c r="B1023" s="152">
        <f t="array" ref="B1023">E1023</f>
        <v>10005425245</v>
      </c>
      <c r="C1023" s="61" t="str">
        <f t="array" ref="C1023">IFERROR(VLOOKUP(B1023,RT!A:B,2,FALSE),"")</f>
        <v/>
      </c>
      <c r="D1023" s="7" t="str">
        <f t="array" ref="D1023">IFERROR(VLOOKUP(B1023,RT!A:J,10,FALSE),"")</f>
        <v/>
      </c>
      <c r="E1023" s="203">
        <v>10005425245</v>
      </c>
      <c r="F1023" s="204" t="s">
        <v>718</v>
      </c>
      <c r="G1023" s="204" t="s">
        <v>70</v>
      </c>
      <c r="H1023" s="204"/>
      <c r="I1023" s="204" t="s">
        <v>688</v>
      </c>
      <c r="J1023" s="202" t="s">
        <v>84</v>
      </c>
      <c r="K1023" s="169" t="str">
        <f t="array" ref="K1023">IFERROR(VLOOKUP(B1023,RT!A:K,11,FALSE),"")</f>
        <v/>
      </c>
      <c r="L1023" s="170" t="str">
        <f t="array" ref="L1023">IFERROR(VLOOKUP(B1023,RT!A:AJ,36,FALSE),"")</f>
        <v/>
      </c>
      <c r="M1023" s="53" t="str">
        <f t="array" ref="M1023">IFERROR(VLOOKUP(B1023,RT!A:AL,38,FALSE),"")</f>
        <v/>
      </c>
      <c r="N1023" s="52" t="str">
        <f t="array" ref="N1023">IFERROR(VLOOKUP(B1023,RT!A:AK,37,FALSE),"")</f>
        <v/>
      </c>
      <c r="O1023" s="54" t="str">
        <f t="array" ref="O1023">IFERROR(VLOOKUP(B1023,RT!A:I,9,FALSE),"")</f>
        <v/>
      </c>
      <c r="P1023" s="52" t="str">
        <f t="array" ref="P1023">IFERROR(VLOOKUP(B1023,RT!A:H,8,FALSE),"")</f>
        <v/>
      </c>
      <c r="Q1023" s="55" t="str">
        <f t="array" ref="Q1023">IFERROR(VLOOKUP(B1023,RT!A:AA,27,FALSE),"")</f>
        <v/>
      </c>
      <c r="R1023" s="56" t="str">
        <f t="array" ref="R1023">IF(AND(E1023&lt;&gt;"",G1023="INS",K1023="OUI",M1023&gt;0),M1023*IF($O1023&gt;41790,5.94,5.65),"")</f>
        <v/>
      </c>
      <c r="S1023" s="50" t="str">
        <f t="array" ref="S1023">IF(AND(E1023&lt;&gt;"",G1023="REV",K1023="OUI",M1023&gt;0),M1023*IF($O1023&gt;41790,6.2,5.9),"")</f>
        <v/>
      </c>
      <c r="T1023" s="57" t="str">
        <f t="array" ref="T1023">IF(AND(E1023&lt;&gt;"",K1023="NON",OR(L1023="Branchement individuel",L1023="Batiment détruit")),3,"")</f>
        <v/>
      </c>
      <c r="U1023" s="58"/>
      <c r="V1023" s="58" t="str">
        <f t="array" ref="V1023">IF(AND(E1023&lt;&gt;"",K1023="OUI",Q1023="OUI"),18,"")</f>
        <v/>
      </c>
      <c r="W1023" s="49" t="str">
        <f t="array" ref="W1023">IF(AND(E1023&lt;&gt;"",K1023="OUI",Q1023="OUI"),60,"")</f>
        <v/>
      </c>
      <c r="X1023" s="56"/>
      <c r="Y1023" s="49"/>
      <c r="Z1023" s="49"/>
      <c r="AA1023" s="51"/>
      <c r="AB1023" s="48"/>
    </row>
    <row r="1024" spans="1:28" x14ac:dyDescent="0.25">
      <c r="A1024" s="152" t="str">
        <f t="array" ref="A1024">IF(D1024="",RIGHT(E1024,7),"")</f>
        <v>5644763</v>
      </c>
      <c r="B1024" s="152">
        <f t="array" ref="B1024">E1024</f>
        <v>10005644763</v>
      </c>
      <c r="C1024" s="61" t="str">
        <f t="array" ref="C1024">IFERROR(VLOOKUP(B1024,RT!A:B,2,FALSE),"")</f>
        <v/>
      </c>
      <c r="D1024" s="7" t="str">
        <f t="array" ref="D1024">IFERROR(VLOOKUP(B1024,RT!A:J,10,FALSE),"")</f>
        <v/>
      </c>
      <c r="E1024" s="203">
        <v>10005644763</v>
      </c>
      <c r="F1024" s="204" t="s">
        <v>804</v>
      </c>
      <c r="G1024" s="204" t="s">
        <v>70</v>
      </c>
      <c r="H1024" s="204"/>
      <c r="I1024" s="204" t="s">
        <v>688</v>
      </c>
      <c r="J1024" s="202" t="s">
        <v>84</v>
      </c>
      <c r="K1024" s="169" t="str">
        <f t="array" ref="K1024">IFERROR(VLOOKUP(B1024,RT!A:K,11,FALSE),"")</f>
        <v/>
      </c>
      <c r="L1024" s="170" t="str">
        <f t="array" ref="L1024">IFERROR(VLOOKUP(B1024,RT!A:AJ,36,FALSE),"")</f>
        <v/>
      </c>
      <c r="M1024" s="53" t="str">
        <f t="array" ref="M1024">IFERROR(VLOOKUP(B1024,RT!A:AL,38,FALSE),"")</f>
        <v/>
      </c>
      <c r="N1024" s="52" t="str">
        <f t="array" ref="N1024">IFERROR(VLOOKUP(B1024,RT!A:AK,37,FALSE),"")</f>
        <v/>
      </c>
      <c r="O1024" s="54" t="str">
        <f t="array" ref="O1024">IFERROR(VLOOKUP(B1024,RT!A:I,9,FALSE),"")</f>
        <v/>
      </c>
      <c r="P1024" s="52" t="str">
        <f t="array" ref="P1024">IFERROR(VLOOKUP(B1024,RT!A:H,8,FALSE),"")</f>
        <v/>
      </c>
      <c r="Q1024" s="55" t="str">
        <f t="array" ref="Q1024">IFERROR(VLOOKUP(B1024,RT!A:AA,27,FALSE),"")</f>
        <v/>
      </c>
      <c r="R1024" s="56" t="str">
        <f t="array" ref="R1024">IF(AND(E1024&lt;&gt;"",G1024="INS",K1024="OUI",M1024&gt;0),M1024*IF($O1024&gt;41790,5.94,5.65),"")</f>
        <v/>
      </c>
      <c r="S1024" s="50" t="str">
        <f t="array" ref="S1024">IF(AND(E1024&lt;&gt;"",G1024="REV",K1024="OUI",M1024&gt;0),M1024*IF($O1024&gt;41790,6.2,5.9),"")</f>
        <v/>
      </c>
      <c r="T1024" s="57" t="str">
        <f t="array" ref="T1024">IF(AND(E1024&lt;&gt;"",K1024="NON",OR(L1024="Branchement individuel",L1024="Batiment détruit")),3,"")</f>
        <v/>
      </c>
      <c r="U1024" s="58"/>
      <c r="V1024" s="58" t="str">
        <f t="array" ref="V1024">IF(AND(E1024&lt;&gt;"",K1024="OUI",Q1024="OUI"),18,"")</f>
        <v/>
      </c>
      <c r="W1024" s="49" t="str">
        <f t="array" ref="W1024">IF(AND(E1024&lt;&gt;"",K1024="OUI",Q1024="OUI"),60,"")</f>
        <v/>
      </c>
      <c r="X1024" s="56"/>
      <c r="Y1024" s="49"/>
      <c r="Z1024" s="49"/>
      <c r="AA1024" s="51"/>
      <c r="AB1024" s="48"/>
    </row>
    <row r="1025" spans="1:28" x14ac:dyDescent="0.25">
      <c r="A1025" s="152" t="str">
        <f t="array" ref="A1025">IF(D1025="",RIGHT(E1025,7),"")</f>
        <v>5459076</v>
      </c>
      <c r="B1025" s="152">
        <f t="array" ref="B1025">E1025</f>
        <v>10005459076</v>
      </c>
      <c r="C1025" s="61" t="str">
        <f t="array" ref="C1025">IFERROR(VLOOKUP(B1025,RT!A:B,2,FALSE),"")</f>
        <v/>
      </c>
      <c r="D1025" s="7" t="str">
        <f t="array" ref="D1025">IFERROR(VLOOKUP(B1025,RT!A:J,10,FALSE),"")</f>
        <v/>
      </c>
      <c r="E1025" s="203">
        <v>10005459076</v>
      </c>
      <c r="F1025" s="204" t="s">
        <v>852</v>
      </c>
      <c r="G1025" s="204" t="s">
        <v>70</v>
      </c>
      <c r="H1025" s="204"/>
      <c r="I1025" s="204" t="s">
        <v>688</v>
      </c>
      <c r="J1025" s="202" t="s">
        <v>84</v>
      </c>
      <c r="K1025" s="169" t="str">
        <f t="array" ref="K1025">IFERROR(VLOOKUP(B1025,RT!A:K,11,FALSE),"")</f>
        <v/>
      </c>
      <c r="L1025" s="170" t="str">
        <f t="array" ref="L1025">IFERROR(VLOOKUP(B1025,RT!A:AJ,36,FALSE),"")</f>
        <v/>
      </c>
      <c r="M1025" s="53" t="str">
        <f t="array" ref="M1025">IFERROR(VLOOKUP(B1025,RT!A:AL,38,FALSE),"")</f>
        <v/>
      </c>
      <c r="N1025" s="52" t="str">
        <f t="array" ref="N1025">IFERROR(VLOOKUP(B1025,RT!A:AK,37,FALSE),"")</f>
        <v/>
      </c>
      <c r="O1025" s="54" t="str">
        <f t="array" ref="O1025">IFERROR(VLOOKUP(B1025,RT!A:I,9,FALSE),"")</f>
        <v/>
      </c>
      <c r="P1025" s="52" t="str">
        <f t="array" ref="P1025">IFERROR(VLOOKUP(B1025,RT!A:H,8,FALSE),"")</f>
        <v/>
      </c>
      <c r="Q1025" s="55" t="str">
        <f t="array" ref="Q1025">IFERROR(VLOOKUP(B1025,RT!A:AA,27,FALSE),"")</f>
        <v/>
      </c>
      <c r="R1025" s="56" t="str">
        <f t="array" ref="R1025">IF(AND(E1025&lt;&gt;"",G1025="INS",K1025="OUI",M1025&gt;0),M1025*IF($O1025&gt;41790,5.94,5.65),"")</f>
        <v/>
      </c>
      <c r="S1025" s="50" t="str">
        <f t="array" ref="S1025">IF(AND(E1025&lt;&gt;"",G1025="REV",K1025="OUI",M1025&gt;0),M1025*IF($O1025&gt;41790,6.2,5.9),"")</f>
        <v/>
      </c>
      <c r="T1025" s="57" t="str">
        <f t="array" ref="T1025">IF(AND(E1025&lt;&gt;"",K1025="NON",OR(L1025="Branchement individuel",L1025="Batiment détruit")),3,"")</f>
        <v/>
      </c>
      <c r="U1025" s="58"/>
      <c r="V1025" s="58" t="str">
        <f t="array" ref="V1025">IF(AND(E1025&lt;&gt;"",K1025="OUI",Q1025="OUI"),18,"")</f>
        <v/>
      </c>
      <c r="W1025" s="49" t="str">
        <f t="array" ref="W1025">IF(AND(E1025&lt;&gt;"",K1025="OUI",Q1025="OUI"),60,"")</f>
        <v/>
      </c>
      <c r="X1025" s="56"/>
      <c r="Y1025" s="49"/>
      <c r="Z1025" s="49"/>
      <c r="AA1025" s="51"/>
      <c r="AB1025" s="48"/>
    </row>
    <row r="1026" spans="1:28" x14ac:dyDescent="0.25">
      <c r="A1026" s="152" t="str">
        <f t="array" ref="A1026">IF(D1026="",RIGHT(E1026,7),"")</f>
        <v>5582062</v>
      </c>
      <c r="B1026" s="152">
        <f t="array" ref="B1026">E1026</f>
        <v>10005582062</v>
      </c>
      <c r="C1026" s="61" t="str">
        <f t="array" ref="C1026">IFERROR(VLOOKUP(B1026,RT!A:B,2,FALSE),"")</f>
        <v/>
      </c>
      <c r="D1026" s="7" t="str">
        <f t="array" ref="D1026">IFERROR(VLOOKUP(B1026,RT!A:J,10,FALSE),"")</f>
        <v/>
      </c>
      <c r="E1026" s="203">
        <v>10005582062</v>
      </c>
      <c r="F1026" s="204" t="s">
        <v>851</v>
      </c>
      <c r="G1026" s="204" t="s">
        <v>70</v>
      </c>
      <c r="H1026" s="204"/>
      <c r="I1026" s="204" t="s">
        <v>688</v>
      </c>
      <c r="J1026" s="202" t="s">
        <v>84</v>
      </c>
      <c r="K1026" s="169" t="str">
        <f t="array" ref="K1026">IFERROR(VLOOKUP(B1026,RT!A:K,11,FALSE),"")</f>
        <v/>
      </c>
      <c r="L1026" s="170" t="str">
        <f t="array" ref="L1026">IFERROR(VLOOKUP(B1026,RT!A:AJ,36,FALSE),"")</f>
        <v/>
      </c>
      <c r="M1026" s="53" t="str">
        <f t="array" ref="M1026">IFERROR(VLOOKUP(B1026,RT!A:AL,38,FALSE),"")</f>
        <v/>
      </c>
      <c r="N1026" s="52" t="str">
        <f t="array" ref="N1026">IFERROR(VLOOKUP(B1026,RT!A:AK,37,FALSE),"")</f>
        <v/>
      </c>
      <c r="O1026" s="54" t="str">
        <f t="array" ref="O1026">IFERROR(VLOOKUP(B1026,RT!A:I,9,FALSE),"")</f>
        <v/>
      </c>
      <c r="P1026" s="52" t="str">
        <f t="array" ref="P1026">IFERROR(VLOOKUP(B1026,RT!A:H,8,FALSE),"")</f>
        <v/>
      </c>
      <c r="Q1026" s="55" t="str">
        <f t="array" ref="Q1026">IFERROR(VLOOKUP(B1026,RT!A:AA,27,FALSE),"")</f>
        <v/>
      </c>
      <c r="R1026" s="56" t="str">
        <f t="array" ref="R1026">IF(AND(E1026&lt;&gt;"",G1026="INS",K1026="OUI",M1026&gt;0),M1026*IF($O1026&gt;41790,5.94,5.65),"")</f>
        <v/>
      </c>
      <c r="S1026" s="50" t="str">
        <f t="array" ref="S1026">IF(AND(E1026&lt;&gt;"",G1026="REV",K1026="OUI",M1026&gt;0),M1026*IF($O1026&gt;41790,6.2,5.9),"")</f>
        <v/>
      </c>
      <c r="T1026" s="57" t="str">
        <f t="array" ref="T1026">IF(AND(E1026&lt;&gt;"",K1026="NON",OR(L1026="Branchement individuel",L1026="Batiment détruit")),3,"")</f>
        <v/>
      </c>
      <c r="U1026" s="58"/>
      <c r="V1026" s="58" t="str">
        <f t="array" ref="V1026">IF(AND(E1026&lt;&gt;"",K1026="OUI",Q1026="OUI"),18,"")</f>
        <v/>
      </c>
      <c r="W1026" s="49" t="str">
        <f t="array" ref="W1026">IF(AND(E1026&lt;&gt;"",K1026="OUI",Q1026="OUI"),60,"")</f>
        <v/>
      </c>
      <c r="X1026" s="56"/>
      <c r="Y1026" s="49"/>
      <c r="Z1026" s="49"/>
      <c r="AA1026" s="51"/>
      <c r="AB1026" s="48"/>
    </row>
    <row r="1027" spans="1:28" x14ac:dyDescent="0.25">
      <c r="A1027" s="152" t="str">
        <f t="array" ref="A1027">IF(D1027="",RIGHT(E1027,7),"")</f>
        <v>5582058</v>
      </c>
      <c r="B1027" s="152">
        <f t="array" ref="B1027">E1027</f>
        <v>10005582058</v>
      </c>
      <c r="C1027" s="61" t="str">
        <f t="array" ref="C1027">IFERROR(VLOOKUP(B1027,RT!A:B,2,FALSE),"")</f>
        <v/>
      </c>
      <c r="D1027" s="7" t="str">
        <f t="array" ref="D1027">IFERROR(VLOOKUP(B1027,RT!A:J,10,FALSE),"")</f>
        <v/>
      </c>
      <c r="E1027" s="203">
        <v>10005582058</v>
      </c>
      <c r="F1027" s="204" t="s">
        <v>850</v>
      </c>
      <c r="G1027" s="204" t="s">
        <v>70</v>
      </c>
      <c r="H1027" s="204"/>
      <c r="I1027" s="204" t="s">
        <v>688</v>
      </c>
      <c r="J1027" s="202" t="s">
        <v>84</v>
      </c>
      <c r="K1027" s="169" t="str">
        <f t="array" ref="K1027">IFERROR(VLOOKUP(B1027,RT!A:K,11,FALSE),"")</f>
        <v/>
      </c>
      <c r="L1027" s="170" t="str">
        <f t="array" ref="L1027">IFERROR(VLOOKUP(B1027,RT!A:AJ,36,FALSE),"")</f>
        <v/>
      </c>
      <c r="M1027" s="53" t="str">
        <f t="array" ref="M1027">IFERROR(VLOOKUP(B1027,RT!A:AL,38,FALSE),"")</f>
        <v/>
      </c>
      <c r="N1027" s="52" t="str">
        <f t="array" ref="N1027">IFERROR(VLOOKUP(B1027,RT!A:AK,37,FALSE),"")</f>
        <v/>
      </c>
      <c r="O1027" s="54" t="str">
        <f t="array" ref="O1027">IFERROR(VLOOKUP(B1027,RT!A:I,9,FALSE),"")</f>
        <v/>
      </c>
      <c r="P1027" s="52" t="str">
        <f t="array" ref="P1027">IFERROR(VLOOKUP(B1027,RT!A:H,8,FALSE),"")</f>
        <v/>
      </c>
      <c r="Q1027" s="55" t="str">
        <f t="array" ref="Q1027">IFERROR(VLOOKUP(B1027,RT!A:AA,27,FALSE),"")</f>
        <v/>
      </c>
      <c r="R1027" s="56" t="str">
        <f t="array" ref="R1027">IF(AND(E1027&lt;&gt;"",G1027="INS",K1027="OUI",M1027&gt;0),M1027*IF($O1027&gt;41790,5.94,5.65),"")</f>
        <v/>
      </c>
      <c r="S1027" s="50" t="str">
        <f t="array" ref="S1027">IF(AND(E1027&lt;&gt;"",G1027="REV",K1027="OUI",M1027&gt;0),M1027*IF($O1027&gt;41790,6.2,5.9),"")</f>
        <v/>
      </c>
      <c r="T1027" s="57" t="str">
        <f t="array" ref="T1027">IF(AND(E1027&lt;&gt;"",K1027="NON",OR(L1027="Branchement individuel",L1027="Batiment détruit")),3,"")</f>
        <v/>
      </c>
      <c r="U1027" s="58"/>
      <c r="V1027" s="58" t="str">
        <f t="array" ref="V1027">IF(AND(E1027&lt;&gt;"",K1027="OUI",Q1027="OUI"),18,"")</f>
        <v/>
      </c>
      <c r="W1027" s="49" t="str">
        <f t="array" ref="W1027">IF(AND(E1027&lt;&gt;"",K1027="OUI",Q1027="OUI"),60,"")</f>
        <v/>
      </c>
      <c r="X1027" s="56"/>
      <c r="Y1027" s="49"/>
      <c r="Z1027" s="49"/>
      <c r="AA1027" s="51"/>
      <c r="AB1027" s="48"/>
    </row>
    <row r="1028" spans="1:28" x14ac:dyDescent="0.25">
      <c r="A1028" s="152" t="str">
        <f t="array" ref="A1028">IF(D1028="",RIGHT(E1028,7),"")</f>
        <v>5459790</v>
      </c>
      <c r="B1028" s="152">
        <f t="array" ref="B1028">E1028</f>
        <v>10005459790</v>
      </c>
      <c r="C1028" s="61" t="str">
        <f t="array" ref="C1028">IFERROR(VLOOKUP(B1028,RT!A:B,2,FALSE),"")</f>
        <v/>
      </c>
      <c r="D1028" s="7" t="str">
        <f t="array" ref="D1028">IFERROR(VLOOKUP(B1028,RT!A:J,10,FALSE),"")</f>
        <v/>
      </c>
      <c r="E1028" s="203">
        <v>10005459790</v>
      </c>
      <c r="F1028" s="204" t="s">
        <v>853</v>
      </c>
      <c r="G1028" s="204" t="s">
        <v>70</v>
      </c>
      <c r="H1028" s="204"/>
      <c r="I1028" s="204" t="s">
        <v>688</v>
      </c>
      <c r="J1028" s="202" t="s">
        <v>84</v>
      </c>
      <c r="K1028" s="169" t="str">
        <f t="array" ref="K1028">IFERROR(VLOOKUP(B1028,RT!A:K,11,FALSE),"")</f>
        <v/>
      </c>
      <c r="L1028" s="170" t="str">
        <f t="array" ref="L1028">IFERROR(VLOOKUP(B1028,RT!A:AJ,36,FALSE),"")</f>
        <v/>
      </c>
      <c r="M1028" s="53" t="str">
        <f t="array" ref="M1028">IFERROR(VLOOKUP(B1028,RT!A:AL,38,FALSE),"")</f>
        <v/>
      </c>
      <c r="N1028" s="52" t="str">
        <f t="array" ref="N1028">IFERROR(VLOOKUP(B1028,RT!A:AK,37,FALSE),"")</f>
        <v/>
      </c>
      <c r="O1028" s="54" t="str">
        <f t="array" ref="O1028">IFERROR(VLOOKUP(B1028,RT!A:I,9,FALSE),"")</f>
        <v/>
      </c>
      <c r="P1028" s="52" t="str">
        <f t="array" ref="P1028">IFERROR(VLOOKUP(B1028,RT!A:H,8,FALSE),"")</f>
        <v/>
      </c>
      <c r="Q1028" s="55" t="str">
        <f t="array" ref="Q1028">IFERROR(VLOOKUP(B1028,RT!A:AA,27,FALSE),"")</f>
        <v/>
      </c>
      <c r="R1028" s="56" t="str">
        <f t="array" ref="R1028">IF(AND(E1028&lt;&gt;"",G1028="INS",K1028="OUI",M1028&gt;0),M1028*IF($O1028&gt;41790,5.94,5.65),"")</f>
        <v/>
      </c>
      <c r="S1028" s="50" t="str">
        <f t="array" ref="S1028">IF(AND(E1028&lt;&gt;"",G1028="REV",K1028="OUI",M1028&gt;0),M1028*IF($O1028&gt;41790,6.2,5.9),"")</f>
        <v/>
      </c>
      <c r="T1028" s="57" t="str">
        <f t="array" ref="T1028">IF(AND(E1028&lt;&gt;"",K1028="NON",OR(L1028="Branchement individuel",L1028="Batiment détruit")),3,"")</f>
        <v/>
      </c>
      <c r="U1028" s="58"/>
      <c r="V1028" s="58" t="str">
        <f t="array" ref="V1028">IF(AND(E1028&lt;&gt;"",K1028="OUI",Q1028="OUI"),18,"")</f>
        <v/>
      </c>
      <c r="W1028" s="49" t="str">
        <f t="array" ref="W1028">IF(AND(E1028&lt;&gt;"",K1028="OUI",Q1028="OUI"),60,"")</f>
        <v/>
      </c>
      <c r="X1028" s="56"/>
      <c r="Y1028" s="49"/>
      <c r="Z1028" s="49"/>
      <c r="AA1028" s="51"/>
      <c r="AB1028" s="48"/>
    </row>
    <row r="1029" spans="1:28" x14ac:dyDescent="0.25">
      <c r="A1029" s="152" t="str">
        <f t="array" ref="A1029">IF(D1029="",RIGHT(E1029,7),"")</f>
        <v>5423701</v>
      </c>
      <c r="B1029" s="152">
        <f t="array" ref="B1029">E1029</f>
        <v>10005423701</v>
      </c>
      <c r="C1029" s="61" t="str">
        <f t="array" ref="C1029">IFERROR(VLOOKUP(B1029,RT!A:B,2,FALSE),"")</f>
        <v/>
      </c>
      <c r="D1029" s="7" t="str">
        <f t="array" ref="D1029">IFERROR(VLOOKUP(B1029,RT!A:J,10,FALSE),"")</f>
        <v/>
      </c>
      <c r="E1029" s="203">
        <v>10005423701</v>
      </c>
      <c r="F1029" s="204" t="s">
        <v>721</v>
      </c>
      <c r="G1029" s="204" t="s">
        <v>70</v>
      </c>
      <c r="H1029" s="204"/>
      <c r="I1029" s="204" t="s">
        <v>688</v>
      </c>
      <c r="J1029" s="202" t="s">
        <v>84</v>
      </c>
      <c r="K1029" s="169" t="str">
        <f t="array" ref="K1029">IFERROR(VLOOKUP(B1029,RT!A:K,11,FALSE),"")</f>
        <v/>
      </c>
      <c r="L1029" s="170" t="str">
        <f t="array" ref="L1029">IFERROR(VLOOKUP(B1029,RT!A:AJ,36,FALSE),"")</f>
        <v/>
      </c>
      <c r="M1029" s="53" t="str">
        <f t="array" ref="M1029">IFERROR(VLOOKUP(B1029,RT!A:AL,38,FALSE),"")</f>
        <v/>
      </c>
      <c r="N1029" s="52" t="str">
        <f t="array" ref="N1029">IFERROR(VLOOKUP(B1029,RT!A:AK,37,FALSE),"")</f>
        <v/>
      </c>
      <c r="O1029" s="54" t="str">
        <f t="array" ref="O1029">IFERROR(VLOOKUP(B1029,RT!A:I,9,FALSE),"")</f>
        <v/>
      </c>
      <c r="P1029" s="52" t="str">
        <f t="array" ref="P1029">IFERROR(VLOOKUP(B1029,RT!A:H,8,FALSE),"")</f>
        <v/>
      </c>
      <c r="Q1029" s="55" t="str">
        <f t="array" ref="Q1029">IFERROR(VLOOKUP(B1029,RT!A:AA,27,FALSE),"")</f>
        <v/>
      </c>
      <c r="R1029" s="56" t="str">
        <f t="array" ref="R1029">IF(AND(E1029&lt;&gt;"",G1029="INS",K1029="OUI",M1029&gt;0),M1029*IF($O1029&gt;41790,5.94,5.65),"")</f>
        <v/>
      </c>
      <c r="S1029" s="50" t="str">
        <f t="array" ref="S1029">IF(AND(E1029&lt;&gt;"",G1029="REV",K1029="OUI",M1029&gt;0),M1029*IF($O1029&gt;41790,6.2,5.9),"")</f>
        <v/>
      </c>
      <c r="T1029" s="57" t="str">
        <f t="array" ref="T1029">IF(AND(E1029&lt;&gt;"",K1029="NON",OR(L1029="Branchement individuel",L1029="Batiment détruit")),3,"")</f>
        <v/>
      </c>
      <c r="U1029" s="58"/>
      <c r="V1029" s="58" t="str">
        <f t="array" ref="V1029">IF(AND(E1029&lt;&gt;"",K1029="OUI",Q1029="OUI"),18,"")</f>
        <v/>
      </c>
      <c r="W1029" s="49" t="str">
        <f t="array" ref="W1029">IF(AND(E1029&lt;&gt;"",K1029="OUI",Q1029="OUI"),60,"")</f>
        <v/>
      </c>
      <c r="X1029" s="56"/>
      <c r="Y1029" s="49"/>
      <c r="Z1029" s="49"/>
      <c r="AA1029" s="51"/>
      <c r="AB1029" s="48"/>
    </row>
    <row r="1030" spans="1:28" x14ac:dyDescent="0.25">
      <c r="A1030" s="152" t="str">
        <f t="array" ref="A1030">IF(D1030="",RIGHT(E1030,7),"")</f>
        <v>5424757</v>
      </c>
      <c r="B1030" s="152">
        <f t="array" ref="B1030">E1030</f>
        <v>10005424757</v>
      </c>
      <c r="C1030" s="61" t="str">
        <f t="array" ref="C1030">IFERROR(VLOOKUP(B1030,RT!A:B,2,FALSE),"")</f>
        <v/>
      </c>
      <c r="D1030" s="7" t="str">
        <f t="array" ref="D1030">IFERROR(VLOOKUP(B1030,RT!A:J,10,FALSE),"")</f>
        <v/>
      </c>
      <c r="E1030" s="203">
        <v>10005424757</v>
      </c>
      <c r="F1030" s="204" t="s">
        <v>720</v>
      </c>
      <c r="G1030" s="204" t="s">
        <v>70</v>
      </c>
      <c r="H1030" s="204"/>
      <c r="I1030" s="204" t="s">
        <v>688</v>
      </c>
      <c r="J1030" s="202" t="s">
        <v>84</v>
      </c>
      <c r="K1030" s="169" t="str">
        <f t="array" ref="K1030">IFERROR(VLOOKUP(B1030,RT!A:K,11,FALSE),"")</f>
        <v/>
      </c>
      <c r="L1030" s="170" t="str">
        <f t="array" ref="L1030">IFERROR(VLOOKUP(B1030,RT!A:AJ,36,FALSE),"")</f>
        <v/>
      </c>
      <c r="M1030" s="53" t="str">
        <f t="array" ref="M1030">IFERROR(VLOOKUP(B1030,RT!A:AL,38,FALSE),"")</f>
        <v/>
      </c>
      <c r="N1030" s="52" t="str">
        <f t="array" ref="N1030">IFERROR(VLOOKUP(B1030,RT!A:AK,37,FALSE),"")</f>
        <v/>
      </c>
      <c r="O1030" s="54" t="str">
        <f t="array" ref="O1030">IFERROR(VLOOKUP(B1030,RT!A:I,9,FALSE),"")</f>
        <v/>
      </c>
      <c r="P1030" s="52" t="str">
        <f t="array" ref="P1030">IFERROR(VLOOKUP(B1030,RT!A:H,8,FALSE),"")</f>
        <v/>
      </c>
      <c r="Q1030" s="55" t="str">
        <f t="array" ref="Q1030">IFERROR(VLOOKUP(B1030,RT!A:AA,27,FALSE),"")</f>
        <v/>
      </c>
      <c r="R1030" s="56" t="str">
        <f t="array" ref="R1030">IF(AND(E1030&lt;&gt;"",G1030="INS",K1030="OUI",M1030&gt;0),M1030*IF($O1030&gt;41790,5.94,5.65),"")</f>
        <v/>
      </c>
      <c r="S1030" s="50" t="str">
        <f t="array" ref="S1030">IF(AND(E1030&lt;&gt;"",G1030="REV",K1030="OUI",M1030&gt;0),M1030*IF($O1030&gt;41790,6.2,5.9),"")</f>
        <v/>
      </c>
      <c r="T1030" s="57" t="str">
        <f t="array" ref="T1030">IF(AND(E1030&lt;&gt;"",K1030="NON",OR(L1030="Branchement individuel",L1030="Batiment détruit")),3,"")</f>
        <v/>
      </c>
      <c r="U1030" s="58"/>
      <c r="V1030" s="58" t="str">
        <f t="array" ref="V1030">IF(AND(E1030&lt;&gt;"",K1030="OUI",Q1030="OUI"),18,"")</f>
        <v/>
      </c>
      <c r="W1030" s="49" t="str">
        <f t="array" ref="W1030">IF(AND(E1030&lt;&gt;"",K1030="OUI",Q1030="OUI"),60,"")</f>
        <v/>
      </c>
      <c r="X1030" s="56"/>
      <c r="Y1030" s="49"/>
      <c r="Z1030" s="49"/>
      <c r="AA1030" s="51"/>
      <c r="AB1030" s="48"/>
    </row>
    <row r="1031" spans="1:28" x14ac:dyDescent="0.25">
      <c r="A1031" s="152" t="str">
        <f t="array" ref="A1031">IF(D1031="",RIGHT(E1031,7),"")</f>
        <v>5422598</v>
      </c>
      <c r="B1031" s="152">
        <f t="array" ref="B1031">E1031</f>
        <v>10005422598</v>
      </c>
      <c r="C1031" s="61" t="str">
        <f t="array" ref="C1031">IFERROR(VLOOKUP(B1031,RT!A:B,2,FALSE),"")</f>
        <v/>
      </c>
      <c r="D1031" s="7" t="str">
        <f t="array" ref="D1031">IFERROR(VLOOKUP(B1031,RT!A:J,10,FALSE),"")</f>
        <v/>
      </c>
      <c r="E1031" s="203">
        <v>10005422598</v>
      </c>
      <c r="F1031" s="204" t="s">
        <v>741</v>
      </c>
      <c r="G1031" s="204" t="s">
        <v>70</v>
      </c>
      <c r="H1031" s="204"/>
      <c r="I1031" s="204" t="s">
        <v>688</v>
      </c>
      <c r="J1031" s="202" t="s">
        <v>84</v>
      </c>
      <c r="K1031" s="169" t="str">
        <f t="array" ref="K1031">IFERROR(VLOOKUP(B1031,RT!A:K,11,FALSE),"")</f>
        <v/>
      </c>
      <c r="L1031" s="170" t="str">
        <f t="array" ref="L1031">IFERROR(VLOOKUP(B1031,RT!A:AJ,36,FALSE),"")</f>
        <v/>
      </c>
      <c r="M1031" s="53" t="str">
        <f t="array" ref="M1031">IFERROR(VLOOKUP(B1031,RT!A:AL,38,FALSE),"")</f>
        <v/>
      </c>
      <c r="N1031" s="52" t="str">
        <f t="array" ref="N1031">IFERROR(VLOOKUP(B1031,RT!A:AK,37,FALSE),"")</f>
        <v/>
      </c>
      <c r="O1031" s="54" t="str">
        <f t="array" ref="O1031">IFERROR(VLOOKUP(B1031,RT!A:I,9,FALSE),"")</f>
        <v/>
      </c>
      <c r="P1031" s="52" t="str">
        <f t="array" ref="P1031">IFERROR(VLOOKUP(B1031,RT!A:H,8,FALSE),"")</f>
        <v/>
      </c>
      <c r="Q1031" s="55" t="str">
        <f t="array" ref="Q1031">IFERROR(VLOOKUP(B1031,RT!A:AA,27,FALSE),"")</f>
        <v/>
      </c>
      <c r="R1031" s="56" t="str">
        <f t="array" ref="R1031">IF(AND(E1031&lt;&gt;"",G1031="INS",K1031="OUI",M1031&gt;0),M1031*IF($O1031&gt;41790,5.94,5.65),"")</f>
        <v/>
      </c>
      <c r="S1031" s="50" t="str">
        <f t="array" ref="S1031">IF(AND(E1031&lt;&gt;"",G1031="REV",K1031="OUI",M1031&gt;0),M1031*IF($O1031&gt;41790,6.2,5.9),"")</f>
        <v/>
      </c>
      <c r="T1031" s="57" t="str">
        <f t="array" ref="T1031">IF(AND(E1031&lt;&gt;"",K1031="NON",OR(L1031="Branchement individuel",L1031="Batiment détruit")),3,"")</f>
        <v/>
      </c>
      <c r="U1031" s="58"/>
      <c r="V1031" s="58" t="str">
        <f t="array" ref="V1031">IF(AND(E1031&lt;&gt;"",K1031="OUI",Q1031="OUI"),18,"")</f>
        <v/>
      </c>
      <c r="W1031" s="49" t="str">
        <f t="array" ref="W1031">IF(AND(E1031&lt;&gt;"",K1031="OUI",Q1031="OUI"),60,"")</f>
        <v/>
      </c>
      <c r="X1031" s="56"/>
      <c r="Y1031" s="49"/>
      <c r="Z1031" s="49"/>
      <c r="AA1031" s="51"/>
      <c r="AB1031" s="48"/>
    </row>
    <row r="1032" spans="1:28" x14ac:dyDescent="0.25">
      <c r="A1032" s="152" t="str">
        <f t="array" ref="A1032">IF(D1032="",RIGHT(E1032,7),"")</f>
        <v>5425243</v>
      </c>
      <c r="B1032" s="152">
        <f t="array" ref="B1032">E1032</f>
        <v>10005425243</v>
      </c>
      <c r="C1032" s="61" t="str">
        <f t="array" ref="C1032">IFERROR(VLOOKUP(B1032,RT!A:B,2,FALSE),"")</f>
        <v/>
      </c>
      <c r="D1032" s="7" t="str">
        <f t="array" ref="D1032">IFERROR(VLOOKUP(B1032,RT!A:J,10,FALSE),"")</f>
        <v/>
      </c>
      <c r="E1032" s="203">
        <v>10005425243</v>
      </c>
      <c r="F1032" s="204" t="s">
        <v>717</v>
      </c>
      <c r="G1032" s="204" t="s">
        <v>70</v>
      </c>
      <c r="H1032" s="204"/>
      <c r="I1032" s="204" t="s">
        <v>688</v>
      </c>
      <c r="J1032" s="202" t="s">
        <v>84</v>
      </c>
      <c r="K1032" s="169" t="str">
        <f t="array" ref="K1032">IFERROR(VLOOKUP(B1032,RT!A:K,11,FALSE),"")</f>
        <v/>
      </c>
      <c r="L1032" s="170" t="str">
        <f t="array" ref="L1032">IFERROR(VLOOKUP(B1032,RT!A:AJ,36,FALSE),"")</f>
        <v/>
      </c>
      <c r="M1032" s="53" t="str">
        <f t="array" ref="M1032">IFERROR(VLOOKUP(B1032,RT!A:AL,38,FALSE),"")</f>
        <v/>
      </c>
      <c r="N1032" s="52" t="str">
        <f t="array" ref="N1032">IFERROR(VLOOKUP(B1032,RT!A:AK,37,FALSE),"")</f>
        <v/>
      </c>
      <c r="O1032" s="54" t="str">
        <f t="array" ref="O1032">IFERROR(VLOOKUP(B1032,RT!A:I,9,FALSE),"")</f>
        <v/>
      </c>
      <c r="P1032" s="52" t="str">
        <f t="array" ref="P1032">IFERROR(VLOOKUP(B1032,RT!A:H,8,FALSE),"")</f>
        <v/>
      </c>
      <c r="Q1032" s="55" t="str">
        <f t="array" ref="Q1032">IFERROR(VLOOKUP(B1032,RT!A:AA,27,FALSE),"")</f>
        <v/>
      </c>
      <c r="R1032" s="56" t="str">
        <f t="array" ref="R1032">IF(AND(E1032&lt;&gt;"",G1032="INS",K1032="OUI",M1032&gt;0),M1032*IF($O1032&gt;41790,5.94,5.65),"")</f>
        <v/>
      </c>
      <c r="S1032" s="50" t="str">
        <f t="array" ref="S1032">IF(AND(E1032&lt;&gt;"",G1032="REV",K1032="OUI",M1032&gt;0),M1032*IF($O1032&gt;41790,6.2,5.9),"")</f>
        <v/>
      </c>
      <c r="T1032" s="57" t="str">
        <f t="array" ref="T1032">IF(AND(E1032&lt;&gt;"",K1032="NON",OR(L1032="Branchement individuel",L1032="Batiment détruit")),3,"")</f>
        <v/>
      </c>
      <c r="U1032" s="58"/>
      <c r="V1032" s="58" t="str">
        <f t="array" ref="V1032">IF(AND(E1032&lt;&gt;"",K1032="OUI",Q1032="OUI"),18,"")</f>
        <v/>
      </c>
      <c r="W1032" s="49" t="str">
        <f t="array" ref="W1032">IF(AND(E1032&lt;&gt;"",K1032="OUI",Q1032="OUI"),60,"")</f>
        <v/>
      </c>
      <c r="X1032" s="56"/>
      <c r="Y1032" s="49"/>
      <c r="Z1032" s="49"/>
      <c r="AA1032" s="51"/>
      <c r="AB1032" s="48"/>
    </row>
    <row r="1033" spans="1:28" x14ac:dyDescent="0.25">
      <c r="A1033" s="152" t="str">
        <f t="array" ref="A1033">IF(D1033="",RIGHT(E1033,7),"")</f>
        <v>5498649</v>
      </c>
      <c r="B1033" s="152">
        <f t="array" ref="B1033">E1033</f>
        <v>10005498649</v>
      </c>
      <c r="C1033" s="61" t="str">
        <f t="array" ref="C1033">IFERROR(VLOOKUP(B1033,RT!A:B,2,FALSE),"")</f>
        <v/>
      </c>
      <c r="D1033" s="7" t="str">
        <f t="array" ref="D1033">IFERROR(VLOOKUP(B1033,RT!A:J,10,FALSE),"")</f>
        <v/>
      </c>
      <c r="E1033" s="203">
        <v>10005498649</v>
      </c>
      <c r="F1033" s="204" t="s">
        <v>889</v>
      </c>
      <c r="G1033" s="204" t="s">
        <v>70</v>
      </c>
      <c r="H1033" s="204"/>
      <c r="I1033" s="204" t="s">
        <v>688</v>
      </c>
      <c r="J1033" s="202" t="s">
        <v>84</v>
      </c>
      <c r="K1033" s="169" t="str">
        <f t="array" ref="K1033">IFERROR(VLOOKUP(B1033,RT!A:K,11,FALSE),"")</f>
        <v/>
      </c>
      <c r="L1033" s="170" t="str">
        <f t="array" ref="L1033">IFERROR(VLOOKUP(B1033,RT!A:AJ,36,FALSE),"")</f>
        <v/>
      </c>
      <c r="M1033" s="53" t="str">
        <f t="array" ref="M1033">IFERROR(VLOOKUP(B1033,RT!A:AL,38,FALSE),"")</f>
        <v/>
      </c>
      <c r="N1033" s="52" t="str">
        <f t="array" ref="N1033">IFERROR(VLOOKUP(B1033,RT!A:AK,37,FALSE),"")</f>
        <v/>
      </c>
      <c r="O1033" s="54" t="str">
        <f t="array" ref="O1033">IFERROR(VLOOKUP(B1033,RT!A:I,9,FALSE),"")</f>
        <v/>
      </c>
      <c r="P1033" s="52" t="str">
        <f t="array" ref="P1033">IFERROR(VLOOKUP(B1033,RT!A:H,8,FALSE),"")</f>
        <v/>
      </c>
      <c r="Q1033" s="55" t="str">
        <f t="array" ref="Q1033">IFERROR(VLOOKUP(B1033,RT!A:AA,27,FALSE),"")</f>
        <v/>
      </c>
      <c r="R1033" s="56" t="str">
        <f t="array" ref="R1033">IF(AND(E1033&lt;&gt;"",G1033="INS",K1033="OUI",M1033&gt;0),M1033*IF($O1033&gt;41790,5.94,5.65),"")</f>
        <v/>
      </c>
      <c r="S1033" s="50" t="str">
        <f t="array" ref="S1033">IF(AND(E1033&lt;&gt;"",G1033="REV",K1033="OUI",M1033&gt;0),M1033*IF($O1033&gt;41790,6.2,5.9),"")</f>
        <v/>
      </c>
      <c r="T1033" s="57" t="str">
        <f t="array" ref="T1033">IF(AND(E1033&lt;&gt;"",K1033="NON",OR(L1033="Branchement individuel",L1033="Batiment détruit")),3,"")</f>
        <v/>
      </c>
      <c r="U1033" s="58"/>
      <c r="V1033" s="58" t="str">
        <f t="array" ref="V1033">IF(AND(E1033&lt;&gt;"",K1033="OUI",Q1033="OUI"),18,"")</f>
        <v/>
      </c>
      <c r="W1033" s="49" t="str">
        <f t="array" ref="W1033">IF(AND(E1033&lt;&gt;"",K1033="OUI",Q1033="OUI"),60,"")</f>
        <v/>
      </c>
      <c r="X1033" s="56"/>
      <c r="Y1033" s="49"/>
      <c r="Z1033" s="49"/>
      <c r="AA1033" s="51"/>
      <c r="AB1033" s="48"/>
    </row>
    <row r="1034" spans="1:28" x14ac:dyDescent="0.25">
      <c r="A1034" s="152" t="str">
        <f t="array" ref="A1034">IF(D1034="",RIGHT(E1034,7),"")</f>
        <v>5243884</v>
      </c>
      <c r="B1034" s="152">
        <f t="array" ref="B1034">E1034</f>
        <v>10005243884</v>
      </c>
      <c r="C1034" s="61" t="str">
        <f t="array" ref="C1034">IFERROR(VLOOKUP(B1034,RT!A:B,2,FALSE),"")</f>
        <v/>
      </c>
      <c r="D1034" s="7" t="str">
        <f t="array" ref="D1034">IFERROR(VLOOKUP(B1034,RT!A:J,10,FALSE),"")</f>
        <v/>
      </c>
      <c r="E1034" s="203">
        <v>10005243884</v>
      </c>
      <c r="F1034" s="204" t="s">
        <v>752</v>
      </c>
      <c r="G1034" s="204" t="s">
        <v>70</v>
      </c>
      <c r="H1034" s="204"/>
      <c r="I1034" s="204" t="s">
        <v>688</v>
      </c>
      <c r="J1034" s="202" t="s">
        <v>84</v>
      </c>
      <c r="K1034" s="169" t="str">
        <f t="array" ref="K1034">IFERROR(VLOOKUP(B1034,RT!A:K,11,FALSE),"")</f>
        <v/>
      </c>
      <c r="L1034" s="170" t="str">
        <f t="array" ref="L1034">IFERROR(VLOOKUP(B1034,RT!A:AJ,36,FALSE),"")</f>
        <v/>
      </c>
      <c r="M1034" s="53" t="str">
        <f t="array" ref="M1034">IFERROR(VLOOKUP(B1034,RT!A:AL,38,FALSE),"")</f>
        <v/>
      </c>
      <c r="N1034" s="52" t="str">
        <f t="array" ref="N1034">IFERROR(VLOOKUP(B1034,RT!A:AK,37,FALSE),"")</f>
        <v/>
      </c>
      <c r="O1034" s="54" t="str">
        <f t="array" ref="O1034">IFERROR(VLOOKUP(B1034,RT!A:I,9,FALSE),"")</f>
        <v/>
      </c>
      <c r="P1034" s="52" t="str">
        <f t="array" ref="P1034">IFERROR(VLOOKUP(B1034,RT!A:H,8,FALSE),"")</f>
        <v/>
      </c>
      <c r="Q1034" s="55" t="str">
        <f t="array" ref="Q1034">IFERROR(VLOOKUP(B1034,RT!A:AA,27,FALSE),"")</f>
        <v/>
      </c>
      <c r="R1034" s="56" t="str">
        <f t="array" ref="R1034">IF(AND(E1034&lt;&gt;"",G1034="INS",K1034="OUI",M1034&gt;0),M1034*IF($O1034&gt;41790,5.94,5.65),"")</f>
        <v/>
      </c>
      <c r="S1034" s="50" t="str">
        <f t="array" ref="S1034">IF(AND(E1034&lt;&gt;"",G1034="REV",K1034="OUI",M1034&gt;0),M1034*IF($O1034&gt;41790,6.2,5.9),"")</f>
        <v/>
      </c>
      <c r="T1034" s="57" t="str">
        <f t="array" ref="T1034">IF(AND(E1034&lt;&gt;"",K1034="NON",OR(L1034="Branchement individuel",L1034="Batiment détruit")),3,"")</f>
        <v/>
      </c>
      <c r="U1034" s="58"/>
      <c r="V1034" s="58" t="str">
        <f t="array" ref="V1034">IF(AND(E1034&lt;&gt;"",K1034="OUI",Q1034="OUI"),18,"")</f>
        <v/>
      </c>
      <c r="W1034" s="49" t="str">
        <f t="array" ref="W1034">IF(AND(E1034&lt;&gt;"",K1034="OUI",Q1034="OUI"),60,"")</f>
        <v/>
      </c>
      <c r="X1034" s="56"/>
      <c r="Y1034" s="49"/>
      <c r="Z1034" s="49"/>
      <c r="AA1034" s="51"/>
      <c r="AB1034" s="48"/>
    </row>
    <row r="1035" spans="1:28" x14ac:dyDescent="0.25">
      <c r="A1035" s="152" t="str">
        <f t="array" ref="A1035">IF(D1035="",RIGHT(E1035,7),"")</f>
        <v>5244486</v>
      </c>
      <c r="B1035" s="152">
        <f t="array" ref="B1035">E1035</f>
        <v>10005244486</v>
      </c>
      <c r="C1035" s="61" t="str">
        <f t="array" ref="C1035">IFERROR(VLOOKUP(B1035,RT!A:B,2,FALSE),"")</f>
        <v/>
      </c>
      <c r="D1035" s="7" t="str">
        <f t="array" ref="D1035">IFERROR(VLOOKUP(B1035,RT!A:J,10,FALSE),"")</f>
        <v/>
      </c>
      <c r="E1035" s="203">
        <v>10005244486</v>
      </c>
      <c r="F1035" s="204" t="s">
        <v>737</v>
      </c>
      <c r="G1035" s="204" t="s">
        <v>70</v>
      </c>
      <c r="H1035" s="204"/>
      <c r="I1035" s="204" t="s">
        <v>688</v>
      </c>
      <c r="J1035" s="202" t="s">
        <v>84</v>
      </c>
      <c r="K1035" s="169" t="str">
        <f t="array" ref="K1035">IFERROR(VLOOKUP(B1035,RT!A:K,11,FALSE),"")</f>
        <v/>
      </c>
      <c r="L1035" s="170" t="str">
        <f t="array" ref="L1035">IFERROR(VLOOKUP(B1035,RT!A:AJ,36,FALSE),"")</f>
        <v/>
      </c>
      <c r="M1035" s="53" t="str">
        <f t="array" ref="M1035">IFERROR(VLOOKUP(B1035,RT!A:AL,38,FALSE),"")</f>
        <v/>
      </c>
      <c r="N1035" s="52" t="str">
        <f t="array" ref="N1035">IFERROR(VLOOKUP(B1035,RT!A:AK,37,FALSE),"")</f>
        <v/>
      </c>
      <c r="O1035" s="54" t="str">
        <f t="array" ref="O1035">IFERROR(VLOOKUP(B1035,RT!A:I,9,FALSE),"")</f>
        <v/>
      </c>
      <c r="P1035" s="52" t="str">
        <f t="array" ref="P1035">IFERROR(VLOOKUP(B1035,RT!A:H,8,FALSE),"")</f>
        <v/>
      </c>
      <c r="Q1035" s="55" t="str">
        <f t="array" ref="Q1035">IFERROR(VLOOKUP(B1035,RT!A:AA,27,FALSE),"")</f>
        <v/>
      </c>
      <c r="R1035" s="56" t="str">
        <f t="array" ref="R1035">IF(AND(E1035&lt;&gt;"",G1035="INS",K1035="OUI",M1035&gt;0),M1035*IF($O1035&gt;41790,5.94,5.65),"")</f>
        <v/>
      </c>
      <c r="S1035" s="50" t="str">
        <f t="array" ref="S1035">IF(AND(E1035&lt;&gt;"",G1035="REV",K1035="OUI",M1035&gt;0),M1035*IF($O1035&gt;41790,6.2,5.9),"")</f>
        <v/>
      </c>
      <c r="T1035" s="57" t="str">
        <f t="array" ref="T1035">IF(AND(E1035&lt;&gt;"",K1035="NON",OR(L1035="Branchement individuel",L1035="Batiment détruit")),3,"")</f>
        <v/>
      </c>
      <c r="U1035" s="58"/>
      <c r="V1035" s="58" t="str">
        <f t="array" ref="V1035">IF(AND(E1035&lt;&gt;"",K1035="OUI",Q1035="OUI"),18,"")</f>
        <v/>
      </c>
      <c r="W1035" s="49" t="str">
        <f t="array" ref="W1035">IF(AND(E1035&lt;&gt;"",K1035="OUI",Q1035="OUI"),60,"")</f>
        <v/>
      </c>
      <c r="X1035" s="56"/>
      <c r="Y1035" s="49"/>
      <c r="Z1035" s="49"/>
      <c r="AA1035" s="51"/>
      <c r="AB1035" s="48"/>
    </row>
    <row r="1036" spans="1:28" x14ac:dyDescent="0.25">
      <c r="A1036" s="152" t="str">
        <f t="array" ref="A1036">IF(D1036="",RIGHT(E1036,7),"")</f>
        <v>5242696</v>
      </c>
      <c r="B1036" s="152">
        <f t="array" ref="B1036">E1036</f>
        <v>10005242696</v>
      </c>
      <c r="C1036" s="61" t="str">
        <f t="array" ref="C1036">IFERROR(VLOOKUP(B1036,RT!A:B,2,FALSE),"")</f>
        <v/>
      </c>
      <c r="D1036" s="7" t="str">
        <f t="array" ref="D1036">IFERROR(VLOOKUP(B1036,RT!A:J,10,FALSE),"")</f>
        <v/>
      </c>
      <c r="E1036" s="203">
        <v>10005242696</v>
      </c>
      <c r="F1036" s="204" t="s">
        <v>711</v>
      </c>
      <c r="G1036" s="204" t="s">
        <v>70</v>
      </c>
      <c r="H1036" s="204"/>
      <c r="I1036" s="204" t="s">
        <v>688</v>
      </c>
      <c r="J1036" s="202" t="s">
        <v>84</v>
      </c>
      <c r="K1036" s="169" t="str">
        <f t="array" ref="K1036">IFERROR(VLOOKUP(B1036,RT!A:K,11,FALSE),"")</f>
        <v/>
      </c>
      <c r="L1036" s="170" t="str">
        <f t="array" ref="L1036">IFERROR(VLOOKUP(B1036,RT!A:AJ,36,FALSE),"")</f>
        <v/>
      </c>
      <c r="M1036" s="53" t="str">
        <f t="array" ref="M1036">IFERROR(VLOOKUP(B1036,RT!A:AL,38,FALSE),"")</f>
        <v/>
      </c>
      <c r="N1036" s="52" t="str">
        <f t="array" ref="N1036">IFERROR(VLOOKUP(B1036,RT!A:AK,37,FALSE),"")</f>
        <v/>
      </c>
      <c r="O1036" s="54" t="str">
        <f t="array" ref="O1036">IFERROR(VLOOKUP(B1036,RT!A:I,9,FALSE),"")</f>
        <v/>
      </c>
      <c r="P1036" s="52" t="str">
        <f t="array" ref="P1036">IFERROR(VLOOKUP(B1036,RT!A:H,8,FALSE),"")</f>
        <v/>
      </c>
      <c r="Q1036" s="55" t="str">
        <f t="array" ref="Q1036">IFERROR(VLOOKUP(B1036,RT!A:AA,27,FALSE),"")</f>
        <v/>
      </c>
      <c r="R1036" s="56" t="str">
        <f t="array" ref="R1036">IF(AND(E1036&lt;&gt;"",G1036="INS",K1036="OUI",M1036&gt;0),M1036*IF($O1036&gt;41790,5.94,5.65),"")</f>
        <v/>
      </c>
      <c r="S1036" s="50" t="str">
        <f t="array" ref="S1036">IF(AND(E1036&lt;&gt;"",G1036="REV",K1036="OUI",M1036&gt;0),M1036*IF($O1036&gt;41790,6.2,5.9),"")</f>
        <v/>
      </c>
      <c r="T1036" s="57" t="str">
        <f t="array" ref="T1036">IF(AND(E1036&lt;&gt;"",K1036="NON",OR(L1036="Branchement individuel",L1036="Batiment détruit")),3,"")</f>
        <v/>
      </c>
      <c r="U1036" s="58"/>
      <c r="V1036" s="58" t="str">
        <f t="array" ref="V1036">IF(AND(E1036&lt;&gt;"",K1036="OUI",Q1036="OUI"),18,"")</f>
        <v/>
      </c>
      <c r="W1036" s="49" t="str">
        <f t="array" ref="W1036">IF(AND(E1036&lt;&gt;"",K1036="OUI",Q1036="OUI"),60,"")</f>
        <v/>
      </c>
      <c r="X1036" s="56"/>
      <c r="Y1036" s="49"/>
      <c r="Z1036" s="49"/>
      <c r="AA1036" s="51"/>
      <c r="AB1036" s="48"/>
    </row>
    <row r="1037" spans="1:28" x14ac:dyDescent="0.25">
      <c r="A1037" s="152" t="str">
        <f t="array" ref="A1037">IF(D1037="",RIGHT(E1037,7),"")</f>
        <v>5243312</v>
      </c>
      <c r="B1037" s="152">
        <f t="array" ref="B1037">E1037</f>
        <v>10005243312</v>
      </c>
      <c r="C1037" s="61" t="str">
        <f t="array" ref="C1037">IFERROR(VLOOKUP(B1037,RT!A:B,2,FALSE),"")</f>
        <v/>
      </c>
      <c r="D1037" s="7" t="str">
        <f t="array" ref="D1037">IFERROR(VLOOKUP(B1037,RT!A:J,10,FALSE),"")</f>
        <v/>
      </c>
      <c r="E1037" s="203">
        <v>10005243312</v>
      </c>
      <c r="F1037" s="204" t="s">
        <v>710</v>
      </c>
      <c r="G1037" s="204" t="s">
        <v>70</v>
      </c>
      <c r="H1037" s="204"/>
      <c r="I1037" s="204" t="s">
        <v>688</v>
      </c>
      <c r="J1037" s="202" t="s">
        <v>84</v>
      </c>
      <c r="K1037" s="169" t="str">
        <f t="array" ref="K1037">IFERROR(VLOOKUP(B1037,RT!A:K,11,FALSE),"")</f>
        <v/>
      </c>
      <c r="L1037" s="170" t="str">
        <f t="array" ref="L1037">IFERROR(VLOOKUP(B1037,RT!A:AJ,36,FALSE),"")</f>
        <v/>
      </c>
      <c r="M1037" s="53" t="str">
        <f t="array" ref="M1037">IFERROR(VLOOKUP(B1037,RT!A:AL,38,FALSE),"")</f>
        <v/>
      </c>
      <c r="N1037" s="52" t="str">
        <f t="array" ref="N1037">IFERROR(VLOOKUP(B1037,RT!A:AK,37,FALSE),"")</f>
        <v/>
      </c>
      <c r="O1037" s="54" t="str">
        <f t="array" ref="O1037">IFERROR(VLOOKUP(B1037,RT!A:I,9,FALSE),"")</f>
        <v/>
      </c>
      <c r="P1037" s="52" t="str">
        <f t="array" ref="P1037">IFERROR(VLOOKUP(B1037,RT!A:H,8,FALSE),"")</f>
        <v/>
      </c>
      <c r="Q1037" s="55" t="str">
        <f t="array" ref="Q1037">IFERROR(VLOOKUP(B1037,RT!A:AA,27,FALSE),"")</f>
        <v/>
      </c>
      <c r="R1037" s="56" t="str">
        <f t="array" ref="R1037">IF(AND(E1037&lt;&gt;"",G1037="INS",K1037="OUI",M1037&gt;0),M1037*IF($O1037&gt;41790,5.94,5.65),"")</f>
        <v/>
      </c>
      <c r="S1037" s="50" t="str">
        <f t="array" ref="S1037">IF(AND(E1037&lt;&gt;"",G1037="REV",K1037="OUI",M1037&gt;0),M1037*IF($O1037&gt;41790,6.2,5.9),"")</f>
        <v/>
      </c>
      <c r="T1037" s="57" t="str">
        <f t="array" ref="T1037">IF(AND(E1037&lt;&gt;"",K1037="NON",OR(L1037="Branchement individuel",L1037="Batiment détruit")),3,"")</f>
        <v/>
      </c>
      <c r="U1037" s="58"/>
      <c r="V1037" s="58" t="str">
        <f t="array" ref="V1037">IF(AND(E1037&lt;&gt;"",K1037="OUI",Q1037="OUI"),18,"")</f>
        <v/>
      </c>
      <c r="W1037" s="49" t="str">
        <f t="array" ref="W1037">IF(AND(E1037&lt;&gt;"",K1037="OUI",Q1037="OUI"),60,"")</f>
        <v/>
      </c>
      <c r="X1037" s="56"/>
      <c r="Y1037" s="49"/>
      <c r="Z1037" s="49"/>
      <c r="AA1037" s="51"/>
      <c r="AB1037" s="48"/>
    </row>
    <row r="1038" spans="1:28" x14ac:dyDescent="0.25">
      <c r="A1038" s="152" t="str">
        <f t="array" ref="A1038">IF(D1038="",RIGHT(E1038,7),"")</f>
        <v>5554565</v>
      </c>
      <c r="B1038" s="152">
        <f t="array" ref="B1038">E1038</f>
        <v>10005554565</v>
      </c>
      <c r="C1038" s="61" t="str">
        <f t="array" ref="C1038">IFERROR(VLOOKUP(B1038,RT!A:B,2,FALSE),"")</f>
        <v/>
      </c>
      <c r="D1038" s="7" t="str">
        <f t="array" ref="D1038">IFERROR(VLOOKUP(B1038,RT!A:J,10,FALSE),"")</f>
        <v/>
      </c>
      <c r="E1038" s="203">
        <v>10005554565</v>
      </c>
      <c r="F1038" s="204" t="s">
        <v>831</v>
      </c>
      <c r="G1038" s="204" t="s">
        <v>70</v>
      </c>
      <c r="H1038" s="204"/>
      <c r="I1038" s="204" t="s">
        <v>688</v>
      </c>
      <c r="J1038" s="202" t="s">
        <v>84</v>
      </c>
      <c r="K1038" s="169" t="str">
        <f t="array" ref="K1038">IFERROR(VLOOKUP(B1038,RT!A:K,11,FALSE),"")</f>
        <v/>
      </c>
      <c r="L1038" s="170" t="str">
        <f t="array" ref="L1038">IFERROR(VLOOKUP(B1038,RT!A:AJ,36,FALSE),"")</f>
        <v/>
      </c>
      <c r="M1038" s="53" t="str">
        <f t="array" ref="M1038">IFERROR(VLOOKUP(B1038,RT!A:AL,38,FALSE),"")</f>
        <v/>
      </c>
      <c r="N1038" s="52" t="str">
        <f t="array" ref="N1038">IFERROR(VLOOKUP(B1038,RT!A:AK,37,FALSE),"")</f>
        <v/>
      </c>
      <c r="O1038" s="54" t="str">
        <f t="array" ref="O1038">IFERROR(VLOOKUP(B1038,RT!A:I,9,FALSE),"")</f>
        <v/>
      </c>
      <c r="P1038" s="52" t="str">
        <f t="array" ref="P1038">IFERROR(VLOOKUP(B1038,RT!A:H,8,FALSE),"")</f>
        <v/>
      </c>
      <c r="Q1038" s="55" t="str">
        <f t="array" ref="Q1038">IFERROR(VLOOKUP(B1038,RT!A:AA,27,FALSE),"")</f>
        <v/>
      </c>
      <c r="R1038" s="56" t="str">
        <f t="array" ref="R1038">IF(AND(E1038&lt;&gt;"",G1038="INS",K1038="OUI",M1038&gt;0),M1038*IF($O1038&gt;41790,5.94,5.65),"")</f>
        <v/>
      </c>
      <c r="S1038" s="50" t="str">
        <f t="array" ref="S1038">IF(AND(E1038&lt;&gt;"",G1038="REV",K1038="OUI",M1038&gt;0),M1038*IF($O1038&gt;41790,6.2,5.9),"")</f>
        <v/>
      </c>
      <c r="T1038" s="57" t="str">
        <f t="array" ref="T1038">IF(AND(E1038&lt;&gt;"",K1038="NON",OR(L1038="Branchement individuel",L1038="Batiment détruit")),3,"")</f>
        <v/>
      </c>
      <c r="U1038" s="58"/>
      <c r="V1038" s="58" t="str">
        <f t="array" ref="V1038">IF(AND(E1038&lt;&gt;"",K1038="OUI",Q1038="OUI"),18,"")</f>
        <v/>
      </c>
      <c r="W1038" s="49" t="str">
        <f t="array" ref="W1038">IF(AND(E1038&lt;&gt;"",K1038="OUI",Q1038="OUI"),60,"")</f>
        <v/>
      </c>
      <c r="X1038" s="56"/>
      <c r="Y1038" s="49"/>
      <c r="Z1038" s="49"/>
      <c r="AA1038" s="51"/>
      <c r="AB1038" s="48"/>
    </row>
    <row r="1039" spans="1:28" x14ac:dyDescent="0.25">
      <c r="A1039" s="152" t="str">
        <f t="array" ref="A1039">IF(D1039="",RIGHT(E1039,7),"")</f>
        <v>5580773</v>
      </c>
      <c r="B1039" s="152">
        <f t="array" ref="B1039">E1039</f>
        <v>10005580773</v>
      </c>
      <c r="C1039" s="61" t="str">
        <f t="array" ref="C1039">IFERROR(VLOOKUP(B1039,RT!A:B,2,FALSE),"")</f>
        <v/>
      </c>
      <c r="D1039" s="7" t="str">
        <f t="array" ref="D1039">IFERROR(VLOOKUP(B1039,RT!A:J,10,FALSE),"")</f>
        <v/>
      </c>
      <c r="E1039" s="203">
        <v>10005580773</v>
      </c>
      <c r="F1039" s="204" t="s">
        <v>832</v>
      </c>
      <c r="G1039" s="204" t="s">
        <v>70</v>
      </c>
      <c r="H1039" s="204"/>
      <c r="I1039" s="204" t="s">
        <v>688</v>
      </c>
      <c r="J1039" s="202" t="s">
        <v>84</v>
      </c>
      <c r="K1039" s="169" t="str">
        <f t="array" ref="K1039">IFERROR(VLOOKUP(B1039,RT!A:K,11,FALSE),"")</f>
        <v/>
      </c>
      <c r="L1039" s="170" t="str">
        <f t="array" ref="L1039">IFERROR(VLOOKUP(B1039,RT!A:AJ,36,FALSE),"")</f>
        <v/>
      </c>
      <c r="M1039" s="53" t="str">
        <f t="array" ref="M1039">IFERROR(VLOOKUP(B1039,RT!A:AL,38,FALSE),"")</f>
        <v/>
      </c>
      <c r="N1039" s="52" t="str">
        <f t="array" ref="N1039">IFERROR(VLOOKUP(B1039,RT!A:AK,37,FALSE),"")</f>
        <v/>
      </c>
      <c r="O1039" s="54" t="str">
        <f t="array" ref="O1039">IFERROR(VLOOKUP(B1039,RT!A:I,9,FALSE),"")</f>
        <v/>
      </c>
      <c r="P1039" s="52" t="str">
        <f t="array" ref="P1039">IFERROR(VLOOKUP(B1039,RT!A:H,8,FALSE),"")</f>
        <v/>
      </c>
      <c r="Q1039" s="55" t="str">
        <f t="array" ref="Q1039">IFERROR(VLOOKUP(B1039,RT!A:AA,27,FALSE),"")</f>
        <v/>
      </c>
      <c r="R1039" s="56" t="str">
        <f t="array" ref="R1039">IF(AND(E1039&lt;&gt;"",G1039="INS",K1039="OUI",M1039&gt;0),M1039*IF($O1039&gt;41790,5.94,5.65),"")</f>
        <v/>
      </c>
      <c r="S1039" s="50" t="str">
        <f t="array" ref="S1039">IF(AND(E1039&lt;&gt;"",G1039="REV",K1039="OUI",M1039&gt;0),M1039*IF($O1039&gt;41790,6.2,5.9),"")</f>
        <v/>
      </c>
      <c r="T1039" s="57" t="str">
        <f t="array" ref="T1039">IF(AND(E1039&lt;&gt;"",K1039="NON",OR(L1039="Branchement individuel",L1039="Batiment détruit")),3,"")</f>
        <v/>
      </c>
      <c r="U1039" s="58"/>
      <c r="V1039" s="58" t="str">
        <f t="array" ref="V1039">IF(AND(E1039&lt;&gt;"",K1039="OUI",Q1039="OUI"),18,"")</f>
        <v/>
      </c>
      <c r="W1039" s="49" t="str">
        <f t="array" ref="W1039">IF(AND(E1039&lt;&gt;"",K1039="OUI",Q1039="OUI"),60,"")</f>
        <v/>
      </c>
      <c r="X1039" s="56"/>
      <c r="Y1039" s="49"/>
      <c r="Z1039" s="49"/>
      <c r="AA1039" s="51"/>
      <c r="AB1039" s="48"/>
    </row>
    <row r="1040" spans="1:28" x14ac:dyDescent="0.25">
      <c r="A1040" s="152" t="str">
        <f t="array" ref="A1040">IF(D1040="",RIGHT(E1040,7),"")</f>
        <v>5499353</v>
      </c>
      <c r="B1040" s="152">
        <f t="array" ref="B1040">E1040</f>
        <v>10005499353</v>
      </c>
      <c r="C1040" s="61" t="str">
        <f t="array" ref="C1040">IFERROR(VLOOKUP(B1040,RT!A:B,2,FALSE),"")</f>
        <v/>
      </c>
      <c r="D1040" s="7" t="str">
        <f t="array" ref="D1040">IFERROR(VLOOKUP(B1040,RT!A:J,10,FALSE),"")</f>
        <v/>
      </c>
      <c r="E1040" s="203">
        <v>10005499353</v>
      </c>
      <c r="F1040" s="204" t="s">
        <v>715</v>
      </c>
      <c r="G1040" s="204" t="s">
        <v>70</v>
      </c>
      <c r="H1040" s="204"/>
      <c r="I1040" s="204" t="s">
        <v>688</v>
      </c>
      <c r="J1040" s="202" t="s">
        <v>84</v>
      </c>
      <c r="K1040" s="169" t="str">
        <f t="array" ref="K1040">IFERROR(VLOOKUP(B1040,RT!A:K,11,FALSE),"")</f>
        <v/>
      </c>
      <c r="L1040" s="170" t="str">
        <f t="array" ref="L1040">IFERROR(VLOOKUP(B1040,RT!A:AJ,36,FALSE),"")</f>
        <v/>
      </c>
      <c r="M1040" s="53" t="str">
        <f t="array" ref="M1040">IFERROR(VLOOKUP(B1040,RT!A:AL,38,FALSE),"")</f>
        <v/>
      </c>
      <c r="N1040" s="52" t="str">
        <f t="array" ref="N1040">IFERROR(VLOOKUP(B1040,RT!A:AK,37,FALSE),"")</f>
        <v/>
      </c>
      <c r="O1040" s="54" t="str">
        <f t="array" ref="O1040">IFERROR(VLOOKUP(B1040,RT!A:I,9,FALSE),"")</f>
        <v/>
      </c>
      <c r="P1040" s="52" t="str">
        <f t="array" ref="P1040">IFERROR(VLOOKUP(B1040,RT!A:H,8,FALSE),"")</f>
        <v/>
      </c>
      <c r="Q1040" s="55" t="str">
        <f t="array" ref="Q1040">IFERROR(VLOOKUP(B1040,RT!A:AA,27,FALSE),"")</f>
        <v/>
      </c>
      <c r="R1040" s="56" t="str">
        <f t="array" ref="R1040">IF(AND(E1040&lt;&gt;"",G1040="INS",K1040="OUI",M1040&gt;0),M1040*IF($O1040&gt;41790,5.94,5.65),"")</f>
        <v/>
      </c>
      <c r="S1040" s="50" t="str">
        <f t="array" ref="S1040">IF(AND(E1040&lt;&gt;"",G1040="REV",K1040="OUI",M1040&gt;0),M1040*IF($O1040&gt;41790,6.2,5.9),"")</f>
        <v/>
      </c>
      <c r="T1040" s="57" t="str">
        <f t="array" ref="T1040">IF(AND(E1040&lt;&gt;"",K1040="NON",OR(L1040="Branchement individuel",L1040="Batiment détruit")),3,"")</f>
        <v/>
      </c>
      <c r="U1040" s="58"/>
      <c r="V1040" s="58" t="str">
        <f t="array" ref="V1040">IF(AND(E1040&lt;&gt;"",K1040="OUI",Q1040="OUI"),18,"")</f>
        <v/>
      </c>
      <c r="W1040" s="49" t="str">
        <f t="array" ref="W1040">IF(AND(E1040&lt;&gt;"",K1040="OUI",Q1040="OUI"),60,"")</f>
        <v/>
      </c>
      <c r="X1040" s="56"/>
      <c r="Y1040" s="49"/>
      <c r="Z1040" s="49"/>
      <c r="AA1040" s="51"/>
      <c r="AB1040" s="48"/>
    </row>
    <row r="1041" spans="1:28" x14ac:dyDescent="0.25">
      <c r="A1041" s="152" t="str">
        <f t="array" ref="A1041">IF(D1041="",RIGHT(E1041,7),"")</f>
        <v>5461193</v>
      </c>
      <c r="B1041" s="152">
        <f t="array" ref="B1041">E1041</f>
        <v>10005461193</v>
      </c>
      <c r="C1041" s="61" t="str">
        <f t="array" ref="C1041">IFERROR(VLOOKUP(B1041,RT!A:B,2,FALSE),"")</f>
        <v/>
      </c>
      <c r="D1041" s="7" t="str">
        <f t="array" ref="D1041">IFERROR(VLOOKUP(B1041,RT!A:J,10,FALSE),"")</f>
        <v/>
      </c>
      <c r="E1041" s="203">
        <v>10005461193</v>
      </c>
      <c r="F1041" s="204" t="s">
        <v>838</v>
      </c>
      <c r="G1041" s="204" t="s">
        <v>70</v>
      </c>
      <c r="H1041" s="204"/>
      <c r="I1041" s="204" t="s">
        <v>688</v>
      </c>
      <c r="J1041" s="202" t="s">
        <v>84</v>
      </c>
      <c r="K1041" s="169" t="str">
        <f t="array" ref="K1041">IFERROR(VLOOKUP(B1041,RT!A:K,11,FALSE),"")</f>
        <v/>
      </c>
      <c r="L1041" s="170" t="str">
        <f t="array" ref="L1041">IFERROR(VLOOKUP(B1041,RT!A:AJ,36,FALSE),"")</f>
        <v/>
      </c>
      <c r="M1041" s="53" t="str">
        <f t="array" ref="M1041">IFERROR(VLOOKUP(B1041,RT!A:AL,38,FALSE),"")</f>
        <v/>
      </c>
      <c r="N1041" s="52" t="str">
        <f t="array" ref="N1041">IFERROR(VLOOKUP(B1041,RT!A:AK,37,FALSE),"")</f>
        <v/>
      </c>
      <c r="O1041" s="54" t="str">
        <f t="array" ref="O1041">IFERROR(VLOOKUP(B1041,RT!A:I,9,FALSE),"")</f>
        <v/>
      </c>
      <c r="P1041" s="52" t="str">
        <f t="array" ref="P1041">IFERROR(VLOOKUP(B1041,RT!A:H,8,FALSE),"")</f>
        <v/>
      </c>
      <c r="Q1041" s="55" t="str">
        <f t="array" ref="Q1041">IFERROR(VLOOKUP(B1041,RT!A:AA,27,FALSE),"")</f>
        <v/>
      </c>
      <c r="R1041" s="56" t="str">
        <f t="array" ref="R1041">IF(AND(E1041&lt;&gt;"",G1041="INS",K1041="OUI",M1041&gt;0),M1041*IF($O1041&gt;41790,5.94,5.65),"")</f>
        <v/>
      </c>
      <c r="S1041" s="50" t="str">
        <f t="array" ref="S1041">IF(AND(E1041&lt;&gt;"",G1041="REV",K1041="OUI",M1041&gt;0),M1041*IF($O1041&gt;41790,6.2,5.9),"")</f>
        <v/>
      </c>
      <c r="T1041" s="57" t="str">
        <f t="array" ref="T1041">IF(AND(E1041&lt;&gt;"",K1041="NON",OR(L1041="Branchement individuel",L1041="Batiment détruit")),3,"")</f>
        <v/>
      </c>
      <c r="U1041" s="58"/>
      <c r="V1041" s="58" t="str">
        <f t="array" ref="V1041">IF(AND(E1041&lt;&gt;"",K1041="OUI",Q1041="OUI"),18,"")</f>
        <v/>
      </c>
      <c r="W1041" s="49" t="str">
        <f t="array" ref="W1041">IF(AND(E1041&lt;&gt;"",K1041="OUI",Q1041="OUI"),60,"")</f>
        <v/>
      </c>
      <c r="X1041" s="56"/>
      <c r="Y1041" s="49"/>
      <c r="Z1041" s="49"/>
      <c r="AA1041" s="51"/>
      <c r="AB1041" s="48"/>
    </row>
    <row r="1042" spans="1:28" x14ac:dyDescent="0.25">
      <c r="A1042" s="152" t="str">
        <f t="array" ref="A1042">IF(D1042="",RIGHT(E1042,7),"")</f>
        <v>5624102</v>
      </c>
      <c r="B1042" s="152">
        <f t="array" ref="B1042">E1042</f>
        <v>10005624102</v>
      </c>
      <c r="C1042" s="61" t="str">
        <f t="array" ref="C1042">IFERROR(VLOOKUP(B1042,RT!A:B,2,FALSE),"")</f>
        <v/>
      </c>
      <c r="D1042" s="7" t="str">
        <f t="array" ref="D1042">IFERROR(VLOOKUP(B1042,RT!A:J,10,FALSE),"")</f>
        <v/>
      </c>
      <c r="E1042" s="203">
        <v>10005624102</v>
      </c>
      <c r="F1042" s="204" t="s">
        <v>839</v>
      </c>
      <c r="G1042" s="204" t="s">
        <v>70</v>
      </c>
      <c r="H1042" s="204"/>
      <c r="I1042" s="204" t="s">
        <v>688</v>
      </c>
      <c r="J1042" s="202" t="s">
        <v>84</v>
      </c>
      <c r="K1042" s="169" t="str">
        <f t="array" ref="K1042">IFERROR(VLOOKUP(B1042,RT!A:K,11,FALSE),"")</f>
        <v/>
      </c>
      <c r="L1042" s="170" t="str">
        <f t="array" ref="L1042">IFERROR(VLOOKUP(B1042,RT!A:AJ,36,FALSE),"")</f>
        <v/>
      </c>
      <c r="M1042" s="53" t="str">
        <f t="array" ref="M1042">IFERROR(VLOOKUP(B1042,RT!A:AL,38,FALSE),"")</f>
        <v/>
      </c>
      <c r="N1042" s="52" t="str">
        <f t="array" ref="N1042">IFERROR(VLOOKUP(B1042,RT!A:AK,37,FALSE),"")</f>
        <v/>
      </c>
      <c r="O1042" s="54" t="str">
        <f t="array" ref="O1042">IFERROR(VLOOKUP(B1042,RT!A:I,9,FALSE),"")</f>
        <v/>
      </c>
      <c r="P1042" s="52" t="str">
        <f t="array" ref="P1042">IFERROR(VLOOKUP(B1042,RT!A:H,8,FALSE),"")</f>
        <v/>
      </c>
      <c r="Q1042" s="55" t="str">
        <f t="array" ref="Q1042">IFERROR(VLOOKUP(B1042,RT!A:AA,27,FALSE),"")</f>
        <v/>
      </c>
      <c r="R1042" s="56" t="str">
        <f t="array" ref="R1042">IF(AND(E1042&lt;&gt;"",G1042="INS",K1042="OUI",M1042&gt;0),M1042*IF($O1042&gt;41790,5.94,5.65),"")</f>
        <v/>
      </c>
      <c r="S1042" s="50" t="str">
        <f t="array" ref="S1042">IF(AND(E1042&lt;&gt;"",G1042="REV",K1042="OUI",M1042&gt;0),M1042*IF($O1042&gt;41790,6.2,5.9),"")</f>
        <v/>
      </c>
      <c r="T1042" s="57" t="str">
        <f t="array" ref="T1042">IF(AND(E1042&lt;&gt;"",K1042="NON",OR(L1042="Branchement individuel",L1042="Batiment détruit")),3,"")</f>
        <v/>
      </c>
      <c r="U1042" s="58"/>
      <c r="V1042" s="58" t="str">
        <f t="array" ref="V1042">IF(AND(E1042&lt;&gt;"",K1042="OUI",Q1042="OUI"),18,"")</f>
        <v/>
      </c>
      <c r="W1042" s="49" t="str">
        <f t="array" ref="W1042">IF(AND(E1042&lt;&gt;"",K1042="OUI",Q1042="OUI"),60,"")</f>
        <v/>
      </c>
      <c r="X1042" s="56"/>
      <c r="Y1042" s="49"/>
      <c r="Z1042" s="49"/>
      <c r="AA1042" s="51"/>
      <c r="AB1042" s="48"/>
    </row>
    <row r="1043" spans="1:28" x14ac:dyDescent="0.25">
      <c r="A1043" s="152" t="str">
        <f t="array" ref="A1043">IF(D1043="",RIGHT(E1043,7),"")</f>
        <v>5426016</v>
      </c>
      <c r="B1043" s="152">
        <f t="array" ref="B1043">E1043</f>
        <v>10005426016</v>
      </c>
      <c r="C1043" s="61" t="str">
        <f t="array" ref="C1043">IFERROR(VLOOKUP(B1043,RT!A:B,2,FALSE),"")</f>
        <v/>
      </c>
      <c r="D1043" s="7" t="str">
        <f t="array" ref="D1043">IFERROR(VLOOKUP(B1043,RT!A:J,10,FALSE),"")</f>
        <v/>
      </c>
      <c r="E1043" s="203">
        <v>10005426016</v>
      </c>
      <c r="F1043" s="204" t="s">
        <v>756</v>
      </c>
      <c r="G1043" s="204" t="s">
        <v>70</v>
      </c>
      <c r="H1043" s="204"/>
      <c r="I1043" s="204" t="s">
        <v>688</v>
      </c>
      <c r="J1043" s="202" t="s">
        <v>84</v>
      </c>
      <c r="K1043" s="169" t="str">
        <f t="array" ref="K1043">IFERROR(VLOOKUP(B1043,RT!A:K,11,FALSE),"")</f>
        <v/>
      </c>
      <c r="L1043" s="170" t="str">
        <f t="array" ref="L1043">IFERROR(VLOOKUP(B1043,RT!A:AJ,36,FALSE),"")</f>
        <v/>
      </c>
      <c r="M1043" s="53" t="str">
        <f t="array" ref="M1043">IFERROR(VLOOKUP(B1043,RT!A:AL,38,FALSE),"")</f>
        <v/>
      </c>
      <c r="N1043" s="52" t="str">
        <f t="array" ref="N1043">IFERROR(VLOOKUP(B1043,RT!A:AK,37,FALSE),"")</f>
        <v/>
      </c>
      <c r="O1043" s="54" t="str">
        <f t="array" ref="O1043">IFERROR(VLOOKUP(B1043,RT!A:I,9,FALSE),"")</f>
        <v/>
      </c>
      <c r="P1043" s="52" t="str">
        <f t="array" ref="P1043">IFERROR(VLOOKUP(B1043,RT!A:H,8,FALSE),"")</f>
        <v/>
      </c>
      <c r="Q1043" s="55" t="str">
        <f t="array" ref="Q1043">IFERROR(VLOOKUP(B1043,RT!A:AA,27,FALSE),"")</f>
        <v/>
      </c>
      <c r="R1043" s="56" t="str">
        <f t="array" ref="R1043">IF(AND(E1043&lt;&gt;"",G1043="INS",K1043="OUI",M1043&gt;0),M1043*IF($O1043&gt;41790,5.94,5.65),"")</f>
        <v/>
      </c>
      <c r="S1043" s="50" t="str">
        <f t="array" ref="S1043">IF(AND(E1043&lt;&gt;"",G1043="REV",K1043="OUI",M1043&gt;0),M1043*IF($O1043&gt;41790,6.2,5.9),"")</f>
        <v/>
      </c>
      <c r="T1043" s="57" t="str">
        <f t="array" ref="T1043">IF(AND(E1043&lt;&gt;"",K1043="NON",OR(L1043="Branchement individuel",L1043="Batiment détruit")),3,"")</f>
        <v/>
      </c>
      <c r="U1043" s="58"/>
      <c r="V1043" s="58" t="str">
        <f t="array" ref="V1043">IF(AND(E1043&lt;&gt;"",K1043="OUI",Q1043="OUI"),18,"")</f>
        <v/>
      </c>
      <c r="W1043" s="49" t="str">
        <f t="array" ref="W1043">IF(AND(E1043&lt;&gt;"",K1043="OUI",Q1043="OUI"),60,"")</f>
        <v/>
      </c>
      <c r="X1043" s="56"/>
      <c r="Y1043" s="49"/>
      <c r="Z1043" s="49"/>
      <c r="AA1043" s="51"/>
      <c r="AB1043" s="48"/>
    </row>
    <row r="1044" spans="1:28" x14ac:dyDescent="0.25">
      <c r="A1044" s="152" t="str">
        <f t="array" ref="A1044">IF(D1044="",RIGHT(E1044,7),"")</f>
        <v>5583902</v>
      </c>
      <c r="B1044" s="152">
        <f t="array" ref="B1044">E1044</f>
        <v>10005583902</v>
      </c>
      <c r="C1044" s="61" t="str">
        <f t="array" ref="C1044">IFERROR(VLOOKUP(B1044,RT!A:B,2,FALSE),"")</f>
        <v/>
      </c>
      <c r="D1044" s="7" t="str">
        <f t="array" ref="D1044">IFERROR(VLOOKUP(B1044,RT!A:J,10,FALSE),"")</f>
        <v/>
      </c>
      <c r="E1044" s="203">
        <v>10005583902</v>
      </c>
      <c r="F1044" s="204" t="s">
        <v>873</v>
      </c>
      <c r="G1044" s="204" t="s">
        <v>70</v>
      </c>
      <c r="H1044" s="204"/>
      <c r="I1044" s="204" t="s">
        <v>688</v>
      </c>
      <c r="J1044" s="202" t="s">
        <v>84</v>
      </c>
      <c r="K1044" s="169" t="str">
        <f t="array" ref="K1044">IFERROR(VLOOKUP(B1044,RT!A:K,11,FALSE),"")</f>
        <v/>
      </c>
      <c r="L1044" s="170" t="str">
        <f t="array" ref="L1044">IFERROR(VLOOKUP(B1044,RT!A:AJ,36,FALSE),"")</f>
        <v/>
      </c>
      <c r="M1044" s="53" t="str">
        <f t="array" ref="M1044">IFERROR(VLOOKUP(B1044,RT!A:AL,38,FALSE),"")</f>
        <v/>
      </c>
      <c r="N1044" s="52" t="str">
        <f t="array" ref="N1044">IFERROR(VLOOKUP(B1044,RT!A:AK,37,FALSE),"")</f>
        <v/>
      </c>
      <c r="O1044" s="54" t="str">
        <f t="array" ref="O1044">IFERROR(VLOOKUP(B1044,RT!A:I,9,FALSE),"")</f>
        <v/>
      </c>
      <c r="P1044" s="52" t="str">
        <f t="array" ref="P1044">IFERROR(VLOOKUP(B1044,RT!A:H,8,FALSE),"")</f>
        <v/>
      </c>
      <c r="Q1044" s="55" t="str">
        <f t="array" ref="Q1044">IFERROR(VLOOKUP(B1044,RT!A:AA,27,FALSE),"")</f>
        <v/>
      </c>
      <c r="R1044" s="56" t="str">
        <f t="array" ref="R1044">IF(AND(E1044&lt;&gt;"",G1044="INS",K1044="OUI",M1044&gt;0),M1044*IF($O1044&gt;41790,5.94,5.65),"")</f>
        <v/>
      </c>
      <c r="S1044" s="50" t="str">
        <f t="array" ref="S1044">IF(AND(E1044&lt;&gt;"",G1044="REV",K1044="OUI",M1044&gt;0),M1044*IF($O1044&gt;41790,6.2,5.9),"")</f>
        <v/>
      </c>
      <c r="T1044" s="57" t="str">
        <f t="array" ref="T1044">IF(AND(E1044&lt;&gt;"",K1044="NON",OR(L1044="Branchement individuel",L1044="Batiment détruit")),3,"")</f>
        <v/>
      </c>
      <c r="U1044" s="58"/>
      <c r="V1044" s="58" t="str">
        <f t="array" ref="V1044">IF(AND(E1044&lt;&gt;"",K1044="OUI",Q1044="OUI"),18,"")</f>
        <v/>
      </c>
      <c r="W1044" s="49" t="str">
        <f t="array" ref="W1044">IF(AND(E1044&lt;&gt;"",K1044="OUI",Q1044="OUI"),60,"")</f>
        <v/>
      </c>
      <c r="X1044" s="56"/>
      <c r="Y1044" s="49"/>
      <c r="Z1044" s="49"/>
      <c r="AA1044" s="51"/>
      <c r="AB1044" s="48"/>
    </row>
    <row r="1045" spans="1:28" x14ac:dyDescent="0.25">
      <c r="A1045" s="152" t="str">
        <f t="array" ref="A1045">IF(D1045="",RIGHT(E1045,7),"")</f>
        <v>5285894</v>
      </c>
      <c r="B1045" s="152">
        <f t="array" ref="B1045">E1045</f>
        <v>10005285894</v>
      </c>
      <c r="C1045" s="61" t="str">
        <f t="array" ref="C1045">IFERROR(VLOOKUP(B1045,RT!A:B,2,FALSE),"")</f>
        <v/>
      </c>
      <c r="D1045" s="7" t="str">
        <f t="array" ref="D1045">IFERROR(VLOOKUP(B1045,RT!A:J,10,FALSE),"")</f>
        <v/>
      </c>
      <c r="E1045" s="203">
        <v>10005285894</v>
      </c>
      <c r="F1045" s="204" t="s">
        <v>872</v>
      </c>
      <c r="G1045" s="204" t="s">
        <v>70</v>
      </c>
      <c r="H1045" s="204"/>
      <c r="I1045" s="204" t="s">
        <v>688</v>
      </c>
      <c r="J1045" s="202" t="s">
        <v>84</v>
      </c>
      <c r="K1045" s="169" t="str">
        <f t="array" ref="K1045">IFERROR(VLOOKUP(B1045,RT!A:K,11,FALSE),"")</f>
        <v/>
      </c>
      <c r="L1045" s="170" t="str">
        <f t="array" ref="L1045">IFERROR(VLOOKUP(B1045,RT!A:AJ,36,FALSE),"")</f>
        <v/>
      </c>
      <c r="M1045" s="53" t="str">
        <f t="array" ref="M1045">IFERROR(VLOOKUP(B1045,RT!A:AL,38,FALSE),"")</f>
        <v/>
      </c>
      <c r="N1045" s="52" t="str">
        <f t="array" ref="N1045">IFERROR(VLOOKUP(B1045,RT!A:AK,37,FALSE),"")</f>
        <v/>
      </c>
      <c r="O1045" s="54" t="str">
        <f t="array" ref="O1045">IFERROR(VLOOKUP(B1045,RT!A:I,9,FALSE),"")</f>
        <v/>
      </c>
      <c r="P1045" s="52" t="str">
        <f t="array" ref="P1045">IFERROR(VLOOKUP(B1045,RT!A:H,8,FALSE),"")</f>
        <v/>
      </c>
      <c r="Q1045" s="55" t="str">
        <f t="array" ref="Q1045">IFERROR(VLOOKUP(B1045,RT!A:AA,27,FALSE),"")</f>
        <v/>
      </c>
      <c r="R1045" s="56" t="str">
        <f t="array" ref="R1045">IF(AND(E1045&lt;&gt;"",G1045="INS",K1045="OUI",M1045&gt;0),M1045*IF($O1045&gt;41790,5.94,5.65),"")</f>
        <v/>
      </c>
      <c r="S1045" s="50" t="str">
        <f t="array" ref="S1045">IF(AND(E1045&lt;&gt;"",G1045="REV",K1045="OUI",M1045&gt;0),M1045*IF($O1045&gt;41790,6.2,5.9),"")</f>
        <v/>
      </c>
      <c r="T1045" s="57" t="str">
        <f t="array" ref="T1045">IF(AND(E1045&lt;&gt;"",K1045="NON",OR(L1045="Branchement individuel",L1045="Batiment détruit")),3,"")</f>
        <v/>
      </c>
      <c r="U1045" s="58"/>
      <c r="V1045" s="58" t="str">
        <f t="array" ref="V1045">IF(AND(E1045&lt;&gt;"",K1045="OUI",Q1045="OUI"),18,"")</f>
        <v/>
      </c>
      <c r="W1045" s="49" t="str">
        <f t="array" ref="W1045">IF(AND(E1045&lt;&gt;"",K1045="OUI",Q1045="OUI"),60,"")</f>
        <v/>
      </c>
      <c r="X1045" s="56"/>
      <c r="Y1045" s="49"/>
      <c r="Z1045" s="49"/>
      <c r="AA1045" s="51"/>
      <c r="AB1045" s="48"/>
    </row>
    <row r="1046" spans="1:28" x14ac:dyDescent="0.25">
      <c r="A1046" s="152" t="str">
        <f t="array" ref="A1046">IF(D1046="",RIGHT(E1046,7),"")</f>
        <v>5522984</v>
      </c>
      <c r="B1046" s="152">
        <f t="array" ref="B1046">E1046</f>
        <v>10005522984</v>
      </c>
      <c r="C1046" s="61" t="str">
        <f t="array" ref="C1046">IFERROR(VLOOKUP(B1046,RT!A:B,2,FALSE),"")</f>
        <v/>
      </c>
      <c r="D1046" s="7" t="str">
        <f t="array" ref="D1046">IFERROR(VLOOKUP(B1046,RT!A:J,10,FALSE),"")</f>
        <v/>
      </c>
      <c r="E1046" s="203">
        <v>10005522984</v>
      </c>
      <c r="F1046" s="204" t="s">
        <v>701</v>
      </c>
      <c r="G1046" s="204" t="s">
        <v>70</v>
      </c>
      <c r="H1046" s="204"/>
      <c r="I1046" s="204" t="s">
        <v>688</v>
      </c>
      <c r="J1046" s="202" t="s">
        <v>84</v>
      </c>
      <c r="K1046" s="169" t="str">
        <f t="array" ref="K1046">IFERROR(VLOOKUP(B1046,RT!A:K,11,FALSE),"")</f>
        <v/>
      </c>
      <c r="L1046" s="170" t="str">
        <f t="array" ref="L1046">IFERROR(VLOOKUP(B1046,RT!A:AJ,36,FALSE),"")</f>
        <v/>
      </c>
      <c r="M1046" s="53" t="str">
        <f t="array" ref="M1046">IFERROR(VLOOKUP(B1046,RT!A:AL,38,FALSE),"")</f>
        <v/>
      </c>
      <c r="N1046" s="52" t="str">
        <f t="array" ref="N1046">IFERROR(VLOOKUP(B1046,RT!A:AK,37,FALSE),"")</f>
        <v/>
      </c>
      <c r="O1046" s="54" t="str">
        <f t="array" ref="O1046">IFERROR(VLOOKUP(B1046,RT!A:I,9,FALSE),"")</f>
        <v/>
      </c>
      <c r="P1046" s="52" t="str">
        <f t="array" ref="P1046">IFERROR(VLOOKUP(B1046,RT!A:H,8,FALSE),"")</f>
        <v/>
      </c>
      <c r="Q1046" s="55" t="str">
        <f t="array" ref="Q1046">IFERROR(VLOOKUP(B1046,RT!A:AA,27,FALSE),"")</f>
        <v/>
      </c>
      <c r="R1046" s="56" t="str">
        <f t="array" ref="R1046">IF(AND(E1046&lt;&gt;"",G1046="INS",K1046="OUI",M1046&gt;0),M1046*IF($O1046&gt;41790,5.94,5.65),"")</f>
        <v/>
      </c>
      <c r="S1046" s="50" t="str">
        <f t="array" ref="S1046">IF(AND(E1046&lt;&gt;"",G1046="REV",K1046="OUI",M1046&gt;0),M1046*IF($O1046&gt;41790,6.2,5.9),"")</f>
        <v/>
      </c>
      <c r="T1046" s="57" t="str">
        <f t="array" ref="T1046">IF(AND(E1046&lt;&gt;"",K1046="NON",OR(L1046="Branchement individuel",L1046="Batiment détruit")),3,"")</f>
        <v/>
      </c>
      <c r="U1046" s="58"/>
      <c r="V1046" s="58" t="str">
        <f t="array" ref="V1046">IF(AND(E1046&lt;&gt;"",K1046="OUI",Q1046="OUI"),18,"")</f>
        <v/>
      </c>
      <c r="W1046" s="49" t="str">
        <f t="array" ref="W1046">IF(AND(E1046&lt;&gt;"",K1046="OUI",Q1046="OUI"),60,"")</f>
        <v/>
      </c>
      <c r="X1046" s="56"/>
      <c r="Y1046" s="49"/>
      <c r="Z1046" s="49"/>
      <c r="AA1046" s="51"/>
      <c r="AB1046" s="48"/>
    </row>
    <row r="1047" spans="1:28" x14ac:dyDescent="0.25">
      <c r="A1047" s="152" t="str">
        <f t="array" ref="A1047">IF(D1047="",RIGHT(E1047,7),"")</f>
        <v>5524190</v>
      </c>
      <c r="B1047" s="152">
        <f t="array" ref="B1047">E1047</f>
        <v>10005524190</v>
      </c>
      <c r="C1047" s="61" t="str">
        <f t="array" ref="C1047">IFERROR(VLOOKUP(B1047,RT!A:B,2,FALSE),"")</f>
        <v/>
      </c>
      <c r="D1047" s="7" t="str">
        <f t="array" ref="D1047">IFERROR(VLOOKUP(B1047,RT!A:J,10,FALSE),"")</f>
        <v/>
      </c>
      <c r="E1047" s="203">
        <v>10005524190</v>
      </c>
      <c r="F1047" s="204" t="s">
        <v>899</v>
      </c>
      <c r="G1047" s="204" t="s">
        <v>70</v>
      </c>
      <c r="H1047" s="204"/>
      <c r="I1047" s="204" t="s">
        <v>688</v>
      </c>
      <c r="J1047" s="202" t="s">
        <v>84</v>
      </c>
      <c r="K1047" s="169" t="str">
        <f t="array" ref="K1047">IFERROR(VLOOKUP(B1047,RT!A:K,11,FALSE),"")</f>
        <v/>
      </c>
      <c r="L1047" s="170" t="str">
        <f t="array" ref="L1047">IFERROR(VLOOKUP(B1047,RT!A:AJ,36,FALSE),"")</f>
        <v/>
      </c>
      <c r="M1047" s="53" t="str">
        <f t="array" ref="M1047">IFERROR(VLOOKUP(B1047,RT!A:AL,38,FALSE),"")</f>
        <v/>
      </c>
      <c r="N1047" s="52" t="str">
        <f t="array" ref="N1047">IFERROR(VLOOKUP(B1047,RT!A:AK,37,FALSE),"")</f>
        <v/>
      </c>
      <c r="O1047" s="54" t="str">
        <f t="array" ref="O1047">IFERROR(VLOOKUP(B1047,RT!A:I,9,FALSE),"")</f>
        <v/>
      </c>
      <c r="P1047" s="52" t="str">
        <f t="array" ref="P1047">IFERROR(VLOOKUP(B1047,RT!A:H,8,FALSE),"")</f>
        <v/>
      </c>
      <c r="Q1047" s="55" t="str">
        <f t="array" ref="Q1047">IFERROR(VLOOKUP(B1047,RT!A:AA,27,FALSE),"")</f>
        <v/>
      </c>
      <c r="R1047" s="56" t="str">
        <f t="array" ref="R1047">IF(AND(E1047&lt;&gt;"",G1047="INS",K1047="OUI",M1047&gt;0),M1047*IF($O1047&gt;41790,5.94,5.65),"")</f>
        <v/>
      </c>
      <c r="S1047" s="50" t="str">
        <f t="array" ref="S1047">IF(AND(E1047&lt;&gt;"",G1047="REV",K1047="OUI",M1047&gt;0),M1047*IF($O1047&gt;41790,6.2,5.9),"")</f>
        <v/>
      </c>
      <c r="T1047" s="57" t="str">
        <f t="array" ref="T1047">IF(AND(E1047&lt;&gt;"",K1047="NON",OR(L1047="Branchement individuel",L1047="Batiment détruit")),3,"")</f>
        <v/>
      </c>
      <c r="U1047" s="58"/>
      <c r="V1047" s="58" t="str">
        <f t="array" ref="V1047">IF(AND(E1047&lt;&gt;"",K1047="OUI",Q1047="OUI"),18,"")</f>
        <v/>
      </c>
      <c r="W1047" s="49" t="str">
        <f t="array" ref="W1047">IF(AND(E1047&lt;&gt;"",K1047="OUI",Q1047="OUI"),60,"")</f>
        <v/>
      </c>
      <c r="X1047" s="56"/>
      <c r="Y1047" s="49"/>
      <c r="Z1047" s="49"/>
      <c r="AA1047" s="51"/>
      <c r="AB1047" s="48"/>
    </row>
    <row r="1048" spans="1:28" x14ac:dyDescent="0.25">
      <c r="A1048" s="152" t="str">
        <f t="array" ref="A1048">IF(D1048="",RIGHT(E1048,7),"")</f>
        <v>5585149</v>
      </c>
      <c r="B1048" s="152">
        <f t="array" ref="B1048">E1048</f>
        <v>10005585149</v>
      </c>
      <c r="C1048" s="61" t="str">
        <f t="array" ref="C1048">IFERROR(VLOOKUP(B1048,RT!A:B,2,FALSE),"")</f>
        <v/>
      </c>
      <c r="D1048" s="7" t="str">
        <f t="array" ref="D1048">IFERROR(VLOOKUP(B1048,RT!A:J,10,FALSE),"")</f>
        <v/>
      </c>
      <c r="E1048" s="203">
        <v>10005585149</v>
      </c>
      <c r="F1048" s="204" t="s">
        <v>879</v>
      </c>
      <c r="G1048" s="204" t="s">
        <v>70</v>
      </c>
      <c r="H1048" s="204"/>
      <c r="I1048" s="204" t="s">
        <v>688</v>
      </c>
      <c r="J1048" s="202" t="s">
        <v>84</v>
      </c>
      <c r="K1048" s="169" t="str">
        <f t="array" ref="K1048">IFERROR(VLOOKUP(B1048,RT!A:K,11,FALSE),"")</f>
        <v/>
      </c>
      <c r="L1048" s="170" t="str">
        <f t="array" ref="L1048">IFERROR(VLOOKUP(B1048,RT!A:AJ,36,FALSE),"")</f>
        <v/>
      </c>
      <c r="M1048" s="53" t="str">
        <f t="array" ref="M1048">IFERROR(VLOOKUP(B1048,RT!A:AL,38,FALSE),"")</f>
        <v/>
      </c>
      <c r="N1048" s="52" t="str">
        <f t="array" ref="N1048">IFERROR(VLOOKUP(B1048,RT!A:AK,37,FALSE),"")</f>
        <v/>
      </c>
      <c r="O1048" s="54" t="str">
        <f t="array" ref="O1048">IFERROR(VLOOKUP(B1048,RT!A:I,9,FALSE),"")</f>
        <v/>
      </c>
      <c r="P1048" s="52" t="str">
        <f t="array" ref="P1048">IFERROR(VLOOKUP(B1048,RT!A:H,8,FALSE),"")</f>
        <v/>
      </c>
      <c r="Q1048" s="55" t="str">
        <f t="array" ref="Q1048">IFERROR(VLOOKUP(B1048,RT!A:AA,27,FALSE),"")</f>
        <v/>
      </c>
      <c r="R1048" s="56" t="str">
        <f t="array" ref="R1048">IF(AND(E1048&lt;&gt;"",G1048="INS",K1048="OUI",M1048&gt;0),M1048*IF($O1048&gt;41790,5.94,5.65),"")</f>
        <v/>
      </c>
      <c r="S1048" s="50" t="str">
        <f t="array" ref="S1048">IF(AND(E1048&lt;&gt;"",G1048="REV",K1048="OUI",M1048&gt;0),M1048*IF($O1048&gt;41790,6.2,5.9),"")</f>
        <v/>
      </c>
      <c r="T1048" s="57" t="str">
        <f t="array" ref="T1048">IF(AND(E1048&lt;&gt;"",K1048="NON",OR(L1048="Branchement individuel",L1048="Batiment détruit")),3,"")</f>
        <v/>
      </c>
      <c r="U1048" s="58"/>
      <c r="V1048" s="58" t="str">
        <f t="array" ref="V1048">IF(AND(E1048&lt;&gt;"",K1048="OUI",Q1048="OUI"),18,"")</f>
        <v/>
      </c>
      <c r="W1048" s="49" t="str">
        <f t="array" ref="W1048">IF(AND(E1048&lt;&gt;"",K1048="OUI",Q1048="OUI"),60,"")</f>
        <v/>
      </c>
      <c r="X1048" s="56"/>
      <c r="Y1048" s="49"/>
      <c r="Z1048" s="49"/>
      <c r="AA1048" s="51"/>
      <c r="AB1048" s="48"/>
    </row>
    <row r="1049" spans="1:28" x14ac:dyDescent="0.25">
      <c r="A1049" s="152" t="str">
        <f t="array" ref="A1049">IF(D1049="",RIGHT(E1049,7),"")</f>
        <v>5610735</v>
      </c>
      <c r="B1049" s="152">
        <f t="array" ref="B1049">E1049</f>
        <v>10005610735</v>
      </c>
      <c r="C1049" s="61" t="str">
        <f t="array" ref="C1049">IFERROR(VLOOKUP(B1049,RT!A:B,2,FALSE),"")</f>
        <v/>
      </c>
      <c r="D1049" s="7" t="str">
        <f t="array" ref="D1049">IFERROR(VLOOKUP(B1049,RT!A:J,10,FALSE),"")</f>
        <v/>
      </c>
      <c r="E1049" s="203">
        <v>10005610735</v>
      </c>
      <c r="F1049" s="204" t="s">
        <v>750</v>
      </c>
      <c r="G1049" s="204" t="s">
        <v>70</v>
      </c>
      <c r="H1049" s="204"/>
      <c r="I1049" s="204" t="s">
        <v>688</v>
      </c>
      <c r="J1049" s="202" t="s">
        <v>84</v>
      </c>
      <c r="K1049" s="169" t="str">
        <f t="array" ref="K1049">IFERROR(VLOOKUP(B1049,RT!A:K,11,FALSE),"")</f>
        <v/>
      </c>
      <c r="L1049" s="170" t="str">
        <f t="array" ref="L1049">IFERROR(VLOOKUP(B1049,RT!A:AJ,36,FALSE),"")</f>
        <v/>
      </c>
      <c r="M1049" s="53" t="str">
        <f t="array" ref="M1049">IFERROR(VLOOKUP(B1049,RT!A:AL,38,FALSE),"")</f>
        <v/>
      </c>
      <c r="N1049" s="52" t="str">
        <f t="array" ref="N1049">IFERROR(VLOOKUP(B1049,RT!A:AK,37,FALSE),"")</f>
        <v/>
      </c>
      <c r="O1049" s="54" t="str">
        <f t="array" ref="O1049">IFERROR(VLOOKUP(B1049,RT!A:I,9,FALSE),"")</f>
        <v/>
      </c>
      <c r="P1049" s="52" t="str">
        <f t="array" ref="P1049">IFERROR(VLOOKUP(B1049,RT!A:H,8,FALSE),"")</f>
        <v/>
      </c>
      <c r="Q1049" s="55" t="str">
        <f t="array" ref="Q1049">IFERROR(VLOOKUP(B1049,RT!A:AA,27,FALSE),"")</f>
        <v/>
      </c>
      <c r="R1049" s="56" t="str">
        <f t="array" ref="R1049">IF(AND(E1049&lt;&gt;"",G1049="INS",K1049="OUI",M1049&gt;0),M1049*IF($O1049&gt;41790,5.94,5.65),"")</f>
        <v/>
      </c>
      <c r="S1049" s="50" t="str">
        <f t="array" ref="S1049">IF(AND(E1049&lt;&gt;"",G1049="REV",K1049="OUI",M1049&gt;0),M1049*IF($O1049&gt;41790,6.2,5.9),"")</f>
        <v/>
      </c>
      <c r="T1049" s="57" t="str">
        <f t="array" ref="T1049">IF(AND(E1049&lt;&gt;"",K1049="NON",OR(L1049="Branchement individuel",L1049="Batiment détruit")),3,"")</f>
        <v/>
      </c>
      <c r="U1049" s="58"/>
      <c r="V1049" s="58" t="str">
        <f t="array" ref="V1049">IF(AND(E1049&lt;&gt;"",K1049="OUI",Q1049="OUI"),18,"")</f>
        <v/>
      </c>
      <c r="W1049" s="49" t="str">
        <f t="array" ref="W1049">IF(AND(E1049&lt;&gt;"",K1049="OUI",Q1049="OUI"),60,"")</f>
        <v/>
      </c>
      <c r="X1049" s="56"/>
      <c r="Y1049" s="49"/>
      <c r="Z1049" s="49"/>
      <c r="AA1049" s="51"/>
      <c r="AB1049" s="48"/>
    </row>
    <row r="1050" spans="1:28" x14ac:dyDescent="0.25">
      <c r="A1050" s="152" t="str">
        <f t="array" ref="A1050">IF(D1050="",RIGHT(E1050,7),"")</f>
        <v>5580084</v>
      </c>
      <c r="B1050" s="152">
        <f t="array" ref="B1050">E1050</f>
        <v>10005580084</v>
      </c>
      <c r="C1050" s="61" t="str">
        <f t="array" ref="C1050">IFERROR(VLOOKUP(B1050,RT!A:B,2,FALSE),"")</f>
        <v/>
      </c>
      <c r="D1050" s="7" t="str">
        <f t="array" ref="D1050">IFERROR(VLOOKUP(B1050,RT!A:J,10,FALSE),"")</f>
        <v/>
      </c>
      <c r="E1050" s="203">
        <v>10005580084</v>
      </c>
      <c r="F1050" s="204" t="s">
        <v>893</v>
      </c>
      <c r="G1050" s="204" t="s">
        <v>70</v>
      </c>
      <c r="H1050" s="204"/>
      <c r="I1050" s="204" t="s">
        <v>688</v>
      </c>
      <c r="J1050" s="202" t="s">
        <v>84</v>
      </c>
      <c r="K1050" s="169" t="str">
        <f t="array" ref="K1050">IFERROR(VLOOKUP(B1050,RT!A:K,11,FALSE),"")</f>
        <v/>
      </c>
      <c r="L1050" s="170" t="str">
        <f t="array" ref="L1050">IFERROR(VLOOKUP(B1050,RT!A:AJ,36,FALSE),"")</f>
        <v/>
      </c>
      <c r="M1050" s="53" t="str">
        <f t="array" ref="M1050">IFERROR(VLOOKUP(B1050,RT!A:AL,38,FALSE),"")</f>
        <v/>
      </c>
      <c r="N1050" s="52" t="str">
        <f t="array" ref="N1050">IFERROR(VLOOKUP(B1050,RT!A:AK,37,FALSE),"")</f>
        <v/>
      </c>
      <c r="O1050" s="54" t="str">
        <f t="array" ref="O1050">IFERROR(VLOOKUP(B1050,RT!A:I,9,FALSE),"")</f>
        <v/>
      </c>
      <c r="P1050" s="52" t="str">
        <f t="array" ref="P1050">IFERROR(VLOOKUP(B1050,RT!A:H,8,FALSE),"")</f>
        <v/>
      </c>
      <c r="Q1050" s="55" t="str">
        <f t="array" ref="Q1050">IFERROR(VLOOKUP(B1050,RT!A:AA,27,FALSE),"")</f>
        <v/>
      </c>
      <c r="R1050" s="56" t="str">
        <f t="array" ref="R1050">IF(AND(E1050&lt;&gt;"",G1050="INS",K1050="OUI",M1050&gt;0),M1050*IF($O1050&gt;41790,5.94,5.65),"")</f>
        <v/>
      </c>
      <c r="S1050" s="50" t="str">
        <f t="array" ref="S1050">IF(AND(E1050&lt;&gt;"",G1050="REV",K1050="OUI",M1050&gt;0),M1050*IF($O1050&gt;41790,6.2,5.9),"")</f>
        <v/>
      </c>
      <c r="T1050" s="57" t="str">
        <f t="array" ref="T1050">IF(AND(E1050&lt;&gt;"",K1050="NON",OR(L1050="Branchement individuel",L1050="Batiment détruit")),3,"")</f>
        <v/>
      </c>
      <c r="U1050" s="58"/>
      <c r="V1050" s="58" t="str">
        <f t="array" ref="V1050">IF(AND(E1050&lt;&gt;"",K1050="OUI",Q1050="OUI"),18,"")</f>
        <v/>
      </c>
      <c r="W1050" s="49" t="str">
        <f t="array" ref="W1050">IF(AND(E1050&lt;&gt;"",K1050="OUI",Q1050="OUI"),60,"")</f>
        <v/>
      </c>
      <c r="X1050" s="56"/>
      <c r="Y1050" s="49"/>
      <c r="Z1050" s="49"/>
      <c r="AA1050" s="51"/>
      <c r="AB1050" s="48"/>
    </row>
    <row r="1051" spans="1:28" x14ac:dyDescent="0.25">
      <c r="A1051" s="152" t="str">
        <f t="array" ref="A1051">IF(D1051="",RIGHT(E1051,7),"")</f>
        <v>5638097</v>
      </c>
      <c r="B1051" s="152">
        <f t="array" ref="B1051">E1051</f>
        <v>10005638097</v>
      </c>
      <c r="C1051" s="61" t="str">
        <f t="array" ref="C1051">IFERROR(VLOOKUP(B1051,RT!A:B,2,FALSE),"")</f>
        <v/>
      </c>
      <c r="D1051" s="7" t="str">
        <f t="array" ref="D1051">IFERROR(VLOOKUP(B1051,RT!A:J,10,FALSE),"")</f>
        <v/>
      </c>
      <c r="E1051" s="203">
        <v>10005638097</v>
      </c>
      <c r="F1051" s="204" t="s">
        <v>773</v>
      </c>
      <c r="G1051" s="204" t="s">
        <v>70</v>
      </c>
      <c r="H1051" s="204"/>
      <c r="I1051" s="204" t="s">
        <v>688</v>
      </c>
      <c r="J1051" s="202" t="s">
        <v>84</v>
      </c>
      <c r="K1051" s="169" t="str">
        <f t="array" ref="K1051">IFERROR(VLOOKUP(B1051,RT!A:K,11,FALSE),"")</f>
        <v/>
      </c>
      <c r="L1051" s="170" t="str">
        <f t="array" ref="L1051">IFERROR(VLOOKUP(B1051,RT!A:AJ,36,FALSE),"")</f>
        <v/>
      </c>
      <c r="M1051" s="53" t="str">
        <f t="array" ref="M1051">IFERROR(VLOOKUP(B1051,RT!A:AL,38,FALSE),"")</f>
        <v/>
      </c>
      <c r="N1051" s="52" t="str">
        <f t="array" ref="N1051">IFERROR(VLOOKUP(B1051,RT!A:AK,37,FALSE),"")</f>
        <v/>
      </c>
      <c r="O1051" s="54" t="str">
        <f t="array" ref="O1051">IFERROR(VLOOKUP(B1051,RT!A:I,9,FALSE),"")</f>
        <v/>
      </c>
      <c r="P1051" s="52" t="str">
        <f t="array" ref="P1051">IFERROR(VLOOKUP(B1051,RT!A:H,8,FALSE),"")</f>
        <v/>
      </c>
      <c r="Q1051" s="55" t="str">
        <f t="array" ref="Q1051">IFERROR(VLOOKUP(B1051,RT!A:AA,27,FALSE),"")</f>
        <v/>
      </c>
      <c r="R1051" s="56" t="str">
        <f t="array" ref="R1051">IF(AND(E1051&lt;&gt;"",G1051="INS",K1051="OUI",M1051&gt;0),M1051*IF($O1051&gt;41790,5.94,5.65),"")</f>
        <v/>
      </c>
      <c r="S1051" s="50" t="str">
        <f t="array" ref="S1051">IF(AND(E1051&lt;&gt;"",G1051="REV",K1051="OUI",M1051&gt;0),M1051*IF($O1051&gt;41790,6.2,5.9),"")</f>
        <v/>
      </c>
      <c r="T1051" s="57" t="str">
        <f t="array" ref="T1051">IF(AND(E1051&lt;&gt;"",K1051="NON",OR(L1051="Branchement individuel",L1051="Batiment détruit")),3,"")</f>
        <v/>
      </c>
      <c r="U1051" s="58"/>
      <c r="V1051" s="58" t="str">
        <f t="array" ref="V1051">IF(AND(E1051&lt;&gt;"",K1051="OUI",Q1051="OUI"),18,"")</f>
        <v/>
      </c>
      <c r="W1051" s="49" t="str">
        <f t="array" ref="W1051">IF(AND(E1051&lt;&gt;"",K1051="OUI",Q1051="OUI"),60,"")</f>
        <v/>
      </c>
      <c r="X1051" s="56"/>
      <c r="Y1051" s="49"/>
      <c r="Z1051" s="49"/>
      <c r="AA1051" s="51"/>
      <c r="AB1051" s="48"/>
    </row>
    <row r="1052" spans="1:28" x14ac:dyDescent="0.25">
      <c r="A1052" s="152" t="str">
        <f t="array" ref="A1052">IF(D1052="",RIGHT(E1052,7),"")</f>
        <v>5500716</v>
      </c>
      <c r="B1052" s="152">
        <f t="array" ref="B1052">E1052</f>
        <v>10005500716</v>
      </c>
      <c r="C1052" s="61" t="str">
        <f t="array" ref="C1052">IFERROR(VLOOKUP(B1052,RT!A:B,2,FALSE),"")</f>
        <v/>
      </c>
      <c r="D1052" s="7" t="str">
        <f t="array" ref="D1052">IFERROR(VLOOKUP(B1052,RT!A:J,10,FALSE),"")</f>
        <v/>
      </c>
      <c r="E1052" s="203">
        <v>10005500716</v>
      </c>
      <c r="F1052" s="204" t="s">
        <v>707</v>
      </c>
      <c r="G1052" s="204" t="s">
        <v>70</v>
      </c>
      <c r="H1052" s="204"/>
      <c r="I1052" s="204" t="s">
        <v>688</v>
      </c>
      <c r="J1052" s="202" t="s">
        <v>84</v>
      </c>
      <c r="K1052" s="169" t="str">
        <f t="array" ref="K1052">IFERROR(VLOOKUP(B1052,RT!A:K,11,FALSE),"")</f>
        <v/>
      </c>
      <c r="L1052" s="170" t="str">
        <f t="array" ref="L1052">IFERROR(VLOOKUP(B1052,RT!A:AJ,36,FALSE),"")</f>
        <v/>
      </c>
      <c r="M1052" s="53" t="str">
        <f t="array" ref="M1052">IFERROR(VLOOKUP(B1052,RT!A:AL,38,FALSE),"")</f>
        <v/>
      </c>
      <c r="N1052" s="52" t="str">
        <f t="array" ref="N1052">IFERROR(VLOOKUP(B1052,RT!A:AK,37,FALSE),"")</f>
        <v/>
      </c>
      <c r="O1052" s="54" t="str">
        <f t="array" ref="O1052">IFERROR(VLOOKUP(B1052,RT!A:I,9,FALSE),"")</f>
        <v/>
      </c>
      <c r="P1052" s="52" t="str">
        <f t="array" ref="P1052">IFERROR(VLOOKUP(B1052,RT!A:H,8,FALSE),"")</f>
        <v/>
      </c>
      <c r="Q1052" s="55" t="str">
        <f t="array" ref="Q1052">IFERROR(VLOOKUP(B1052,RT!A:AA,27,FALSE),"")</f>
        <v/>
      </c>
      <c r="R1052" s="56" t="str">
        <f t="array" ref="R1052">IF(AND(E1052&lt;&gt;"",G1052="INS",K1052="OUI",M1052&gt;0),M1052*IF($O1052&gt;41790,5.94,5.65),"")</f>
        <v/>
      </c>
      <c r="S1052" s="50" t="str">
        <f t="array" ref="S1052">IF(AND(E1052&lt;&gt;"",G1052="REV",K1052="OUI",M1052&gt;0),M1052*IF($O1052&gt;41790,6.2,5.9),"")</f>
        <v/>
      </c>
      <c r="T1052" s="57" t="str">
        <f t="array" ref="T1052">IF(AND(E1052&lt;&gt;"",K1052="NON",OR(L1052="Branchement individuel",L1052="Batiment détruit")),3,"")</f>
        <v/>
      </c>
      <c r="U1052" s="58"/>
      <c r="V1052" s="58" t="str">
        <f t="array" ref="V1052">IF(AND(E1052&lt;&gt;"",K1052="OUI",Q1052="OUI"),18,"")</f>
        <v/>
      </c>
      <c r="W1052" s="49" t="str">
        <f t="array" ref="W1052">IF(AND(E1052&lt;&gt;"",K1052="OUI",Q1052="OUI"),60,"")</f>
        <v/>
      </c>
      <c r="X1052" s="56"/>
      <c r="Y1052" s="49"/>
      <c r="Z1052" s="49"/>
      <c r="AA1052" s="51"/>
      <c r="AB1052" s="48"/>
    </row>
    <row r="1053" spans="1:28" x14ac:dyDescent="0.25">
      <c r="A1053" s="152" t="str">
        <f t="array" ref="A1053">IF(D1053="",RIGHT(E1053,7),"")</f>
        <v>5497911</v>
      </c>
      <c r="B1053" s="152">
        <f t="array" ref="B1053">E1053</f>
        <v>10005497911</v>
      </c>
      <c r="C1053" s="61" t="str">
        <f t="array" ref="C1053">IFERROR(VLOOKUP(B1053,RT!A:B,2,FALSE),"")</f>
        <v/>
      </c>
      <c r="D1053" s="7" t="str">
        <f t="array" ref="D1053">IFERROR(VLOOKUP(B1053,RT!A:J,10,FALSE),"")</f>
        <v/>
      </c>
      <c r="E1053" s="203">
        <v>10005497911</v>
      </c>
      <c r="F1053" s="204" t="s">
        <v>716</v>
      </c>
      <c r="G1053" s="204" t="s">
        <v>70</v>
      </c>
      <c r="H1053" s="204"/>
      <c r="I1053" s="204" t="s">
        <v>688</v>
      </c>
      <c r="J1053" s="202" t="s">
        <v>84</v>
      </c>
      <c r="K1053" s="169" t="str">
        <f t="array" ref="K1053">IFERROR(VLOOKUP(B1053,RT!A:K,11,FALSE),"")</f>
        <v/>
      </c>
      <c r="L1053" s="170" t="str">
        <f t="array" ref="L1053">IFERROR(VLOOKUP(B1053,RT!A:AJ,36,FALSE),"")</f>
        <v/>
      </c>
      <c r="M1053" s="53" t="str">
        <f t="array" ref="M1053">IFERROR(VLOOKUP(B1053,RT!A:AL,38,FALSE),"")</f>
        <v/>
      </c>
      <c r="N1053" s="52" t="str">
        <f t="array" ref="N1053">IFERROR(VLOOKUP(B1053,RT!A:AK,37,FALSE),"")</f>
        <v/>
      </c>
      <c r="O1053" s="54" t="str">
        <f t="array" ref="O1053">IFERROR(VLOOKUP(B1053,RT!A:I,9,FALSE),"")</f>
        <v/>
      </c>
      <c r="P1053" s="52" t="str">
        <f t="array" ref="P1053">IFERROR(VLOOKUP(B1053,RT!A:H,8,FALSE),"")</f>
        <v/>
      </c>
      <c r="Q1053" s="55" t="str">
        <f t="array" ref="Q1053">IFERROR(VLOOKUP(B1053,RT!A:AA,27,FALSE),"")</f>
        <v/>
      </c>
      <c r="R1053" s="56" t="str">
        <f t="array" ref="R1053">IF(AND(E1053&lt;&gt;"",G1053="INS",K1053="OUI",M1053&gt;0),M1053*IF($O1053&gt;41790,5.94,5.65),"")</f>
        <v/>
      </c>
      <c r="S1053" s="50" t="str">
        <f t="array" ref="S1053">IF(AND(E1053&lt;&gt;"",G1053="REV",K1053="OUI",M1053&gt;0),M1053*IF($O1053&gt;41790,6.2,5.9),"")</f>
        <v/>
      </c>
      <c r="T1053" s="57" t="str">
        <f t="array" ref="T1053">IF(AND(E1053&lt;&gt;"",K1053="NON",OR(L1053="Branchement individuel",L1053="Batiment détruit")),3,"")</f>
        <v/>
      </c>
      <c r="U1053" s="58"/>
      <c r="V1053" s="58" t="str">
        <f t="array" ref="V1053">IF(AND(E1053&lt;&gt;"",K1053="OUI",Q1053="OUI"),18,"")</f>
        <v/>
      </c>
      <c r="W1053" s="49" t="str">
        <f t="array" ref="W1053">IF(AND(E1053&lt;&gt;"",K1053="OUI",Q1053="OUI"),60,"")</f>
        <v/>
      </c>
      <c r="X1053" s="56"/>
      <c r="Y1053" s="49"/>
      <c r="Z1053" s="49"/>
      <c r="AA1053" s="51"/>
      <c r="AB1053" s="48"/>
    </row>
    <row r="1054" spans="1:28" x14ac:dyDescent="0.25">
      <c r="A1054" s="152" t="str">
        <f t="array" ref="A1054">IF(D1054="",RIGHT(E1054,7),"")</f>
        <v>5285296</v>
      </c>
      <c r="B1054" s="152">
        <f t="array" ref="B1054">E1054</f>
        <v>10005285296</v>
      </c>
      <c r="C1054" s="61" t="str">
        <f t="array" ref="C1054">IFERROR(VLOOKUP(B1054,RT!A:B,2,FALSE),"")</f>
        <v/>
      </c>
      <c r="D1054" s="7" t="str">
        <f t="array" ref="D1054">IFERROR(VLOOKUP(B1054,RT!A:J,10,FALSE),"")</f>
        <v/>
      </c>
      <c r="E1054" s="203">
        <v>10005285296</v>
      </c>
      <c r="F1054" s="204" t="s">
        <v>807</v>
      </c>
      <c r="G1054" s="204" t="s">
        <v>70</v>
      </c>
      <c r="H1054" s="204"/>
      <c r="I1054" s="204" t="s">
        <v>688</v>
      </c>
      <c r="J1054" s="202" t="s">
        <v>84</v>
      </c>
      <c r="K1054" s="169" t="str">
        <f t="array" ref="K1054">IFERROR(VLOOKUP(B1054,RT!A:K,11,FALSE),"")</f>
        <v/>
      </c>
      <c r="L1054" s="170" t="str">
        <f t="array" ref="L1054">IFERROR(VLOOKUP(B1054,RT!A:AJ,36,FALSE),"")</f>
        <v/>
      </c>
      <c r="M1054" s="53" t="str">
        <f t="array" ref="M1054">IFERROR(VLOOKUP(B1054,RT!A:AL,38,FALSE),"")</f>
        <v/>
      </c>
      <c r="N1054" s="52" t="str">
        <f t="array" ref="N1054">IFERROR(VLOOKUP(B1054,RT!A:AK,37,FALSE),"")</f>
        <v/>
      </c>
      <c r="O1054" s="54" t="str">
        <f t="array" ref="O1054">IFERROR(VLOOKUP(B1054,RT!A:I,9,FALSE),"")</f>
        <v/>
      </c>
      <c r="P1054" s="52" t="str">
        <f t="array" ref="P1054">IFERROR(VLOOKUP(B1054,RT!A:H,8,FALSE),"")</f>
        <v/>
      </c>
      <c r="Q1054" s="55" t="str">
        <f t="array" ref="Q1054">IFERROR(VLOOKUP(B1054,RT!A:AA,27,FALSE),"")</f>
        <v/>
      </c>
      <c r="R1054" s="56" t="str">
        <f t="array" ref="R1054">IF(AND(E1054&lt;&gt;"",G1054="INS",K1054="OUI",M1054&gt;0),M1054*IF($O1054&gt;41790,5.94,5.65),"")</f>
        <v/>
      </c>
      <c r="S1054" s="50" t="str">
        <f t="array" ref="S1054">IF(AND(E1054&lt;&gt;"",G1054="REV",K1054="OUI",M1054&gt;0),M1054*IF($O1054&gt;41790,6.2,5.9),"")</f>
        <v/>
      </c>
      <c r="T1054" s="57" t="str">
        <f t="array" ref="T1054">IF(AND(E1054&lt;&gt;"",K1054="NON",OR(L1054="Branchement individuel",L1054="Batiment détruit")),3,"")</f>
        <v/>
      </c>
      <c r="U1054" s="58"/>
      <c r="V1054" s="58" t="str">
        <f t="array" ref="V1054">IF(AND(E1054&lt;&gt;"",K1054="OUI",Q1054="OUI"),18,"")</f>
        <v/>
      </c>
      <c r="W1054" s="49" t="str">
        <f t="array" ref="W1054">IF(AND(E1054&lt;&gt;"",K1054="OUI",Q1054="OUI"),60,"")</f>
        <v/>
      </c>
      <c r="X1054" s="56"/>
      <c r="Y1054" s="49"/>
      <c r="Z1054" s="49"/>
      <c r="AA1054" s="51"/>
      <c r="AB1054" s="48"/>
    </row>
    <row r="1055" spans="1:28" x14ac:dyDescent="0.25">
      <c r="A1055" s="152" t="str">
        <f t="array" ref="A1055">IF(D1055="",RIGHT(E1055,7),"")</f>
        <v>5655099</v>
      </c>
      <c r="B1055" s="152">
        <f t="array" ref="B1055">E1055</f>
        <v>10005655099</v>
      </c>
      <c r="C1055" s="61" t="str">
        <f t="array" ref="C1055">IFERROR(VLOOKUP(B1055,RT!A:B,2,FALSE),"")</f>
        <v/>
      </c>
      <c r="D1055" s="7" t="str">
        <f t="array" ref="D1055">IFERROR(VLOOKUP(B1055,RT!A:J,10,FALSE),"")</f>
        <v/>
      </c>
      <c r="E1055" s="203">
        <v>10005655099</v>
      </c>
      <c r="F1055" s="204" t="s">
        <v>819</v>
      </c>
      <c r="G1055" s="204" t="s">
        <v>70</v>
      </c>
      <c r="H1055" s="204"/>
      <c r="I1055" s="204" t="s">
        <v>688</v>
      </c>
      <c r="J1055" s="202" t="s">
        <v>84</v>
      </c>
      <c r="K1055" s="169" t="str">
        <f t="array" ref="K1055">IFERROR(VLOOKUP(B1055,RT!A:K,11,FALSE),"")</f>
        <v/>
      </c>
      <c r="L1055" s="170" t="str">
        <f t="array" ref="L1055">IFERROR(VLOOKUP(B1055,RT!A:AJ,36,FALSE),"")</f>
        <v/>
      </c>
      <c r="M1055" s="53" t="str">
        <f t="array" ref="M1055">IFERROR(VLOOKUP(B1055,RT!A:AL,38,FALSE),"")</f>
        <v/>
      </c>
      <c r="N1055" s="52" t="str">
        <f t="array" ref="N1055">IFERROR(VLOOKUP(B1055,RT!A:AK,37,FALSE),"")</f>
        <v/>
      </c>
      <c r="O1055" s="54" t="str">
        <f t="array" ref="O1055">IFERROR(VLOOKUP(B1055,RT!A:I,9,FALSE),"")</f>
        <v/>
      </c>
      <c r="P1055" s="52" t="str">
        <f t="array" ref="P1055">IFERROR(VLOOKUP(B1055,RT!A:H,8,FALSE),"")</f>
        <v/>
      </c>
      <c r="Q1055" s="55" t="str">
        <f t="array" ref="Q1055">IFERROR(VLOOKUP(B1055,RT!A:AA,27,FALSE),"")</f>
        <v/>
      </c>
      <c r="R1055" s="56" t="str">
        <f t="array" ref="R1055">IF(AND(E1055&lt;&gt;"",G1055="INS",K1055="OUI",M1055&gt;0),M1055*IF($O1055&gt;41790,5.94,5.65),"")</f>
        <v/>
      </c>
      <c r="S1055" s="50" t="str">
        <f t="array" ref="S1055">IF(AND(E1055&lt;&gt;"",G1055="REV",K1055="OUI",M1055&gt;0),M1055*IF($O1055&gt;41790,6.2,5.9),"")</f>
        <v/>
      </c>
      <c r="T1055" s="57" t="str">
        <f t="array" ref="T1055">IF(AND(E1055&lt;&gt;"",K1055="NON",OR(L1055="Branchement individuel",L1055="Batiment détruit")),3,"")</f>
        <v/>
      </c>
      <c r="U1055" s="58"/>
      <c r="V1055" s="58" t="str">
        <f t="array" ref="V1055">IF(AND(E1055&lt;&gt;"",K1055="OUI",Q1055="OUI"),18,"")</f>
        <v/>
      </c>
      <c r="W1055" s="49" t="str">
        <f t="array" ref="W1055">IF(AND(E1055&lt;&gt;"",K1055="OUI",Q1055="OUI"),60,"")</f>
        <v/>
      </c>
      <c r="X1055" s="56"/>
      <c r="Y1055" s="49"/>
      <c r="Z1055" s="49"/>
      <c r="AA1055" s="51"/>
      <c r="AB1055" s="48"/>
    </row>
    <row r="1056" spans="1:28" x14ac:dyDescent="0.25">
      <c r="A1056" s="152" t="str">
        <f t="array" ref="A1056">IF(D1056="",RIGHT(E1056,7),"")</f>
        <v>5524559</v>
      </c>
      <c r="B1056" s="152">
        <f t="array" ref="B1056">E1056</f>
        <v>10005524559</v>
      </c>
      <c r="C1056" s="61" t="str">
        <f t="array" ref="C1056">IFERROR(VLOOKUP(B1056,RT!A:B,2,FALSE),"")</f>
        <v/>
      </c>
      <c r="D1056" s="7" t="str">
        <f t="array" ref="D1056">IFERROR(VLOOKUP(B1056,RT!A:J,10,FALSE),"")</f>
        <v/>
      </c>
      <c r="E1056" s="203">
        <v>10005524559</v>
      </c>
      <c r="F1056" s="204" t="s">
        <v>703</v>
      </c>
      <c r="G1056" s="204" t="s">
        <v>70</v>
      </c>
      <c r="H1056" s="204"/>
      <c r="I1056" s="204" t="s">
        <v>688</v>
      </c>
      <c r="J1056" s="202" t="s">
        <v>84</v>
      </c>
      <c r="K1056" s="169" t="str">
        <f t="array" ref="K1056">IFERROR(VLOOKUP(B1056,RT!A:K,11,FALSE),"")</f>
        <v/>
      </c>
      <c r="L1056" s="170" t="str">
        <f t="array" ref="L1056">IFERROR(VLOOKUP(B1056,RT!A:AJ,36,FALSE),"")</f>
        <v/>
      </c>
      <c r="M1056" s="53" t="str">
        <f t="array" ref="M1056">IFERROR(VLOOKUP(B1056,RT!A:AL,38,FALSE),"")</f>
        <v/>
      </c>
      <c r="N1056" s="52" t="str">
        <f t="array" ref="N1056">IFERROR(VLOOKUP(B1056,RT!A:AK,37,FALSE),"")</f>
        <v/>
      </c>
      <c r="O1056" s="54" t="str">
        <f t="array" ref="O1056">IFERROR(VLOOKUP(B1056,RT!A:I,9,FALSE),"")</f>
        <v/>
      </c>
      <c r="P1056" s="52" t="str">
        <f t="array" ref="P1056">IFERROR(VLOOKUP(B1056,RT!A:H,8,FALSE),"")</f>
        <v/>
      </c>
      <c r="Q1056" s="55" t="str">
        <f t="array" ref="Q1056">IFERROR(VLOOKUP(B1056,RT!A:AA,27,FALSE),"")</f>
        <v/>
      </c>
      <c r="R1056" s="56" t="str">
        <f t="array" ref="R1056">IF(AND(E1056&lt;&gt;"",G1056="INS",K1056="OUI",M1056&gt;0),M1056*IF($O1056&gt;41790,5.94,5.65),"")</f>
        <v/>
      </c>
      <c r="S1056" s="50" t="str">
        <f t="array" ref="S1056">IF(AND(E1056&lt;&gt;"",G1056="REV",K1056="OUI",M1056&gt;0),M1056*IF($O1056&gt;41790,6.2,5.9),"")</f>
        <v/>
      </c>
      <c r="T1056" s="57" t="str">
        <f t="array" ref="T1056">IF(AND(E1056&lt;&gt;"",K1056="NON",OR(L1056="Branchement individuel",L1056="Batiment détruit")),3,"")</f>
        <v/>
      </c>
      <c r="U1056" s="58"/>
      <c r="V1056" s="58" t="str">
        <f t="array" ref="V1056">IF(AND(E1056&lt;&gt;"",K1056="OUI",Q1056="OUI"),18,"")</f>
        <v/>
      </c>
      <c r="W1056" s="49" t="str">
        <f t="array" ref="W1056">IF(AND(E1056&lt;&gt;"",K1056="OUI",Q1056="OUI"),60,"")</f>
        <v/>
      </c>
      <c r="X1056" s="56"/>
      <c r="Y1056" s="49"/>
      <c r="Z1056" s="49"/>
      <c r="AA1056" s="51"/>
      <c r="AB1056" s="48"/>
    </row>
    <row r="1057" spans="1:28" x14ac:dyDescent="0.25">
      <c r="A1057" s="152" t="str">
        <f t="array" ref="A1057">IF(D1057="",RIGHT(E1057,7),"")</f>
        <v>5423159</v>
      </c>
      <c r="B1057" s="152">
        <f t="array" ref="B1057">E1057</f>
        <v>10005423159</v>
      </c>
      <c r="C1057" s="61" t="str">
        <f t="array" ref="C1057">IFERROR(VLOOKUP(B1057,RT!A:B,2,FALSE),"")</f>
        <v/>
      </c>
      <c r="D1057" s="7" t="str">
        <f t="array" ref="D1057">IFERROR(VLOOKUP(B1057,RT!A:J,10,FALSE),"")</f>
        <v/>
      </c>
      <c r="E1057" s="203">
        <v>10005423159</v>
      </c>
      <c r="F1057" s="204" t="s">
        <v>821</v>
      </c>
      <c r="G1057" s="204" t="s">
        <v>70</v>
      </c>
      <c r="H1057" s="204"/>
      <c r="I1057" s="204" t="s">
        <v>688</v>
      </c>
      <c r="J1057" s="202" t="s">
        <v>84</v>
      </c>
      <c r="K1057" s="169" t="str">
        <f t="array" ref="K1057">IFERROR(VLOOKUP(B1057,RT!A:K,11,FALSE),"")</f>
        <v/>
      </c>
      <c r="L1057" s="170" t="str">
        <f t="array" ref="L1057">IFERROR(VLOOKUP(B1057,RT!A:AJ,36,FALSE),"")</f>
        <v/>
      </c>
      <c r="M1057" s="53" t="str">
        <f t="array" ref="M1057">IFERROR(VLOOKUP(B1057,RT!A:AL,38,FALSE),"")</f>
        <v/>
      </c>
      <c r="N1057" s="52" t="str">
        <f t="array" ref="N1057">IFERROR(VLOOKUP(B1057,RT!A:AK,37,FALSE),"")</f>
        <v/>
      </c>
      <c r="O1057" s="54" t="str">
        <f t="array" ref="O1057">IFERROR(VLOOKUP(B1057,RT!A:I,9,FALSE),"")</f>
        <v/>
      </c>
      <c r="P1057" s="52" t="str">
        <f t="array" ref="P1057">IFERROR(VLOOKUP(B1057,RT!A:H,8,FALSE),"")</f>
        <v/>
      </c>
      <c r="Q1057" s="55" t="str">
        <f t="array" ref="Q1057">IFERROR(VLOOKUP(B1057,RT!A:AA,27,FALSE),"")</f>
        <v/>
      </c>
      <c r="R1057" s="56" t="str">
        <f t="array" ref="R1057">IF(AND(E1057&lt;&gt;"",G1057="INS",K1057="OUI",M1057&gt;0),M1057*IF($O1057&gt;41790,5.94,5.65),"")</f>
        <v/>
      </c>
      <c r="S1057" s="50" t="str">
        <f t="array" ref="S1057">IF(AND(E1057&lt;&gt;"",G1057="REV",K1057="OUI",M1057&gt;0),M1057*IF($O1057&gt;41790,6.2,5.9),"")</f>
        <v/>
      </c>
      <c r="T1057" s="57" t="str">
        <f t="array" ref="T1057">IF(AND(E1057&lt;&gt;"",K1057="NON",OR(L1057="Branchement individuel",L1057="Batiment détruit")),3,"")</f>
        <v/>
      </c>
      <c r="U1057" s="58"/>
      <c r="V1057" s="58" t="str">
        <f t="array" ref="V1057">IF(AND(E1057&lt;&gt;"",K1057="OUI",Q1057="OUI"),18,"")</f>
        <v/>
      </c>
      <c r="W1057" s="49" t="str">
        <f t="array" ref="W1057">IF(AND(E1057&lt;&gt;"",K1057="OUI",Q1057="OUI"),60,"")</f>
        <v/>
      </c>
      <c r="X1057" s="56"/>
      <c r="Y1057" s="49"/>
      <c r="Z1057" s="49"/>
      <c r="AA1057" s="51"/>
      <c r="AB1057" s="48"/>
    </row>
    <row r="1058" spans="1:28" x14ac:dyDescent="0.25">
      <c r="A1058" s="152" t="str">
        <f t="array" ref="A1058">IF(D1058="",RIGHT(E1058,7),"")</f>
        <v>5655102</v>
      </c>
      <c r="B1058" s="152">
        <f t="array" ref="B1058">E1058</f>
        <v>10005655102</v>
      </c>
      <c r="C1058" s="61" t="str">
        <f t="array" ref="C1058">IFERROR(VLOOKUP(B1058,RT!A:B,2,FALSE),"")</f>
        <v/>
      </c>
      <c r="D1058" s="7" t="str">
        <f t="array" ref="D1058">IFERROR(VLOOKUP(B1058,RT!A:J,10,FALSE),"")</f>
        <v/>
      </c>
      <c r="E1058" s="203">
        <v>10005655102</v>
      </c>
      <c r="F1058" s="204" t="s">
        <v>908</v>
      </c>
      <c r="G1058" s="204" t="s">
        <v>70</v>
      </c>
      <c r="H1058" s="204"/>
      <c r="I1058" s="204" t="s">
        <v>688</v>
      </c>
      <c r="J1058" s="202" t="s">
        <v>84</v>
      </c>
      <c r="K1058" s="169" t="str">
        <f t="array" ref="K1058">IFERROR(VLOOKUP(B1058,RT!A:K,11,FALSE),"")</f>
        <v/>
      </c>
      <c r="L1058" s="170" t="str">
        <f t="array" ref="L1058">IFERROR(VLOOKUP(B1058,RT!A:AJ,36,FALSE),"")</f>
        <v/>
      </c>
      <c r="M1058" s="53" t="str">
        <f t="array" ref="M1058">IFERROR(VLOOKUP(B1058,RT!A:AL,38,FALSE),"")</f>
        <v/>
      </c>
      <c r="N1058" s="52" t="str">
        <f t="array" ref="N1058">IFERROR(VLOOKUP(B1058,RT!A:AK,37,FALSE),"")</f>
        <v/>
      </c>
      <c r="O1058" s="54" t="str">
        <f t="array" ref="O1058">IFERROR(VLOOKUP(B1058,RT!A:I,9,FALSE),"")</f>
        <v/>
      </c>
      <c r="P1058" s="52" t="str">
        <f t="array" ref="P1058">IFERROR(VLOOKUP(B1058,RT!A:H,8,FALSE),"")</f>
        <v/>
      </c>
      <c r="Q1058" s="55" t="str">
        <f t="array" ref="Q1058">IFERROR(VLOOKUP(B1058,RT!A:AA,27,FALSE),"")</f>
        <v/>
      </c>
      <c r="R1058" s="56" t="str">
        <f t="array" ref="R1058">IF(AND(E1058&lt;&gt;"",G1058="INS",K1058="OUI",M1058&gt;0),M1058*IF($O1058&gt;41790,5.94,5.65),"")</f>
        <v/>
      </c>
      <c r="S1058" s="50" t="str">
        <f t="array" ref="S1058">IF(AND(E1058&lt;&gt;"",G1058="REV",K1058="OUI",M1058&gt;0),M1058*IF($O1058&gt;41790,6.2,5.9),"")</f>
        <v/>
      </c>
      <c r="T1058" s="57" t="str">
        <f t="array" ref="T1058">IF(AND(E1058&lt;&gt;"",K1058="NON",OR(L1058="Branchement individuel",L1058="Batiment détruit")),3,"")</f>
        <v/>
      </c>
      <c r="U1058" s="58"/>
      <c r="V1058" s="58" t="str">
        <f t="array" ref="V1058">IF(AND(E1058&lt;&gt;"",K1058="OUI",Q1058="OUI"),18,"")</f>
        <v/>
      </c>
      <c r="W1058" s="49" t="str">
        <f t="array" ref="W1058">IF(AND(E1058&lt;&gt;"",K1058="OUI",Q1058="OUI"),60,"")</f>
        <v/>
      </c>
      <c r="X1058" s="56"/>
      <c r="Y1058" s="49"/>
      <c r="Z1058" s="49"/>
      <c r="AA1058" s="51"/>
      <c r="AB1058" s="48"/>
    </row>
    <row r="1059" spans="1:28" x14ac:dyDescent="0.25">
      <c r="A1059" s="152" t="str">
        <f t="array" ref="A1059">IF(D1059="",RIGHT(E1059,7),"")</f>
        <v>4784414</v>
      </c>
      <c r="B1059" s="152">
        <f t="array" ref="B1059">E1059</f>
        <v>10004784414</v>
      </c>
      <c r="C1059" s="61" t="str">
        <f t="array" ref="C1059">IFERROR(VLOOKUP(B1059,RT!A:B,2,FALSE),"")</f>
        <v/>
      </c>
      <c r="D1059" s="7" t="str">
        <f t="array" ref="D1059">IFERROR(VLOOKUP(B1059,RT!A:J,10,FALSE),"")</f>
        <v/>
      </c>
      <c r="E1059" s="203">
        <v>10004784414</v>
      </c>
      <c r="F1059" s="204" t="s">
        <v>996</v>
      </c>
      <c r="G1059" s="204" t="s">
        <v>70</v>
      </c>
      <c r="H1059" s="204"/>
      <c r="I1059" s="204" t="s">
        <v>997</v>
      </c>
      <c r="J1059" s="202" t="s">
        <v>84</v>
      </c>
      <c r="K1059" s="169" t="str">
        <f t="array" ref="K1059">IFERROR(VLOOKUP(B1059,RT!A:K,11,FALSE),"")</f>
        <v/>
      </c>
      <c r="L1059" s="170" t="str">
        <f t="array" ref="L1059">IFERROR(VLOOKUP(B1059,RT!A:AJ,36,FALSE),"")</f>
        <v/>
      </c>
      <c r="M1059" s="53" t="str">
        <f t="array" ref="M1059">IFERROR(VLOOKUP(B1059,RT!A:AL,38,FALSE),"")</f>
        <v/>
      </c>
      <c r="N1059" s="52" t="str">
        <f t="array" ref="N1059">IFERROR(VLOOKUP(B1059,RT!A:AK,37,FALSE),"")</f>
        <v/>
      </c>
      <c r="O1059" s="54" t="str">
        <f t="array" ref="O1059">IFERROR(VLOOKUP(B1059,RT!A:I,9,FALSE),"")</f>
        <v/>
      </c>
      <c r="P1059" s="52" t="str">
        <f t="array" ref="P1059">IFERROR(VLOOKUP(B1059,RT!A:H,8,FALSE),"")</f>
        <v/>
      </c>
      <c r="Q1059" s="55" t="str">
        <f t="array" ref="Q1059">IFERROR(VLOOKUP(B1059,RT!A:AA,27,FALSE),"")</f>
        <v/>
      </c>
      <c r="R1059" s="56" t="str">
        <f t="array" ref="R1059">IF(AND(E1059&lt;&gt;"",G1059="INS",K1059="OUI",M1059&gt;0),M1059*IF($O1059&gt;41790,5.94,5.65),"")</f>
        <v/>
      </c>
      <c r="S1059" s="50" t="str">
        <f t="array" ref="S1059">IF(AND(E1059&lt;&gt;"",G1059="REV",K1059="OUI",M1059&gt;0),M1059*IF($O1059&gt;41790,6.2,5.9),"")</f>
        <v/>
      </c>
      <c r="T1059" s="57" t="str">
        <f t="array" ref="T1059">IF(AND(E1059&lt;&gt;"",K1059="NON",OR(L1059="Branchement individuel",L1059="Batiment détruit")),3,"")</f>
        <v/>
      </c>
      <c r="U1059" s="58"/>
      <c r="V1059" s="58" t="str">
        <f t="array" ref="V1059">IF(AND(E1059&lt;&gt;"",K1059="OUI",Q1059="OUI"),18,"")</f>
        <v/>
      </c>
      <c r="W1059" s="49" t="str">
        <f t="array" ref="W1059">IF(AND(E1059&lt;&gt;"",K1059="OUI",Q1059="OUI"),60,"")</f>
        <v/>
      </c>
      <c r="X1059" s="56"/>
      <c r="Y1059" s="49"/>
      <c r="Z1059" s="49"/>
      <c r="AA1059" s="51"/>
      <c r="AB1059" s="48"/>
    </row>
    <row r="1060" spans="1:28" x14ac:dyDescent="0.25">
      <c r="A1060" s="152" t="str">
        <f t="array" ref="A1060">IF(D1060="",RIGHT(E1060,7),"")</f>
        <v>4781173</v>
      </c>
      <c r="B1060" s="152">
        <f t="array" ref="B1060">E1060</f>
        <v>10004781173</v>
      </c>
      <c r="C1060" s="61" t="str">
        <f t="array" ref="C1060">IFERROR(VLOOKUP(B1060,RT!A:B,2,FALSE),"")</f>
        <v/>
      </c>
      <c r="D1060" s="7" t="str">
        <f t="array" ref="D1060">IFERROR(VLOOKUP(B1060,RT!A:J,10,FALSE),"")</f>
        <v/>
      </c>
      <c r="E1060" s="203">
        <v>10004781173</v>
      </c>
      <c r="F1060" s="204" t="s">
        <v>1006</v>
      </c>
      <c r="G1060" s="204" t="s">
        <v>70</v>
      </c>
      <c r="H1060" s="204"/>
      <c r="I1060" s="204" t="s">
        <v>1007</v>
      </c>
      <c r="J1060" s="202" t="s">
        <v>84</v>
      </c>
      <c r="K1060" s="169" t="str">
        <f t="array" ref="K1060">IFERROR(VLOOKUP(B1060,RT!A:K,11,FALSE),"")</f>
        <v/>
      </c>
      <c r="L1060" s="170" t="str">
        <f t="array" ref="L1060">IFERROR(VLOOKUP(B1060,RT!A:AJ,36,FALSE),"")</f>
        <v/>
      </c>
      <c r="M1060" s="53" t="str">
        <f t="array" ref="M1060">IFERROR(VLOOKUP(B1060,RT!A:AL,38,FALSE),"")</f>
        <v/>
      </c>
      <c r="N1060" s="52" t="str">
        <f t="array" ref="N1060">IFERROR(VLOOKUP(B1060,RT!A:AK,37,FALSE),"")</f>
        <v/>
      </c>
      <c r="O1060" s="54" t="str">
        <f t="array" ref="O1060">IFERROR(VLOOKUP(B1060,RT!A:I,9,FALSE),"")</f>
        <v/>
      </c>
      <c r="P1060" s="52" t="str">
        <f t="array" ref="P1060">IFERROR(VLOOKUP(B1060,RT!A:H,8,FALSE),"")</f>
        <v/>
      </c>
      <c r="Q1060" s="55" t="str">
        <f t="array" ref="Q1060">IFERROR(VLOOKUP(B1060,RT!A:AA,27,FALSE),"")</f>
        <v/>
      </c>
      <c r="R1060" s="56" t="str">
        <f t="array" ref="R1060">IF(AND(E1060&lt;&gt;"",G1060="INS",K1060="OUI",M1060&gt;0),M1060*IF($O1060&gt;41790,5.94,5.65),"")</f>
        <v/>
      </c>
      <c r="S1060" s="50" t="str">
        <f t="array" ref="S1060">IF(AND(E1060&lt;&gt;"",G1060="REV",K1060="OUI",M1060&gt;0),M1060*IF($O1060&gt;41790,6.2,5.9),"")</f>
        <v/>
      </c>
      <c r="T1060" s="57" t="str">
        <f t="array" ref="T1060">IF(AND(E1060&lt;&gt;"",K1060="NON",OR(L1060="Branchement individuel",L1060="Batiment détruit")),3,"")</f>
        <v/>
      </c>
      <c r="U1060" s="58"/>
      <c r="V1060" s="58" t="str">
        <f t="array" ref="V1060">IF(AND(E1060&lt;&gt;"",K1060="OUI",Q1060="OUI"),18,"")</f>
        <v/>
      </c>
      <c r="W1060" s="49" t="str">
        <f t="array" ref="W1060">IF(AND(E1060&lt;&gt;"",K1060="OUI",Q1060="OUI"),60,"")</f>
        <v/>
      </c>
      <c r="X1060" s="56"/>
      <c r="Y1060" s="49"/>
      <c r="Z1060" s="49"/>
      <c r="AA1060" s="51"/>
      <c r="AB1060" s="48"/>
    </row>
    <row r="1061" spans="1:28" x14ac:dyDescent="0.25">
      <c r="A1061" s="152" t="str">
        <f t="array" ref="A1061">IF(D1061="",RIGHT(E1061,7),"")</f>
        <v>4781204</v>
      </c>
      <c r="B1061" s="152">
        <f t="array" ref="B1061">E1061</f>
        <v>10004781204</v>
      </c>
      <c r="C1061" s="61" t="str">
        <f t="array" ref="C1061">IFERROR(VLOOKUP(B1061,RT!A:B,2,FALSE),"")</f>
        <v/>
      </c>
      <c r="D1061" s="7" t="str">
        <f t="array" ref="D1061">IFERROR(VLOOKUP(B1061,RT!A:J,10,FALSE),"")</f>
        <v/>
      </c>
      <c r="E1061" s="203">
        <v>10004781204</v>
      </c>
      <c r="F1061" s="204" t="s">
        <v>1008</v>
      </c>
      <c r="G1061" s="204" t="s">
        <v>70</v>
      </c>
      <c r="H1061" s="204"/>
      <c r="I1061" s="204" t="s">
        <v>1007</v>
      </c>
      <c r="J1061" s="202" t="s">
        <v>84</v>
      </c>
      <c r="K1061" s="169" t="str">
        <f t="array" ref="K1061">IFERROR(VLOOKUP(B1061,RT!A:K,11,FALSE),"")</f>
        <v/>
      </c>
      <c r="L1061" s="170" t="str">
        <f t="array" ref="L1061">IFERROR(VLOOKUP(B1061,RT!A:AJ,36,FALSE),"")</f>
        <v/>
      </c>
      <c r="M1061" s="53" t="str">
        <f t="array" ref="M1061">IFERROR(VLOOKUP(B1061,RT!A:AL,38,FALSE),"")</f>
        <v/>
      </c>
      <c r="N1061" s="52" t="str">
        <f t="array" ref="N1061">IFERROR(VLOOKUP(B1061,RT!A:AK,37,FALSE),"")</f>
        <v/>
      </c>
      <c r="O1061" s="54" t="str">
        <f t="array" ref="O1061">IFERROR(VLOOKUP(B1061,RT!A:I,9,FALSE),"")</f>
        <v/>
      </c>
      <c r="P1061" s="52" t="str">
        <f t="array" ref="P1061">IFERROR(VLOOKUP(B1061,RT!A:H,8,FALSE),"")</f>
        <v/>
      </c>
      <c r="Q1061" s="55" t="str">
        <f t="array" ref="Q1061">IFERROR(VLOOKUP(B1061,RT!A:AA,27,FALSE),"")</f>
        <v/>
      </c>
      <c r="R1061" s="56" t="str">
        <f t="array" ref="R1061">IF(AND(E1061&lt;&gt;"",G1061="INS",K1061="OUI",M1061&gt;0),M1061*IF($O1061&gt;41790,5.94,5.65),"")</f>
        <v/>
      </c>
      <c r="S1061" s="50" t="str">
        <f t="array" ref="S1061">IF(AND(E1061&lt;&gt;"",G1061="REV",K1061="OUI",M1061&gt;0),M1061*IF($O1061&gt;41790,6.2,5.9),"")</f>
        <v/>
      </c>
      <c r="T1061" s="57" t="str">
        <f t="array" ref="T1061">IF(AND(E1061&lt;&gt;"",K1061="NON",OR(L1061="Branchement individuel",L1061="Batiment détruit")),3,"")</f>
        <v/>
      </c>
      <c r="U1061" s="58"/>
      <c r="V1061" s="58" t="str">
        <f t="array" ref="V1061">IF(AND(E1061&lt;&gt;"",K1061="OUI",Q1061="OUI"),18,"")</f>
        <v/>
      </c>
      <c r="W1061" s="49" t="str">
        <f t="array" ref="W1061">IF(AND(E1061&lt;&gt;"",K1061="OUI",Q1061="OUI"),60,"")</f>
        <v/>
      </c>
      <c r="X1061" s="56"/>
      <c r="Y1061" s="49"/>
      <c r="Z1061" s="49"/>
      <c r="AA1061" s="51"/>
      <c r="AB1061" s="48"/>
    </row>
    <row r="1062" spans="1:28" x14ac:dyDescent="0.25">
      <c r="A1062" s="152" t="str">
        <f t="array" ref="A1062">IF(D1062="",RIGHT(E1062,7),"")</f>
        <v>4771674</v>
      </c>
      <c r="B1062" s="152">
        <f t="array" ref="B1062">E1062</f>
        <v>10004771674</v>
      </c>
      <c r="C1062" s="61" t="str">
        <f t="array" ref="C1062">IFERROR(VLOOKUP(B1062,RT!A:B,2,FALSE),"")</f>
        <v/>
      </c>
      <c r="D1062" s="7" t="str">
        <f t="array" ref="D1062">IFERROR(VLOOKUP(B1062,RT!A:J,10,FALSE),"")</f>
        <v/>
      </c>
      <c r="E1062" s="203">
        <v>10004771674</v>
      </c>
      <c r="F1062" s="204" t="s">
        <v>1009</v>
      </c>
      <c r="G1062" s="204" t="s">
        <v>70</v>
      </c>
      <c r="H1062" s="204"/>
      <c r="I1062" s="204" t="s">
        <v>1010</v>
      </c>
      <c r="J1062" s="202" t="s">
        <v>84</v>
      </c>
      <c r="K1062" s="169" t="str">
        <f t="array" ref="K1062">IFERROR(VLOOKUP(B1062,RT!A:K,11,FALSE),"")</f>
        <v/>
      </c>
      <c r="L1062" s="170" t="str">
        <f t="array" ref="L1062">IFERROR(VLOOKUP(B1062,RT!A:AJ,36,FALSE),"")</f>
        <v/>
      </c>
      <c r="M1062" s="53" t="str">
        <f t="array" ref="M1062">IFERROR(VLOOKUP(B1062,RT!A:AL,38,FALSE),"")</f>
        <v/>
      </c>
      <c r="N1062" s="52" t="str">
        <f t="array" ref="N1062">IFERROR(VLOOKUP(B1062,RT!A:AK,37,FALSE),"")</f>
        <v/>
      </c>
      <c r="O1062" s="54" t="str">
        <f t="array" ref="O1062">IFERROR(VLOOKUP(B1062,RT!A:I,9,FALSE),"")</f>
        <v/>
      </c>
      <c r="P1062" s="52" t="str">
        <f t="array" ref="P1062">IFERROR(VLOOKUP(B1062,RT!A:H,8,FALSE),"")</f>
        <v/>
      </c>
      <c r="Q1062" s="55" t="str">
        <f t="array" ref="Q1062">IFERROR(VLOOKUP(B1062,RT!A:AA,27,FALSE),"")</f>
        <v/>
      </c>
      <c r="R1062" s="56" t="str">
        <f t="array" ref="R1062">IF(AND(E1062&lt;&gt;"",G1062="INS",K1062="OUI",M1062&gt;0),M1062*IF($O1062&gt;41790,5.94,5.65),"")</f>
        <v/>
      </c>
      <c r="S1062" s="50" t="str">
        <f t="array" ref="S1062">IF(AND(E1062&lt;&gt;"",G1062="REV",K1062="OUI",M1062&gt;0),M1062*IF($O1062&gt;41790,6.2,5.9),"")</f>
        <v/>
      </c>
      <c r="T1062" s="57" t="str">
        <f t="array" ref="T1062">IF(AND(E1062&lt;&gt;"",K1062="NON",OR(L1062="Branchement individuel",L1062="Batiment détruit")),3,"")</f>
        <v/>
      </c>
      <c r="U1062" s="58"/>
      <c r="V1062" s="58" t="str">
        <f t="array" ref="V1062">IF(AND(E1062&lt;&gt;"",K1062="OUI",Q1062="OUI"),18,"")</f>
        <v/>
      </c>
      <c r="W1062" s="49" t="str">
        <f t="array" ref="W1062">IF(AND(E1062&lt;&gt;"",K1062="OUI",Q1062="OUI"),60,"")</f>
        <v/>
      </c>
      <c r="X1062" s="56"/>
      <c r="Y1062" s="49"/>
      <c r="Z1062" s="49"/>
      <c r="AA1062" s="51"/>
      <c r="AB1062" s="48"/>
    </row>
    <row r="1063" spans="1:28" x14ac:dyDescent="0.25">
      <c r="A1063" s="152" t="str">
        <f t="array" ref="A1063">IF(D1063="",RIGHT(E1063,7),"")</f>
        <v>5337098</v>
      </c>
      <c r="B1063" s="152">
        <f t="array" ref="B1063">E1063</f>
        <v>10005337098</v>
      </c>
      <c r="C1063" s="61" t="str">
        <f t="array" ref="C1063">IFERROR(VLOOKUP(B1063,RT!A:B,2,FALSE),"")</f>
        <v/>
      </c>
      <c r="D1063" s="7" t="str">
        <f t="array" ref="D1063">IFERROR(VLOOKUP(B1063,RT!A:J,10,FALSE),"")</f>
        <v/>
      </c>
      <c r="E1063" s="203">
        <v>10005337098</v>
      </c>
      <c r="F1063" s="204" t="s">
        <v>1774</v>
      </c>
      <c r="G1063" s="204" t="s">
        <v>70</v>
      </c>
      <c r="H1063" s="204"/>
      <c r="I1063" s="204" t="s">
        <v>1730</v>
      </c>
      <c r="J1063" s="202" t="s">
        <v>84</v>
      </c>
      <c r="K1063" s="169" t="str">
        <f t="array" ref="K1063">IFERROR(VLOOKUP(B1063,RT!A:K,11,FALSE),"")</f>
        <v/>
      </c>
      <c r="L1063" s="170" t="str">
        <f t="array" ref="L1063">IFERROR(VLOOKUP(B1063,RT!A:AJ,36,FALSE),"")</f>
        <v/>
      </c>
      <c r="M1063" s="53" t="str">
        <f t="array" ref="M1063">IFERROR(VLOOKUP(B1063,RT!A:AL,38,FALSE),"")</f>
        <v/>
      </c>
      <c r="N1063" s="52" t="str">
        <f t="array" ref="N1063">IFERROR(VLOOKUP(B1063,RT!A:AK,37,FALSE),"")</f>
        <v/>
      </c>
      <c r="O1063" s="54" t="str">
        <f t="array" ref="O1063">IFERROR(VLOOKUP(B1063,RT!A:I,9,FALSE),"")</f>
        <v/>
      </c>
      <c r="P1063" s="52" t="str">
        <f t="array" ref="P1063">IFERROR(VLOOKUP(B1063,RT!A:H,8,FALSE),"")</f>
        <v/>
      </c>
      <c r="Q1063" s="55" t="str">
        <f t="array" ref="Q1063">IFERROR(VLOOKUP(B1063,RT!A:AA,27,FALSE),"")</f>
        <v/>
      </c>
      <c r="R1063" s="56" t="str">
        <f t="array" ref="R1063">IF(AND(E1063&lt;&gt;"",G1063="INS",K1063="OUI",M1063&gt;0),M1063*IF($O1063&gt;41790,5.94,5.65),"")</f>
        <v/>
      </c>
      <c r="S1063" s="50" t="str">
        <f t="array" ref="S1063">IF(AND(E1063&lt;&gt;"",G1063="REV",K1063="OUI",M1063&gt;0),M1063*IF($O1063&gt;41790,6.2,5.9),"")</f>
        <v/>
      </c>
      <c r="T1063" s="57" t="str">
        <f t="array" ref="T1063">IF(AND(E1063&lt;&gt;"",K1063="NON",OR(L1063="Branchement individuel",L1063="Batiment détruit")),3,"")</f>
        <v/>
      </c>
      <c r="U1063" s="58"/>
      <c r="V1063" s="58" t="str">
        <f t="array" ref="V1063">IF(AND(E1063&lt;&gt;"",K1063="OUI",Q1063="OUI"),18,"")</f>
        <v/>
      </c>
      <c r="W1063" s="49" t="str">
        <f t="array" ref="W1063">IF(AND(E1063&lt;&gt;"",K1063="OUI",Q1063="OUI"),60,"")</f>
        <v/>
      </c>
      <c r="X1063" s="56"/>
      <c r="Y1063" s="49"/>
      <c r="Z1063" s="49"/>
      <c r="AA1063" s="51"/>
      <c r="AB1063" s="48"/>
    </row>
    <row r="1064" spans="1:28" x14ac:dyDescent="0.25">
      <c r="A1064" s="152" t="str">
        <f t="array" ref="A1064">IF(D1064="",RIGHT(E1064,7),"")</f>
        <v>5337619</v>
      </c>
      <c r="B1064" s="152">
        <f t="array" ref="B1064">E1064</f>
        <v>10005337619</v>
      </c>
      <c r="C1064" s="61" t="str">
        <f t="array" ref="C1064">IFERROR(VLOOKUP(B1064,RT!A:B,2,FALSE),"")</f>
        <v/>
      </c>
      <c r="D1064" s="7" t="str">
        <f t="array" ref="D1064">IFERROR(VLOOKUP(B1064,RT!A:J,10,FALSE),"")</f>
        <v/>
      </c>
      <c r="E1064" s="203">
        <v>10005337619</v>
      </c>
      <c r="F1064" s="204" t="s">
        <v>1773</v>
      </c>
      <c r="G1064" s="204" t="s">
        <v>70</v>
      </c>
      <c r="H1064" s="204"/>
      <c r="I1064" s="204" t="s">
        <v>1730</v>
      </c>
      <c r="J1064" s="202" t="s">
        <v>84</v>
      </c>
      <c r="K1064" s="169" t="str">
        <f t="array" ref="K1064">IFERROR(VLOOKUP(B1064,RT!A:K,11,FALSE),"")</f>
        <v/>
      </c>
      <c r="L1064" s="170" t="str">
        <f t="array" ref="L1064">IFERROR(VLOOKUP(B1064,RT!A:AJ,36,FALSE),"")</f>
        <v/>
      </c>
      <c r="M1064" s="53" t="str">
        <f t="array" ref="M1064">IFERROR(VLOOKUP(B1064,RT!A:AL,38,FALSE),"")</f>
        <v/>
      </c>
      <c r="N1064" s="52" t="str">
        <f t="array" ref="N1064">IFERROR(VLOOKUP(B1064,RT!A:AK,37,FALSE),"")</f>
        <v/>
      </c>
      <c r="O1064" s="54" t="str">
        <f t="array" ref="O1064">IFERROR(VLOOKUP(B1064,RT!A:I,9,FALSE),"")</f>
        <v/>
      </c>
      <c r="P1064" s="52" t="str">
        <f t="array" ref="P1064">IFERROR(VLOOKUP(B1064,RT!A:H,8,FALSE),"")</f>
        <v/>
      </c>
      <c r="Q1064" s="55" t="str">
        <f t="array" ref="Q1064">IFERROR(VLOOKUP(B1064,RT!A:AA,27,FALSE),"")</f>
        <v/>
      </c>
      <c r="R1064" s="56" t="str">
        <f t="array" ref="R1064">IF(AND(E1064&lt;&gt;"",G1064="INS",K1064="OUI",M1064&gt;0),M1064*IF($O1064&gt;41790,5.94,5.65),"")</f>
        <v/>
      </c>
      <c r="S1064" s="50" t="str">
        <f t="array" ref="S1064">IF(AND(E1064&lt;&gt;"",G1064="REV",K1064="OUI",M1064&gt;0),M1064*IF($O1064&gt;41790,6.2,5.9),"")</f>
        <v/>
      </c>
      <c r="T1064" s="57" t="str">
        <f t="array" ref="T1064">IF(AND(E1064&lt;&gt;"",K1064="NON",OR(L1064="Branchement individuel",L1064="Batiment détruit")),3,"")</f>
        <v/>
      </c>
      <c r="U1064" s="58"/>
      <c r="V1064" s="58" t="str">
        <f t="array" ref="V1064">IF(AND(E1064&lt;&gt;"",K1064="OUI",Q1064="OUI"),18,"")</f>
        <v/>
      </c>
      <c r="W1064" s="49" t="str">
        <f t="array" ref="W1064">IF(AND(E1064&lt;&gt;"",K1064="OUI",Q1064="OUI"),60,"")</f>
        <v/>
      </c>
      <c r="X1064" s="56"/>
      <c r="Y1064" s="49"/>
      <c r="Z1064" s="49"/>
      <c r="AA1064" s="51"/>
      <c r="AB1064" s="48"/>
    </row>
    <row r="1065" spans="1:28" x14ac:dyDescent="0.25">
      <c r="A1065" s="152" t="str">
        <f t="array" ref="A1065">IF(D1065="",RIGHT(E1065,7),"")</f>
        <v>5340121</v>
      </c>
      <c r="B1065" s="152">
        <f t="array" ref="B1065">E1065</f>
        <v>10005340121</v>
      </c>
      <c r="C1065" s="61" t="str">
        <f t="array" ref="C1065">IFERROR(VLOOKUP(B1065,RT!A:B,2,FALSE),"")</f>
        <v/>
      </c>
      <c r="D1065" s="7" t="str">
        <f t="array" ref="D1065">IFERROR(VLOOKUP(B1065,RT!A:J,10,FALSE),"")</f>
        <v/>
      </c>
      <c r="E1065" s="203">
        <v>10005340121</v>
      </c>
      <c r="F1065" s="204" t="s">
        <v>1750</v>
      </c>
      <c r="G1065" s="204" t="s">
        <v>70</v>
      </c>
      <c r="H1065" s="204"/>
      <c r="I1065" s="204" t="s">
        <v>1730</v>
      </c>
      <c r="J1065" s="202" t="s">
        <v>84</v>
      </c>
      <c r="K1065" s="169" t="str">
        <f t="array" ref="K1065">IFERROR(VLOOKUP(B1065,RT!A:K,11,FALSE),"")</f>
        <v/>
      </c>
      <c r="L1065" s="170" t="str">
        <f t="array" ref="L1065">IFERROR(VLOOKUP(B1065,RT!A:AJ,36,FALSE),"")</f>
        <v/>
      </c>
      <c r="M1065" s="53" t="str">
        <f t="array" ref="M1065">IFERROR(VLOOKUP(B1065,RT!A:AL,38,FALSE),"")</f>
        <v/>
      </c>
      <c r="N1065" s="52" t="str">
        <f t="array" ref="N1065">IFERROR(VLOOKUP(B1065,RT!A:AK,37,FALSE),"")</f>
        <v/>
      </c>
      <c r="O1065" s="54" t="str">
        <f t="array" ref="O1065">IFERROR(VLOOKUP(B1065,RT!A:I,9,FALSE),"")</f>
        <v/>
      </c>
      <c r="P1065" s="52" t="str">
        <f t="array" ref="P1065">IFERROR(VLOOKUP(B1065,RT!A:H,8,FALSE),"")</f>
        <v/>
      </c>
      <c r="Q1065" s="55" t="str">
        <f t="array" ref="Q1065">IFERROR(VLOOKUP(B1065,RT!A:AA,27,FALSE),"")</f>
        <v/>
      </c>
      <c r="R1065" s="56" t="str">
        <f t="array" ref="R1065">IF(AND(E1065&lt;&gt;"",G1065="INS",K1065="OUI",M1065&gt;0),M1065*IF($O1065&gt;41790,5.94,5.65),"")</f>
        <v/>
      </c>
      <c r="S1065" s="50" t="str">
        <f t="array" ref="S1065">IF(AND(E1065&lt;&gt;"",G1065="REV",K1065="OUI",M1065&gt;0),M1065*IF($O1065&gt;41790,6.2,5.9),"")</f>
        <v/>
      </c>
      <c r="T1065" s="57" t="str">
        <f t="array" ref="T1065">IF(AND(E1065&lt;&gt;"",K1065="NON",OR(L1065="Branchement individuel",L1065="Batiment détruit")),3,"")</f>
        <v/>
      </c>
      <c r="U1065" s="58"/>
      <c r="V1065" s="58" t="str">
        <f t="array" ref="V1065">IF(AND(E1065&lt;&gt;"",K1065="OUI",Q1065="OUI"),18,"")</f>
        <v/>
      </c>
      <c r="W1065" s="49" t="str">
        <f t="array" ref="W1065">IF(AND(E1065&lt;&gt;"",K1065="OUI",Q1065="OUI"),60,"")</f>
        <v/>
      </c>
      <c r="X1065" s="56"/>
      <c r="Y1065" s="49"/>
      <c r="Z1065" s="49"/>
      <c r="AA1065" s="51"/>
      <c r="AB1065" s="48"/>
    </row>
    <row r="1066" spans="1:28" x14ac:dyDescent="0.25">
      <c r="A1066" s="152" t="str">
        <f t="array" ref="A1066">IF(D1066="",RIGHT(E1066,7),"")</f>
        <v>5338136</v>
      </c>
      <c r="B1066" s="152">
        <f t="array" ref="B1066">E1066</f>
        <v>10005338136</v>
      </c>
      <c r="C1066" s="61" t="str">
        <f t="array" ref="C1066">IFERROR(VLOOKUP(B1066,RT!A:B,2,FALSE),"")</f>
        <v/>
      </c>
      <c r="D1066" s="7" t="str">
        <f t="array" ref="D1066">IFERROR(VLOOKUP(B1066,RT!A:J,10,FALSE),"")</f>
        <v/>
      </c>
      <c r="E1066" s="203">
        <v>10005338136</v>
      </c>
      <c r="F1066" s="204" t="s">
        <v>1767</v>
      </c>
      <c r="G1066" s="204" t="s">
        <v>70</v>
      </c>
      <c r="H1066" s="204"/>
      <c r="I1066" s="204" t="s">
        <v>1730</v>
      </c>
      <c r="J1066" s="202" t="s">
        <v>84</v>
      </c>
      <c r="K1066" s="169" t="str">
        <f t="array" ref="K1066">IFERROR(VLOOKUP(B1066,RT!A:K,11,FALSE),"")</f>
        <v/>
      </c>
      <c r="L1066" s="170" t="str">
        <f t="array" ref="L1066">IFERROR(VLOOKUP(B1066,RT!A:AJ,36,FALSE),"")</f>
        <v/>
      </c>
      <c r="M1066" s="53" t="str">
        <f t="array" ref="M1066">IFERROR(VLOOKUP(B1066,RT!A:AL,38,FALSE),"")</f>
        <v/>
      </c>
      <c r="N1066" s="52" t="str">
        <f t="array" ref="N1066">IFERROR(VLOOKUP(B1066,RT!A:AK,37,FALSE),"")</f>
        <v/>
      </c>
      <c r="O1066" s="54" t="str">
        <f t="array" ref="O1066">IFERROR(VLOOKUP(B1066,RT!A:I,9,FALSE),"")</f>
        <v/>
      </c>
      <c r="P1066" s="52" t="str">
        <f t="array" ref="P1066">IFERROR(VLOOKUP(B1066,RT!A:H,8,FALSE),"")</f>
        <v/>
      </c>
      <c r="Q1066" s="55" t="str">
        <f t="array" ref="Q1066">IFERROR(VLOOKUP(B1066,RT!A:AA,27,FALSE),"")</f>
        <v/>
      </c>
      <c r="R1066" s="56" t="str">
        <f t="array" ref="R1066">IF(AND(E1066&lt;&gt;"",G1066="INS",K1066="OUI",M1066&gt;0),M1066*IF($O1066&gt;41790,5.94,5.65),"")</f>
        <v/>
      </c>
      <c r="S1066" s="50" t="str">
        <f t="array" ref="S1066">IF(AND(E1066&lt;&gt;"",G1066="REV",K1066="OUI",M1066&gt;0),M1066*IF($O1066&gt;41790,6.2,5.9),"")</f>
        <v/>
      </c>
      <c r="T1066" s="57" t="str">
        <f t="array" ref="T1066">IF(AND(E1066&lt;&gt;"",K1066="NON",OR(L1066="Branchement individuel",L1066="Batiment détruit")),3,"")</f>
        <v/>
      </c>
      <c r="U1066" s="58"/>
      <c r="V1066" s="58" t="str">
        <f t="array" ref="V1066">IF(AND(E1066&lt;&gt;"",K1066="OUI",Q1066="OUI"),18,"")</f>
        <v/>
      </c>
      <c r="W1066" s="49" t="str">
        <f t="array" ref="W1066">IF(AND(E1066&lt;&gt;"",K1066="OUI",Q1066="OUI"),60,"")</f>
        <v/>
      </c>
      <c r="X1066" s="56"/>
      <c r="Y1066" s="49"/>
      <c r="Z1066" s="49"/>
      <c r="AA1066" s="51"/>
      <c r="AB1066" s="48"/>
    </row>
    <row r="1067" spans="1:28" x14ac:dyDescent="0.25">
      <c r="A1067" s="152" t="str">
        <f t="array" ref="A1067">IF(D1067="",RIGHT(E1067,7),"")</f>
        <v>5336579</v>
      </c>
      <c r="B1067" s="152">
        <f t="array" ref="B1067">E1067</f>
        <v>10005336579</v>
      </c>
      <c r="C1067" s="61" t="str">
        <f t="array" ref="C1067">IFERROR(VLOOKUP(B1067,RT!A:B,2,FALSE),"")</f>
        <v/>
      </c>
      <c r="D1067" s="7" t="str">
        <f t="array" ref="D1067">IFERROR(VLOOKUP(B1067,RT!A:J,10,FALSE),"")</f>
        <v/>
      </c>
      <c r="E1067" s="203">
        <v>10005336579</v>
      </c>
      <c r="F1067" s="204" t="s">
        <v>1777</v>
      </c>
      <c r="G1067" s="204" t="s">
        <v>70</v>
      </c>
      <c r="H1067" s="204"/>
      <c r="I1067" s="204" t="s">
        <v>1730</v>
      </c>
      <c r="J1067" s="202" t="s">
        <v>84</v>
      </c>
      <c r="K1067" s="169" t="str">
        <f t="array" ref="K1067">IFERROR(VLOOKUP(B1067,RT!A:K,11,FALSE),"")</f>
        <v/>
      </c>
      <c r="L1067" s="170" t="str">
        <f t="array" ref="L1067">IFERROR(VLOOKUP(B1067,RT!A:AJ,36,FALSE),"")</f>
        <v/>
      </c>
      <c r="M1067" s="53" t="str">
        <f t="array" ref="M1067">IFERROR(VLOOKUP(B1067,RT!A:AL,38,FALSE),"")</f>
        <v/>
      </c>
      <c r="N1067" s="52" t="str">
        <f t="array" ref="N1067">IFERROR(VLOOKUP(B1067,RT!A:AK,37,FALSE),"")</f>
        <v/>
      </c>
      <c r="O1067" s="54" t="str">
        <f t="array" ref="O1067">IFERROR(VLOOKUP(B1067,RT!A:I,9,FALSE),"")</f>
        <v/>
      </c>
      <c r="P1067" s="52" t="str">
        <f t="array" ref="P1067">IFERROR(VLOOKUP(B1067,RT!A:H,8,FALSE),"")</f>
        <v/>
      </c>
      <c r="Q1067" s="55" t="str">
        <f t="array" ref="Q1067">IFERROR(VLOOKUP(B1067,RT!A:AA,27,FALSE),"")</f>
        <v/>
      </c>
      <c r="R1067" s="56" t="str">
        <f t="array" ref="R1067">IF(AND(E1067&lt;&gt;"",G1067="INS",K1067="OUI",M1067&gt;0),M1067*IF($O1067&gt;41790,5.94,5.65),"")</f>
        <v/>
      </c>
      <c r="S1067" s="50" t="str">
        <f t="array" ref="S1067">IF(AND(E1067&lt;&gt;"",G1067="REV",K1067="OUI",M1067&gt;0),M1067*IF($O1067&gt;41790,6.2,5.9),"")</f>
        <v/>
      </c>
      <c r="T1067" s="57" t="str">
        <f t="array" ref="T1067">IF(AND(E1067&lt;&gt;"",K1067="NON",OR(L1067="Branchement individuel",L1067="Batiment détruit")),3,"")</f>
        <v/>
      </c>
      <c r="U1067" s="58"/>
      <c r="V1067" s="58" t="str">
        <f t="array" ref="V1067">IF(AND(E1067&lt;&gt;"",K1067="OUI",Q1067="OUI"),18,"")</f>
        <v/>
      </c>
      <c r="W1067" s="49" t="str">
        <f t="array" ref="W1067">IF(AND(E1067&lt;&gt;"",K1067="OUI",Q1067="OUI"),60,"")</f>
        <v/>
      </c>
      <c r="X1067" s="56"/>
      <c r="Y1067" s="49"/>
      <c r="Z1067" s="49"/>
      <c r="AA1067" s="51"/>
      <c r="AB1067" s="48"/>
    </row>
    <row r="1068" spans="1:28" x14ac:dyDescent="0.25">
      <c r="A1068" s="152" t="str">
        <f t="array" ref="A1068">IF(D1068="",RIGHT(E1068,7),"")</f>
        <v>5338640</v>
      </c>
      <c r="B1068" s="152">
        <f t="array" ref="B1068">E1068</f>
        <v>10005338640</v>
      </c>
      <c r="C1068" s="61" t="str">
        <f t="array" ref="C1068">IFERROR(VLOOKUP(B1068,RT!A:B,2,FALSE),"")</f>
        <v/>
      </c>
      <c r="D1068" s="7" t="str">
        <f t="array" ref="D1068">IFERROR(VLOOKUP(B1068,RT!A:J,10,FALSE),"")</f>
        <v/>
      </c>
      <c r="E1068" s="203">
        <v>10005338640</v>
      </c>
      <c r="F1068" s="204" t="s">
        <v>1772</v>
      </c>
      <c r="G1068" s="204" t="s">
        <v>70</v>
      </c>
      <c r="H1068" s="204"/>
      <c r="I1068" s="204" t="s">
        <v>1730</v>
      </c>
      <c r="J1068" s="202" t="s">
        <v>84</v>
      </c>
      <c r="K1068" s="169" t="str">
        <f t="array" ref="K1068">IFERROR(VLOOKUP(B1068,RT!A:K,11,FALSE),"")</f>
        <v/>
      </c>
      <c r="L1068" s="170" t="str">
        <f t="array" ref="L1068">IFERROR(VLOOKUP(B1068,RT!A:AJ,36,FALSE),"")</f>
        <v/>
      </c>
      <c r="M1068" s="53" t="str">
        <f t="array" ref="M1068">IFERROR(VLOOKUP(B1068,RT!A:AL,38,FALSE),"")</f>
        <v/>
      </c>
      <c r="N1068" s="52" t="str">
        <f t="array" ref="N1068">IFERROR(VLOOKUP(B1068,RT!A:AK,37,FALSE),"")</f>
        <v/>
      </c>
      <c r="O1068" s="54" t="str">
        <f t="array" ref="O1068">IFERROR(VLOOKUP(B1068,RT!A:I,9,FALSE),"")</f>
        <v/>
      </c>
      <c r="P1068" s="52" t="str">
        <f t="array" ref="P1068">IFERROR(VLOOKUP(B1068,RT!A:H,8,FALSE),"")</f>
        <v/>
      </c>
      <c r="Q1068" s="55" t="str">
        <f t="array" ref="Q1068">IFERROR(VLOOKUP(B1068,RT!A:AA,27,FALSE),"")</f>
        <v/>
      </c>
      <c r="R1068" s="56" t="str">
        <f t="array" ref="R1068">IF(AND(E1068&lt;&gt;"",G1068="INS",K1068="OUI",M1068&gt;0),M1068*IF($O1068&gt;41790,5.94,5.65),"")</f>
        <v/>
      </c>
      <c r="S1068" s="50" t="str">
        <f t="array" ref="S1068">IF(AND(E1068&lt;&gt;"",G1068="REV",K1068="OUI",M1068&gt;0),M1068*IF($O1068&gt;41790,6.2,5.9),"")</f>
        <v/>
      </c>
      <c r="T1068" s="57" t="str">
        <f t="array" ref="T1068">IF(AND(E1068&lt;&gt;"",K1068="NON",OR(L1068="Branchement individuel",L1068="Batiment détruit")),3,"")</f>
        <v/>
      </c>
      <c r="U1068" s="58"/>
      <c r="V1068" s="58" t="str">
        <f t="array" ref="V1068">IF(AND(E1068&lt;&gt;"",K1068="OUI",Q1068="OUI"),18,"")</f>
        <v/>
      </c>
      <c r="W1068" s="49" t="str">
        <f t="array" ref="W1068">IF(AND(E1068&lt;&gt;"",K1068="OUI",Q1068="OUI"),60,"")</f>
        <v/>
      </c>
      <c r="X1068" s="56"/>
      <c r="Y1068" s="49"/>
      <c r="Z1068" s="49"/>
      <c r="AA1068" s="51"/>
      <c r="AB1068" s="48"/>
    </row>
    <row r="1069" spans="1:28" x14ac:dyDescent="0.25">
      <c r="A1069" s="152" t="str">
        <f t="array" ref="A1069">IF(D1069="",RIGHT(E1069,7),"")</f>
        <v>5336581</v>
      </c>
      <c r="B1069" s="152">
        <f t="array" ref="B1069">E1069</f>
        <v>10005336581</v>
      </c>
      <c r="C1069" s="61" t="str">
        <f t="array" ref="C1069">IFERROR(VLOOKUP(B1069,RT!A:B,2,FALSE),"")</f>
        <v/>
      </c>
      <c r="D1069" s="7" t="str">
        <f t="array" ref="D1069">IFERROR(VLOOKUP(B1069,RT!A:J,10,FALSE),"")</f>
        <v/>
      </c>
      <c r="E1069" s="203">
        <v>10005336581</v>
      </c>
      <c r="F1069" s="204" t="s">
        <v>1756</v>
      </c>
      <c r="G1069" s="204" t="s">
        <v>70</v>
      </c>
      <c r="H1069" s="204"/>
      <c r="I1069" s="204" t="s">
        <v>1730</v>
      </c>
      <c r="J1069" s="202" t="s">
        <v>84</v>
      </c>
      <c r="K1069" s="169" t="str">
        <f t="array" ref="K1069">IFERROR(VLOOKUP(B1069,RT!A:K,11,FALSE),"")</f>
        <v/>
      </c>
      <c r="L1069" s="170" t="str">
        <f t="array" ref="L1069">IFERROR(VLOOKUP(B1069,RT!A:AJ,36,FALSE),"")</f>
        <v/>
      </c>
      <c r="M1069" s="53" t="str">
        <f t="array" ref="M1069">IFERROR(VLOOKUP(B1069,RT!A:AL,38,FALSE),"")</f>
        <v/>
      </c>
      <c r="N1069" s="52" t="str">
        <f t="array" ref="N1069">IFERROR(VLOOKUP(B1069,RT!A:AK,37,FALSE),"")</f>
        <v/>
      </c>
      <c r="O1069" s="54" t="str">
        <f t="array" ref="O1069">IFERROR(VLOOKUP(B1069,RT!A:I,9,FALSE),"")</f>
        <v/>
      </c>
      <c r="P1069" s="52" t="str">
        <f t="array" ref="P1069">IFERROR(VLOOKUP(B1069,RT!A:H,8,FALSE),"")</f>
        <v/>
      </c>
      <c r="Q1069" s="55" t="str">
        <f t="array" ref="Q1069">IFERROR(VLOOKUP(B1069,RT!A:AA,27,FALSE),"")</f>
        <v/>
      </c>
      <c r="R1069" s="56" t="str">
        <f t="array" ref="R1069">IF(AND(E1069&lt;&gt;"",G1069="INS",K1069="OUI",M1069&gt;0),M1069*IF($O1069&gt;41790,5.94,5.65),"")</f>
        <v/>
      </c>
      <c r="S1069" s="50" t="str">
        <f t="array" ref="S1069">IF(AND(E1069&lt;&gt;"",G1069="REV",K1069="OUI",M1069&gt;0),M1069*IF($O1069&gt;41790,6.2,5.9),"")</f>
        <v/>
      </c>
      <c r="T1069" s="57" t="str">
        <f t="array" ref="T1069">IF(AND(E1069&lt;&gt;"",K1069="NON",OR(L1069="Branchement individuel",L1069="Batiment détruit")),3,"")</f>
        <v/>
      </c>
      <c r="U1069" s="58"/>
      <c r="V1069" s="58" t="str">
        <f t="array" ref="V1069">IF(AND(E1069&lt;&gt;"",K1069="OUI",Q1069="OUI"),18,"")</f>
        <v/>
      </c>
      <c r="W1069" s="49" t="str">
        <f t="array" ref="W1069">IF(AND(E1069&lt;&gt;"",K1069="OUI",Q1069="OUI"),60,"")</f>
        <v/>
      </c>
      <c r="X1069" s="56"/>
      <c r="Y1069" s="49"/>
      <c r="Z1069" s="49"/>
      <c r="AA1069" s="51"/>
      <c r="AB1069" s="48"/>
    </row>
    <row r="1070" spans="1:28" x14ac:dyDescent="0.25">
      <c r="A1070" s="152" t="str">
        <f t="array" ref="A1070">IF(D1070="",RIGHT(E1070,7),"")</f>
        <v>5340584</v>
      </c>
      <c r="B1070" s="152">
        <f t="array" ref="B1070">E1070</f>
        <v>10005340584</v>
      </c>
      <c r="C1070" s="61" t="str">
        <f t="array" ref="C1070">IFERROR(VLOOKUP(B1070,RT!A:B,2,FALSE),"")</f>
        <v/>
      </c>
      <c r="D1070" s="7" t="str">
        <f t="array" ref="D1070">IFERROR(VLOOKUP(B1070,RT!A:J,10,FALSE),"")</f>
        <v/>
      </c>
      <c r="E1070" s="203">
        <v>10005340584</v>
      </c>
      <c r="F1070" s="204" t="s">
        <v>1735</v>
      </c>
      <c r="G1070" s="204" t="s">
        <v>70</v>
      </c>
      <c r="H1070" s="204"/>
      <c r="I1070" s="204" t="s">
        <v>1730</v>
      </c>
      <c r="J1070" s="202" t="s">
        <v>84</v>
      </c>
      <c r="K1070" s="169" t="str">
        <f t="array" ref="K1070">IFERROR(VLOOKUP(B1070,RT!A:K,11,FALSE),"")</f>
        <v/>
      </c>
      <c r="L1070" s="170" t="str">
        <f t="array" ref="L1070">IFERROR(VLOOKUP(B1070,RT!A:AJ,36,FALSE),"")</f>
        <v/>
      </c>
      <c r="M1070" s="53" t="str">
        <f t="array" ref="M1070">IFERROR(VLOOKUP(B1070,RT!A:AL,38,FALSE),"")</f>
        <v/>
      </c>
      <c r="N1070" s="52" t="str">
        <f t="array" ref="N1070">IFERROR(VLOOKUP(B1070,RT!A:AK,37,FALSE),"")</f>
        <v/>
      </c>
      <c r="O1070" s="54" t="str">
        <f t="array" ref="O1070">IFERROR(VLOOKUP(B1070,RT!A:I,9,FALSE),"")</f>
        <v/>
      </c>
      <c r="P1070" s="52" t="str">
        <f t="array" ref="P1070">IFERROR(VLOOKUP(B1070,RT!A:H,8,FALSE),"")</f>
        <v/>
      </c>
      <c r="Q1070" s="55" t="str">
        <f t="array" ref="Q1070">IFERROR(VLOOKUP(B1070,RT!A:AA,27,FALSE),"")</f>
        <v/>
      </c>
      <c r="R1070" s="56" t="str">
        <f t="array" ref="R1070">IF(AND(E1070&lt;&gt;"",G1070="INS",K1070="OUI",M1070&gt;0),M1070*IF($O1070&gt;41790,5.94,5.65),"")</f>
        <v/>
      </c>
      <c r="S1070" s="50" t="str">
        <f t="array" ref="S1070">IF(AND(E1070&lt;&gt;"",G1070="REV",K1070="OUI",M1070&gt;0),M1070*IF($O1070&gt;41790,6.2,5.9),"")</f>
        <v/>
      </c>
      <c r="T1070" s="57" t="str">
        <f t="array" ref="T1070">IF(AND(E1070&lt;&gt;"",K1070="NON",OR(L1070="Branchement individuel",L1070="Batiment détruit")),3,"")</f>
        <v/>
      </c>
      <c r="U1070" s="58"/>
      <c r="V1070" s="58" t="str">
        <f t="array" ref="V1070">IF(AND(E1070&lt;&gt;"",K1070="OUI",Q1070="OUI"),18,"")</f>
        <v/>
      </c>
      <c r="W1070" s="49" t="str">
        <f t="array" ref="W1070">IF(AND(E1070&lt;&gt;"",K1070="OUI",Q1070="OUI"),60,"")</f>
        <v/>
      </c>
      <c r="X1070" s="56"/>
      <c r="Y1070" s="49"/>
      <c r="Z1070" s="49"/>
      <c r="AA1070" s="51"/>
      <c r="AB1070" s="48"/>
    </row>
    <row r="1071" spans="1:28" x14ac:dyDescent="0.25">
      <c r="A1071" s="152" t="str">
        <f t="array" ref="A1071">IF(D1071="",RIGHT(E1071,7),"")</f>
        <v>5336134</v>
      </c>
      <c r="B1071" s="152">
        <f t="array" ref="B1071">E1071</f>
        <v>10005336134</v>
      </c>
      <c r="C1071" s="61" t="str">
        <f t="array" ref="C1071">IFERROR(VLOOKUP(B1071,RT!A:B,2,FALSE),"")</f>
        <v/>
      </c>
      <c r="D1071" s="7" t="str">
        <f t="array" ref="D1071">IFERROR(VLOOKUP(B1071,RT!A:J,10,FALSE),"")</f>
        <v/>
      </c>
      <c r="E1071" s="203">
        <v>10005336134</v>
      </c>
      <c r="F1071" s="204" t="s">
        <v>1770</v>
      </c>
      <c r="G1071" s="204" t="s">
        <v>70</v>
      </c>
      <c r="H1071" s="204"/>
      <c r="I1071" s="204" t="s">
        <v>1730</v>
      </c>
      <c r="J1071" s="202" t="s">
        <v>84</v>
      </c>
      <c r="K1071" s="169" t="str">
        <f t="array" ref="K1071">IFERROR(VLOOKUP(B1071,RT!A:K,11,FALSE),"")</f>
        <v/>
      </c>
      <c r="L1071" s="170" t="str">
        <f t="array" ref="L1071">IFERROR(VLOOKUP(B1071,RT!A:AJ,36,FALSE),"")</f>
        <v/>
      </c>
      <c r="M1071" s="53" t="str">
        <f t="array" ref="M1071">IFERROR(VLOOKUP(B1071,RT!A:AL,38,FALSE),"")</f>
        <v/>
      </c>
      <c r="N1071" s="52" t="str">
        <f t="array" ref="N1071">IFERROR(VLOOKUP(B1071,RT!A:AK,37,FALSE),"")</f>
        <v/>
      </c>
      <c r="O1071" s="54" t="str">
        <f t="array" ref="O1071">IFERROR(VLOOKUP(B1071,RT!A:I,9,FALSE),"")</f>
        <v/>
      </c>
      <c r="P1071" s="52" t="str">
        <f t="array" ref="P1071">IFERROR(VLOOKUP(B1071,RT!A:H,8,FALSE),"")</f>
        <v/>
      </c>
      <c r="Q1071" s="55" t="str">
        <f t="array" ref="Q1071">IFERROR(VLOOKUP(B1071,RT!A:AA,27,FALSE),"")</f>
        <v/>
      </c>
      <c r="R1071" s="56" t="str">
        <f t="array" ref="R1071">IF(AND(E1071&lt;&gt;"",G1071="INS",K1071="OUI",M1071&gt;0),M1071*IF($O1071&gt;41790,5.94,5.65),"")</f>
        <v/>
      </c>
      <c r="S1071" s="50" t="str">
        <f t="array" ref="S1071">IF(AND(E1071&lt;&gt;"",G1071="REV",K1071="OUI",M1071&gt;0),M1071*IF($O1071&gt;41790,6.2,5.9),"")</f>
        <v/>
      </c>
      <c r="T1071" s="57" t="str">
        <f t="array" ref="T1071">IF(AND(E1071&lt;&gt;"",K1071="NON",OR(L1071="Branchement individuel",L1071="Batiment détruit")),3,"")</f>
        <v/>
      </c>
      <c r="U1071" s="58"/>
      <c r="V1071" s="58" t="str">
        <f t="array" ref="V1071">IF(AND(E1071&lt;&gt;"",K1071="OUI",Q1071="OUI"),18,"")</f>
        <v/>
      </c>
      <c r="W1071" s="49" t="str">
        <f t="array" ref="W1071">IF(AND(E1071&lt;&gt;"",K1071="OUI",Q1071="OUI"),60,"")</f>
        <v/>
      </c>
      <c r="X1071" s="56"/>
      <c r="Y1071" s="49"/>
      <c r="Z1071" s="49"/>
      <c r="AA1071" s="51"/>
      <c r="AB1071" s="48"/>
    </row>
    <row r="1072" spans="1:28" x14ac:dyDescent="0.25">
      <c r="A1072" s="152" t="str">
        <f t="array" ref="A1072">IF(D1072="",RIGHT(E1072,7),"")</f>
        <v>5336580</v>
      </c>
      <c r="B1072" s="152">
        <f t="array" ref="B1072">E1072</f>
        <v>10005336580</v>
      </c>
      <c r="C1072" s="61" t="str">
        <f t="array" ref="C1072">IFERROR(VLOOKUP(B1072,RT!A:B,2,FALSE),"")</f>
        <v/>
      </c>
      <c r="D1072" s="7" t="str">
        <f t="array" ref="D1072">IFERROR(VLOOKUP(B1072,RT!A:J,10,FALSE),"")</f>
        <v/>
      </c>
      <c r="E1072" s="203">
        <v>10005336580</v>
      </c>
      <c r="F1072" s="204" t="s">
        <v>1769</v>
      </c>
      <c r="G1072" s="204" t="s">
        <v>70</v>
      </c>
      <c r="H1072" s="204"/>
      <c r="I1072" s="204" t="s">
        <v>1730</v>
      </c>
      <c r="J1072" s="202" t="s">
        <v>84</v>
      </c>
      <c r="K1072" s="169" t="str">
        <f t="array" ref="K1072">IFERROR(VLOOKUP(B1072,RT!A:K,11,FALSE),"")</f>
        <v/>
      </c>
      <c r="L1072" s="170" t="str">
        <f t="array" ref="L1072">IFERROR(VLOOKUP(B1072,RT!A:AJ,36,FALSE),"")</f>
        <v/>
      </c>
      <c r="M1072" s="53" t="str">
        <f t="array" ref="M1072">IFERROR(VLOOKUP(B1072,RT!A:AL,38,FALSE),"")</f>
        <v/>
      </c>
      <c r="N1072" s="52" t="str">
        <f t="array" ref="N1072">IFERROR(VLOOKUP(B1072,RT!A:AK,37,FALSE),"")</f>
        <v/>
      </c>
      <c r="O1072" s="54" t="str">
        <f t="array" ref="O1072">IFERROR(VLOOKUP(B1072,RT!A:I,9,FALSE),"")</f>
        <v/>
      </c>
      <c r="P1072" s="52" t="str">
        <f t="array" ref="P1072">IFERROR(VLOOKUP(B1072,RT!A:H,8,FALSE),"")</f>
        <v/>
      </c>
      <c r="Q1072" s="55" t="str">
        <f t="array" ref="Q1072">IFERROR(VLOOKUP(B1072,RT!A:AA,27,FALSE),"")</f>
        <v/>
      </c>
      <c r="R1072" s="56" t="str">
        <f t="array" ref="R1072">IF(AND(E1072&lt;&gt;"",G1072="INS",K1072="OUI",M1072&gt;0),M1072*IF($O1072&gt;41790,5.94,5.65),"")</f>
        <v/>
      </c>
      <c r="S1072" s="50" t="str">
        <f t="array" ref="S1072">IF(AND(E1072&lt;&gt;"",G1072="REV",K1072="OUI",M1072&gt;0),M1072*IF($O1072&gt;41790,6.2,5.9),"")</f>
        <v/>
      </c>
      <c r="T1072" s="57" t="str">
        <f t="array" ref="T1072">IF(AND(E1072&lt;&gt;"",K1072="NON",OR(L1072="Branchement individuel",L1072="Batiment détruit")),3,"")</f>
        <v/>
      </c>
      <c r="U1072" s="58"/>
      <c r="V1072" s="58" t="str">
        <f t="array" ref="V1072">IF(AND(E1072&lt;&gt;"",K1072="OUI",Q1072="OUI"),18,"")</f>
        <v/>
      </c>
      <c r="W1072" s="49" t="str">
        <f t="array" ref="W1072">IF(AND(E1072&lt;&gt;"",K1072="OUI",Q1072="OUI"),60,"")</f>
        <v/>
      </c>
      <c r="X1072" s="56"/>
      <c r="Y1072" s="49"/>
      <c r="Z1072" s="49"/>
      <c r="AA1072" s="51"/>
      <c r="AB1072" s="48"/>
    </row>
    <row r="1073" spans="1:28" x14ac:dyDescent="0.25">
      <c r="A1073" s="152" t="str">
        <f t="array" ref="A1073">IF(D1073="",RIGHT(E1073,7),"")</f>
        <v>5339154</v>
      </c>
      <c r="B1073" s="152">
        <f t="array" ref="B1073">E1073</f>
        <v>10005339154</v>
      </c>
      <c r="C1073" s="61" t="str">
        <f t="array" ref="C1073">IFERROR(VLOOKUP(B1073,RT!A:B,2,FALSE),"")</f>
        <v/>
      </c>
      <c r="D1073" s="7" t="str">
        <f t="array" ref="D1073">IFERROR(VLOOKUP(B1073,RT!A:J,10,FALSE),"")</f>
        <v/>
      </c>
      <c r="E1073" s="203">
        <v>10005339154</v>
      </c>
      <c r="F1073" s="204" t="s">
        <v>1771</v>
      </c>
      <c r="G1073" s="204" t="s">
        <v>70</v>
      </c>
      <c r="H1073" s="204"/>
      <c r="I1073" s="204" t="s">
        <v>1730</v>
      </c>
      <c r="J1073" s="202" t="s">
        <v>84</v>
      </c>
      <c r="K1073" s="169" t="str">
        <f t="array" ref="K1073">IFERROR(VLOOKUP(B1073,RT!A:K,11,FALSE),"")</f>
        <v/>
      </c>
      <c r="L1073" s="170" t="str">
        <f t="array" ref="L1073">IFERROR(VLOOKUP(B1073,RT!A:AJ,36,FALSE),"")</f>
        <v/>
      </c>
      <c r="M1073" s="53" t="str">
        <f t="array" ref="M1073">IFERROR(VLOOKUP(B1073,RT!A:AL,38,FALSE),"")</f>
        <v/>
      </c>
      <c r="N1073" s="52" t="str">
        <f t="array" ref="N1073">IFERROR(VLOOKUP(B1073,RT!A:AK,37,FALSE),"")</f>
        <v/>
      </c>
      <c r="O1073" s="54" t="str">
        <f t="array" ref="O1073">IFERROR(VLOOKUP(B1073,RT!A:I,9,FALSE),"")</f>
        <v/>
      </c>
      <c r="P1073" s="52" t="str">
        <f t="array" ref="P1073">IFERROR(VLOOKUP(B1073,RT!A:H,8,FALSE),"")</f>
        <v/>
      </c>
      <c r="Q1073" s="55" t="str">
        <f t="array" ref="Q1073">IFERROR(VLOOKUP(B1073,RT!A:AA,27,FALSE),"")</f>
        <v/>
      </c>
      <c r="R1073" s="56" t="str">
        <f t="array" ref="R1073">IF(AND(E1073&lt;&gt;"",G1073="INS",K1073="OUI",M1073&gt;0),M1073*IF($O1073&gt;41790,5.94,5.65),"")</f>
        <v/>
      </c>
      <c r="S1073" s="50" t="str">
        <f t="array" ref="S1073">IF(AND(E1073&lt;&gt;"",G1073="REV",K1073="OUI",M1073&gt;0),M1073*IF($O1073&gt;41790,6.2,5.9),"")</f>
        <v/>
      </c>
      <c r="T1073" s="57" t="str">
        <f t="array" ref="T1073">IF(AND(E1073&lt;&gt;"",K1073="NON",OR(L1073="Branchement individuel",L1073="Batiment détruit")),3,"")</f>
        <v/>
      </c>
      <c r="U1073" s="58"/>
      <c r="V1073" s="58" t="str">
        <f t="array" ref="V1073">IF(AND(E1073&lt;&gt;"",K1073="OUI",Q1073="OUI"),18,"")</f>
        <v/>
      </c>
      <c r="W1073" s="49" t="str">
        <f t="array" ref="W1073">IF(AND(E1073&lt;&gt;"",K1073="OUI",Q1073="OUI"),60,"")</f>
        <v/>
      </c>
      <c r="X1073" s="56"/>
      <c r="Y1073" s="49"/>
      <c r="Z1073" s="49"/>
      <c r="AA1073" s="51"/>
      <c r="AB1073" s="48"/>
    </row>
    <row r="1074" spans="1:28" x14ac:dyDescent="0.25">
      <c r="A1074" s="152" t="str">
        <f t="array" ref="A1074">IF(D1074="",RIGHT(E1074,7),"")</f>
        <v>5338641</v>
      </c>
      <c r="B1074" s="152">
        <f t="array" ref="B1074">E1074</f>
        <v>10005338641</v>
      </c>
      <c r="C1074" s="61" t="str">
        <f t="array" ref="C1074">IFERROR(VLOOKUP(B1074,RT!A:B,2,FALSE),"")</f>
        <v/>
      </c>
      <c r="D1074" s="7" t="str">
        <f t="array" ref="D1074">IFERROR(VLOOKUP(B1074,RT!A:J,10,FALSE),"")</f>
        <v/>
      </c>
      <c r="E1074" s="203">
        <v>10005338641</v>
      </c>
      <c r="F1074" s="204" t="s">
        <v>1766</v>
      </c>
      <c r="G1074" s="204" t="s">
        <v>70</v>
      </c>
      <c r="H1074" s="204"/>
      <c r="I1074" s="204" t="s">
        <v>1730</v>
      </c>
      <c r="J1074" s="202" t="s">
        <v>84</v>
      </c>
      <c r="K1074" s="169" t="str">
        <f t="array" ref="K1074">IFERROR(VLOOKUP(B1074,RT!A:K,11,FALSE),"")</f>
        <v/>
      </c>
      <c r="L1074" s="170" t="str">
        <f t="array" ref="L1074">IFERROR(VLOOKUP(B1074,RT!A:AJ,36,FALSE),"")</f>
        <v/>
      </c>
      <c r="M1074" s="53" t="str">
        <f t="array" ref="M1074">IFERROR(VLOOKUP(B1074,RT!A:AL,38,FALSE),"")</f>
        <v/>
      </c>
      <c r="N1074" s="52" t="str">
        <f t="array" ref="N1074">IFERROR(VLOOKUP(B1074,RT!A:AK,37,FALSE),"")</f>
        <v/>
      </c>
      <c r="O1074" s="54" t="str">
        <f t="array" ref="O1074">IFERROR(VLOOKUP(B1074,RT!A:I,9,FALSE),"")</f>
        <v/>
      </c>
      <c r="P1074" s="52" t="str">
        <f t="array" ref="P1074">IFERROR(VLOOKUP(B1074,RT!A:H,8,FALSE),"")</f>
        <v/>
      </c>
      <c r="Q1074" s="55" t="str">
        <f t="array" ref="Q1074">IFERROR(VLOOKUP(B1074,RT!A:AA,27,FALSE),"")</f>
        <v/>
      </c>
      <c r="R1074" s="56" t="str">
        <f t="array" ref="R1074">IF(AND(E1074&lt;&gt;"",G1074="INS",K1074="OUI",M1074&gt;0),M1074*IF($O1074&gt;41790,5.94,5.65),"")</f>
        <v/>
      </c>
      <c r="S1074" s="50" t="str">
        <f t="array" ref="S1074">IF(AND(E1074&lt;&gt;"",G1074="REV",K1074="OUI",M1074&gt;0),M1074*IF($O1074&gt;41790,6.2,5.9),"")</f>
        <v/>
      </c>
      <c r="T1074" s="57" t="str">
        <f t="array" ref="T1074">IF(AND(E1074&lt;&gt;"",K1074="NON",OR(L1074="Branchement individuel",L1074="Batiment détruit")),3,"")</f>
        <v/>
      </c>
      <c r="U1074" s="58"/>
      <c r="V1074" s="58" t="str">
        <f t="array" ref="V1074">IF(AND(E1074&lt;&gt;"",K1074="OUI",Q1074="OUI"),18,"")</f>
        <v/>
      </c>
      <c r="W1074" s="49" t="str">
        <f t="array" ref="W1074">IF(AND(E1074&lt;&gt;"",K1074="OUI",Q1074="OUI"),60,"")</f>
        <v/>
      </c>
      <c r="X1074" s="56"/>
      <c r="Y1074" s="49"/>
      <c r="Z1074" s="49"/>
      <c r="AA1074" s="51"/>
      <c r="AB1074" s="48"/>
    </row>
    <row r="1075" spans="1:28" x14ac:dyDescent="0.25">
      <c r="A1075" s="152" t="str">
        <f t="array" ref="A1075">IF(D1075="",RIGHT(E1075,7),"")</f>
        <v>5337099</v>
      </c>
      <c r="B1075" s="152">
        <f t="array" ref="B1075">E1075</f>
        <v>10005337099</v>
      </c>
      <c r="C1075" s="61" t="str">
        <f t="array" ref="C1075">IFERROR(VLOOKUP(B1075,RT!A:B,2,FALSE),"")</f>
        <v/>
      </c>
      <c r="D1075" s="7" t="str">
        <f t="array" ref="D1075">IFERROR(VLOOKUP(B1075,RT!A:J,10,FALSE),"")</f>
        <v/>
      </c>
      <c r="E1075" s="203">
        <v>10005337099</v>
      </c>
      <c r="F1075" s="204" t="s">
        <v>1768</v>
      </c>
      <c r="G1075" s="204" t="s">
        <v>70</v>
      </c>
      <c r="H1075" s="204"/>
      <c r="I1075" s="204" t="s">
        <v>1730</v>
      </c>
      <c r="J1075" s="202" t="s">
        <v>84</v>
      </c>
      <c r="K1075" s="169" t="str">
        <f t="array" ref="K1075">IFERROR(VLOOKUP(B1075,RT!A:K,11,FALSE),"")</f>
        <v/>
      </c>
      <c r="L1075" s="170" t="str">
        <f t="array" ref="L1075">IFERROR(VLOOKUP(B1075,RT!A:AJ,36,FALSE),"")</f>
        <v/>
      </c>
      <c r="M1075" s="53" t="str">
        <f t="array" ref="M1075">IFERROR(VLOOKUP(B1075,RT!A:AL,38,FALSE),"")</f>
        <v/>
      </c>
      <c r="N1075" s="52" t="str">
        <f t="array" ref="N1075">IFERROR(VLOOKUP(B1075,RT!A:AK,37,FALSE),"")</f>
        <v/>
      </c>
      <c r="O1075" s="54" t="str">
        <f t="array" ref="O1075">IFERROR(VLOOKUP(B1075,RT!A:I,9,FALSE),"")</f>
        <v/>
      </c>
      <c r="P1075" s="52" t="str">
        <f t="array" ref="P1075">IFERROR(VLOOKUP(B1075,RT!A:H,8,FALSE),"")</f>
        <v/>
      </c>
      <c r="Q1075" s="55" t="str">
        <f t="array" ref="Q1075">IFERROR(VLOOKUP(B1075,RT!A:AA,27,FALSE),"")</f>
        <v/>
      </c>
      <c r="R1075" s="56" t="str">
        <f t="array" ref="R1075">IF(AND(E1075&lt;&gt;"",G1075="INS",K1075="OUI",M1075&gt;0),M1075*IF($O1075&gt;41790,5.94,5.65),"")</f>
        <v/>
      </c>
      <c r="S1075" s="50" t="str">
        <f t="array" ref="S1075">IF(AND(E1075&lt;&gt;"",G1075="REV",K1075="OUI",M1075&gt;0),M1075*IF($O1075&gt;41790,6.2,5.9),"")</f>
        <v/>
      </c>
      <c r="T1075" s="57" t="str">
        <f t="array" ref="T1075">IF(AND(E1075&lt;&gt;"",K1075="NON",OR(L1075="Branchement individuel",L1075="Batiment détruit")),3,"")</f>
        <v/>
      </c>
      <c r="U1075" s="58"/>
      <c r="V1075" s="58" t="str">
        <f t="array" ref="V1075">IF(AND(E1075&lt;&gt;"",K1075="OUI",Q1075="OUI"),18,"")</f>
        <v/>
      </c>
      <c r="W1075" s="49" t="str">
        <f t="array" ref="W1075">IF(AND(E1075&lt;&gt;"",K1075="OUI",Q1075="OUI"),60,"")</f>
        <v/>
      </c>
      <c r="X1075" s="56"/>
      <c r="Y1075" s="49"/>
      <c r="Z1075" s="49"/>
      <c r="AA1075" s="51"/>
      <c r="AB1075" s="48"/>
    </row>
    <row r="1076" spans="1:28" x14ac:dyDescent="0.25">
      <c r="A1076" s="152" t="str">
        <f t="array" ref="A1076">IF(D1076="",RIGHT(E1076,7),"")</f>
        <v>5339155</v>
      </c>
      <c r="B1076" s="152">
        <f t="array" ref="B1076">E1076</f>
        <v>10005339155</v>
      </c>
      <c r="C1076" s="61" t="str">
        <f t="array" ref="C1076">IFERROR(VLOOKUP(B1076,RT!A:B,2,FALSE),"")</f>
        <v/>
      </c>
      <c r="D1076" s="7" t="str">
        <f t="array" ref="D1076">IFERROR(VLOOKUP(B1076,RT!A:J,10,FALSE),"")</f>
        <v/>
      </c>
      <c r="E1076" s="203">
        <v>10005339155</v>
      </c>
      <c r="F1076" s="204" t="s">
        <v>1745</v>
      </c>
      <c r="G1076" s="204" t="s">
        <v>70</v>
      </c>
      <c r="H1076" s="204"/>
      <c r="I1076" s="204" t="s">
        <v>1730</v>
      </c>
      <c r="J1076" s="202" t="s">
        <v>84</v>
      </c>
      <c r="K1076" s="169" t="str">
        <f t="array" ref="K1076">IFERROR(VLOOKUP(B1076,RT!A:K,11,FALSE),"")</f>
        <v/>
      </c>
      <c r="L1076" s="170" t="str">
        <f t="array" ref="L1076">IFERROR(VLOOKUP(B1076,RT!A:AJ,36,FALSE),"")</f>
        <v/>
      </c>
      <c r="M1076" s="53" t="str">
        <f t="array" ref="M1076">IFERROR(VLOOKUP(B1076,RT!A:AL,38,FALSE),"")</f>
        <v/>
      </c>
      <c r="N1076" s="52" t="str">
        <f t="array" ref="N1076">IFERROR(VLOOKUP(B1076,RT!A:AK,37,FALSE),"")</f>
        <v/>
      </c>
      <c r="O1076" s="54" t="str">
        <f t="array" ref="O1076">IFERROR(VLOOKUP(B1076,RT!A:I,9,FALSE),"")</f>
        <v/>
      </c>
      <c r="P1076" s="52" t="str">
        <f t="array" ref="P1076">IFERROR(VLOOKUP(B1076,RT!A:H,8,FALSE),"")</f>
        <v/>
      </c>
      <c r="Q1076" s="55" t="str">
        <f t="array" ref="Q1076">IFERROR(VLOOKUP(B1076,RT!A:AA,27,FALSE),"")</f>
        <v/>
      </c>
      <c r="R1076" s="56" t="str">
        <f t="array" ref="R1076">IF(AND(E1076&lt;&gt;"",G1076="INS",K1076="OUI",M1076&gt;0),M1076*IF($O1076&gt;41790,5.94,5.65),"")</f>
        <v/>
      </c>
      <c r="S1076" s="50" t="str">
        <f t="array" ref="S1076">IF(AND(E1076&lt;&gt;"",G1076="REV",K1076="OUI",M1076&gt;0),M1076*IF($O1076&gt;41790,6.2,5.9),"")</f>
        <v/>
      </c>
      <c r="T1076" s="57" t="str">
        <f t="array" ref="T1076">IF(AND(E1076&lt;&gt;"",K1076="NON",OR(L1076="Branchement individuel",L1076="Batiment détruit")),3,"")</f>
        <v/>
      </c>
      <c r="U1076" s="58"/>
      <c r="V1076" s="58" t="str">
        <f t="array" ref="V1076">IF(AND(E1076&lt;&gt;"",K1076="OUI",Q1076="OUI"),18,"")</f>
        <v/>
      </c>
      <c r="W1076" s="49" t="str">
        <f t="array" ref="W1076">IF(AND(E1076&lt;&gt;"",K1076="OUI",Q1076="OUI"),60,"")</f>
        <v/>
      </c>
      <c r="X1076" s="56"/>
      <c r="Y1076" s="49"/>
      <c r="Z1076" s="49"/>
      <c r="AA1076" s="51"/>
      <c r="AB1076" s="48"/>
    </row>
    <row r="1077" spans="1:28" x14ac:dyDescent="0.25">
      <c r="A1077" s="152" t="str">
        <f t="array" ref="A1077">IF(D1077="",RIGHT(E1077,7),"")</f>
        <v>5502413</v>
      </c>
      <c r="B1077" s="152">
        <f t="array" ref="B1077">E1077</f>
        <v>10005502413</v>
      </c>
      <c r="C1077" s="61" t="str">
        <f t="array" ref="C1077">IFERROR(VLOOKUP(B1077,RT!A:B,2,FALSE),"")</f>
        <v/>
      </c>
      <c r="D1077" s="7" t="str">
        <f t="array" ref="D1077">IFERROR(VLOOKUP(B1077,RT!A:J,10,FALSE),"")</f>
        <v/>
      </c>
      <c r="E1077" s="203">
        <v>10005502413</v>
      </c>
      <c r="F1077" s="204" t="s">
        <v>1775</v>
      </c>
      <c r="G1077" s="204" t="s">
        <v>70</v>
      </c>
      <c r="H1077" s="204"/>
      <c r="I1077" s="204" t="s">
        <v>1730</v>
      </c>
      <c r="J1077" s="202" t="s">
        <v>84</v>
      </c>
      <c r="K1077" s="169" t="str">
        <f t="array" ref="K1077">IFERROR(VLOOKUP(B1077,RT!A:K,11,FALSE),"")</f>
        <v/>
      </c>
      <c r="L1077" s="170" t="str">
        <f t="array" ref="L1077">IFERROR(VLOOKUP(B1077,RT!A:AJ,36,FALSE),"")</f>
        <v/>
      </c>
      <c r="M1077" s="53" t="str">
        <f t="array" ref="M1077">IFERROR(VLOOKUP(B1077,RT!A:AL,38,FALSE),"")</f>
        <v/>
      </c>
      <c r="N1077" s="52" t="str">
        <f t="array" ref="N1077">IFERROR(VLOOKUP(B1077,RT!A:AK,37,FALSE),"")</f>
        <v/>
      </c>
      <c r="O1077" s="54" t="str">
        <f t="array" ref="O1077">IFERROR(VLOOKUP(B1077,RT!A:I,9,FALSE),"")</f>
        <v/>
      </c>
      <c r="P1077" s="52" t="str">
        <f t="array" ref="P1077">IFERROR(VLOOKUP(B1077,RT!A:H,8,FALSE),"")</f>
        <v/>
      </c>
      <c r="Q1077" s="55" t="str">
        <f t="array" ref="Q1077">IFERROR(VLOOKUP(B1077,RT!A:AA,27,FALSE),"")</f>
        <v/>
      </c>
      <c r="R1077" s="56" t="str">
        <f t="array" ref="R1077">IF(AND(E1077&lt;&gt;"",G1077="INS",K1077="OUI",M1077&gt;0),M1077*IF($O1077&gt;41790,5.94,5.65),"")</f>
        <v/>
      </c>
      <c r="S1077" s="50" t="str">
        <f t="array" ref="S1077">IF(AND(E1077&lt;&gt;"",G1077="REV",K1077="OUI",M1077&gt;0),M1077*IF($O1077&gt;41790,6.2,5.9),"")</f>
        <v/>
      </c>
      <c r="T1077" s="57" t="str">
        <f t="array" ref="T1077">IF(AND(E1077&lt;&gt;"",K1077="NON",OR(L1077="Branchement individuel",L1077="Batiment détruit")),3,"")</f>
        <v/>
      </c>
      <c r="U1077" s="58"/>
      <c r="V1077" s="58" t="str">
        <f t="array" ref="V1077">IF(AND(E1077&lt;&gt;"",K1077="OUI",Q1077="OUI"),18,"")</f>
        <v/>
      </c>
      <c r="W1077" s="49" t="str">
        <f t="array" ref="W1077">IF(AND(E1077&lt;&gt;"",K1077="OUI",Q1077="OUI"),60,"")</f>
        <v/>
      </c>
      <c r="X1077" s="56"/>
      <c r="Y1077" s="49"/>
      <c r="Z1077" s="49"/>
      <c r="AA1077" s="51"/>
      <c r="AB1077" s="48"/>
    </row>
    <row r="1078" spans="1:28" x14ac:dyDescent="0.25">
      <c r="A1078" s="152" t="str">
        <f t="array" ref="A1078">IF(D1078="",RIGHT(E1078,7),"")</f>
        <v>5338135</v>
      </c>
      <c r="B1078" s="152">
        <f t="array" ref="B1078">E1078</f>
        <v>10005338135</v>
      </c>
      <c r="C1078" s="61" t="str">
        <f t="array" ref="C1078">IFERROR(VLOOKUP(B1078,RT!A:B,2,FALSE),"")</f>
        <v/>
      </c>
      <c r="D1078" s="7" t="str">
        <f t="array" ref="D1078">IFERROR(VLOOKUP(B1078,RT!A:J,10,FALSE),"")</f>
        <v/>
      </c>
      <c r="E1078" s="203">
        <v>10005338135</v>
      </c>
      <c r="F1078" s="204" t="s">
        <v>1805</v>
      </c>
      <c r="G1078" s="204" t="s">
        <v>70</v>
      </c>
      <c r="H1078" s="204"/>
      <c r="I1078" s="204" t="s">
        <v>1730</v>
      </c>
      <c r="J1078" s="202" t="s">
        <v>84</v>
      </c>
      <c r="K1078" s="169" t="str">
        <f t="array" ref="K1078">IFERROR(VLOOKUP(B1078,RT!A:K,11,FALSE),"")</f>
        <v/>
      </c>
      <c r="L1078" s="170" t="str">
        <f t="array" ref="L1078">IFERROR(VLOOKUP(B1078,RT!A:AJ,36,FALSE),"")</f>
        <v/>
      </c>
      <c r="M1078" s="53" t="str">
        <f t="array" ref="M1078">IFERROR(VLOOKUP(B1078,RT!A:AL,38,FALSE),"")</f>
        <v/>
      </c>
      <c r="N1078" s="52" t="str">
        <f t="array" ref="N1078">IFERROR(VLOOKUP(B1078,RT!A:AK,37,FALSE),"")</f>
        <v/>
      </c>
      <c r="O1078" s="54" t="str">
        <f t="array" ref="O1078">IFERROR(VLOOKUP(B1078,RT!A:I,9,FALSE),"")</f>
        <v/>
      </c>
      <c r="P1078" s="52" t="str">
        <f t="array" ref="P1078">IFERROR(VLOOKUP(B1078,RT!A:H,8,FALSE),"")</f>
        <v/>
      </c>
      <c r="Q1078" s="55" t="str">
        <f t="array" ref="Q1078">IFERROR(VLOOKUP(B1078,RT!A:AA,27,FALSE),"")</f>
        <v/>
      </c>
      <c r="R1078" s="56" t="str">
        <f t="array" ref="R1078">IF(AND(E1078&lt;&gt;"",G1078="INS",K1078="OUI",M1078&gt;0),M1078*IF($O1078&gt;41790,5.94,5.65),"")</f>
        <v/>
      </c>
      <c r="S1078" s="50" t="str">
        <f t="array" ref="S1078">IF(AND(E1078&lt;&gt;"",G1078="REV",K1078="OUI",M1078&gt;0),M1078*IF($O1078&gt;41790,6.2,5.9),"")</f>
        <v/>
      </c>
      <c r="T1078" s="57" t="str">
        <f t="array" ref="T1078">IF(AND(E1078&lt;&gt;"",K1078="NON",OR(L1078="Branchement individuel",L1078="Batiment détruit")),3,"")</f>
        <v/>
      </c>
      <c r="U1078" s="58"/>
      <c r="V1078" s="58" t="str">
        <f t="array" ref="V1078">IF(AND(E1078&lt;&gt;"",K1078="OUI",Q1078="OUI"),18,"")</f>
        <v/>
      </c>
      <c r="W1078" s="49" t="str">
        <f t="array" ref="W1078">IF(AND(E1078&lt;&gt;"",K1078="OUI",Q1078="OUI"),60,"")</f>
        <v/>
      </c>
      <c r="X1078" s="56"/>
      <c r="Y1078" s="49"/>
      <c r="Z1078" s="49"/>
      <c r="AA1078" s="51"/>
      <c r="AB1078" s="48"/>
    </row>
    <row r="1079" spans="1:28" x14ac:dyDescent="0.25">
      <c r="A1079" s="152" t="str">
        <f t="array" ref="A1079">IF(D1079="",RIGHT(E1079,7),"")</f>
        <v>5559581</v>
      </c>
      <c r="B1079" s="152">
        <f t="array" ref="B1079">E1079</f>
        <v>10005559581</v>
      </c>
      <c r="C1079" s="61" t="str">
        <f t="array" ref="C1079">IFERROR(VLOOKUP(B1079,RT!A:B,2,FALSE),"")</f>
        <v/>
      </c>
      <c r="D1079" s="7" t="str">
        <f t="array" ref="D1079">IFERROR(VLOOKUP(B1079,RT!A:J,10,FALSE),"")</f>
        <v/>
      </c>
      <c r="E1079" s="203">
        <v>10005559581</v>
      </c>
      <c r="F1079" s="204" t="s">
        <v>1763</v>
      </c>
      <c r="G1079" s="204" t="s">
        <v>70</v>
      </c>
      <c r="H1079" s="204"/>
      <c r="I1079" s="204" t="s">
        <v>1730</v>
      </c>
      <c r="J1079" s="202" t="s">
        <v>84</v>
      </c>
      <c r="K1079" s="169" t="str">
        <f t="array" ref="K1079">IFERROR(VLOOKUP(B1079,RT!A:K,11,FALSE),"")</f>
        <v/>
      </c>
      <c r="L1079" s="170" t="str">
        <f t="array" ref="L1079">IFERROR(VLOOKUP(B1079,RT!A:AJ,36,FALSE),"")</f>
        <v/>
      </c>
      <c r="M1079" s="53" t="str">
        <f t="array" ref="M1079">IFERROR(VLOOKUP(B1079,RT!A:AL,38,FALSE),"")</f>
        <v/>
      </c>
      <c r="N1079" s="52" t="str">
        <f t="array" ref="N1079">IFERROR(VLOOKUP(B1079,RT!A:AK,37,FALSE),"")</f>
        <v/>
      </c>
      <c r="O1079" s="54" t="str">
        <f t="array" ref="O1079">IFERROR(VLOOKUP(B1079,RT!A:I,9,FALSE),"")</f>
        <v/>
      </c>
      <c r="P1079" s="52" t="str">
        <f t="array" ref="P1079">IFERROR(VLOOKUP(B1079,RT!A:H,8,FALSE),"")</f>
        <v/>
      </c>
      <c r="Q1079" s="55" t="str">
        <f t="array" ref="Q1079">IFERROR(VLOOKUP(B1079,RT!A:AA,27,FALSE),"")</f>
        <v/>
      </c>
      <c r="R1079" s="56" t="str">
        <f t="array" ref="R1079">IF(AND(E1079&lt;&gt;"",G1079="INS",K1079="OUI",M1079&gt;0),M1079*IF($O1079&gt;41790,5.94,5.65),"")</f>
        <v/>
      </c>
      <c r="S1079" s="50" t="str">
        <f t="array" ref="S1079">IF(AND(E1079&lt;&gt;"",G1079="REV",K1079="OUI",M1079&gt;0),M1079*IF($O1079&gt;41790,6.2,5.9),"")</f>
        <v/>
      </c>
      <c r="T1079" s="57" t="str">
        <f t="array" ref="T1079">IF(AND(E1079&lt;&gt;"",K1079="NON",OR(L1079="Branchement individuel",L1079="Batiment détruit")),3,"")</f>
        <v/>
      </c>
      <c r="U1079" s="58"/>
      <c r="V1079" s="58" t="str">
        <f t="array" ref="V1079">IF(AND(E1079&lt;&gt;"",K1079="OUI",Q1079="OUI"),18,"")</f>
        <v/>
      </c>
      <c r="W1079" s="49" t="str">
        <f t="array" ref="W1079">IF(AND(E1079&lt;&gt;"",K1079="OUI",Q1079="OUI"),60,"")</f>
        <v/>
      </c>
      <c r="X1079" s="56"/>
      <c r="Y1079" s="49"/>
      <c r="Z1079" s="49"/>
      <c r="AA1079" s="51"/>
      <c r="AB1079" s="48"/>
    </row>
    <row r="1080" spans="1:28" x14ac:dyDescent="0.25">
      <c r="A1080" s="152" t="str">
        <f t="array" ref="A1080">IF(D1080="",RIGHT(E1080,7),"")</f>
        <v>5423680</v>
      </c>
      <c r="B1080" s="152">
        <f t="array" ref="B1080">E1080</f>
        <v>10005423680</v>
      </c>
      <c r="C1080" s="61" t="str">
        <f t="array" ref="C1080">IFERROR(VLOOKUP(B1080,RT!A:B,2,FALSE),"")</f>
        <v/>
      </c>
      <c r="D1080" s="7" t="str">
        <f t="array" ref="D1080">IFERROR(VLOOKUP(B1080,RT!A:J,10,FALSE),"")</f>
        <v/>
      </c>
      <c r="E1080" s="203">
        <v>10005423680</v>
      </c>
      <c r="F1080" s="204" t="s">
        <v>1824</v>
      </c>
      <c r="G1080" s="204" t="s">
        <v>70</v>
      </c>
      <c r="H1080" s="204"/>
      <c r="I1080" s="204" t="s">
        <v>1730</v>
      </c>
      <c r="J1080" s="202" t="s">
        <v>84</v>
      </c>
      <c r="K1080" s="169" t="str">
        <f t="array" ref="K1080">IFERROR(VLOOKUP(B1080,RT!A:K,11,FALSE),"")</f>
        <v/>
      </c>
      <c r="L1080" s="170" t="str">
        <f t="array" ref="L1080">IFERROR(VLOOKUP(B1080,RT!A:AJ,36,FALSE),"")</f>
        <v/>
      </c>
      <c r="M1080" s="53" t="str">
        <f t="array" ref="M1080">IFERROR(VLOOKUP(B1080,RT!A:AL,38,FALSE),"")</f>
        <v/>
      </c>
      <c r="N1080" s="52" t="str">
        <f t="array" ref="N1080">IFERROR(VLOOKUP(B1080,RT!A:AK,37,FALSE),"")</f>
        <v/>
      </c>
      <c r="O1080" s="54" t="str">
        <f t="array" ref="O1080">IFERROR(VLOOKUP(B1080,RT!A:I,9,FALSE),"")</f>
        <v/>
      </c>
      <c r="P1080" s="52" t="str">
        <f t="array" ref="P1080">IFERROR(VLOOKUP(B1080,RT!A:H,8,FALSE),"")</f>
        <v/>
      </c>
      <c r="Q1080" s="55" t="str">
        <f t="array" ref="Q1080">IFERROR(VLOOKUP(B1080,RT!A:AA,27,FALSE),"")</f>
        <v/>
      </c>
      <c r="R1080" s="56" t="str">
        <f t="array" ref="R1080">IF(AND(E1080&lt;&gt;"",G1080="INS",K1080="OUI",M1080&gt;0),M1080*IF($O1080&gt;41790,5.94,5.65),"")</f>
        <v/>
      </c>
      <c r="S1080" s="50" t="str">
        <f t="array" ref="S1080">IF(AND(E1080&lt;&gt;"",G1080="REV",K1080="OUI",M1080&gt;0),M1080*IF($O1080&gt;41790,6.2,5.9),"")</f>
        <v/>
      </c>
      <c r="T1080" s="57" t="str">
        <f t="array" ref="T1080">IF(AND(E1080&lt;&gt;"",K1080="NON",OR(L1080="Branchement individuel",L1080="Batiment détruit")),3,"")</f>
        <v/>
      </c>
      <c r="U1080" s="58"/>
      <c r="V1080" s="58" t="str">
        <f t="array" ref="V1080">IF(AND(E1080&lt;&gt;"",K1080="OUI",Q1080="OUI"),18,"")</f>
        <v/>
      </c>
      <c r="W1080" s="49" t="str">
        <f t="array" ref="W1080">IF(AND(E1080&lt;&gt;"",K1080="OUI",Q1080="OUI"),60,"")</f>
        <v/>
      </c>
      <c r="X1080" s="56"/>
      <c r="Y1080" s="49"/>
      <c r="Z1080" s="49"/>
      <c r="AA1080" s="51"/>
      <c r="AB1080" s="48"/>
    </row>
    <row r="1081" spans="1:28" x14ac:dyDescent="0.25">
      <c r="A1081" s="152" t="str">
        <f t="array" ref="A1081">IF(D1081="",RIGHT(E1081,7),"")</f>
        <v>5461838</v>
      </c>
      <c r="B1081" s="152">
        <f t="array" ref="B1081">E1081</f>
        <v>10005461838</v>
      </c>
      <c r="C1081" s="61" t="str">
        <f t="array" ref="C1081">IFERROR(VLOOKUP(B1081,RT!A:B,2,FALSE),"")</f>
        <v/>
      </c>
      <c r="D1081" s="7" t="str">
        <f t="array" ref="D1081">IFERROR(VLOOKUP(B1081,RT!A:J,10,FALSE),"")</f>
        <v/>
      </c>
      <c r="E1081" s="203">
        <v>10005461838</v>
      </c>
      <c r="F1081" s="204" t="s">
        <v>1765</v>
      </c>
      <c r="G1081" s="204" t="s">
        <v>70</v>
      </c>
      <c r="H1081" s="204"/>
      <c r="I1081" s="204" t="s">
        <v>1730</v>
      </c>
      <c r="J1081" s="202" t="s">
        <v>84</v>
      </c>
      <c r="K1081" s="169" t="str">
        <f t="array" ref="K1081">IFERROR(VLOOKUP(B1081,RT!A:K,11,FALSE),"")</f>
        <v/>
      </c>
      <c r="L1081" s="170" t="str">
        <f t="array" ref="L1081">IFERROR(VLOOKUP(B1081,RT!A:AJ,36,FALSE),"")</f>
        <v/>
      </c>
      <c r="M1081" s="53" t="str">
        <f t="array" ref="M1081">IFERROR(VLOOKUP(B1081,RT!A:AL,38,FALSE),"")</f>
        <v/>
      </c>
      <c r="N1081" s="52" t="str">
        <f t="array" ref="N1081">IFERROR(VLOOKUP(B1081,RT!A:AK,37,FALSE),"")</f>
        <v/>
      </c>
      <c r="O1081" s="54" t="str">
        <f t="array" ref="O1081">IFERROR(VLOOKUP(B1081,RT!A:I,9,FALSE),"")</f>
        <v/>
      </c>
      <c r="P1081" s="52" t="str">
        <f t="array" ref="P1081">IFERROR(VLOOKUP(B1081,RT!A:H,8,FALSE),"")</f>
        <v/>
      </c>
      <c r="Q1081" s="55" t="str">
        <f t="array" ref="Q1081">IFERROR(VLOOKUP(B1081,RT!A:AA,27,FALSE),"")</f>
        <v/>
      </c>
      <c r="R1081" s="56" t="str">
        <f t="array" ref="R1081">IF(AND(E1081&lt;&gt;"",G1081="INS",K1081="OUI",M1081&gt;0),M1081*IF($O1081&gt;41790,5.94,5.65),"")</f>
        <v/>
      </c>
      <c r="S1081" s="50" t="str">
        <f t="array" ref="S1081">IF(AND(E1081&lt;&gt;"",G1081="REV",K1081="OUI",M1081&gt;0),M1081*IF($O1081&gt;41790,6.2,5.9),"")</f>
        <v/>
      </c>
      <c r="T1081" s="57" t="str">
        <f t="array" ref="T1081">IF(AND(E1081&lt;&gt;"",K1081="NON",OR(L1081="Branchement individuel",L1081="Batiment détruit")),3,"")</f>
        <v/>
      </c>
      <c r="U1081" s="58"/>
      <c r="V1081" s="58" t="str">
        <f t="array" ref="V1081">IF(AND(E1081&lt;&gt;"",K1081="OUI",Q1081="OUI"),18,"")</f>
        <v/>
      </c>
      <c r="W1081" s="49" t="str">
        <f t="array" ref="W1081">IF(AND(E1081&lt;&gt;"",K1081="OUI",Q1081="OUI"),60,"")</f>
        <v/>
      </c>
      <c r="X1081" s="56"/>
      <c r="Y1081" s="49"/>
      <c r="Z1081" s="49"/>
      <c r="AA1081" s="51"/>
      <c r="AB1081" s="48"/>
    </row>
    <row r="1082" spans="1:28" x14ac:dyDescent="0.25">
      <c r="A1082" s="152" t="str">
        <f t="array" ref="A1082">IF(D1082="",RIGHT(E1082,7),"")</f>
        <v>5383985</v>
      </c>
      <c r="B1082" s="152">
        <f t="array" ref="B1082">E1082</f>
        <v>10005383985</v>
      </c>
      <c r="C1082" s="61" t="str">
        <f t="array" ref="C1082">IFERROR(VLOOKUP(B1082,RT!A:B,2,FALSE),"")</f>
        <v/>
      </c>
      <c r="D1082" s="7" t="str">
        <f t="array" ref="D1082">IFERROR(VLOOKUP(B1082,RT!A:J,10,FALSE),"")</f>
        <v/>
      </c>
      <c r="E1082" s="203">
        <v>10005383985</v>
      </c>
      <c r="F1082" s="204" t="s">
        <v>1804</v>
      </c>
      <c r="G1082" s="204" t="s">
        <v>70</v>
      </c>
      <c r="H1082" s="204"/>
      <c r="I1082" s="204" t="s">
        <v>1730</v>
      </c>
      <c r="J1082" s="202" t="s">
        <v>84</v>
      </c>
      <c r="K1082" s="169" t="str">
        <f t="array" ref="K1082">IFERROR(VLOOKUP(B1082,RT!A:K,11,FALSE),"")</f>
        <v/>
      </c>
      <c r="L1082" s="170" t="str">
        <f t="array" ref="L1082">IFERROR(VLOOKUP(B1082,RT!A:AJ,36,FALSE),"")</f>
        <v/>
      </c>
      <c r="M1082" s="53" t="str">
        <f t="array" ref="M1082">IFERROR(VLOOKUP(B1082,RT!A:AL,38,FALSE),"")</f>
        <v/>
      </c>
      <c r="N1082" s="52" t="str">
        <f t="array" ref="N1082">IFERROR(VLOOKUP(B1082,RT!A:AK,37,FALSE),"")</f>
        <v/>
      </c>
      <c r="O1082" s="54" t="str">
        <f t="array" ref="O1082">IFERROR(VLOOKUP(B1082,RT!A:I,9,FALSE),"")</f>
        <v/>
      </c>
      <c r="P1082" s="52" t="str">
        <f t="array" ref="P1082">IFERROR(VLOOKUP(B1082,RT!A:H,8,FALSE),"")</f>
        <v/>
      </c>
      <c r="Q1082" s="55" t="str">
        <f t="array" ref="Q1082">IFERROR(VLOOKUP(B1082,RT!A:AA,27,FALSE),"")</f>
        <v/>
      </c>
      <c r="R1082" s="56" t="str">
        <f t="array" ref="R1082">IF(AND(E1082&lt;&gt;"",G1082="INS",K1082="OUI",M1082&gt;0),M1082*IF($O1082&gt;41790,5.94,5.65),"")</f>
        <v/>
      </c>
      <c r="S1082" s="50" t="str">
        <f t="array" ref="S1082">IF(AND(E1082&lt;&gt;"",G1082="REV",K1082="OUI",M1082&gt;0),M1082*IF($O1082&gt;41790,6.2,5.9),"")</f>
        <v/>
      </c>
      <c r="T1082" s="57" t="str">
        <f t="array" ref="T1082">IF(AND(E1082&lt;&gt;"",K1082="NON",OR(L1082="Branchement individuel",L1082="Batiment détruit")),3,"")</f>
        <v/>
      </c>
      <c r="U1082" s="58"/>
      <c r="V1082" s="58" t="str">
        <f t="array" ref="V1082">IF(AND(E1082&lt;&gt;"",K1082="OUI",Q1082="OUI"),18,"")</f>
        <v/>
      </c>
      <c r="W1082" s="49" t="str">
        <f t="array" ref="W1082">IF(AND(E1082&lt;&gt;"",K1082="OUI",Q1082="OUI"),60,"")</f>
        <v/>
      </c>
      <c r="X1082" s="56"/>
      <c r="Y1082" s="49"/>
      <c r="Z1082" s="49"/>
      <c r="AA1082" s="51"/>
      <c r="AB1082" s="48"/>
    </row>
    <row r="1083" spans="1:28" x14ac:dyDescent="0.25">
      <c r="A1083" s="152" t="str">
        <f t="array" ref="A1083">IF(D1083="",RIGHT(E1083,7),"")</f>
        <v>5385880</v>
      </c>
      <c r="B1083" s="152">
        <f t="array" ref="B1083">E1083</f>
        <v>10005385880</v>
      </c>
      <c r="C1083" s="61" t="str">
        <f t="array" ref="C1083">IFERROR(VLOOKUP(B1083,RT!A:B,2,FALSE),"")</f>
        <v/>
      </c>
      <c r="D1083" s="7" t="str">
        <f t="array" ref="D1083">IFERROR(VLOOKUP(B1083,RT!A:J,10,FALSE),"")</f>
        <v/>
      </c>
      <c r="E1083" s="203">
        <v>10005385880</v>
      </c>
      <c r="F1083" s="204" t="s">
        <v>1803</v>
      </c>
      <c r="G1083" s="204" t="s">
        <v>70</v>
      </c>
      <c r="H1083" s="204"/>
      <c r="I1083" s="204" t="s">
        <v>1730</v>
      </c>
      <c r="J1083" s="202" t="s">
        <v>84</v>
      </c>
      <c r="K1083" s="169" t="str">
        <f t="array" ref="K1083">IFERROR(VLOOKUP(B1083,RT!A:K,11,FALSE),"")</f>
        <v/>
      </c>
      <c r="L1083" s="170" t="str">
        <f t="array" ref="L1083">IFERROR(VLOOKUP(B1083,RT!A:AJ,36,FALSE),"")</f>
        <v/>
      </c>
      <c r="M1083" s="53" t="str">
        <f t="array" ref="M1083">IFERROR(VLOOKUP(B1083,RT!A:AL,38,FALSE),"")</f>
        <v/>
      </c>
      <c r="N1083" s="52" t="str">
        <f t="array" ref="N1083">IFERROR(VLOOKUP(B1083,RT!A:AK,37,FALSE),"")</f>
        <v/>
      </c>
      <c r="O1083" s="54" t="str">
        <f t="array" ref="O1083">IFERROR(VLOOKUP(B1083,RT!A:I,9,FALSE),"")</f>
        <v/>
      </c>
      <c r="P1083" s="52" t="str">
        <f t="array" ref="P1083">IFERROR(VLOOKUP(B1083,RT!A:H,8,FALSE),"")</f>
        <v/>
      </c>
      <c r="Q1083" s="55" t="str">
        <f t="array" ref="Q1083">IFERROR(VLOOKUP(B1083,RT!A:AA,27,FALSE),"")</f>
        <v/>
      </c>
      <c r="R1083" s="56" t="str">
        <f t="array" ref="R1083">IF(AND(E1083&lt;&gt;"",G1083="INS",K1083="OUI",M1083&gt;0),M1083*IF($O1083&gt;41790,5.94,5.65),"")</f>
        <v/>
      </c>
      <c r="S1083" s="50" t="str">
        <f t="array" ref="S1083">IF(AND(E1083&lt;&gt;"",G1083="REV",K1083="OUI",M1083&gt;0),M1083*IF($O1083&gt;41790,6.2,5.9),"")</f>
        <v/>
      </c>
      <c r="T1083" s="57" t="str">
        <f t="array" ref="T1083">IF(AND(E1083&lt;&gt;"",K1083="NON",OR(L1083="Branchement individuel",L1083="Batiment détruit")),3,"")</f>
        <v/>
      </c>
      <c r="U1083" s="58"/>
      <c r="V1083" s="58" t="str">
        <f t="array" ref="V1083">IF(AND(E1083&lt;&gt;"",K1083="OUI",Q1083="OUI"),18,"")</f>
        <v/>
      </c>
      <c r="W1083" s="49" t="str">
        <f t="array" ref="W1083">IF(AND(E1083&lt;&gt;"",K1083="OUI",Q1083="OUI"),60,"")</f>
        <v/>
      </c>
      <c r="X1083" s="56"/>
      <c r="Y1083" s="49"/>
      <c r="Z1083" s="49"/>
      <c r="AA1083" s="51"/>
      <c r="AB1083" s="48"/>
    </row>
    <row r="1084" spans="1:28" x14ac:dyDescent="0.25">
      <c r="A1084" s="152" t="str">
        <f t="array" ref="A1084">IF(D1084="",RIGHT(E1084,7),"")</f>
        <v>5463281</v>
      </c>
      <c r="B1084" s="152">
        <f t="array" ref="B1084">E1084</f>
        <v>10005463281</v>
      </c>
      <c r="C1084" s="61" t="str">
        <f t="array" ref="C1084">IFERROR(VLOOKUP(B1084,RT!A:B,2,FALSE),"")</f>
        <v/>
      </c>
      <c r="D1084" s="7" t="str">
        <f t="array" ref="D1084">IFERROR(VLOOKUP(B1084,RT!A:J,10,FALSE),"")</f>
        <v/>
      </c>
      <c r="E1084" s="203">
        <v>10005463281</v>
      </c>
      <c r="F1084" s="204" t="s">
        <v>1732</v>
      </c>
      <c r="G1084" s="204" t="s">
        <v>70</v>
      </c>
      <c r="H1084" s="204"/>
      <c r="I1084" s="204" t="s">
        <v>1730</v>
      </c>
      <c r="J1084" s="202" t="s">
        <v>84</v>
      </c>
      <c r="K1084" s="169" t="str">
        <f t="array" ref="K1084">IFERROR(VLOOKUP(B1084,RT!A:K,11,FALSE),"")</f>
        <v/>
      </c>
      <c r="L1084" s="170" t="str">
        <f t="array" ref="L1084">IFERROR(VLOOKUP(B1084,RT!A:AJ,36,FALSE),"")</f>
        <v/>
      </c>
      <c r="M1084" s="53" t="str">
        <f t="array" ref="M1084">IFERROR(VLOOKUP(B1084,RT!A:AL,38,FALSE),"")</f>
        <v/>
      </c>
      <c r="N1084" s="52" t="str">
        <f t="array" ref="N1084">IFERROR(VLOOKUP(B1084,RT!A:AK,37,FALSE),"")</f>
        <v/>
      </c>
      <c r="O1084" s="54" t="str">
        <f t="array" ref="O1084">IFERROR(VLOOKUP(B1084,RT!A:I,9,FALSE),"")</f>
        <v/>
      </c>
      <c r="P1084" s="52" t="str">
        <f t="array" ref="P1084">IFERROR(VLOOKUP(B1084,RT!A:H,8,FALSE),"")</f>
        <v/>
      </c>
      <c r="Q1084" s="55" t="str">
        <f t="array" ref="Q1084">IFERROR(VLOOKUP(B1084,RT!A:AA,27,FALSE),"")</f>
        <v/>
      </c>
      <c r="R1084" s="56" t="str">
        <f t="array" ref="R1084">IF(AND(E1084&lt;&gt;"",G1084="INS",K1084="OUI",M1084&gt;0),M1084*IF($O1084&gt;41790,5.94,5.65),"")</f>
        <v/>
      </c>
      <c r="S1084" s="50" t="str">
        <f t="array" ref="S1084">IF(AND(E1084&lt;&gt;"",G1084="REV",K1084="OUI",M1084&gt;0),M1084*IF($O1084&gt;41790,6.2,5.9),"")</f>
        <v/>
      </c>
      <c r="T1084" s="57" t="str">
        <f t="array" ref="T1084">IF(AND(E1084&lt;&gt;"",K1084="NON",OR(L1084="Branchement individuel",L1084="Batiment détruit")),3,"")</f>
        <v/>
      </c>
      <c r="U1084" s="58"/>
      <c r="V1084" s="58" t="str">
        <f t="array" ref="V1084">IF(AND(E1084&lt;&gt;"",K1084="OUI",Q1084="OUI"),18,"")</f>
        <v/>
      </c>
      <c r="W1084" s="49" t="str">
        <f t="array" ref="W1084">IF(AND(E1084&lt;&gt;"",K1084="OUI",Q1084="OUI"),60,"")</f>
        <v/>
      </c>
      <c r="X1084" s="56"/>
      <c r="Y1084" s="49"/>
      <c r="Z1084" s="49"/>
      <c r="AA1084" s="51"/>
      <c r="AB1084" s="48"/>
    </row>
    <row r="1085" spans="1:28" x14ac:dyDescent="0.25">
      <c r="A1085" s="152" t="str">
        <f t="array" ref="A1085">IF(D1085="",RIGHT(E1085,7),"")</f>
        <v>5457779</v>
      </c>
      <c r="B1085" s="152">
        <f t="array" ref="B1085">E1085</f>
        <v>10005457779</v>
      </c>
      <c r="C1085" s="61" t="str">
        <f t="array" ref="C1085">IFERROR(VLOOKUP(B1085,RT!A:B,2,FALSE),"")</f>
        <v/>
      </c>
      <c r="D1085" s="7" t="str">
        <f t="array" ref="D1085">IFERROR(VLOOKUP(B1085,RT!A:J,10,FALSE),"")</f>
        <v/>
      </c>
      <c r="E1085" s="203">
        <v>10005457779</v>
      </c>
      <c r="F1085" s="204" t="s">
        <v>1742</v>
      </c>
      <c r="G1085" s="204" t="s">
        <v>70</v>
      </c>
      <c r="H1085" s="204"/>
      <c r="I1085" s="204" t="s">
        <v>1730</v>
      </c>
      <c r="J1085" s="202" t="s">
        <v>84</v>
      </c>
      <c r="K1085" s="169" t="str">
        <f t="array" ref="K1085">IFERROR(VLOOKUP(B1085,RT!A:K,11,FALSE),"")</f>
        <v/>
      </c>
      <c r="L1085" s="170" t="str">
        <f t="array" ref="L1085">IFERROR(VLOOKUP(B1085,RT!A:AJ,36,FALSE),"")</f>
        <v/>
      </c>
      <c r="M1085" s="53" t="str">
        <f t="array" ref="M1085">IFERROR(VLOOKUP(B1085,RT!A:AL,38,FALSE),"")</f>
        <v/>
      </c>
      <c r="N1085" s="52" t="str">
        <f t="array" ref="N1085">IFERROR(VLOOKUP(B1085,RT!A:AK,37,FALSE),"")</f>
        <v/>
      </c>
      <c r="O1085" s="54" t="str">
        <f t="array" ref="O1085">IFERROR(VLOOKUP(B1085,RT!A:I,9,FALSE),"")</f>
        <v/>
      </c>
      <c r="P1085" s="52" t="str">
        <f t="array" ref="P1085">IFERROR(VLOOKUP(B1085,RT!A:H,8,FALSE),"")</f>
        <v/>
      </c>
      <c r="Q1085" s="55" t="str">
        <f t="array" ref="Q1085">IFERROR(VLOOKUP(B1085,RT!A:AA,27,FALSE),"")</f>
        <v/>
      </c>
      <c r="R1085" s="56" t="str">
        <f t="array" ref="R1085">IF(AND(E1085&lt;&gt;"",G1085="INS",K1085="OUI",M1085&gt;0),M1085*IF($O1085&gt;41790,5.94,5.65),"")</f>
        <v/>
      </c>
      <c r="S1085" s="50" t="str">
        <f t="array" ref="S1085">IF(AND(E1085&lt;&gt;"",G1085="REV",K1085="OUI",M1085&gt;0),M1085*IF($O1085&gt;41790,6.2,5.9),"")</f>
        <v/>
      </c>
      <c r="T1085" s="57" t="str">
        <f t="array" ref="T1085">IF(AND(E1085&lt;&gt;"",K1085="NON",OR(L1085="Branchement individuel",L1085="Batiment détruit")),3,"")</f>
        <v/>
      </c>
      <c r="U1085" s="58"/>
      <c r="V1085" s="58" t="str">
        <f t="array" ref="V1085">IF(AND(E1085&lt;&gt;"",K1085="OUI",Q1085="OUI"),18,"")</f>
        <v/>
      </c>
      <c r="W1085" s="49" t="str">
        <f t="array" ref="W1085">IF(AND(E1085&lt;&gt;"",K1085="OUI",Q1085="OUI"),60,"")</f>
        <v/>
      </c>
      <c r="X1085" s="56"/>
      <c r="Y1085" s="49"/>
      <c r="Z1085" s="49"/>
      <c r="AA1085" s="51"/>
      <c r="AB1085" s="48"/>
    </row>
    <row r="1086" spans="1:28" x14ac:dyDescent="0.25">
      <c r="A1086" s="152" t="str">
        <f t="array" ref="A1086">IF(D1086="",RIGHT(E1086,7),"")</f>
        <v>5520903</v>
      </c>
      <c r="B1086" s="152">
        <f t="array" ref="B1086">E1086</f>
        <v>10005520903</v>
      </c>
      <c r="C1086" s="61" t="str">
        <f t="array" ref="C1086">IFERROR(VLOOKUP(B1086,RT!A:B,2,FALSE),"")</f>
        <v/>
      </c>
      <c r="D1086" s="7" t="str">
        <f t="array" ref="D1086">IFERROR(VLOOKUP(B1086,RT!A:J,10,FALSE),"")</f>
        <v/>
      </c>
      <c r="E1086" s="203">
        <v>10005520903</v>
      </c>
      <c r="F1086" s="204" t="s">
        <v>1779</v>
      </c>
      <c r="G1086" s="204" t="s">
        <v>70</v>
      </c>
      <c r="H1086" s="204"/>
      <c r="I1086" s="204" t="s">
        <v>1730</v>
      </c>
      <c r="J1086" s="202" t="s">
        <v>84</v>
      </c>
      <c r="K1086" s="169" t="str">
        <f t="array" ref="K1086">IFERROR(VLOOKUP(B1086,RT!A:K,11,FALSE),"")</f>
        <v/>
      </c>
      <c r="L1086" s="170" t="str">
        <f t="array" ref="L1086">IFERROR(VLOOKUP(B1086,RT!A:AJ,36,FALSE),"")</f>
        <v/>
      </c>
      <c r="M1086" s="53" t="str">
        <f t="array" ref="M1086">IFERROR(VLOOKUP(B1086,RT!A:AL,38,FALSE),"")</f>
        <v/>
      </c>
      <c r="N1086" s="52" t="str">
        <f t="array" ref="N1086">IFERROR(VLOOKUP(B1086,RT!A:AK,37,FALSE),"")</f>
        <v/>
      </c>
      <c r="O1086" s="54" t="str">
        <f t="array" ref="O1086">IFERROR(VLOOKUP(B1086,RT!A:I,9,FALSE),"")</f>
        <v/>
      </c>
      <c r="P1086" s="52" t="str">
        <f t="array" ref="P1086">IFERROR(VLOOKUP(B1086,RT!A:H,8,FALSE),"")</f>
        <v/>
      </c>
      <c r="Q1086" s="55" t="str">
        <f t="array" ref="Q1086">IFERROR(VLOOKUP(B1086,RT!A:AA,27,FALSE),"")</f>
        <v/>
      </c>
      <c r="R1086" s="56" t="str">
        <f t="array" ref="R1086">IF(AND(E1086&lt;&gt;"",G1086="INS",K1086="OUI",M1086&gt;0),M1086*IF($O1086&gt;41790,5.94,5.65),"")</f>
        <v/>
      </c>
      <c r="S1086" s="50" t="str">
        <f t="array" ref="S1086">IF(AND(E1086&lt;&gt;"",G1086="REV",K1086="OUI",M1086&gt;0),M1086*IF($O1086&gt;41790,6.2,5.9),"")</f>
        <v/>
      </c>
      <c r="T1086" s="57" t="str">
        <f t="array" ref="T1086">IF(AND(E1086&lt;&gt;"",K1086="NON",OR(L1086="Branchement individuel",L1086="Batiment détruit")),3,"")</f>
        <v/>
      </c>
      <c r="U1086" s="58"/>
      <c r="V1086" s="58" t="str">
        <f t="array" ref="V1086">IF(AND(E1086&lt;&gt;"",K1086="OUI",Q1086="OUI"),18,"")</f>
        <v/>
      </c>
      <c r="W1086" s="49" t="str">
        <f t="array" ref="W1086">IF(AND(E1086&lt;&gt;"",K1086="OUI",Q1086="OUI"),60,"")</f>
        <v/>
      </c>
      <c r="X1086" s="56"/>
      <c r="Y1086" s="49"/>
      <c r="Z1086" s="49"/>
      <c r="AA1086" s="51"/>
      <c r="AB1086" s="48"/>
    </row>
    <row r="1087" spans="1:28" x14ac:dyDescent="0.25">
      <c r="A1087" s="152" t="str">
        <f t="array" ref="A1087">IF(D1087="",RIGHT(E1087,7),"")</f>
        <v>5523358</v>
      </c>
      <c r="B1087" s="152">
        <f t="array" ref="B1087">E1087</f>
        <v>10005523358</v>
      </c>
      <c r="C1087" s="61" t="str">
        <f t="array" ref="C1087">IFERROR(VLOOKUP(B1087,RT!A:B,2,FALSE),"")</f>
        <v/>
      </c>
      <c r="D1087" s="7" t="str">
        <f t="array" ref="D1087">IFERROR(VLOOKUP(B1087,RT!A:J,10,FALSE),"")</f>
        <v/>
      </c>
      <c r="E1087" s="203">
        <v>10005523358</v>
      </c>
      <c r="F1087" s="204" t="s">
        <v>1822</v>
      </c>
      <c r="G1087" s="204" t="s">
        <v>70</v>
      </c>
      <c r="H1087" s="204"/>
      <c r="I1087" s="204" t="s">
        <v>1730</v>
      </c>
      <c r="J1087" s="202" t="s">
        <v>84</v>
      </c>
      <c r="K1087" s="169" t="str">
        <f t="array" ref="K1087">IFERROR(VLOOKUP(B1087,RT!A:K,11,FALSE),"")</f>
        <v/>
      </c>
      <c r="L1087" s="170" t="str">
        <f t="array" ref="L1087">IFERROR(VLOOKUP(B1087,RT!A:AJ,36,FALSE),"")</f>
        <v/>
      </c>
      <c r="M1087" s="53" t="str">
        <f t="array" ref="M1087">IFERROR(VLOOKUP(B1087,RT!A:AL,38,FALSE),"")</f>
        <v/>
      </c>
      <c r="N1087" s="52" t="str">
        <f t="array" ref="N1087">IFERROR(VLOOKUP(B1087,RT!A:AK,37,FALSE),"")</f>
        <v/>
      </c>
      <c r="O1087" s="54" t="str">
        <f t="array" ref="O1087">IFERROR(VLOOKUP(B1087,RT!A:I,9,FALSE),"")</f>
        <v/>
      </c>
      <c r="P1087" s="52" t="str">
        <f t="array" ref="P1087">IFERROR(VLOOKUP(B1087,RT!A:H,8,FALSE),"")</f>
        <v/>
      </c>
      <c r="Q1087" s="55" t="str">
        <f t="array" ref="Q1087">IFERROR(VLOOKUP(B1087,RT!A:AA,27,FALSE),"")</f>
        <v/>
      </c>
      <c r="R1087" s="56" t="str">
        <f t="array" ref="R1087">IF(AND(E1087&lt;&gt;"",G1087="INS",K1087="OUI",M1087&gt;0),M1087*IF($O1087&gt;41790,5.94,5.65),"")</f>
        <v/>
      </c>
      <c r="S1087" s="50" t="str">
        <f t="array" ref="S1087">IF(AND(E1087&lt;&gt;"",G1087="REV",K1087="OUI",M1087&gt;0),M1087*IF($O1087&gt;41790,6.2,5.9),"")</f>
        <v/>
      </c>
      <c r="T1087" s="57" t="str">
        <f t="array" ref="T1087">IF(AND(E1087&lt;&gt;"",K1087="NON",OR(L1087="Branchement individuel",L1087="Batiment détruit")),3,"")</f>
        <v/>
      </c>
      <c r="U1087" s="58"/>
      <c r="V1087" s="58" t="str">
        <f t="array" ref="V1087">IF(AND(E1087&lt;&gt;"",K1087="OUI",Q1087="OUI"),18,"")</f>
        <v/>
      </c>
      <c r="W1087" s="49" t="str">
        <f t="array" ref="W1087">IF(AND(E1087&lt;&gt;"",K1087="OUI",Q1087="OUI"),60,"")</f>
        <v/>
      </c>
      <c r="X1087" s="56"/>
      <c r="Y1087" s="49"/>
      <c r="Z1087" s="49"/>
      <c r="AA1087" s="51"/>
      <c r="AB1087" s="48"/>
    </row>
    <row r="1088" spans="1:28" x14ac:dyDescent="0.25">
      <c r="A1088" s="152" t="str">
        <f t="array" ref="A1088">IF(D1088="",RIGHT(E1088,7),"")</f>
        <v>5464626</v>
      </c>
      <c r="B1088" s="152">
        <f t="array" ref="B1088">E1088</f>
        <v>10005464626</v>
      </c>
      <c r="C1088" s="61" t="str">
        <f t="array" ref="C1088">IFERROR(VLOOKUP(B1088,RT!A:B,2,FALSE),"")</f>
        <v/>
      </c>
      <c r="D1088" s="7" t="str">
        <f t="array" ref="D1088">IFERROR(VLOOKUP(B1088,RT!A:J,10,FALSE),"")</f>
        <v/>
      </c>
      <c r="E1088" s="203">
        <v>10005464626</v>
      </c>
      <c r="F1088" s="204" t="s">
        <v>1797</v>
      </c>
      <c r="G1088" s="204" t="s">
        <v>70</v>
      </c>
      <c r="H1088" s="204"/>
      <c r="I1088" s="204" t="s">
        <v>1730</v>
      </c>
      <c r="J1088" s="202" t="s">
        <v>84</v>
      </c>
      <c r="K1088" s="169" t="str">
        <f t="array" ref="K1088">IFERROR(VLOOKUP(B1088,RT!A:K,11,FALSE),"")</f>
        <v/>
      </c>
      <c r="L1088" s="170" t="str">
        <f t="array" ref="L1088">IFERROR(VLOOKUP(B1088,RT!A:AJ,36,FALSE),"")</f>
        <v/>
      </c>
      <c r="M1088" s="53" t="str">
        <f t="array" ref="M1088">IFERROR(VLOOKUP(B1088,RT!A:AL,38,FALSE),"")</f>
        <v/>
      </c>
      <c r="N1088" s="52" t="str">
        <f t="array" ref="N1088">IFERROR(VLOOKUP(B1088,RT!A:AK,37,FALSE),"")</f>
        <v/>
      </c>
      <c r="O1088" s="54" t="str">
        <f t="array" ref="O1088">IFERROR(VLOOKUP(B1088,RT!A:I,9,FALSE),"")</f>
        <v/>
      </c>
      <c r="P1088" s="52" t="str">
        <f t="array" ref="P1088">IFERROR(VLOOKUP(B1088,RT!A:H,8,FALSE),"")</f>
        <v/>
      </c>
      <c r="Q1088" s="55" t="str">
        <f t="array" ref="Q1088">IFERROR(VLOOKUP(B1088,RT!A:AA,27,FALSE),"")</f>
        <v/>
      </c>
      <c r="R1088" s="56" t="str">
        <f t="array" ref="R1088">IF(AND(E1088&lt;&gt;"",G1088="INS",K1088="OUI",M1088&gt;0),M1088*IF($O1088&gt;41790,5.94,5.65),"")</f>
        <v/>
      </c>
      <c r="S1088" s="50" t="str">
        <f t="array" ref="S1088">IF(AND(E1088&lt;&gt;"",G1088="REV",K1088="OUI",M1088&gt;0),M1088*IF($O1088&gt;41790,6.2,5.9),"")</f>
        <v/>
      </c>
      <c r="T1088" s="57" t="str">
        <f t="array" ref="T1088">IF(AND(E1088&lt;&gt;"",K1088="NON",OR(L1088="Branchement individuel",L1088="Batiment détruit")),3,"")</f>
        <v/>
      </c>
      <c r="U1088" s="58"/>
      <c r="V1088" s="58" t="str">
        <f t="array" ref="V1088">IF(AND(E1088&lt;&gt;"",K1088="OUI",Q1088="OUI"),18,"")</f>
        <v/>
      </c>
      <c r="W1088" s="49" t="str">
        <f t="array" ref="W1088">IF(AND(E1088&lt;&gt;"",K1088="OUI",Q1088="OUI"),60,"")</f>
        <v/>
      </c>
      <c r="X1088" s="56"/>
      <c r="Y1088" s="49"/>
      <c r="Z1088" s="49"/>
      <c r="AA1088" s="51"/>
      <c r="AB1088" s="48"/>
    </row>
    <row r="1089" spans="1:28" x14ac:dyDescent="0.25">
      <c r="A1089" s="152" t="str">
        <f t="array" ref="A1089">IF(D1089="",RIGHT(E1089,7),"")</f>
        <v>5385384</v>
      </c>
      <c r="B1089" s="152">
        <f t="array" ref="B1089">E1089</f>
        <v>10005385384</v>
      </c>
      <c r="C1089" s="61" t="str">
        <f t="array" ref="C1089">IFERROR(VLOOKUP(B1089,RT!A:B,2,FALSE),"")</f>
        <v/>
      </c>
      <c r="D1089" s="7" t="str">
        <f t="array" ref="D1089">IFERROR(VLOOKUP(B1089,RT!A:J,10,FALSE),"")</f>
        <v/>
      </c>
      <c r="E1089" s="203">
        <v>10005385384</v>
      </c>
      <c r="F1089" s="204" t="s">
        <v>1781</v>
      </c>
      <c r="G1089" s="204" t="s">
        <v>70</v>
      </c>
      <c r="H1089" s="204"/>
      <c r="I1089" s="204" t="s">
        <v>1730</v>
      </c>
      <c r="J1089" s="202" t="s">
        <v>84</v>
      </c>
      <c r="K1089" s="169" t="str">
        <f t="array" ref="K1089">IFERROR(VLOOKUP(B1089,RT!A:K,11,FALSE),"")</f>
        <v/>
      </c>
      <c r="L1089" s="170" t="str">
        <f t="array" ref="L1089">IFERROR(VLOOKUP(B1089,RT!A:AJ,36,FALSE),"")</f>
        <v/>
      </c>
      <c r="M1089" s="53" t="str">
        <f t="array" ref="M1089">IFERROR(VLOOKUP(B1089,RT!A:AL,38,FALSE),"")</f>
        <v/>
      </c>
      <c r="N1089" s="52" t="str">
        <f t="array" ref="N1089">IFERROR(VLOOKUP(B1089,RT!A:AK,37,FALSE),"")</f>
        <v/>
      </c>
      <c r="O1089" s="54" t="str">
        <f t="array" ref="O1089">IFERROR(VLOOKUP(B1089,RT!A:I,9,FALSE),"")</f>
        <v/>
      </c>
      <c r="P1089" s="52" t="str">
        <f t="array" ref="P1089">IFERROR(VLOOKUP(B1089,RT!A:H,8,FALSE),"")</f>
        <v/>
      </c>
      <c r="Q1089" s="55" t="str">
        <f t="array" ref="Q1089">IFERROR(VLOOKUP(B1089,RT!A:AA,27,FALSE),"")</f>
        <v/>
      </c>
      <c r="R1089" s="56" t="str">
        <f t="array" ref="R1089">IF(AND(E1089&lt;&gt;"",G1089="INS",K1089="OUI",M1089&gt;0),M1089*IF($O1089&gt;41790,5.94,5.65),"")</f>
        <v/>
      </c>
      <c r="S1089" s="50" t="str">
        <f t="array" ref="S1089">IF(AND(E1089&lt;&gt;"",G1089="REV",K1089="OUI",M1089&gt;0),M1089*IF($O1089&gt;41790,6.2,5.9),"")</f>
        <v/>
      </c>
      <c r="T1089" s="57" t="str">
        <f t="array" ref="T1089">IF(AND(E1089&lt;&gt;"",K1089="NON",OR(L1089="Branchement individuel",L1089="Batiment détruit")),3,"")</f>
        <v/>
      </c>
      <c r="U1089" s="58"/>
      <c r="V1089" s="58" t="str">
        <f t="array" ref="V1089">IF(AND(E1089&lt;&gt;"",K1089="OUI",Q1089="OUI"),18,"")</f>
        <v/>
      </c>
      <c r="W1089" s="49" t="str">
        <f t="array" ref="W1089">IF(AND(E1089&lt;&gt;"",K1089="OUI",Q1089="OUI"),60,"")</f>
        <v/>
      </c>
      <c r="X1089" s="56"/>
      <c r="Y1089" s="49"/>
      <c r="Z1089" s="49"/>
      <c r="AA1089" s="51"/>
      <c r="AB1089" s="48"/>
    </row>
    <row r="1090" spans="1:28" x14ac:dyDescent="0.25">
      <c r="A1090" s="152" t="str">
        <f t="array" ref="A1090">IF(D1090="",RIGHT(E1090,7),"")</f>
        <v>5339153</v>
      </c>
      <c r="B1090" s="152">
        <f t="array" ref="B1090">E1090</f>
        <v>10005339153</v>
      </c>
      <c r="C1090" s="61" t="str">
        <f t="array" ref="C1090">IFERROR(VLOOKUP(B1090,RT!A:B,2,FALSE),"")</f>
        <v/>
      </c>
      <c r="D1090" s="7" t="str">
        <f t="array" ref="D1090">IFERROR(VLOOKUP(B1090,RT!A:J,10,FALSE),"")</f>
        <v/>
      </c>
      <c r="E1090" s="203">
        <v>10005339153</v>
      </c>
      <c r="F1090" s="204" t="s">
        <v>1814</v>
      </c>
      <c r="G1090" s="204" t="s">
        <v>70</v>
      </c>
      <c r="H1090" s="204"/>
      <c r="I1090" s="204" t="s">
        <v>1730</v>
      </c>
      <c r="J1090" s="202" t="s">
        <v>84</v>
      </c>
      <c r="K1090" s="169" t="str">
        <f t="array" ref="K1090">IFERROR(VLOOKUP(B1090,RT!A:K,11,FALSE),"")</f>
        <v/>
      </c>
      <c r="L1090" s="170" t="str">
        <f t="array" ref="L1090">IFERROR(VLOOKUP(B1090,RT!A:AJ,36,FALSE),"")</f>
        <v/>
      </c>
      <c r="M1090" s="53" t="str">
        <f t="array" ref="M1090">IFERROR(VLOOKUP(B1090,RT!A:AL,38,FALSE),"")</f>
        <v/>
      </c>
      <c r="N1090" s="52" t="str">
        <f t="array" ref="N1090">IFERROR(VLOOKUP(B1090,RT!A:AK,37,FALSE),"")</f>
        <v/>
      </c>
      <c r="O1090" s="54" t="str">
        <f t="array" ref="O1090">IFERROR(VLOOKUP(B1090,RT!A:I,9,FALSE),"")</f>
        <v/>
      </c>
      <c r="P1090" s="52" t="str">
        <f t="array" ref="P1090">IFERROR(VLOOKUP(B1090,RT!A:H,8,FALSE),"")</f>
        <v/>
      </c>
      <c r="Q1090" s="55" t="str">
        <f t="array" ref="Q1090">IFERROR(VLOOKUP(B1090,RT!A:AA,27,FALSE),"")</f>
        <v/>
      </c>
      <c r="R1090" s="56" t="str">
        <f t="array" ref="R1090">IF(AND(E1090&lt;&gt;"",G1090="INS",K1090="OUI",M1090&gt;0),M1090*IF($O1090&gt;41790,5.94,5.65),"")</f>
        <v/>
      </c>
      <c r="S1090" s="50" t="str">
        <f t="array" ref="S1090">IF(AND(E1090&lt;&gt;"",G1090="REV",K1090="OUI",M1090&gt;0),M1090*IF($O1090&gt;41790,6.2,5.9),"")</f>
        <v/>
      </c>
      <c r="T1090" s="57" t="str">
        <f t="array" ref="T1090">IF(AND(E1090&lt;&gt;"",K1090="NON",OR(L1090="Branchement individuel",L1090="Batiment détruit")),3,"")</f>
        <v/>
      </c>
      <c r="U1090" s="58"/>
      <c r="V1090" s="58" t="str">
        <f t="array" ref="V1090">IF(AND(E1090&lt;&gt;"",K1090="OUI",Q1090="OUI"),18,"")</f>
        <v/>
      </c>
      <c r="W1090" s="49" t="str">
        <f t="array" ref="W1090">IF(AND(E1090&lt;&gt;"",K1090="OUI",Q1090="OUI"),60,"")</f>
        <v/>
      </c>
      <c r="X1090" s="56"/>
      <c r="Y1090" s="49"/>
      <c r="Z1090" s="49"/>
      <c r="AA1090" s="51"/>
      <c r="AB1090" s="48"/>
    </row>
    <row r="1091" spans="1:28" x14ac:dyDescent="0.25">
      <c r="A1091" s="152" t="str">
        <f t="array" ref="A1091">IF(D1091="",RIGHT(E1091,7),"")</f>
        <v>5457778</v>
      </c>
      <c r="B1091" s="152">
        <f t="array" ref="B1091">E1091</f>
        <v>10005457778</v>
      </c>
      <c r="C1091" s="61" t="str">
        <f t="array" ref="C1091">IFERROR(VLOOKUP(B1091,RT!A:B,2,FALSE),"")</f>
        <v/>
      </c>
      <c r="D1091" s="7" t="str">
        <f t="array" ref="D1091">IFERROR(VLOOKUP(B1091,RT!A:J,10,FALSE),"")</f>
        <v/>
      </c>
      <c r="E1091" s="203">
        <v>10005457778</v>
      </c>
      <c r="F1091" s="204" t="s">
        <v>1754</v>
      </c>
      <c r="G1091" s="204" t="s">
        <v>70</v>
      </c>
      <c r="H1091" s="204"/>
      <c r="I1091" s="204" t="s">
        <v>1730</v>
      </c>
      <c r="J1091" s="202" t="s">
        <v>84</v>
      </c>
      <c r="K1091" s="169" t="str">
        <f t="array" ref="K1091">IFERROR(VLOOKUP(B1091,RT!A:K,11,FALSE),"")</f>
        <v/>
      </c>
      <c r="L1091" s="170" t="str">
        <f t="array" ref="L1091">IFERROR(VLOOKUP(B1091,RT!A:AJ,36,FALSE),"")</f>
        <v/>
      </c>
      <c r="M1091" s="53" t="str">
        <f t="array" ref="M1091">IFERROR(VLOOKUP(B1091,RT!A:AL,38,FALSE),"")</f>
        <v/>
      </c>
      <c r="N1091" s="52" t="str">
        <f t="array" ref="N1091">IFERROR(VLOOKUP(B1091,RT!A:AK,37,FALSE),"")</f>
        <v/>
      </c>
      <c r="O1091" s="54" t="str">
        <f t="array" ref="O1091">IFERROR(VLOOKUP(B1091,RT!A:I,9,FALSE),"")</f>
        <v/>
      </c>
      <c r="P1091" s="52" t="str">
        <f t="array" ref="P1091">IFERROR(VLOOKUP(B1091,RT!A:H,8,FALSE),"")</f>
        <v/>
      </c>
      <c r="Q1091" s="55" t="str">
        <f t="array" ref="Q1091">IFERROR(VLOOKUP(B1091,RT!A:AA,27,FALSE),"")</f>
        <v/>
      </c>
      <c r="R1091" s="56" t="str">
        <f t="array" ref="R1091">IF(AND(E1091&lt;&gt;"",G1091="INS",K1091="OUI",M1091&gt;0),M1091*IF($O1091&gt;41790,5.94,5.65),"")</f>
        <v/>
      </c>
      <c r="S1091" s="50" t="str">
        <f t="array" ref="S1091">IF(AND(E1091&lt;&gt;"",G1091="REV",K1091="OUI",M1091&gt;0),M1091*IF($O1091&gt;41790,6.2,5.9),"")</f>
        <v/>
      </c>
      <c r="T1091" s="57" t="str">
        <f t="array" ref="T1091">IF(AND(E1091&lt;&gt;"",K1091="NON",OR(L1091="Branchement individuel",L1091="Batiment détruit")),3,"")</f>
        <v/>
      </c>
      <c r="U1091" s="58"/>
      <c r="V1091" s="58" t="str">
        <f t="array" ref="V1091">IF(AND(E1091&lt;&gt;"",K1091="OUI",Q1091="OUI"),18,"")</f>
        <v/>
      </c>
      <c r="W1091" s="49" t="str">
        <f t="array" ref="W1091">IF(AND(E1091&lt;&gt;"",K1091="OUI",Q1091="OUI"),60,"")</f>
        <v/>
      </c>
      <c r="X1091" s="56"/>
      <c r="Y1091" s="49"/>
      <c r="Z1091" s="49"/>
      <c r="AA1091" s="51"/>
      <c r="AB1091" s="48"/>
    </row>
    <row r="1092" spans="1:28" x14ac:dyDescent="0.25">
      <c r="A1092" s="152" t="str">
        <f t="array" ref="A1092">IF(D1092="",RIGHT(E1092,7),"")</f>
        <v>5459048</v>
      </c>
      <c r="B1092" s="152">
        <f t="array" ref="B1092">E1092</f>
        <v>10005459048</v>
      </c>
      <c r="C1092" s="61" t="str">
        <f t="array" ref="C1092">IFERROR(VLOOKUP(B1092,RT!A:B,2,FALSE),"")</f>
        <v/>
      </c>
      <c r="D1092" s="7" t="str">
        <f t="array" ref="D1092">IFERROR(VLOOKUP(B1092,RT!A:J,10,FALSE),"")</f>
        <v/>
      </c>
      <c r="E1092" s="203">
        <v>10005459048</v>
      </c>
      <c r="F1092" s="204" t="s">
        <v>1798</v>
      </c>
      <c r="G1092" s="204" t="s">
        <v>70</v>
      </c>
      <c r="H1092" s="204"/>
      <c r="I1092" s="204" t="s">
        <v>1730</v>
      </c>
      <c r="J1092" s="202" t="s">
        <v>84</v>
      </c>
      <c r="K1092" s="169" t="str">
        <f t="array" ref="K1092">IFERROR(VLOOKUP(B1092,RT!A:K,11,FALSE),"")</f>
        <v/>
      </c>
      <c r="L1092" s="170" t="str">
        <f t="array" ref="L1092">IFERROR(VLOOKUP(B1092,RT!A:AJ,36,FALSE),"")</f>
        <v/>
      </c>
      <c r="M1092" s="53" t="str">
        <f t="array" ref="M1092">IFERROR(VLOOKUP(B1092,RT!A:AL,38,FALSE),"")</f>
        <v/>
      </c>
      <c r="N1092" s="52" t="str">
        <f t="array" ref="N1092">IFERROR(VLOOKUP(B1092,RT!A:AK,37,FALSE),"")</f>
        <v/>
      </c>
      <c r="O1092" s="54" t="str">
        <f t="array" ref="O1092">IFERROR(VLOOKUP(B1092,RT!A:I,9,FALSE),"")</f>
        <v/>
      </c>
      <c r="P1092" s="52" t="str">
        <f t="array" ref="P1092">IFERROR(VLOOKUP(B1092,RT!A:H,8,FALSE),"")</f>
        <v/>
      </c>
      <c r="Q1092" s="55" t="str">
        <f t="array" ref="Q1092">IFERROR(VLOOKUP(B1092,RT!A:AA,27,FALSE),"")</f>
        <v/>
      </c>
      <c r="R1092" s="56" t="str">
        <f t="array" ref="R1092">IF(AND(E1092&lt;&gt;"",G1092="INS",K1092="OUI",M1092&gt;0),M1092*IF($O1092&gt;41790,5.94,5.65),"")</f>
        <v/>
      </c>
      <c r="S1092" s="50" t="str">
        <f t="array" ref="S1092">IF(AND(E1092&lt;&gt;"",G1092="REV",K1092="OUI",M1092&gt;0),M1092*IF($O1092&gt;41790,6.2,5.9),"")</f>
        <v/>
      </c>
      <c r="T1092" s="57" t="str">
        <f t="array" ref="T1092">IF(AND(E1092&lt;&gt;"",K1092="NON",OR(L1092="Branchement individuel",L1092="Batiment détruit")),3,"")</f>
        <v/>
      </c>
      <c r="U1092" s="58"/>
      <c r="V1092" s="58" t="str">
        <f t="array" ref="V1092">IF(AND(E1092&lt;&gt;"",K1092="OUI",Q1092="OUI"),18,"")</f>
        <v/>
      </c>
      <c r="W1092" s="49" t="str">
        <f t="array" ref="W1092">IF(AND(E1092&lt;&gt;"",K1092="OUI",Q1092="OUI"),60,"")</f>
        <v/>
      </c>
      <c r="X1092" s="56"/>
      <c r="Y1092" s="49"/>
      <c r="Z1092" s="49"/>
      <c r="AA1092" s="51"/>
      <c r="AB1092" s="48"/>
    </row>
    <row r="1093" spans="1:28" x14ac:dyDescent="0.25">
      <c r="A1093" s="152" t="str">
        <f t="array" ref="A1093">IF(D1093="",RIGHT(E1093,7),"")</f>
        <v>5461148</v>
      </c>
      <c r="B1093" s="152">
        <f t="array" ref="B1093">E1093</f>
        <v>10005461148</v>
      </c>
      <c r="C1093" s="61" t="str">
        <f t="array" ref="C1093">IFERROR(VLOOKUP(B1093,RT!A:B,2,FALSE),"")</f>
        <v/>
      </c>
      <c r="D1093" s="7" t="str">
        <f t="array" ref="D1093">IFERROR(VLOOKUP(B1093,RT!A:J,10,FALSE),"")</f>
        <v/>
      </c>
      <c r="E1093" s="203">
        <v>10005461148</v>
      </c>
      <c r="F1093" s="204" t="s">
        <v>1825</v>
      </c>
      <c r="G1093" s="204" t="s">
        <v>70</v>
      </c>
      <c r="H1093" s="204"/>
      <c r="I1093" s="204" t="s">
        <v>1730</v>
      </c>
      <c r="J1093" s="202" t="s">
        <v>84</v>
      </c>
      <c r="K1093" s="169" t="str">
        <f t="array" ref="K1093">IFERROR(VLOOKUP(B1093,RT!A:K,11,FALSE),"")</f>
        <v/>
      </c>
      <c r="L1093" s="170" t="str">
        <f t="array" ref="L1093">IFERROR(VLOOKUP(B1093,RT!A:AJ,36,FALSE),"")</f>
        <v/>
      </c>
      <c r="M1093" s="53" t="str">
        <f t="array" ref="M1093">IFERROR(VLOOKUP(B1093,RT!A:AL,38,FALSE),"")</f>
        <v/>
      </c>
      <c r="N1093" s="52" t="str">
        <f t="array" ref="N1093">IFERROR(VLOOKUP(B1093,RT!A:AK,37,FALSE),"")</f>
        <v/>
      </c>
      <c r="O1093" s="54" t="str">
        <f t="array" ref="O1093">IFERROR(VLOOKUP(B1093,RT!A:I,9,FALSE),"")</f>
        <v/>
      </c>
      <c r="P1093" s="52" t="str">
        <f t="array" ref="P1093">IFERROR(VLOOKUP(B1093,RT!A:H,8,FALSE),"")</f>
        <v/>
      </c>
      <c r="Q1093" s="55" t="str">
        <f t="array" ref="Q1093">IFERROR(VLOOKUP(B1093,RT!A:AA,27,FALSE),"")</f>
        <v/>
      </c>
      <c r="R1093" s="56" t="str">
        <f t="array" ref="R1093">IF(AND(E1093&lt;&gt;"",G1093="INS",K1093="OUI",M1093&gt;0),M1093*IF($O1093&gt;41790,5.94,5.65),"")</f>
        <v/>
      </c>
      <c r="S1093" s="50" t="str">
        <f t="array" ref="S1093">IF(AND(E1093&lt;&gt;"",G1093="REV",K1093="OUI",M1093&gt;0),M1093*IF($O1093&gt;41790,6.2,5.9),"")</f>
        <v/>
      </c>
      <c r="T1093" s="57" t="str">
        <f t="array" ref="T1093">IF(AND(E1093&lt;&gt;"",K1093="NON",OR(L1093="Branchement individuel",L1093="Batiment détruit")),3,"")</f>
        <v/>
      </c>
      <c r="U1093" s="58"/>
      <c r="V1093" s="58" t="str">
        <f t="array" ref="V1093">IF(AND(E1093&lt;&gt;"",K1093="OUI",Q1093="OUI"),18,"")</f>
        <v/>
      </c>
      <c r="W1093" s="49" t="str">
        <f t="array" ref="W1093">IF(AND(E1093&lt;&gt;"",K1093="OUI",Q1093="OUI"),60,"")</f>
        <v/>
      </c>
      <c r="X1093" s="56"/>
      <c r="Y1093" s="49"/>
      <c r="Z1093" s="49"/>
      <c r="AA1093" s="51"/>
      <c r="AB1093" s="48"/>
    </row>
    <row r="1094" spans="1:28" x14ac:dyDescent="0.25">
      <c r="A1094" s="152" t="str">
        <f t="array" ref="A1094">IF(D1094="",RIGHT(E1094,7),"")</f>
        <v>5193936</v>
      </c>
      <c r="B1094" s="152">
        <f t="array" ref="B1094">E1094</f>
        <v>10005193936</v>
      </c>
      <c r="C1094" s="61" t="str">
        <f t="array" ref="C1094">IFERROR(VLOOKUP(B1094,RT!A:B,2,FALSE),"")</f>
        <v/>
      </c>
      <c r="D1094" s="7" t="str">
        <f t="array" ref="D1094">IFERROR(VLOOKUP(B1094,RT!A:J,10,FALSE),"")</f>
        <v/>
      </c>
      <c r="E1094" s="203">
        <v>10005193936</v>
      </c>
      <c r="F1094" s="204" t="s">
        <v>1776</v>
      </c>
      <c r="G1094" s="204" t="s">
        <v>70</v>
      </c>
      <c r="H1094" s="204"/>
      <c r="I1094" s="204" t="s">
        <v>1730</v>
      </c>
      <c r="J1094" s="202" t="s">
        <v>84</v>
      </c>
      <c r="K1094" s="169" t="str">
        <f t="array" ref="K1094">IFERROR(VLOOKUP(B1094,RT!A:K,11,FALSE),"")</f>
        <v/>
      </c>
      <c r="L1094" s="170" t="str">
        <f t="array" ref="L1094">IFERROR(VLOOKUP(B1094,RT!A:AJ,36,FALSE),"")</f>
        <v/>
      </c>
      <c r="M1094" s="53" t="str">
        <f t="array" ref="M1094">IFERROR(VLOOKUP(B1094,RT!A:AL,38,FALSE),"")</f>
        <v/>
      </c>
      <c r="N1094" s="52" t="str">
        <f t="array" ref="N1094">IFERROR(VLOOKUP(B1094,RT!A:AK,37,FALSE),"")</f>
        <v/>
      </c>
      <c r="O1094" s="54" t="str">
        <f t="array" ref="O1094">IFERROR(VLOOKUP(B1094,RT!A:I,9,FALSE),"")</f>
        <v/>
      </c>
      <c r="P1094" s="52" t="str">
        <f t="array" ref="P1094">IFERROR(VLOOKUP(B1094,RT!A:H,8,FALSE),"")</f>
        <v/>
      </c>
      <c r="Q1094" s="55" t="str">
        <f t="array" ref="Q1094">IFERROR(VLOOKUP(B1094,RT!A:AA,27,FALSE),"")</f>
        <v/>
      </c>
      <c r="R1094" s="56" t="str">
        <f t="array" ref="R1094">IF(AND(E1094&lt;&gt;"",G1094="INS",K1094="OUI",M1094&gt;0),M1094*IF($O1094&gt;41790,5.94,5.65),"")</f>
        <v/>
      </c>
      <c r="S1094" s="50" t="str">
        <f t="array" ref="S1094">IF(AND(E1094&lt;&gt;"",G1094="REV",K1094="OUI",M1094&gt;0),M1094*IF($O1094&gt;41790,6.2,5.9),"")</f>
        <v/>
      </c>
      <c r="T1094" s="57" t="str">
        <f t="array" ref="T1094">IF(AND(E1094&lt;&gt;"",K1094="NON",OR(L1094="Branchement individuel",L1094="Batiment détruit")),3,"")</f>
        <v/>
      </c>
      <c r="U1094" s="58"/>
      <c r="V1094" s="58" t="str">
        <f t="array" ref="V1094">IF(AND(E1094&lt;&gt;"",K1094="OUI",Q1094="OUI"),18,"")</f>
        <v/>
      </c>
      <c r="W1094" s="49" t="str">
        <f t="array" ref="W1094">IF(AND(E1094&lt;&gt;"",K1094="OUI",Q1094="OUI"),60,"")</f>
        <v/>
      </c>
      <c r="X1094" s="56"/>
      <c r="Y1094" s="49"/>
      <c r="Z1094" s="49"/>
      <c r="AA1094" s="51"/>
      <c r="AB1094" s="48"/>
    </row>
    <row r="1095" spans="1:28" x14ac:dyDescent="0.25">
      <c r="A1095" s="152" t="str">
        <f t="array" ref="A1095">IF(D1095="",RIGHT(E1095,7),"")</f>
        <v>5520904</v>
      </c>
      <c r="B1095" s="152">
        <f t="array" ref="B1095">E1095</f>
        <v>10005520904</v>
      </c>
      <c r="C1095" s="61" t="str">
        <f t="array" ref="C1095">IFERROR(VLOOKUP(B1095,RT!A:B,2,FALSE),"")</f>
        <v/>
      </c>
      <c r="D1095" s="7" t="str">
        <f t="array" ref="D1095">IFERROR(VLOOKUP(B1095,RT!A:J,10,FALSE),"")</f>
        <v/>
      </c>
      <c r="E1095" s="203">
        <v>10005520904</v>
      </c>
      <c r="F1095" s="204" t="s">
        <v>1762</v>
      </c>
      <c r="G1095" s="204" t="s">
        <v>70</v>
      </c>
      <c r="H1095" s="204"/>
      <c r="I1095" s="204" t="s">
        <v>1730</v>
      </c>
      <c r="J1095" s="202" t="s">
        <v>84</v>
      </c>
      <c r="K1095" s="169" t="str">
        <f t="array" ref="K1095">IFERROR(VLOOKUP(B1095,RT!A:K,11,FALSE),"")</f>
        <v/>
      </c>
      <c r="L1095" s="170" t="str">
        <f t="array" ref="L1095">IFERROR(VLOOKUP(B1095,RT!A:AJ,36,FALSE),"")</f>
        <v/>
      </c>
      <c r="M1095" s="53" t="str">
        <f t="array" ref="M1095">IFERROR(VLOOKUP(B1095,RT!A:AL,38,FALSE),"")</f>
        <v/>
      </c>
      <c r="N1095" s="52" t="str">
        <f t="array" ref="N1095">IFERROR(VLOOKUP(B1095,RT!A:AK,37,FALSE),"")</f>
        <v/>
      </c>
      <c r="O1095" s="54" t="str">
        <f t="array" ref="O1095">IFERROR(VLOOKUP(B1095,RT!A:I,9,FALSE),"")</f>
        <v/>
      </c>
      <c r="P1095" s="52" t="str">
        <f t="array" ref="P1095">IFERROR(VLOOKUP(B1095,RT!A:H,8,FALSE),"")</f>
        <v/>
      </c>
      <c r="Q1095" s="55" t="str">
        <f t="array" ref="Q1095">IFERROR(VLOOKUP(B1095,RT!A:AA,27,FALSE),"")</f>
        <v/>
      </c>
      <c r="R1095" s="56" t="str">
        <f t="array" ref="R1095">IF(AND(E1095&lt;&gt;"",G1095="INS",K1095="OUI",M1095&gt;0),M1095*IF($O1095&gt;41790,5.94,5.65),"")</f>
        <v/>
      </c>
      <c r="S1095" s="50" t="str">
        <f t="array" ref="S1095">IF(AND(E1095&lt;&gt;"",G1095="REV",K1095="OUI",M1095&gt;0),M1095*IF($O1095&gt;41790,6.2,5.9),"")</f>
        <v/>
      </c>
      <c r="T1095" s="57" t="str">
        <f t="array" ref="T1095">IF(AND(E1095&lt;&gt;"",K1095="NON",OR(L1095="Branchement individuel",L1095="Batiment détruit")),3,"")</f>
        <v/>
      </c>
      <c r="U1095" s="58"/>
      <c r="V1095" s="58" t="str">
        <f t="array" ref="V1095">IF(AND(E1095&lt;&gt;"",K1095="OUI",Q1095="OUI"),18,"")</f>
        <v/>
      </c>
      <c r="W1095" s="49" t="str">
        <f t="array" ref="W1095">IF(AND(E1095&lt;&gt;"",K1095="OUI",Q1095="OUI"),60,"")</f>
        <v/>
      </c>
      <c r="X1095" s="56"/>
      <c r="Y1095" s="49"/>
      <c r="Z1095" s="49"/>
      <c r="AA1095" s="51"/>
      <c r="AB1095" s="48"/>
    </row>
    <row r="1096" spans="1:28" x14ac:dyDescent="0.25">
      <c r="A1096" s="152" t="str">
        <f t="array" ref="A1096">IF(D1096="",RIGHT(E1096,7),"")</f>
        <v>5523757</v>
      </c>
      <c r="B1096" s="152">
        <f t="array" ref="B1096">E1096</f>
        <v>10005523757</v>
      </c>
      <c r="C1096" s="61" t="str">
        <f t="array" ref="C1096">IFERROR(VLOOKUP(B1096,RT!A:B,2,FALSE),"")</f>
        <v/>
      </c>
      <c r="D1096" s="7" t="str">
        <f t="array" ref="D1096">IFERROR(VLOOKUP(B1096,RT!A:J,10,FALSE),"")</f>
        <v/>
      </c>
      <c r="E1096" s="203">
        <v>10005523757</v>
      </c>
      <c r="F1096" s="204" t="s">
        <v>1737</v>
      </c>
      <c r="G1096" s="204" t="s">
        <v>70</v>
      </c>
      <c r="H1096" s="204"/>
      <c r="I1096" s="204" t="s">
        <v>1730</v>
      </c>
      <c r="J1096" s="202" t="s">
        <v>84</v>
      </c>
      <c r="K1096" s="169" t="str">
        <f t="array" ref="K1096">IFERROR(VLOOKUP(B1096,RT!A:K,11,FALSE),"")</f>
        <v/>
      </c>
      <c r="L1096" s="170" t="str">
        <f t="array" ref="L1096">IFERROR(VLOOKUP(B1096,RT!A:AJ,36,FALSE),"")</f>
        <v/>
      </c>
      <c r="M1096" s="53" t="str">
        <f t="array" ref="M1096">IFERROR(VLOOKUP(B1096,RT!A:AL,38,FALSE),"")</f>
        <v/>
      </c>
      <c r="N1096" s="52" t="str">
        <f t="array" ref="N1096">IFERROR(VLOOKUP(B1096,RT!A:AK,37,FALSE),"")</f>
        <v/>
      </c>
      <c r="O1096" s="54" t="str">
        <f t="array" ref="O1096">IFERROR(VLOOKUP(B1096,RT!A:I,9,FALSE),"")</f>
        <v/>
      </c>
      <c r="P1096" s="52" t="str">
        <f t="array" ref="P1096">IFERROR(VLOOKUP(B1096,RT!A:H,8,FALSE),"")</f>
        <v/>
      </c>
      <c r="Q1096" s="55" t="str">
        <f t="array" ref="Q1096">IFERROR(VLOOKUP(B1096,RT!A:AA,27,FALSE),"")</f>
        <v/>
      </c>
      <c r="R1096" s="56" t="str">
        <f t="array" ref="R1096">IF(AND(E1096&lt;&gt;"",G1096="INS",K1096="OUI",M1096&gt;0),M1096*IF($O1096&gt;41790,5.94,5.65),"")</f>
        <v/>
      </c>
      <c r="S1096" s="50" t="str">
        <f t="array" ref="S1096">IF(AND(E1096&lt;&gt;"",G1096="REV",K1096="OUI",M1096&gt;0),M1096*IF($O1096&gt;41790,6.2,5.9),"")</f>
        <v/>
      </c>
      <c r="T1096" s="57" t="str">
        <f t="array" ref="T1096">IF(AND(E1096&lt;&gt;"",K1096="NON",OR(L1096="Branchement individuel",L1096="Batiment détruit")),3,"")</f>
        <v/>
      </c>
      <c r="U1096" s="58"/>
      <c r="V1096" s="58" t="str">
        <f t="array" ref="V1096">IF(AND(E1096&lt;&gt;"",K1096="OUI",Q1096="OUI"),18,"")</f>
        <v/>
      </c>
      <c r="W1096" s="49" t="str">
        <f t="array" ref="W1096">IF(AND(E1096&lt;&gt;"",K1096="OUI",Q1096="OUI"),60,"")</f>
        <v/>
      </c>
      <c r="X1096" s="56"/>
      <c r="Y1096" s="49"/>
      <c r="Z1096" s="49"/>
      <c r="AA1096" s="51"/>
      <c r="AB1096" s="48"/>
    </row>
    <row r="1097" spans="1:28" x14ac:dyDescent="0.25">
      <c r="A1097" s="152" t="str">
        <f t="array" ref="A1097">IF(D1097="",RIGHT(E1097,7),"")</f>
        <v>5457777</v>
      </c>
      <c r="B1097" s="152">
        <f t="array" ref="B1097">E1097</f>
        <v>10005457777</v>
      </c>
      <c r="C1097" s="61" t="str">
        <f t="array" ref="C1097">IFERROR(VLOOKUP(B1097,RT!A:B,2,FALSE),"")</f>
        <v/>
      </c>
      <c r="D1097" s="7" t="str">
        <f t="array" ref="D1097">IFERROR(VLOOKUP(B1097,RT!A:J,10,FALSE),"")</f>
        <v/>
      </c>
      <c r="E1097" s="203">
        <v>10005457777</v>
      </c>
      <c r="F1097" s="204" t="s">
        <v>1782</v>
      </c>
      <c r="G1097" s="204" t="s">
        <v>70</v>
      </c>
      <c r="H1097" s="204"/>
      <c r="I1097" s="204" t="s">
        <v>1730</v>
      </c>
      <c r="J1097" s="202" t="s">
        <v>84</v>
      </c>
      <c r="K1097" s="169" t="str">
        <f t="array" ref="K1097">IFERROR(VLOOKUP(B1097,RT!A:K,11,FALSE),"")</f>
        <v/>
      </c>
      <c r="L1097" s="170" t="str">
        <f t="array" ref="L1097">IFERROR(VLOOKUP(B1097,RT!A:AJ,36,FALSE),"")</f>
        <v/>
      </c>
      <c r="M1097" s="53" t="str">
        <f t="array" ref="M1097">IFERROR(VLOOKUP(B1097,RT!A:AL,38,FALSE),"")</f>
        <v/>
      </c>
      <c r="N1097" s="52" t="str">
        <f t="array" ref="N1097">IFERROR(VLOOKUP(B1097,RT!A:AK,37,FALSE),"")</f>
        <v/>
      </c>
      <c r="O1097" s="54" t="str">
        <f t="array" ref="O1097">IFERROR(VLOOKUP(B1097,RT!A:I,9,FALSE),"")</f>
        <v/>
      </c>
      <c r="P1097" s="52" t="str">
        <f t="array" ref="P1097">IFERROR(VLOOKUP(B1097,RT!A:H,8,FALSE),"")</f>
        <v/>
      </c>
      <c r="Q1097" s="55" t="str">
        <f t="array" ref="Q1097">IFERROR(VLOOKUP(B1097,RT!A:AA,27,FALSE),"")</f>
        <v/>
      </c>
      <c r="R1097" s="56" t="str">
        <f t="array" ref="R1097">IF(AND(E1097&lt;&gt;"",G1097="INS",K1097="OUI",M1097&gt;0),M1097*IF($O1097&gt;41790,5.94,5.65),"")</f>
        <v/>
      </c>
      <c r="S1097" s="50" t="str">
        <f t="array" ref="S1097">IF(AND(E1097&lt;&gt;"",G1097="REV",K1097="OUI",M1097&gt;0),M1097*IF($O1097&gt;41790,6.2,5.9),"")</f>
        <v/>
      </c>
      <c r="T1097" s="57" t="str">
        <f t="array" ref="T1097">IF(AND(E1097&lt;&gt;"",K1097="NON",OR(L1097="Branchement individuel",L1097="Batiment détruit")),3,"")</f>
        <v/>
      </c>
      <c r="U1097" s="58"/>
      <c r="V1097" s="58" t="str">
        <f t="array" ref="V1097">IF(AND(E1097&lt;&gt;"",K1097="OUI",Q1097="OUI"),18,"")</f>
        <v/>
      </c>
      <c r="W1097" s="49" t="str">
        <f t="array" ref="W1097">IF(AND(E1097&lt;&gt;"",K1097="OUI",Q1097="OUI"),60,"")</f>
        <v/>
      </c>
      <c r="X1097" s="56"/>
      <c r="Y1097" s="49"/>
      <c r="Z1097" s="49"/>
      <c r="AA1097" s="51"/>
      <c r="AB1097" s="48"/>
    </row>
    <row r="1098" spans="1:28" x14ac:dyDescent="0.25">
      <c r="A1098" s="152" t="str">
        <f t="array" ref="A1098">IF(D1098="",RIGHT(E1098,7),"")</f>
        <v>5424741</v>
      </c>
      <c r="B1098" s="152">
        <f t="array" ref="B1098">E1098</f>
        <v>10005424741</v>
      </c>
      <c r="C1098" s="61" t="str">
        <f t="array" ref="C1098">IFERROR(VLOOKUP(B1098,RT!A:B,2,FALSE),"")</f>
        <v/>
      </c>
      <c r="D1098" s="7" t="str">
        <f t="array" ref="D1098">IFERROR(VLOOKUP(B1098,RT!A:J,10,FALSE),"")</f>
        <v/>
      </c>
      <c r="E1098" s="203">
        <v>10005424741</v>
      </c>
      <c r="F1098" s="204" t="s">
        <v>1761</v>
      </c>
      <c r="G1098" s="204" t="s">
        <v>70</v>
      </c>
      <c r="H1098" s="204"/>
      <c r="I1098" s="204" t="s">
        <v>1730</v>
      </c>
      <c r="J1098" s="202" t="s">
        <v>84</v>
      </c>
      <c r="K1098" s="169" t="str">
        <f t="array" ref="K1098">IFERROR(VLOOKUP(B1098,RT!A:K,11,FALSE),"")</f>
        <v/>
      </c>
      <c r="L1098" s="170" t="str">
        <f t="array" ref="L1098">IFERROR(VLOOKUP(B1098,RT!A:AJ,36,FALSE),"")</f>
        <v/>
      </c>
      <c r="M1098" s="53" t="str">
        <f t="array" ref="M1098">IFERROR(VLOOKUP(B1098,RT!A:AL,38,FALSE),"")</f>
        <v/>
      </c>
      <c r="N1098" s="52" t="str">
        <f t="array" ref="N1098">IFERROR(VLOOKUP(B1098,RT!A:AK,37,FALSE),"")</f>
        <v/>
      </c>
      <c r="O1098" s="54" t="str">
        <f t="array" ref="O1098">IFERROR(VLOOKUP(B1098,RT!A:I,9,FALSE),"")</f>
        <v/>
      </c>
      <c r="P1098" s="52" t="str">
        <f t="array" ref="P1098">IFERROR(VLOOKUP(B1098,RT!A:H,8,FALSE),"")</f>
        <v/>
      </c>
      <c r="Q1098" s="55" t="str">
        <f t="array" ref="Q1098">IFERROR(VLOOKUP(B1098,RT!A:AA,27,FALSE),"")</f>
        <v/>
      </c>
      <c r="R1098" s="56" t="str">
        <f t="array" ref="R1098">IF(AND(E1098&lt;&gt;"",G1098="INS",K1098="OUI",M1098&gt;0),M1098*IF($O1098&gt;41790,5.94,5.65),"")</f>
        <v/>
      </c>
      <c r="S1098" s="50" t="str">
        <f t="array" ref="S1098">IF(AND(E1098&lt;&gt;"",G1098="REV",K1098="OUI",M1098&gt;0),M1098*IF($O1098&gt;41790,6.2,5.9),"")</f>
        <v/>
      </c>
      <c r="T1098" s="57" t="str">
        <f t="array" ref="T1098">IF(AND(E1098&lt;&gt;"",K1098="NON",OR(L1098="Branchement individuel",L1098="Batiment détruit")),3,"")</f>
        <v/>
      </c>
      <c r="U1098" s="58"/>
      <c r="V1098" s="58" t="str">
        <f t="array" ref="V1098">IF(AND(E1098&lt;&gt;"",K1098="OUI",Q1098="OUI"),18,"")</f>
        <v/>
      </c>
      <c r="W1098" s="49" t="str">
        <f t="array" ref="W1098">IF(AND(E1098&lt;&gt;"",K1098="OUI",Q1098="OUI"),60,"")</f>
        <v/>
      </c>
      <c r="X1098" s="56"/>
      <c r="Y1098" s="49"/>
      <c r="Z1098" s="49"/>
      <c r="AA1098" s="51"/>
      <c r="AB1098" s="48"/>
    </row>
    <row r="1099" spans="1:28" x14ac:dyDescent="0.25">
      <c r="A1099" s="152" t="str">
        <f t="array" ref="A1099">IF(D1099="",RIGHT(E1099,7),"")</f>
        <v>5459050</v>
      </c>
      <c r="B1099" s="152">
        <f t="array" ref="B1099">E1099</f>
        <v>10005459050</v>
      </c>
      <c r="C1099" s="61" t="str">
        <f t="array" ref="C1099">IFERROR(VLOOKUP(B1099,RT!A:B,2,FALSE),"")</f>
        <v/>
      </c>
      <c r="D1099" s="7" t="str">
        <f t="array" ref="D1099">IFERROR(VLOOKUP(B1099,RT!A:J,10,FALSE),"")</f>
        <v/>
      </c>
      <c r="E1099" s="203">
        <v>10005459050</v>
      </c>
      <c r="F1099" s="204" t="s">
        <v>1753</v>
      </c>
      <c r="G1099" s="204" t="s">
        <v>70</v>
      </c>
      <c r="H1099" s="204"/>
      <c r="I1099" s="204" t="s">
        <v>1730</v>
      </c>
      <c r="J1099" s="202" t="s">
        <v>84</v>
      </c>
      <c r="K1099" s="169" t="str">
        <f t="array" ref="K1099">IFERROR(VLOOKUP(B1099,RT!A:K,11,FALSE),"")</f>
        <v/>
      </c>
      <c r="L1099" s="170" t="str">
        <f t="array" ref="L1099">IFERROR(VLOOKUP(B1099,RT!A:AJ,36,FALSE),"")</f>
        <v/>
      </c>
      <c r="M1099" s="53" t="str">
        <f t="array" ref="M1099">IFERROR(VLOOKUP(B1099,RT!A:AL,38,FALSE),"")</f>
        <v/>
      </c>
      <c r="N1099" s="52" t="str">
        <f t="array" ref="N1099">IFERROR(VLOOKUP(B1099,RT!A:AK,37,FALSE),"")</f>
        <v/>
      </c>
      <c r="O1099" s="54" t="str">
        <f t="array" ref="O1099">IFERROR(VLOOKUP(B1099,RT!A:I,9,FALSE),"")</f>
        <v/>
      </c>
      <c r="P1099" s="52" t="str">
        <f t="array" ref="P1099">IFERROR(VLOOKUP(B1099,RT!A:H,8,FALSE),"")</f>
        <v/>
      </c>
      <c r="Q1099" s="55" t="str">
        <f t="array" ref="Q1099">IFERROR(VLOOKUP(B1099,RT!A:AA,27,FALSE),"")</f>
        <v/>
      </c>
      <c r="R1099" s="56" t="str">
        <f t="array" ref="R1099">IF(AND(E1099&lt;&gt;"",G1099="INS",K1099="OUI",M1099&gt;0),M1099*IF($O1099&gt;41790,5.94,5.65),"")</f>
        <v/>
      </c>
      <c r="S1099" s="50" t="str">
        <f t="array" ref="S1099">IF(AND(E1099&lt;&gt;"",G1099="REV",K1099="OUI",M1099&gt;0),M1099*IF($O1099&gt;41790,6.2,5.9),"")</f>
        <v/>
      </c>
      <c r="T1099" s="57" t="str">
        <f t="array" ref="T1099">IF(AND(E1099&lt;&gt;"",K1099="NON",OR(L1099="Branchement individuel",L1099="Batiment détruit")),3,"")</f>
        <v/>
      </c>
      <c r="U1099" s="58"/>
      <c r="V1099" s="58" t="str">
        <f t="array" ref="V1099">IF(AND(E1099&lt;&gt;"",K1099="OUI",Q1099="OUI"),18,"")</f>
        <v/>
      </c>
      <c r="W1099" s="49" t="str">
        <f t="array" ref="W1099">IF(AND(E1099&lt;&gt;"",K1099="OUI",Q1099="OUI"),60,"")</f>
        <v/>
      </c>
      <c r="X1099" s="56"/>
      <c r="Y1099" s="49"/>
      <c r="Z1099" s="49"/>
      <c r="AA1099" s="51"/>
      <c r="AB1099" s="48"/>
    </row>
    <row r="1100" spans="1:28" x14ac:dyDescent="0.25">
      <c r="A1100" s="152" t="str">
        <f t="array" ref="A1100">IF(D1100="",RIGHT(E1100,7),"")</f>
        <v>5460454</v>
      </c>
      <c r="B1100" s="152">
        <f t="array" ref="B1100">E1100</f>
        <v>10005460454</v>
      </c>
      <c r="C1100" s="61" t="str">
        <f t="array" ref="C1100">IFERROR(VLOOKUP(B1100,RT!A:B,2,FALSE),"")</f>
        <v/>
      </c>
      <c r="D1100" s="7" t="str">
        <f t="array" ref="D1100">IFERROR(VLOOKUP(B1100,RT!A:J,10,FALSE),"")</f>
        <v/>
      </c>
      <c r="E1100" s="203">
        <v>10005460454</v>
      </c>
      <c r="F1100" s="204" t="s">
        <v>1752</v>
      </c>
      <c r="G1100" s="204" t="s">
        <v>70</v>
      </c>
      <c r="H1100" s="204"/>
      <c r="I1100" s="204" t="s">
        <v>1730</v>
      </c>
      <c r="J1100" s="202" t="s">
        <v>84</v>
      </c>
      <c r="K1100" s="169" t="str">
        <f t="array" ref="K1100">IFERROR(VLOOKUP(B1100,RT!A:K,11,FALSE),"")</f>
        <v/>
      </c>
      <c r="L1100" s="170" t="str">
        <f t="array" ref="L1100">IFERROR(VLOOKUP(B1100,RT!A:AJ,36,FALSE),"")</f>
        <v/>
      </c>
      <c r="M1100" s="53" t="str">
        <f t="array" ref="M1100">IFERROR(VLOOKUP(B1100,RT!A:AL,38,FALSE),"")</f>
        <v/>
      </c>
      <c r="N1100" s="52" t="str">
        <f t="array" ref="N1100">IFERROR(VLOOKUP(B1100,RT!A:AK,37,FALSE),"")</f>
        <v/>
      </c>
      <c r="O1100" s="54" t="str">
        <f t="array" ref="O1100">IFERROR(VLOOKUP(B1100,RT!A:I,9,FALSE),"")</f>
        <v/>
      </c>
      <c r="P1100" s="52" t="str">
        <f t="array" ref="P1100">IFERROR(VLOOKUP(B1100,RT!A:H,8,FALSE),"")</f>
        <v/>
      </c>
      <c r="Q1100" s="55" t="str">
        <f t="array" ref="Q1100">IFERROR(VLOOKUP(B1100,RT!A:AA,27,FALSE),"")</f>
        <v/>
      </c>
      <c r="R1100" s="56" t="str">
        <f t="array" ref="R1100">IF(AND(E1100&lt;&gt;"",G1100="INS",K1100="OUI",M1100&gt;0),M1100*IF($O1100&gt;41790,5.94,5.65),"")</f>
        <v/>
      </c>
      <c r="S1100" s="50" t="str">
        <f t="array" ref="S1100">IF(AND(E1100&lt;&gt;"",G1100="REV",K1100="OUI",M1100&gt;0),M1100*IF($O1100&gt;41790,6.2,5.9),"")</f>
        <v/>
      </c>
      <c r="T1100" s="57" t="str">
        <f t="array" ref="T1100">IF(AND(E1100&lt;&gt;"",K1100="NON",OR(L1100="Branchement individuel",L1100="Batiment détruit")),3,"")</f>
        <v/>
      </c>
      <c r="U1100" s="58"/>
      <c r="V1100" s="58" t="str">
        <f t="array" ref="V1100">IF(AND(E1100&lt;&gt;"",K1100="OUI",Q1100="OUI"),18,"")</f>
        <v/>
      </c>
      <c r="W1100" s="49" t="str">
        <f t="array" ref="W1100">IF(AND(E1100&lt;&gt;"",K1100="OUI",Q1100="OUI"),60,"")</f>
        <v/>
      </c>
      <c r="X1100" s="56"/>
      <c r="Y1100" s="49"/>
      <c r="Z1100" s="49"/>
      <c r="AA1100" s="51"/>
      <c r="AB1100" s="48"/>
    </row>
    <row r="1101" spans="1:28" x14ac:dyDescent="0.25">
      <c r="A1101" s="152" t="str">
        <f t="array" ref="A1101">IF(D1101="",RIGHT(E1101,7),"")</f>
        <v>5461840</v>
      </c>
      <c r="B1101" s="152">
        <f t="array" ref="B1101">E1101</f>
        <v>10005461840</v>
      </c>
      <c r="C1101" s="61" t="str">
        <f t="array" ref="C1101">IFERROR(VLOOKUP(B1101,RT!A:B,2,FALSE),"")</f>
        <v/>
      </c>
      <c r="D1101" s="7" t="str">
        <f t="array" ref="D1101">IFERROR(VLOOKUP(B1101,RT!A:J,10,FALSE),"")</f>
        <v/>
      </c>
      <c r="E1101" s="203">
        <v>10005461840</v>
      </c>
      <c r="F1101" s="204" t="s">
        <v>1751</v>
      </c>
      <c r="G1101" s="204" t="s">
        <v>70</v>
      </c>
      <c r="H1101" s="204"/>
      <c r="I1101" s="204" t="s">
        <v>1730</v>
      </c>
      <c r="J1101" s="202" t="s">
        <v>84</v>
      </c>
      <c r="K1101" s="169" t="str">
        <f t="array" ref="K1101">IFERROR(VLOOKUP(B1101,RT!A:K,11,FALSE),"")</f>
        <v/>
      </c>
      <c r="L1101" s="170" t="str">
        <f t="array" ref="L1101">IFERROR(VLOOKUP(B1101,RT!A:AJ,36,FALSE),"")</f>
        <v/>
      </c>
      <c r="M1101" s="53" t="str">
        <f t="array" ref="M1101">IFERROR(VLOOKUP(B1101,RT!A:AL,38,FALSE),"")</f>
        <v/>
      </c>
      <c r="N1101" s="52" t="str">
        <f t="array" ref="N1101">IFERROR(VLOOKUP(B1101,RT!A:AK,37,FALSE),"")</f>
        <v/>
      </c>
      <c r="O1101" s="54" t="str">
        <f t="array" ref="O1101">IFERROR(VLOOKUP(B1101,RT!A:I,9,FALSE),"")</f>
        <v/>
      </c>
      <c r="P1101" s="52" t="str">
        <f t="array" ref="P1101">IFERROR(VLOOKUP(B1101,RT!A:H,8,FALSE),"")</f>
        <v/>
      </c>
      <c r="Q1101" s="55" t="str">
        <f t="array" ref="Q1101">IFERROR(VLOOKUP(B1101,RT!A:AA,27,FALSE),"")</f>
        <v/>
      </c>
      <c r="R1101" s="56" t="str">
        <f t="array" ref="R1101">IF(AND(E1101&lt;&gt;"",G1101="INS",K1101="OUI",M1101&gt;0),M1101*IF($O1101&gt;41790,5.94,5.65),"")</f>
        <v/>
      </c>
      <c r="S1101" s="50" t="str">
        <f t="array" ref="S1101">IF(AND(E1101&lt;&gt;"",G1101="REV",K1101="OUI",M1101&gt;0),M1101*IF($O1101&gt;41790,6.2,5.9),"")</f>
        <v/>
      </c>
      <c r="T1101" s="57" t="str">
        <f t="array" ref="T1101">IF(AND(E1101&lt;&gt;"",K1101="NON",OR(L1101="Branchement individuel",L1101="Batiment détruit")),3,"")</f>
        <v/>
      </c>
      <c r="U1101" s="58"/>
      <c r="V1101" s="58" t="str">
        <f t="array" ref="V1101">IF(AND(E1101&lt;&gt;"",K1101="OUI",Q1101="OUI"),18,"")</f>
        <v/>
      </c>
      <c r="W1101" s="49" t="str">
        <f t="array" ref="W1101">IF(AND(E1101&lt;&gt;"",K1101="OUI",Q1101="OUI"),60,"")</f>
        <v/>
      </c>
      <c r="X1101" s="56"/>
      <c r="Y1101" s="49"/>
      <c r="Z1101" s="49"/>
      <c r="AA1101" s="51"/>
      <c r="AB1101" s="48"/>
    </row>
    <row r="1102" spans="1:28" x14ac:dyDescent="0.25">
      <c r="A1102" s="152" t="str">
        <f t="array" ref="A1102">IF(D1102="",RIGHT(E1102,7),"")</f>
        <v>5338133</v>
      </c>
      <c r="B1102" s="152">
        <f t="array" ref="B1102">E1102</f>
        <v>10005338133</v>
      </c>
      <c r="C1102" s="61" t="str">
        <f t="array" ref="C1102">IFERROR(VLOOKUP(B1102,RT!A:B,2,FALSE),"")</f>
        <v/>
      </c>
      <c r="D1102" s="7" t="str">
        <f t="array" ref="D1102">IFERROR(VLOOKUP(B1102,RT!A:J,10,FALSE),"")</f>
        <v/>
      </c>
      <c r="E1102" s="203">
        <v>10005338133</v>
      </c>
      <c r="F1102" s="204" t="s">
        <v>1823</v>
      </c>
      <c r="G1102" s="204" t="s">
        <v>70</v>
      </c>
      <c r="H1102" s="204"/>
      <c r="I1102" s="204" t="s">
        <v>1730</v>
      </c>
      <c r="J1102" s="202" t="s">
        <v>84</v>
      </c>
      <c r="K1102" s="169" t="str">
        <f t="array" ref="K1102">IFERROR(VLOOKUP(B1102,RT!A:K,11,FALSE),"")</f>
        <v/>
      </c>
      <c r="L1102" s="170" t="str">
        <f t="array" ref="L1102">IFERROR(VLOOKUP(B1102,RT!A:AJ,36,FALSE),"")</f>
        <v/>
      </c>
      <c r="M1102" s="53" t="str">
        <f t="array" ref="M1102">IFERROR(VLOOKUP(B1102,RT!A:AL,38,FALSE),"")</f>
        <v/>
      </c>
      <c r="N1102" s="52" t="str">
        <f t="array" ref="N1102">IFERROR(VLOOKUP(B1102,RT!A:AK,37,FALSE),"")</f>
        <v/>
      </c>
      <c r="O1102" s="54" t="str">
        <f t="array" ref="O1102">IFERROR(VLOOKUP(B1102,RT!A:I,9,FALSE),"")</f>
        <v/>
      </c>
      <c r="P1102" s="52" t="str">
        <f t="array" ref="P1102">IFERROR(VLOOKUP(B1102,RT!A:H,8,FALSE),"")</f>
        <v/>
      </c>
      <c r="Q1102" s="55" t="str">
        <f t="array" ref="Q1102">IFERROR(VLOOKUP(B1102,RT!A:AA,27,FALSE),"")</f>
        <v/>
      </c>
      <c r="R1102" s="56" t="str">
        <f t="array" ref="R1102">IF(AND(E1102&lt;&gt;"",G1102="INS",K1102="OUI",M1102&gt;0),M1102*IF($O1102&gt;41790,5.94,5.65),"")</f>
        <v/>
      </c>
      <c r="S1102" s="50" t="str">
        <f t="array" ref="S1102">IF(AND(E1102&lt;&gt;"",G1102="REV",K1102="OUI",M1102&gt;0),M1102*IF($O1102&gt;41790,6.2,5.9),"")</f>
        <v/>
      </c>
      <c r="T1102" s="57" t="str">
        <f t="array" ref="T1102">IF(AND(E1102&lt;&gt;"",K1102="NON",OR(L1102="Branchement individuel",L1102="Batiment détruit")),3,"")</f>
        <v/>
      </c>
      <c r="U1102" s="58"/>
      <c r="V1102" s="58" t="str">
        <f t="array" ref="V1102">IF(AND(E1102&lt;&gt;"",K1102="OUI",Q1102="OUI"),18,"")</f>
        <v/>
      </c>
      <c r="W1102" s="49" t="str">
        <f t="array" ref="W1102">IF(AND(E1102&lt;&gt;"",K1102="OUI",Q1102="OUI"),60,"")</f>
        <v/>
      </c>
      <c r="X1102" s="56"/>
      <c r="Y1102" s="49"/>
      <c r="Z1102" s="49"/>
      <c r="AA1102" s="51"/>
      <c r="AB1102" s="48"/>
    </row>
    <row r="1103" spans="1:28" x14ac:dyDescent="0.25">
      <c r="A1103" s="152" t="str">
        <f t="array" ref="A1103">IF(D1103="",RIGHT(E1103,7),"")</f>
        <v>5385881</v>
      </c>
      <c r="B1103" s="152">
        <f t="array" ref="B1103">E1103</f>
        <v>10005385881</v>
      </c>
      <c r="C1103" s="61" t="str">
        <f t="array" ref="C1103">IFERROR(VLOOKUP(B1103,RT!A:B,2,FALSE),"")</f>
        <v/>
      </c>
      <c r="D1103" s="7" t="str">
        <f t="array" ref="D1103">IFERROR(VLOOKUP(B1103,RT!A:J,10,FALSE),"")</f>
        <v/>
      </c>
      <c r="E1103" s="203">
        <v>10005385881</v>
      </c>
      <c r="F1103" s="204" t="s">
        <v>1802</v>
      </c>
      <c r="G1103" s="204" t="s">
        <v>70</v>
      </c>
      <c r="H1103" s="204"/>
      <c r="I1103" s="204" t="s">
        <v>1730</v>
      </c>
      <c r="J1103" s="202" t="s">
        <v>84</v>
      </c>
      <c r="K1103" s="169" t="str">
        <f t="array" ref="K1103">IFERROR(VLOOKUP(B1103,RT!A:K,11,FALSE),"")</f>
        <v/>
      </c>
      <c r="L1103" s="170" t="str">
        <f t="array" ref="L1103">IFERROR(VLOOKUP(B1103,RT!A:AJ,36,FALSE),"")</f>
        <v/>
      </c>
      <c r="M1103" s="53" t="str">
        <f t="array" ref="M1103">IFERROR(VLOOKUP(B1103,RT!A:AL,38,FALSE),"")</f>
        <v/>
      </c>
      <c r="N1103" s="52" t="str">
        <f t="array" ref="N1103">IFERROR(VLOOKUP(B1103,RT!A:AK,37,FALSE),"")</f>
        <v/>
      </c>
      <c r="O1103" s="54" t="str">
        <f t="array" ref="O1103">IFERROR(VLOOKUP(B1103,RT!A:I,9,FALSE),"")</f>
        <v/>
      </c>
      <c r="P1103" s="52" t="str">
        <f t="array" ref="P1103">IFERROR(VLOOKUP(B1103,RT!A:H,8,FALSE),"")</f>
        <v/>
      </c>
      <c r="Q1103" s="55" t="str">
        <f t="array" ref="Q1103">IFERROR(VLOOKUP(B1103,RT!A:AA,27,FALSE),"")</f>
        <v/>
      </c>
      <c r="R1103" s="56" t="str">
        <f t="array" ref="R1103">IF(AND(E1103&lt;&gt;"",G1103="INS",K1103="OUI",M1103&gt;0),M1103*IF($O1103&gt;41790,5.94,5.65),"")</f>
        <v/>
      </c>
      <c r="S1103" s="50" t="str">
        <f t="array" ref="S1103">IF(AND(E1103&lt;&gt;"",G1103="REV",K1103="OUI",M1103&gt;0),M1103*IF($O1103&gt;41790,6.2,5.9),"")</f>
        <v/>
      </c>
      <c r="T1103" s="57" t="str">
        <f t="array" ref="T1103">IF(AND(E1103&lt;&gt;"",K1103="NON",OR(L1103="Branchement individuel",L1103="Batiment détruit")),3,"")</f>
        <v/>
      </c>
      <c r="U1103" s="58"/>
      <c r="V1103" s="58" t="str">
        <f t="array" ref="V1103">IF(AND(E1103&lt;&gt;"",K1103="OUI",Q1103="OUI"),18,"")</f>
        <v/>
      </c>
      <c r="W1103" s="49" t="str">
        <f t="array" ref="W1103">IF(AND(E1103&lt;&gt;"",K1103="OUI",Q1103="OUI"),60,"")</f>
        <v/>
      </c>
      <c r="X1103" s="56"/>
      <c r="Y1103" s="49"/>
      <c r="Z1103" s="49"/>
      <c r="AA1103" s="51"/>
      <c r="AB1103" s="48"/>
    </row>
    <row r="1104" spans="1:28" x14ac:dyDescent="0.25">
      <c r="A1104" s="152" t="str">
        <f t="array" ref="A1104">IF(D1104="",RIGHT(E1104,7),"")</f>
        <v>5524540</v>
      </c>
      <c r="B1104" s="152">
        <f t="array" ref="B1104">E1104</f>
        <v>10005524540</v>
      </c>
      <c r="C1104" s="61" t="str">
        <f t="array" ref="C1104">IFERROR(VLOOKUP(B1104,RT!A:B,2,FALSE),"")</f>
        <v/>
      </c>
      <c r="D1104" s="7" t="str">
        <f t="array" ref="D1104">IFERROR(VLOOKUP(B1104,RT!A:J,10,FALSE),"")</f>
        <v/>
      </c>
      <c r="E1104" s="203">
        <v>10005524540</v>
      </c>
      <c r="F1104" s="204" t="s">
        <v>1739</v>
      </c>
      <c r="G1104" s="204" t="s">
        <v>70</v>
      </c>
      <c r="H1104" s="204"/>
      <c r="I1104" s="204" t="s">
        <v>1730</v>
      </c>
      <c r="J1104" s="202" t="s">
        <v>84</v>
      </c>
      <c r="K1104" s="169" t="str">
        <f t="array" ref="K1104">IFERROR(VLOOKUP(B1104,RT!A:K,11,FALSE),"")</f>
        <v/>
      </c>
      <c r="L1104" s="170" t="str">
        <f t="array" ref="L1104">IFERROR(VLOOKUP(B1104,RT!A:AJ,36,FALSE),"")</f>
        <v/>
      </c>
      <c r="M1104" s="53" t="str">
        <f t="array" ref="M1104">IFERROR(VLOOKUP(B1104,RT!A:AL,38,FALSE),"")</f>
        <v/>
      </c>
      <c r="N1104" s="52" t="str">
        <f t="array" ref="N1104">IFERROR(VLOOKUP(B1104,RT!A:AK,37,FALSE),"")</f>
        <v/>
      </c>
      <c r="O1104" s="54" t="str">
        <f t="array" ref="O1104">IFERROR(VLOOKUP(B1104,RT!A:I,9,FALSE),"")</f>
        <v/>
      </c>
      <c r="P1104" s="52" t="str">
        <f t="array" ref="P1104">IFERROR(VLOOKUP(B1104,RT!A:H,8,FALSE),"")</f>
        <v/>
      </c>
      <c r="Q1104" s="55" t="str">
        <f t="array" ref="Q1104">IFERROR(VLOOKUP(B1104,RT!A:AA,27,FALSE),"")</f>
        <v/>
      </c>
      <c r="R1104" s="56" t="str">
        <f t="array" ref="R1104">IF(AND(E1104&lt;&gt;"",G1104="INS",K1104="OUI",M1104&gt;0),M1104*IF($O1104&gt;41790,5.94,5.65),"")</f>
        <v/>
      </c>
      <c r="S1104" s="50" t="str">
        <f t="array" ref="S1104">IF(AND(E1104&lt;&gt;"",G1104="REV",K1104="OUI",M1104&gt;0),M1104*IF($O1104&gt;41790,6.2,5.9),"")</f>
        <v/>
      </c>
      <c r="T1104" s="57" t="str">
        <f t="array" ref="T1104">IF(AND(E1104&lt;&gt;"",K1104="NON",OR(L1104="Branchement individuel",L1104="Batiment détruit")),3,"")</f>
        <v/>
      </c>
      <c r="U1104" s="58"/>
      <c r="V1104" s="58" t="str">
        <f t="array" ref="V1104">IF(AND(E1104&lt;&gt;"",K1104="OUI",Q1104="OUI"),18,"")</f>
        <v/>
      </c>
      <c r="W1104" s="49" t="str">
        <f t="array" ref="W1104">IF(AND(E1104&lt;&gt;"",K1104="OUI",Q1104="OUI"),60,"")</f>
        <v/>
      </c>
      <c r="X1104" s="56"/>
      <c r="Y1104" s="49"/>
      <c r="Z1104" s="49"/>
      <c r="AA1104" s="51"/>
      <c r="AB1104" s="48"/>
    </row>
    <row r="1105" spans="1:28" x14ac:dyDescent="0.25">
      <c r="A1105" s="152" t="str">
        <f t="array" ref="A1105">IF(D1105="",RIGHT(E1105,7),"")</f>
        <v>5520905</v>
      </c>
      <c r="B1105" s="152">
        <f t="array" ref="B1105">E1105</f>
        <v>10005520905</v>
      </c>
      <c r="C1105" s="61" t="str">
        <f t="array" ref="C1105">IFERROR(VLOOKUP(B1105,RT!A:B,2,FALSE),"")</f>
        <v/>
      </c>
      <c r="D1105" s="7" t="str">
        <f t="array" ref="D1105">IFERROR(VLOOKUP(B1105,RT!A:J,10,FALSE),"")</f>
        <v/>
      </c>
      <c r="E1105" s="203">
        <v>10005520905</v>
      </c>
      <c r="F1105" s="204" t="s">
        <v>1738</v>
      </c>
      <c r="G1105" s="204" t="s">
        <v>70</v>
      </c>
      <c r="H1105" s="204"/>
      <c r="I1105" s="204" t="s">
        <v>1730</v>
      </c>
      <c r="J1105" s="202" t="s">
        <v>84</v>
      </c>
      <c r="K1105" s="169" t="str">
        <f t="array" ref="K1105">IFERROR(VLOOKUP(B1105,RT!A:K,11,FALSE),"")</f>
        <v/>
      </c>
      <c r="L1105" s="170" t="str">
        <f t="array" ref="L1105">IFERROR(VLOOKUP(B1105,RT!A:AJ,36,FALSE),"")</f>
        <v/>
      </c>
      <c r="M1105" s="53" t="str">
        <f t="array" ref="M1105">IFERROR(VLOOKUP(B1105,RT!A:AL,38,FALSE),"")</f>
        <v/>
      </c>
      <c r="N1105" s="52" t="str">
        <f t="array" ref="N1105">IFERROR(VLOOKUP(B1105,RT!A:AK,37,FALSE),"")</f>
        <v/>
      </c>
      <c r="O1105" s="54" t="str">
        <f t="array" ref="O1105">IFERROR(VLOOKUP(B1105,RT!A:I,9,FALSE),"")</f>
        <v/>
      </c>
      <c r="P1105" s="52" t="str">
        <f t="array" ref="P1105">IFERROR(VLOOKUP(B1105,RT!A:H,8,FALSE),"")</f>
        <v/>
      </c>
      <c r="Q1105" s="55" t="str">
        <f t="array" ref="Q1105">IFERROR(VLOOKUP(B1105,RT!A:AA,27,FALSE),"")</f>
        <v/>
      </c>
      <c r="R1105" s="56" t="str">
        <f t="array" ref="R1105">IF(AND(E1105&lt;&gt;"",G1105="INS",K1105="OUI",M1105&gt;0),M1105*IF($O1105&gt;41790,5.94,5.65),"")</f>
        <v/>
      </c>
      <c r="S1105" s="50" t="str">
        <f t="array" ref="S1105">IF(AND(E1105&lt;&gt;"",G1105="REV",K1105="OUI",M1105&gt;0),M1105*IF($O1105&gt;41790,6.2,5.9),"")</f>
        <v/>
      </c>
      <c r="T1105" s="57" t="str">
        <f t="array" ref="T1105">IF(AND(E1105&lt;&gt;"",K1105="NON",OR(L1105="Branchement individuel",L1105="Batiment détruit")),3,"")</f>
        <v/>
      </c>
      <c r="U1105" s="58"/>
      <c r="V1105" s="58" t="str">
        <f t="array" ref="V1105">IF(AND(E1105&lt;&gt;"",K1105="OUI",Q1105="OUI"),18,"")</f>
        <v/>
      </c>
      <c r="W1105" s="49" t="str">
        <f t="array" ref="W1105">IF(AND(E1105&lt;&gt;"",K1105="OUI",Q1105="OUI"),60,"")</f>
        <v/>
      </c>
      <c r="X1105" s="56"/>
      <c r="Y1105" s="49"/>
      <c r="Z1105" s="49"/>
      <c r="AA1105" s="51"/>
      <c r="AB1105" s="48"/>
    </row>
    <row r="1106" spans="1:28" x14ac:dyDescent="0.25">
      <c r="A1106" s="152" t="str">
        <f t="array" ref="A1106">IF(D1106="",RIGHT(E1106,7),"")</f>
        <v>5425227</v>
      </c>
      <c r="B1106" s="152">
        <f t="array" ref="B1106">E1106</f>
        <v>10005425227</v>
      </c>
      <c r="C1106" s="61" t="str">
        <f t="array" ref="C1106">IFERROR(VLOOKUP(B1106,RT!A:B,2,FALSE),"")</f>
        <v/>
      </c>
      <c r="D1106" s="7" t="str">
        <f t="array" ref="D1106">IFERROR(VLOOKUP(B1106,RT!A:J,10,FALSE),"")</f>
        <v/>
      </c>
      <c r="E1106" s="203">
        <v>10005425227</v>
      </c>
      <c r="F1106" s="204" t="s">
        <v>1741</v>
      </c>
      <c r="G1106" s="204" t="s">
        <v>70</v>
      </c>
      <c r="H1106" s="204"/>
      <c r="I1106" s="204" t="s">
        <v>1730</v>
      </c>
      <c r="J1106" s="202" t="s">
        <v>84</v>
      </c>
      <c r="K1106" s="169" t="str">
        <f t="array" ref="K1106">IFERROR(VLOOKUP(B1106,RT!A:K,11,FALSE),"")</f>
        <v/>
      </c>
      <c r="L1106" s="170" t="str">
        <f t="array" ref="L1106">IFERROR(VLOOKUP(B1106,RT!A:AJ,36,FALSE),"")</f>
        <v/>
      </c>
      <c r="M1106" s="53" t="str">
        <f t="array" ref="M1106">IFERROR(VLOOKUP(B1106,RT!A:AL,38,FALSE),"")</f>
        <v/>
      </c>
      <c r="N1106" s="52" t="str">
        <f t="array" ref="N1106">IFERROR(VLOOKUP(B1106,RT!A:AK,37,FALSE),"")</f>
        <v/>
      </c>
      <c r="O1106" s="54" t="str">
        <f t="array" ref="O1106">IFERROR(VLOOKUP(B1106,RT!A:I,9,FALSE),"")</f>
        <v/>
      </c>
      <c r="P1106" s="52" t="str">
        <f t="array" ref="P1106">IFERROR(VLOOKUP(B1106,RT!A:H,8,FALSE),"")</f>
        <v/>
      </c>
      <c r="Q1106" s="55" t="str">
        <f t="array" ref="Q1106">IFERROR(VLOOKUP(B1106,RT!A:AA,27,FALSE),"")</f>
        <v/>
      </c>
      <c r="R1106" s="56" t="str">
        <f t="array" ref="R1106">IF(AND(E1106&lt;&gt;"",G1106="INS",K1106="OUI",M1106&gt;0),M1106*IF($O1106&gt;41790,5.94,5.65),"")</f>
        <v/>
      </c>
      <c r="S1106" s="50" t="str">
        <f t="array" ref="S1106">IF(AND(E1106&lt;&gt;"",G1106="REV",K1106="OUI",M1106&gt;0),M1106*IF($O1106&gt;41790,6.2,5.9),"")</f>
        <v/>
      </c>
      <c r="T1106" s="57" t="str">
        <f t="array" ref="T1106">IF(AND(E1106&lt;&gt;"",K1106="NON",OR(L1106="Branchement individuel",L1106="Batiment détruit")),3,"")</f>
        <v/>
      </c>
      <c r="U1106" s="58"/>
      <c r="V1106" s="58" t="str">
        <f t="array" ref="V1106">IF(AND(E1106&lt;&gt;"",K1106="OUI",Q1106="OUI"),18,"")</f>
        <v/>
      </c>
      <c r="W1106" s="49" t="str">
        <f t="array" ref="W1106">IF(AND(E1106&lt;&gt;"",K1106="OUI",Q1106="OUI"),60,"")</f>
        <v/>
      </c>
      <c r="X1106" s="56"/>
      <c r="Y1106" s="49"/>
      <c r="Z1106" s="49"/>
      <c r="AA1106" s="51"/>
      <c r="AB1106" s="48"/>
    </row>
    <row r="1107" spans="1:28" x14ac:dyDescent="0.25">
      <c r="A1107" s="152" t="str">
        <f t="array" ref="A1107">IF(D1107="",RIGHT(E1107,7),"")</f>
        <v>5585737</v>
      </c>
      <c r="B1107" s="152">
        <f t="array" ref="B1107">E1107</f>
        <v>10005585737</v>
      </c>
      <c r="C1107" s="61" t="str">
        <f t="array" ref="C1107">IFERROR(VLOOKUP(B1107,RT!A:B,2,FALSE),"")</f>
        <v/>
      </c>
      <c r="D1107" s="7" t="str">
        <f t="array" ref="D1107">IFERROR(VLOOKUP(B1107,RT!A:J,10,FALSE),"")</f>
        <v/>
      </c>
      <c r="E1107" s="203">
        <v>10005585737</v>
      </c>
      <c r="F1107" s="204" t="s">
        <v>1799</v>
      </c>
      <c r="G1107" s="204" t="s">
        <v>70</v>
      </c>
      <c r="H1107" s="204"/>
      <c r="I1107" s="204" t="s">
        <v>1730</v>
      </c>
      <c r="J1107" s="202" t="s">
        <v>84</v>
      </c>
      <c r="K1107" s="169" t="str">
        <f t="array" ref="K1107">IFERROR(VLOOKUP(B1107,RT!A:K,11,FALSE),"")</f>
        <v/>
      </c>
      <c r="L1107" s="170" t="str">
        <f t="array" ref="L1107">IFERROR(VLOOKUP(B1107,RT!A:AJ,36,FALSE),"")</f>
        <v/>
      </c>
      <c r="M1107" s="53" t="str">
        <f t="array" ref="M1107">IFERROR(VLOOKUP(B1107,RT!A:AL,38,FALSE),"")</f>
        <v/>
      </c>
      <c r="N1107" s="52" t="str">
        <f t="array" ref="N1107">IFERROR(VLOOKUP(B1107,RT!A:AK,37,FALSE),"")</f>
        <v/>
      </c>
      <c r="O1107" s="54" t="str">
        <f t="array" ref="O1107">IFERROR(VLOOKUP(B1107,RT!A:I,9,FALSE),"")</f>
        <v/>
      </c>
      <c r="P1107" s="52" t="str">
        <f t="array" ref="P1107">IFERROR(VLOOKUP(B1107,RT!A:H,8,FALSE),"")</f>
        <v/>
      </c>
      <c r="Q1107" s="55" t="str">
        <f t="array" ref="Q1107">IFERROR(VLOOKUP(B1107,RT!A:AA,27,FALSE),"")</f>
        <v/>
      </c>
      <c r="R1107" s="56" t="str">
        <f t="array" ref="R1107">IF(AND(E1107&lt;&gt;"",G1107="INS",K1107="OUI",M1107&gt;0),M1107*IF($O1107&gt;41790,5.94,5.65),"")</f>
        <v/>
      </c>
      <c r="S1107" s="50" t="str">
        <f t="array" ref="S1107">IF(AND(E1107&lt;&gt;"",G1107="REV",K1107="OUI",M1107&gt;0),M1107*IF($O1107&gt;41790,6.2,5.9),"")</f>
        <v/>
      </c>
      <c r="T1107" s="57" t="str">
        <f t="array" ref="T1107">IF(AND(E1107&lt;&gt;"",K1107="NON",OR(L1107="Branchement individuel",L1107="Batiment détruit")),3,"")</f>
        <v/>
      </c>
      <c r="U1107" s="58"/>
      <c r="V1107" s="58" t="str">
        <f t="array" ref="V1107">IF(AND(E1107&lt;&gt;"",K1107="OUI",Q1107="OUI"),18,"")</f>
        <v/>
      </c>
      <c r="W1107" s="49" t="str">
        <f t="array" ref="W1107">IF(AND(E1107&lt;&gt;"",K1107="OUI",Q1107="OUI"),60,"")</f>
        <v/>
      </c>
      <c r="X1107" s="56"/>
      <c r="Y1107" s="49"/>
      <c r="Z1107" s="49"/>
      <c r="AA1107" s="51"/>
      <c r="AB1107" s="48"/>
    </row>
    <row r="1108" spans="1:28" x14ac:dyDescent="0.25">
      <c r="A1108" s="152" t="str">
        <f t="array" ref="A1108">IF(D1108="",RIGHT(E1108,7),"")</f>
        <v>5384463</v>
      </c>
      <c r="B1108" s="152">
        <f t="array" ref="B1108">E1108</f>
        <v>10005384463</v>
      </c>
      <c r="C1108" s="61" t="str">
        <f t="array" ref="C1108">IFERROR(VLOOKUP(B1108,RT!A:B,2,FALSE),"")</f>
        <v/>
      </c>
      <c r="D1108" s="7" t="str">
        <f t="array" ref="D1108">IFERROR(VLOOKUP(B1108,RT!A:J,10,FALSE),"")</f>
        <v/>
      </c>
      <c r="E1108" s="203">
        <v>10005384463</v>
      </c>
      <c r="F1108" s="204" t="s">
        <v>1783</v>
      </c>
      <c r="G1108" s="204" t="s">
        <v>70</v>
      </c>
      <c r="H1108" s="204"/>
      <c r="I1108" s="204" t="s">
        <v>1730</v>
      </c>
      <c r="J1108" s="202" t="s">
        <v>84</v>
      </c>
      <c r="K1108" s="169" t="str">
        <f t="array" ref="K1108">IFERROR(VLOOKUP(B1108,RT!A:K,11,FALSE),"")</f>
        <v/>
      </c>
      <c r="L1108" s="170" t="str">
        <f t="array" ref="L1108">IFERROR(VLOOKUP(B1108,RT!A:AJ,36,FALSE),"")</f>
        <v/>
      </c>
      <c r="M1108" s="53" t="str">
        <f t="array" ref="M1108">IFERROR(VLOOKUP(B1108,RT!A:AL,38,FALSE),"")</f>
        <v/>
      </c>
      <c r="N1108" s="52" t="str">
        <f t="array" ref="N1108">IFERROR(VLOOKUP(B1108,RT!A:AK,37,FALSE),"")</f>
        <v/>
      </c>
      <c r="O1108" s="54" t="str">
        <f t="array" ref="O1108">IFERROR(VLOOKUP(B1108,RT!A:I,9,FALSE),"")</f>
        <v/>
      </c>
      <c r="P1108" s="52" t="str">
        <f t="array" ref="P1108">IFERROR(VLOOKUP(B1108,RT!A:H,8,FALSE),"")</f>
        <v/>
      </c>
      <c r="Q1108" s="55" t="str">
        <f t="array" ref="Q1108">IFERROR(VLOOKUP(B1108,RT!A:AA,27,FALSE),"")</f>
        <v/>
      </c>
      <c r="R1108" s="56" t="str">
        <f t="array" ref="R1108">IF(AND(E1108&lt;&gt;"",G1108="INS",K1108="OUI",M1108&gt;0),M1108*IF($O1108&gt;41790,5.94,5.65),"")</f>
        <v/>
      </c>
      <c r="S1108" s="50" t="str">
        <f t="array" ref="S1108">IF(AND(E1108&lt;&gt;"",G1108="REV",K1108="OUI",M1108&gt;0),M1108*IF($O1108&gt;41790,6.2,5.9),"")</f>
        <v/>
      </c>
      <c r="T1108" s="57" t="str">
        <f t="array" ref="T1108">IF(AND(E1108&lt;&gt;"",K1108="NON",OR(L1108="Branchement individuel",L1108="Batiment détruit")),3,"")</f>
        <v/>
      </c>
      <c r="U1108" s="58"/>
      <c r="V1108" s="58" t="str">
        <f t="array" ref="V1108">IF(AND(E1108&lt;&gt;"",K1108="OUI",Q1108="OUI"),18,"")</f>
        <v/>
      </c>
      <c r="W1108" s="49" t="str">
        <f t="array" ref="W1108">IF(AND(E1108&lt;&gt;"",K1108="OUI",Q1108="OUI"),60,"")</f>
        <v/>
      </c>
      <c r="X1108" s="56"/>
      <c r="Y1108" s="49"/>
      <c r="Z1108" s="49"/>
      <c r="AA1108" s="51"/>
      <c r="AB1108" s="48"/>
    </row>
    <row r="1109" spans="1:28" x14ac:dyDescent="0.25">
      <c r="A1109" s="152" t="str">
        <f t="array" ref="A1109">IF(D1109="",RIGHT(E1109,7),"")</f>
        <v>5337620</v>
      </c>
      <c r="B1109" s="152">
        <f t="array" ref="B1109">E1109</f>
        <v>10005337620</v>
      </c>
      <c r="C1109" s="61" t="str">
        <f t="array" ref="C1109">IFERROR(VLOOKUP(B1109,RT!A:B,2,FALSE),"")</f>
        <v/>
      </c>
      <c r="D1109" s="7" t="str">
        <f t="array" ref="D1109">IFERROR(VLOOKUP(B1109,RT!A:J,10,FALSE),"")</f>
        <v/>
      </c>
      <c r="E1109" s="203">
        <v>10005337620</v>
      </c>
      <c r="F1109" s="204" t="s">
        <v>1748</v>
      </c>
      <c r="G1109" s="204" t="s">
        <v>70</v>
      </c>
      <c r="H1109" s="204"/>
      <c r="I1109" s="204" t="s">
        <v>1730</v>
      </c>
      <c r="J1109" s="202" t="s">
        <v>84</v>
      </c>
      <c r="K1109" s="169" t="str">
        <f t="array" ref="K1109">IFERROR(VLOOKUP(B1109,RT!A:K,11,FALSE),"")</f>
        <v/>
      </c>
      <c r="L1109" s="170" t="str">
        <f t="array" ref="L1109">IFERROR(VLOOKUP(B1109,RT!A:AJ,36,FALSE),"")</f>
        <v/>
      </c>
      <c r="M1109" s="53" t="str">
        <f t="array" ref="M1109">IFERROR(VLOOKUP(B1109,RT!A:AL,38,FALSE),"")</f>
        <v/>
      </c>
      <c r="N1109" s="52" t="str">
        <f t="array" ref="N1109">IFERROR(VLOOKUP(B1109,RT!A:AK,37,FALSE),"")</f>
        <v/>
      </c>
      <c r="O1109" s="54" t="str">
        <f t="array" ref="O1109">IFERROR(VLOOKUP(B1109,RT!A:I,9,FALSE),"")</f>
        <v/>
      </c>
      <c r="P1109" s="52" t="str">
        <f t="array" ref="P1109">IFERROR(VLOOKUP(B1109,RT!A:H,8,FALSE),"")</f>
        <v/>
      </c>
      <c r="Q1109" s="55" t="str">
        <f t="array" ref="Q1109">IFERROR(VLOOKUP(B1109,RT!A:AA,27,FALSE),"")</f>
        <v/>
      </c>
      <c r="R1109" s="56" t="str">
        <f t="array" ref="R1109">IF(AND(E1109&lt;&gt;"",G1109="INS",K1109="OUI",M1109&gt;0),M1109*IF($O1109&gt;41790,5.94,5.65),"")</f>
        <v/>
      </c>
      <c r="S1109" s="50" t="str">
        <f t="array" ref="S1109">IF(AND(E1109&lt;&gt;"",G1109="REV",K1109="OUI",M1109&gt;0),M1109*IF($O1109&gt;41790,6.2,5.9),"")</f>
        <v/>
      </c>
      <c r="T1109" s="57" t="str">
        <f t="array" ref="T1109">IF(AND(E1109&lt;&gt;"",K1109="NON",OR(L1109="Branchement individuel",L1109="Batiment détruit")),3,"")</f>
        <v/>
      </c>
      <c r="U1109" s="58"/>
      <c r="V1109" s="58" t="str">
        <f t="array" ref="V1109">IF(AND(E1109&lt;&gt;"",K1109="OUI",Q1109="OUI"),18,"")</f>
        <v/>
      </c>
      <c r="W1109" s="49" t="str">
        <f t="array" ref="W1109">IF(AND(E1109&lt;&gt;"",K1109="OUI",Q1109="OUI"),60,"")</f>
        <v/>
      </c>
      <c r="X1109" s="56"/>
      <c r="Y1109" s="49"/>
      <c r="Z1109" s="49"/>
      <c r="AA1109" s="51"/>
      <c r="AB1109" s="48"/>
    </row>
    <row r="1110" spans="1:28" x14ac:dyDescent="0.25">
      <c r="A1110" s="152" t="str">
        <f t="array" ref="A1110">IF(D1110="",RIGHT(E1110,7),"")</f>
        <v>5338137</v>
      </c>
      <c r="B1110" s="152">
        <f t="array" ref="B1110">E1110</f>
        <v>10005338137</v>
      </c>
      <c r="C1110" s="61" t="str">
        <f t="array" ref="C1110">IFERROR(VLOOKUP(B1110,RT!A:B,2,FALSE),"")</f>
        <v/>
      </c>
      <c r="D1110" s="7" t="str">
        <f t="array" ref="D1110">IFERROR(VLOOKUP(B1110,RT!A:J,10,FALSE),"")</f>
        <v/>
      </c>
      <c r="E1110" s="203">
        <v>10005338137</v>
      </c>
      <c r="F1110" s="204" t="s">
        <v>1747</v>
      </c>
      <c r="G1110" s="204" t="s">
        <v>70</v>
      </c>
      <c r="H1110" s="204"/>
      <c r="I1110" s="204" t="s">
        <v>1730</v>
      </c>
      <c r="J1110" s="202" t="s">
        <v>84</v>
      </c>
      <c r="K1110" s="169" t="str">
        <f t="array" ref="K1110">IFERROR(VLOOKUP(B1110,RT!A:K,11,FALSE),"")</f>
        <v/>
      </c>
      <c r="L1110" s="170" t="str">
        <f t="array" ref="L1110">IFERROR(VLOOKUP(B1110,RT!A:AJ,36,FALSE),"")</f>
        <v/>
      </c>
      <c r="M1110" s="53" t="str">
        <f t="array" ref="M1110">IFERROR(VLOOKUP(B1110,RT!A:AL,38,FALSE),"")</f>
        <v/>
      </c>
      <c r="N1110" s="52" t="str">
        <f t="array" ref="N1110">IFERROR(VLOOKUP(B1110,RT!A:AK,37,FALSE),"")</f>
        <v/>
      </c>
      <c r="O1110" s="54" t="str">
        <f t="array" ref="O1110">IFERROR(VLOOKUP(B1110,RT!A:I,9,FALSE),"")</f>
        <v/>
      </c>
      <c r="P1110" s="52" t="str">
        <f t="array" ref="P1110">IFERROR(VLOOKUP(B1110,RT!A:H,8,FALSE),"")</f>
        <v/>
      </c>
      <c r="Q1110" s="55" t="str">
        <f t="array" ref="Q1110">IFERROR(VLOOKUP(B1110,RT!A:AA,27,FALSE),"")</f>
        <v/>
      </c>
      <c r="R1110" s="56" t="str">
        <f t="array" ref="R1110">IF(AND(E1110&lt;&gt;"",G1110="INS",K1110="OUI",M1110&gt;0),M1110*IF($O1110&gt;41790,5.94,5.65),"")</f>
        <v/>
      </c>
      <c r="S1110" s="50" t="str">
        <f t="array" ref="S1110">IF(AND(E1110&lt;&gt;"",G1110="REV",K1110="OUI",M1110&gt;0),M1110*IF($O1110&gt;41790,6.2,5.9),"")</f>
        <v/>
      </c>
      <c r="T1110" s="57" t="str">
        <f t="array" ref="T1110">IF(AND(E1110&lt;&gt;"",K1110="NON",OR(L1110="Branchement individuel",L1110="Batiment détruit")),3,"")</f>
        <v/>
      </c>
      <c r="U1110" s="58"/>
      <c r="V1110" s="58" t="str">
        <f t="array" ref="V1110">IF(AND(E1110&lt;&gt;"",K1110="OUI",Q1110="OUI"),18,"")</f>
        <v/>
      </c>
      <c r="W1110" s="49" t="str">
        <f t="array" ref="W1110">IF(AND(E1110&lt;&gt;"",K1110="OUI",Q1110="OUI"),60,"")</f>
        <v/>
      </c>
      <c r="X1110" s="56"/>
      <c r="Y1110" s="49"/>
      <c r="Z1110" s="49"/>
      <c r="AA1110" s="51"/>
      <c r="AB1110" s="48"/>
    </row>
    <row r="1111" spans="1:28" x14ac:dyDescent="0.25">
      <c r="A1111" s="152" t="str">
        <f t="array" ref="A1111">IF(D1111="",RIGHT(E1111,7),"")</f>
        <v>5338642</v>
      </c>
      <c r="B1111" s="152">
        <f t="array" ref="B1111">E1111</f>
        <v>10005338642</v>
      </c>
      <c r="C1111" s="61" t="str">
        <f t="array" ref="C1111">IFERROR(VLOOKUP(B1111,RT!A:B,2,FALSE),"")</f>
        <v/>
      </c>
      <c r="D1111" s="7" t="str">
        <f t="array" ref="D1111">IFERROR(VLOOKUP(B1111,RT!A:J,10,FALSE),"")</f>
        <v/>
      </c>
      <c r="E1111" s="203">
        <v>10005338642</v>
      </c>
      <c r="F1111" s="204" t="s">
        <v>1746</v>
      </c>
      <c r="G1111" s="204" t="s">
        <v>70</v>
      </c>
      <c r="H1111" s="204"/>
      <c r="I1111" s="204" t="s">
        <v>1730</v>
      </c>
      <c r="J1111" s="202" t="s">
        <v>84</v>
      </c>
      <c r="K1111" s="169" t="str">
        <f t="array" ref="K1111">IFERROR(VLOOKUP(B1111,RT!A:K,11,FALSE),"")</f>
        <v/>
      </c>
      <c r="L1111" s="170" t="str">
        <f t="array" ref="L1111">IFERROR(VLOOKUP(B1111,RT!A:AJ,36,FALSE),"")</f>
        <v/>
      </c>
      <c r="M1111" s="53" t="str">
        <f t="array" ref="M1111">IFERROR(VLOOKUP(B1111,RT!A:AL,38,FALSE),"")</f>
        <v/>
      </c>
      <c r="N1111" s="52" t="str">
        <f t="array" ref="N1111">IFERROR(VLOOKUP(B1111,RT!A:AK,37,FALSE),"")</f>
        <v/>
      </c>
      <c r="O1111" s="54" t="str">
        <f t="array" ref="O1111">IFERROR(VLOOKUP(B1111,RT!A:I,9,FALSE),"")</f>
        <v/>
      </c>
      <c r="P1111" s="52" t="str">
        <f t="array" ref="P1111">IFERROR(VLOOKUP(B1111,RT!A:H,8,FALSE),"")</f>
        <v/>
      </c>
      <c r="Q1111" s="55" t="str">
        <f t="array" ref="Q1111">IFERROR(VLOOKUP(B1111,RT!A:AA,27,FALSE),"")</f>
        <v/>
      </c>
      <c r="R1111" s="56" t="str">
        <f t="array" ref="R1111">IF(AND(E1111&lt;&gt;"",G1111="INS",K1111="OUI",M1111&gt;0),M1111*IF($O1111&gt;41790,5.94,5.65),"")</f>
        <v/>
      </c>
      <c r="S1111" s="50" t="str">
        <f t="array" ref="S1111">IF(AND(E1111&lt;&gt;"",G1111="REV",K1111="OUI",M1111&gt;0),M1111*IF($O1111&gt;41790,6.2,5.9),"")</f>
        <v/>
      </c>
      <c r="T1111" s="57" t="str">
        <f t="array" ref="T1111">IF(AND(E1111&lt;&gt;"",K1111="NON",OR(L1111="Branchement individuel",L1111="Batiment détruit")),3,"")</f>
        <v/>
      </c>
      <c r="U1111" s="58"/>
      <c r="V1111" s="58" t="str">
        <f t="array" ref="V1111">IF(AND(E1111&lt;&gt;"",K1111="OUI",Q1111="OUI"),18,"")</f>
        <v/>
      </c>
      <c r="W1111" s="49" t="str">
        <f t="array" ref="W1111">IF(AND(E1111&lt;&gt;"",K1111="OUI",Q1111="OUI"),60,"")</f>
        <v/>
      </c>
      <c r="X1111" s="56"/>
      <c r="Y1111" s="49"/>
      <c r="Z1111" s="49"/>
      <c r="AA1111" s="51"/>
      <c r="AB1111" s="48"/>
    </row>
    <row r="1112" spans="1:28" x14ac:dyDescent="0.25">
      <c r="A1112" s="152" t="str">
        <f t="array" ref="A1112">IF(D1112="",RIGHT(E1112,7),"")</f>
        <v>5339645</v>
      </c>
      <c r="B1112" s="152">
        <f t="array" ref="B1112">E1112</f>
        <v>10005339645</v>
      </c>
      <c r="C1112" s="61" t="str">
        <f t="array" ref="C1112">IFERROR(VLOOKUP(B1112,RT!A:B,2,FALSE),"")</f>
        <v/>
      </c>
      <c r="D1112" s="7" t="str">
        <f t="array" ref="D1112">IFERROR(VLOOKUP(B1112,RT!A:J,10,FALSE),"")</f>
        <v/>
      </c>
      <c r="E1112" s="203">
        <v>10005339645</v>
      </c>
      <c r="F1112" s="204" t="s">
        <v>1744</v>
      </c>
      <c r="G1112" s="204" t="s">
        <v>70</v>
      </c>
      <c r="H1112" s="204"/>
      <c r="I1112" s="204" t="s">
        <v>1730</v>
      </c>
      <c r="J1112" s="202" t="s">
        <v>84</v>
      </c>
      <c r="K1112" s="169" t="str">
        <f t="array" ref="K1112">IFERROR(VLOOKUP(B1112,RT!A:K,11,FALSE),"")</f>
        <v/>
      </c>
      <c r="L1112" s="170" t="str">
        <f t="array" ref="L1112">IFERROR(VLOOKUP(B1112,RT!A:AJ,36,FALSE),"")</f>
        <v/>
      </c>
      <c r="M1112" s="53" t="str">
        <f t="array" ref="M1112">IFERROR(VLOOKUP(B1112,RT!A:AL,38,FALSE),"")</f>
        <v/>
      </c>
      <c r="N1112" s="52" t="str">
        <f t="array" ref="N1112">IFERROR(VLOOKUP(B1112,RT!A:AK,37,FALSE),"")</f>
        <v/>
      </c>
      <c r="O1112" s="54" t="str">
        <f t="array" ref="O1112">IFERROR(VLOOKUP(B1112,RT!A:I,9,FALSE),"")</f>
        <v/>
      </c>
      <c r="P1112" s="52" t="str">
        <f t="array" ref="P1112">IFERROR(VLOOKUP(B1112,RT!A:H,8,FALSE),"")</f>
        <v/>
      </c>
      <c r="Q1112" s="55" t="str">
        <f t="array" ref="Q1112">IFERROR(VLOOKUP(B1112,RT!A:AA,27,FALSE),"")</f>
        <v/>
      </c>
      <c r="R1112" s="56" t="str">
        <f t="array" ref="R1112">IF(AND(E1112&lt;&gt;"",G1112="INS",K1112="OUI",M1112&gt;0),M1112*IF($O1112&gt;41790,5.94,5.65),"")</f>
        <v/>
      </c>
      <c r="S1112" s="50" t="str">
        <f t="array" ref="S1112">IF(AND(E1112&lt;&gt;"",G1112="REV",K1112="OUI",M1112&gt;0),M1112*IF($O1112&gt;41790,6.2,5.9),"")</f>
        <v/>
      </c>
      <c r="T1112" s="57" t="str">
        <f t="array" ref="T1112">IF(AND(E1112&lt;&gt;"",K1112="NON",OR(L1112="Branchement individuel",L1112="Batiment détruit")),3,"")</f>
        <v/>
      </c>
      <c r="U1112" s="58"/>
      <c r="V1112" s="58" t="str">
        <f t="array" ref="V1112">IF(AND(E1112&lt;&gt;"",K1112="OUI",Q1112="OUI"),18,"")</f>
        <v/>
      </c>
      <c r="W1112" s="49" t="str">
        <f t="array" ref="W1112">IF(AND(E1112&lt;&gt;"",K1112="OUI",Q1112="OUI"),60,"")</f>
        <v/>
      </c>
      <c r="X1112" s="56"/>
      <c r="Y1112" s="49"/>
      <c r="Z1112" s="49"/>
      <c r="AA1112" s="51"/>
      <c r="AB1112" s="48"/>
    </row>
    <row r="1113" spans="1:28" x14ac:dyDescent="0.25">
      <c r="A1113" s="152" t="str">
        <f t="array" ref="A1113">IF(D1113="",RIGHT(E1113,7),"")</f>
        <v>5340122</v>
      </c>
      <c r="B1113" s="152">
        <f t="array" ref="B1113">E1113</f>
        <v>10005340122</v>
      </c>
      <c r="C1113" s="61" t="str">
        <f t="array" ref="C1113">IFERROR(VLOOKUP(B1113,RT!A:B,2,FALSE),"")</f>
        <v/>
      </c>
      <c r="D1113" s="7" t="str">
        <f t="array" ref="D1113">IFERROR(VLOOKUP(B1113,RT!A:J,10,FALSE),"")</f>
        <v/>
      </c>
      <c r="E1113" s="203">
        <v>10005340122</v>
      </c>
      <c r="F1113" s="204" t="s">
        <v>1743</v>
      </c>
      <c r="G1113" s="204" t="s">
        <v>70</v>
      </c>
      <c r="H1113" s="204"/>
      <c r="I1113" s="204" t="s">
        <v>1730</v>
      </c>
      <c r="J1113" s="202" t="s">
        <v>84</v>
      </c>
      <c r="K1113" s="169" t="str">
        <f t="array" ref="K1113">IFERROR(VLOOKUP(B1113,RT!A:K,11,FALSE),"")</f>
        <v/>
      </c>
      <c r="L1113" s="170" t="str">
        <f t="array" ref="L1113">IFERROR(VLOOKUP(B1113,RT!A:AJ,36,FALSE),"")</f>
        <v/>
      </c>
      <c r="M1113" s="53" t="str">
        <f t="array" ref="M1113">IFERROR(VLOOKUP(B1113,RT!A:AL,38,FALSE),"")</f>
        <v/>
      </c>
      <c r="N1113" s="52" t="str">
        <f t="array" ref="N1113">IFERROR(VLOOKUP(B1113,RT!A:AK,37,FALSE),"")</f>
        <v/>
      </c>
      <c r="O1113" s="54" t="str">
        <f t="array" ref="O1113">IFERROR(VLOOKUP(B1113,RT!A:I,9,FALSE),"")</f>
        <v/>
      </c>
      <c r="P1113" s="52" t="str">
        <f t="array" ref="P1113">IFERROR(VLOOKUP(B1113,RT!A:H,8,FALSE),"")</f>
        <v/>
      </c>
      <c r="Q1113" s="55" t="str">
        <f t="array" ref="Q1113">IFERROR(VLOOKUP(B1113,RT!A:AA,27,FALSE),"")</f>
        <v/>
      </c>
      <c r="R1113" s="56" t="str">
        <f t="array" ref="R1113">IF(AND(E1113&lt;&gt;"",G1113="INS",K1113="OUI",M1113&gt;0),M1113*IF($O1113&gt;41790,5.94,5.65),"")</f>
        <v/>
      </c>
      <c r="S1113" s="50" t="str">
        <f t="array" ref="S1113">IF(AND(E1113&lt;&gt;"",G1113="REV",K1113="OUI",M1113&gt;0),M1113*IF($O1113&gt;41790,6.2,5.9),"")</f>
        <v/>
      </c>
      <c r="T1113" s="57" t="str">
        <f t="array" ref="T1113">IF(AND(E1113&lt;&gt;"",K1113="NON",OR(L1113="Branchement individuel",L1113="Batiment détruit")),3,"")</f>
        <v/>
      </c>
      <c r="U1113" s="58"/>
      <c r="V1113" s="58" t="str">
        <f t="array" ref="V1113">IF(AND(E1113&lt;&gt;"",K1113="OUI",Q1113="OUI"),18,"")</f>
        <v/>
      </c>
      <c r="W1113" s="49" t="str">
        <f t="array" ref="W1113">IF(AND(E1113&lt;&gt;"",K1113="OUI",Q1113="OUI"),60,"")</f>
        <v/>
      </c>
      <c r="X1113" s="56"/>
      <c r="Y1113" s="49"/>
      <c r="Z1113" s="49"/>
      <c r="AA1113" s="51"/>
      <c r="AB1113" s="48"/>
    </row>
    <row r="1114" spans="1:28" x14ac:dyDescent="0.25">
      <c r="A1114" s="152" t="str">
        <f t="array" ref="A1114">IF(D1114="",RIGHT(E1114,7),"")</f>
        <v>5340585</v>
      </c>
      <c r="B1114" s="152">
        <f t="array" ref="B1114">E1114</f>
        <v>10005340585</v>
      </c>
      <c r="C1114" s="61" t="str">
        <f t="array" ref="C1114">IFERROR(VLOOKUP(B1114,RT!A:B,2,FALSE),"")</f>
        <v/>
      </c>
      <c r="D1114" s="7" t="str">
        <f t="array" ref="D1114">IFERROR(VLOOKUP(B1114,RT!A:J,10,FALSE),"")</f>
        <v/>
      </c>
      <c r="E1114" s="203">
        <v>10005340585</v>
      </c>
      <c r="F1114" s="204" t="s">
        <v>1736</v>
      </c>
      <c r="G1114" s="204" t="s">
        <v>70</v>
      </c>
      <c r="H1114" s="204"/>
      <c r="I1114" s="204" t="s">
        <v>1730</v>
      </c>
      <c r="J1114" s="202" t="s">
        <v>84</v>
      </c>
      <c r="K1114" s="169" t="str">
        <f t="array" ref="K1114">IFERROR(VLOOKUP(B1114,RT!A:K,11,FALSE),"")</f>
        <v/>
      </c>
      <c r="L1114" s="170" t="str">
        <f t="array" ref="L1114">IFERROR(VLOOKUP(B1114,RT!A:AJ,36,FALSE),"")</f>
        <v/>
      </c>
      <c r="M1114" s="53" t="str">
        <f t="array" ref="M1114">IFERROR(VLOOKUP(B1114,RT!A:AL,38,FALSE),"")</f>
        <v/>
      </c>
      <c r="N1114" s="52" t="str">
        <f t="array" ref="N1114">IFERROR(VLOOKUP(B1114,RT!A:AK,37,FALSE),"")</f>
        <v/>
      </c>
      <c r="O1114" s="54" t="str">
        <f t="array" ref="O1114">IFERROR(VLOOKUP(B1114,RT!A:I,9,FALSE),"")</f>
        <v/>
      </c>
      <c r="P1114" s="52" t="str">
        <f t="array" ref="P1114">IFERROR(VLOOKUP(B1114,RT!A:H,8,FALSE),"")</f>
        <v/>
      </c>
      <c r="Q1114" s="55" t="str">
        <f t="array" ref="Q1114">IFERROR(VLOOKUP(B1114,RT!A:AA,27,FALSE),"")</f>
        <v/>
      </c>
      <c r="R1114" s="56" t="str">
        <f t="array" ref="R1114">IF(AND(E1114&lt;&gt;"",G1114="INS",K1114="OUI",M1114&gt;0),M1114*IF($O1114&gt;41790,5.94,5.65),"")</f>
        <v/>
      </c>
      <c r="S1114" s="50" t="str">
        <f t="array" ref="S1114">IF(AND(E1114&lt;&gt;"",G1114="REV",K1114="OUI",M1114&gt;0),M1114*IF($O1114&gt;41790,6.2,5.9),"")</f>
        <v/>
      </c>
      <c r="T1114" s="57" t="str">
        <f t="array" ref="T1114">IF(AND(E1114&lt;&gt;"",K1114="NON",OR(L1114="Branchement individuel",L1114="Batiment détruit")),3,"")</f>
        <v/>
      </c>
      <c r="U1114" s="58"/>
      <c r="V1114" s="58" t="str">
        <f t="array" ref="V1114">IF(AND(E1114&lt;&gt;"",K1114="OUI",Q1114="OUI"),18,"")</f>
        <v/>
      </c>
      <c r="W1114" s="49" t="str">
        <f t="array" ref="W1114">IF(AND(E1114&lt;&gt;"",K1114="OUI",Q1114="OUI"),60,"")</f>
        <v/>
      </c>
      <c r="X1114" s="56"/>
      <c r="Y1114" s="49"/>
      <c r="Z1114" s="49"/>
      <c r="AA1114" s="51"/>
      <c r="AB1114" s="48"/>
    </row>
    <row r="1115" spans="1:28" x14ac:dyDescent="0.25">
      <c r="A1115" s="152" t="str">
        <f t="array" ref="A1115">IF(D1115="",RIGHT(E1115,7),"")</f>
        <v>5459049</v>
      </c>
      <c r="B1115" s="152">
        <f t="array" ref="B1115">E1115</f>
        <v>10005459049</v>
      </c>
      <c r="C1115" s="61" t="str">
        <f t="array" ref="C1115">IFERROR(VLOOKUP(B1115,RT!A:B,2,FALSE),"")</f>
        <v/>
      </c>
      <c r="D1115" s="7" t="str">
        <f t="array" ref="D1115">IFERROR(VLOOKUP(B1115,RT!A:J,10,FALSE),"")</f>
        <v/>
      </c>
      <c r="E1115" s="203">
        <v>10005459049</v>
      </c>
      <c r="F1115" s="204" t="s">
        <v>1764</v>
      </c>
      <c r="G1115" s="204" t="s">
        <v>70</v>
      </c>
      <c r="H1115" s="204"/>
      <c r="I1115" s="204" t="s">
        <v>1730</v>
      </c>
      <c r="J1115" s="202" t="s">
        <v>84</v>
      </c>
      <c r="K1115" s="169" t="str">
        <f t="array" ref="K1115">IFERROR(VLOOKUP(B1115,RT!A:K,11,FALSE),"")</f>
        <v/>
      </c>
      <c r="L1115" s="170" t="str">
        <f t="array" ref="L1115">IFERROR(VLOOKUP(B1115,RT!A:AJ,36,FALSE),"")</f>
        <v/>
      </c>
      <c r="M1115" s="53" t="str">
        <f t="array" ref="M1115">IFERROR(VLOOKUP(B1115,RT!A:AL,38,FALSE),"")</f>
        <v/>
      </c>
      <c r="N1115" s="52" t="str">
        <f t="array" ref="N1115">IFERROR(VLOOKUP(B1115,RT!A:AK,37,FALSE),"")</f>
        <v/>
      </c>
      <c r="O1115" s="54" t="str">
        <f t="array" ref="O1115">IFERROR(VLOOKUP(B1115,RT!A:I,9,FALSE),"")</f>
        <v/>
      </c>
      <c r="P1115" s="52" t="str">
        <f t="array" ref="P1115">IFERROR(VLOOKUP(B1115,RT!A:H,8,FALSE),"")</f>
        <v/>
      </c>
      <c r="Q1115" s="55" t="str">
        <f t="array" ref="Q1115">IFERROR(VLOOKUP(B1115,RT!A:AA,27,FALSE),"")</f>
        <v/>
      </c>
      <c r="R1115" s="56" t="str">
        <f t="array" ref="R1115">IF(AND(E1115&lt;&gt;"",G1115="INS",K1115="OUI",M1115&gt;0),M1115*IF($O1115&gt;41790,5.94,5.65),"")</f>
        <v/>
      </c>
      <c r="S1115" s="50" t="str">
        <f t="array" ref="S1115">IF(AND(E1115&lt;&gt;"",G1115="REV",K1115="OUI",M1115&gt;0),M1115*IF($O1115&gt;41790,6.2,5.9),"")</f>
        <v/>
      </c>
      <c r="T1115" s="57" t="str">
        <f t="array" ref="T1115">IF(AND(E1115&lt;&gt;"",K1115="NON",OR(L1115="Branchement individuel",L1115="Batiment détruit")),3,"")</f>
        <v/>
      </c>
      <c r="U1115" s="58"/>
      <c r="V1115" s="58" t="str">
        <f t="array" ref="V1115">IF(AND(E1115&lt;&gt;"",K1115="OUI",Q1115="OUI"),18,"")</f>
        <v/>
      </c>
      <c r="W1115" s="49" t="str">
        <f t="array" ref="W1115">IF(AND(E1115&lt;&gt;"",K1115="OUI",Q1115="OUI"),60,"")</f>
        <v/>
      </c>
      <c r="X1115" s="56"/>
      <c r="Y1115" s="49"/>
      <c r="Z1115" s="49"/>
      <c r="AA1115" s="51"/>
      <c r="AB1115" s="48"/>
    </row>
    <row r="1116" spans="1:28" x14ac:dyDescent="0.25">
      <c r="A1116" s="152" t="str">
        <f t="array" ref="A1116">IF(D1116="",RIGHT(E1116,7),"")</f>
        <v>5460451</v>
      </c>
      <c r="B1116" s="152">
        <f t="array" ref="B1116">E1116</f>
        <v>10005460451</v>
      </c>
      <c r="C1116" s="61" t="str">
        <f t="array" ref="C1116">IFERROR(VLOOKUP(B1116,RT!A:B,2,FALSE),"")</f>
        <v/>
      </c>
      <c r="D1116" s="7" t="str">
        <f t="array" ref="D1116">IFERROR(VLOOKUP(B1116,RT!A:J,10,FALSE),"")</f>
        <v/>
      </c>
      <c r="E1116" s="203">
        <v>10005460451</v>
      </c>
      <c r="F1116" s="204" t="s">
        <v>1812</v>
      </c>
      <c r="G1116" s="204" t="s">
        <v>70</v>
      </c>
      <c r="H1116" s="204"/>
      <c r="I1116" s="204" t="s">
        <v>1730</v>
      </c>
      <c r="J1116" s="202" t="s">
        <v>84</v>
      </c>
      <c r="K1116" s="169" t="str">
        <f t="array" ref="K1116">IFERROR(VLOOKUP(B1116,RT!A:K,11,FALSE),"")</f>
        <v/>
      </c>
      <c r="L1116" s="170" t="str">
        <f t="array" ref="L1116">IFERROR(VLOOKUP(B1116,RT!A:AJ,36,FALSE),"")</f>
        <v/>
      </c>
      <c r="M1116" s="53" t="str">
        <f t="array" ref="M1116">IFERROR(VLOOKUP(B1116,RT!A:AL,38,FALSE),"")</f>
        <v/>
      </c>
      <c r="N1116" s="52" t="str">
        <f t="array" ref="N1116">IFERROR(VLOOKUP(B1116,RT!A:AK,37,FALSE),"")</f>
        <v/>
      </c>
      <c r="O1116" s="54" t="str">
        <f t="array" ref="O1116">IFERROR(VLOOKUP(B1116,RT!A:I,9,FALSE),"")</f>
        <v/>
      </c>
      <c r="P1116" s="52" t="str">
        <f t="array" ref="P1116">IFERROR(VLOOKUP(B1116,RT!A:H,8,FALSE),"")</f>
        <v/>
      </c>
      <c r="Q1116" s="55" t="str">
        <f t="array" ref="Q1116">IFERROR(VLOOKUP(B1116,RT!A:AA,27,FALSE),"")</f>
        <v/>
      </c>
      <c r="R1116" s="56" t="str">
        <f t="array" ref="R1116">IF(AND(E1116&lt;&gt;"",G1116="INS",K1116="OUI",M1116&gt;0),M1116*IF($O1116&gt;41790,5.94,5.65),"")</f>
        <v/>
      </c>
      <c r="S1116" s="50" t="str">
        <f t="array" ref="S1116">IF(AND(E1116&lt;&gt;"",G1116="REV",K1116="OUI",M1116&gt;0),M1116*IF($O1116&gt;41790,6.2,5.9),"")</f>
        <v/>
      </c>
      <c r="T1116" s="57" t="str">
        <f t="array" ref="T1116">IF(AND(E1116&lt;&gt;"",K1116="NON",OR(L1116="Branchement individuel",L1116="Batiment détruit")),3,"")</f>
        <v/>
      </c>
      <c r="U1116" s="58"/>
      <c r="V1116" s="58" t="str">
        <f t="array" ref="V1116">IF(AND(E1116&lt;&gt;"",K1116="OUI",Q1116="OUI"),18,"")</f>
        <v/>
      </c>
      <c r="W1116" s="49" t="str">
        <f t="array" ref="W1116">IF(AND(E1116&lt;&gt;"",K1116="OUI",Q1116="OUI"),60,"")</f>
        <v/>
      </c>
      <c r="X1116" s="56"/>
      <c r="Y1116" s="49"/>
      <c r="Z1116" s="49"/>
      <c r="AA1116" s="51"/>
      <c r="AB1116" s="48"/>
    </row>
    <row r="1117" spans="1:28" x14ac:dyDescent="0.25">
      <c r="A1117" s="152" t="str">
        <f t="array" ref="A1117">IF(D1117="",RIGHT(E1117,7),"")</f>
        <v>5424740</v>
      </c>
      <c r="B1117" s="152">
        <f t="array" ref="B1117">E1117</f>
        <v>10005424740</v>
      </c>
      <c r="C1117" s="61" t="str">
        <f t="array" ref="C1117">IFERROR(VLOOKUP(B1117,RT!A:B,2,FALSE),"")</f>
        <v/>
      </c>
      <c r="D1117" s="7" t="str">
        <f t="array" ref="D1117">IFERROR(VLOOKUP(B1117,RT!A:J,10,FALSE),"")</f>
        <v/>
      </c>
      <c r="E1117" s="203">
        <v>10005424740</v>
      </c>
      <c r="F1117" s="204" t="s">
        <v>1811</v>
      </c>
      <c r="G1117" s="204" t="s">
        <v>70</v>
      </c>
      <c r="H1117" s="204"/>
      <c r="I1117" s="204" t="s">
        <v>1730</v>
      </c>
      <c r="J1117" s="202" t="s">
        <v>84</v>
      </c>
      <c r="K1117" s="169" t="str">
        <f t="array" ref="K1117">IFERROR(VLOOKUP(B1117,RT!A:K,11,FALSE),"")</f>
        <v/>
      </c>
      <c r="L1117" s="170" t="str">
        <f t="array" ref="L1117">IFERROR(VLOOKUP(B1117,RT!A:AJ,36,FALSE),"")</f>
        <v/>
      </c>
      <c r="M1117" s="53" t="str">
        <f t="array" ref="M1117">IFERROR(VLOOKUP(B1117,RT!A:AL,38,FALSE),"")</f>
        <v/>
      </c>
      <c r="N1117" s="52" t="str">
        <f t="array" ref="N1117">IFERROR(VLOOKUP(B1117,RT!A:AK,37,FALSE),"")</f>
        <v/>
      </c>
      <c r="O1117" s="54" t="str">
        <f t="array" ref="O1117">IFERROR(VLOOKUP(B1117,RT!A:I,9,FALSE),"")</f>
        <v/>
      </c>
      <c r="P1117" s="52" t="str">
        <f t="array" ref="P1117">IFERROR(VLOOKUP(B1117,RT!A:H,8,FALSE),"")</f>
        <v/>
      </c>
      <c r="Q1117" s="55" t="str">
        <f t="array" ref="Q1117">IFERROR(VLOOKUP(B1117,RT!A:AA,27,FALSE),"")</f>
        <v/>
      </c>
      <c r="R1117" s="56" t="str">
        <f t="array" ref="R1117">IF(AND(E1117&lt;&gt;"",G1117="INS",K1117="OUI",M1117&gt;0),M1117*IF($O1117&gt;41790,5.94,5.65),"")</f>
        <v/>
      </c>
      <c r="S1117" s="50" t="str">
        <f t="array" ref="S1117">IF(AND(E1117&lt;&gt;"",G1117="REV",K1117="OUI",M1117&gt;0),M1117*IF($O1117&gt;41790,6.2,5.9),"")</f>
        <v/>
      </c>
      <c r="T1117" s="57" t="str">
        <f t="array" ref="T1117">IF(AND(E1117&lt;&gt;"",K1117="NON",OR(L1117="Branchement individuel",L1117="Batiment détruit")),3,"")</f>
        <v/>
      </c>
      <c r="U1117" s="58"/>
      <c r="V1117" s="58" t="str">
        <f t="array" ref="V1117">IF(AND(E1117&lt;&gt;"",K1117="OUI",Q1117="OUI"),18,"")</f>
        <v/>
      </c>
      <c r="W1117" s="49" t="str">
        <f t="array" ref="W1117">IF(AND(E1117&lt;&gt;"",K1117="OUI",Q1117="OUI"),60,"")</f>
        <v/>
      </c>
      <c r="X1117" s="56"/>
      <c r="Y1117" s="49"/>
      <c r="Z1117" s="49"/>
      <c r="AA1117" s="51"/>
      <c r="AB1117" s="48"/>
    </row>
    <row r="1118" spans="1:28" x14ac:dyDescent="0.25">
      <c r="A1118" s="152" t="str">
        <f t="array" ref="A1118">IF(D1118="",RIGHT(E1118,7),"")</f>
        <v>5462570</v>
      </c>
      <c r="B1118" s="152">
        <f t="array" ref="B1118">E1118</f>
        <v>10005462570</v>
      </c>
      <c r="C1118" s="61" t="str">
        <f t="array" ref="C1118">IFERROR(VLOOKUP(B1118,RT!A:B,2,FALSE),"")</f>
        <v/>
      </c>
      <c r="D1118" s="7" t="str">
        <f t="array" ref="D1118">IFERROR(VLOOKUP(B1118,RT!A:J,10,FALSE),"")</f>
        <v/>
      </c>
      <c r="E1118" s="203">
        <v>10005462570</v>
      </c>
      <c r="F1118" s="204" t="s">
        <v>1790</v>
      </c>
      <c r="G1118" s="204" t="s">
        <v>70</v>
      </c>
      <c r="H1118" s="204"/>
      <c r="I1118" s="204" t="s">
        <v>1730</v>
      </c>
      <c r="J1118" s="202" t="s">
        <v>84</v>
      </c>
      <c r="K1118" s="169" t="str">
        <f t="array" ref="K1118">IFERROR(VLOOKUP(B1118,RT!A:K,11,FALSE),"")</f>
        <v/>
      </c>
      <c r="L1118" s="170" t="str">
        <f t="array" ref="L1118">IFERROR(VLOOKUP(B1118,RT!A:AJ,36,FALSE),"")</f>
        <v/>
      </c>
      <c r="M1118" s="53" t="str">
        <f t="array" ref="M1118">IFERROR(VLOOKUP(B1118,RT!A:AL,38,FALSE),"")</f>
        <v/>
      </c>
      <c r="N1118" s="52" t="str">
        <f t="array" ref="N1118">IFERROR(VLOOKUP(B1118,RT!A:AK,37,FALSE),"")</f>
        <v/>
      </c>
      <c r="O1118" s="54" t="str">
        <f t="array" ref="O1118">IFERROR(VLOOKUP(B1118,RT!A:I,9,FALSE),"")</f>
        <v/>
      </c>
      <c r="P1118" s="52" t="str">
        <f t="array" ref="P1118">IFERROR(VLOOKUP(B1118,RT!A:H,8,FALSE),"")</f>
        <v/>
      </c>
      <c r="Q1118" s="55" t="str">
        <f t="array" ref="Q1118">IFERROR(VLOOKUP(B1118,RT!A:AA,27,FALSE),"")</f>
        <v/>
      </c>
      <c r="R1118" s="56" t="str">
        <f t="array" ref="R1118">IF(AND(E1118&lt;&gt;"",G1118="INS",K1118="OUI",M1118&gt;0),M1118*IF($O1118&gt;41790,5.94,5.65),"")</f>
        <v/>
      </c>
      <c r="S1118" s="50" t="str">
        <f t="array" ref="S1118">IF(AND(E1118&lt;&gt;"",G1118="REV",K1118="OUI",M1118&gt;0),M1118*IF($O1118&gt;41790,6.2,5.9),"")</f>
        <v/>
      </c>
      <c r="T1118" s="57" t="str">
        <f t="array" ref="T1118">IF(AND(E1118&lt;&gt;"",K1118="NON",OR(L1118="Branchement individuel",L1118="Batiment détruit")),3,"")</f>
        <v/>
      </c>
      <c r="U1118" s="58"/>
      <c r="V1118" s="58" t="str">
        <f t="array" ref="V1118">IF(AND(E1118&lt;&gt;"",K1118="OUI",Q1118="OUI"),18,"")</f>
        <v/>
      </c>
      <c r="W1118" s="49" t="str">
        <f t="array" ref="W1118">IF(AND(E1118&lt;&gt;"",K1118="OUI",Q1118="OUI"),60,"")</f>
        <v/>
      </c>
      <c r="X1118" s="56"/>
      <c r="Y1118" s="49"/>
      <c r="Z1118" s="49"/>
      <c r="AA1118" s="51"/>
      <c r="AB1118" s="48"/>
    </row>
    <row r="1119" spans="1:28" x14ac:dyDescent="0.25">
      <c r="A1119" s="152" t="str">
        <f t="array" ref="A1119">IF(D1119="",RIGHT(E1119,7),"")</f>
        <v>5463280</v>
      </c>
      <c r="B1119" s="152">
        <f t="array" ref="B1119">E1119</f>
        <v>10005463280</v>
      </c>
      <c r="C1119" s="61" t="str">
        <f t="array" ref="C1119">IFERROR(VLOOKUP(B1119,RT!A:B,2,FALSE),"")</f>
        <v/>
      </c>
      <c r="D1119" s="7" t="str">
        <f t="array" ref="D1119">IFERROR(VLOOKUP(B1119,RT!A:J,10,FALSE),"")</f>
        <v/>
      </c>
      <c r="E1119" s="203">
        <v>10005463280</v>
      </c>
      <c r="F1119" s="204" t="s">
        <v>1731</v>
      </c>
      <c r="G1119" s="204" t="s">
        <v>70</v>
      </c>
      <c r="H1119" s="204"/>
      <c r="I1119" s="204" t="s">
        <v>1730</v>
      </c>
      <c r="J1119" s="202" t="s">
        <v>84</v>
      </c>
      <c r="K1119" s="169" t="str">
        <f t="array" ref="K1119">IFERROR(VLOOKUP(B1119,RT!A:K,11,FALSE),"")</f>
        <v/>
      </c>
      <c r="L1119" s="170" t="str">
        <f t="array" ref="L1119">IFERROR(VLOOKUP(B1119,RT!A:AJ,36,FALSE),"")</f>
        <v/>
      </c>
      <c r="M1119" s="53" t="str">
        <f t="array" ref="M1119">IFERROR(VLOOKUP(B1119,RT!A:AL,38,FALSE),"")</f>
        <v/>
      </c>
      <c r="N1119" s="52" t="str">
        <f t="array" ref="N1119">IFERROR(VLOOKUP(B1119,RT!A:AK,37,FALSE),"")</f>
        <v/>
      </c>
      <c r="O1119" s="54" t="str">
        <f t="array" ref="O1119">IFERROR(VLOOKUP(B1119,RT!A:I,9,FALSE),"")</f>
        <v/>
      </c>
      <c r="P1119" s="52" t="str">
        <f t="array" ref="P1119">IFERROR(VLOOKUP(B1119,RT!A:H,8,FALSE),"")</f>
        <v/>
      </c>
      <c r="Q1119" s="55" t="str">
        <f t="array" ref="Q1119">IFERROR(VLOOKUP(B1119,RT!A:AA,27,FALSE),"")</f>
        <v/>
      </c>
      <c r="R1119" s="56" t="str">
        <f t="array" ref="R1119">IF(AND(E1119&lt;&gt;"",G1119="INS",K1119="OUI",M1119&gt;0),M1119*IF($O1119&gt;41790,5.94,5.65),"")</f>
        <v/>
      </c>
      <c r="S1119" s="50" t="str">
        <f t="array" ref="S1119">IF(AND(E1119&lt;&gt;"",G1119="REV",K1119="OUI",M1119&gt;0),M1119*IF($O1119&gt;41790,6.2,5.9),"")</f>
        <v/>
      </c>
      <c r="T1119" s="57" t="str">
        <f t="array" ref="T1119">IF(AND(E1119&lt;&gt;"",K1119="NON",OR(L1119="Branchement individuel",L1119="Batiment détruit")),3,"")</f>
        <v/>
      </c>
      <c r="U1119" s="58"/>
      <c r="V1119" s="58" t="str">
        <f t="array" ref="V1119">IF(AND(E1119&lt;&gt;"",K1119="OUI",Q1119="OUI"),18,"")</f>
        <v/>
      </c>
      <c r="W1119" s="49" t="str">
        <f t="array" ref="W1119">IF(AND(E1119&lt;&gt;"",K1119="OUI",Q1119="OUI"),60,"")</f>
        <v/>
      </c>
      <c r="X1119" s="56"/>
      <c r="Y1119" s="49"/>
      <c r="Z1119" s="49"/>
      <c r="AA1119" s="51"/>
      <c r="AB1119" s="48"/>
    </row>
    <row r="1120" spans="1:28" x14ac:dyDescent="0.25">
      <c r="A1120" s="152" t="str">
        <f t="array" ref="A1120">IF(D1120="",RIGHT(E1120,7),"")</f>
        <v>5464628</v>
      </c>
      <c r="B1120" s="152">
        <f t="array" ref="B1120">E1120</f>
        <v>10005464628</v>
      </c>
      <c r="C1120" s="61" t="str">
        <f t="array" ref="C1120">IFERROR(VLOOKUP(B1120,RT!A:B,2,FALSE),"")</f>
        <v/>
      </c>
      <c r="D1120" s="7" t="str">
        <f t="array" ref="D1120">IFERROR(VLOOKUP(B1120,RT!A:J,10,FALSE),"")</f>
        <v/>
      </c>
      <c r="E1120" s="203">
        <v>10005464628</v>
      </c>
      <c r="F1120" s="204" t="s">
        <v>1789</v>
      </c>
      <c r="G1120" s="204" t="s">
        <v>70</v>
      </c>
      <c r="H1120" s="204"/>
      <c r="I1120" s="204" t="s">
        <v>1730</v>
      </c>
      <c r="J1120" s="202" t="s">
        <v>84</v>
      </c>
      <c r="K1120" s="169" t="str">
        <f t="array" ref="K1120">IFERROR(VLOOKUP(B1120,RT!A:K,11,FALSE),"")</f>
        <v/>
      </c>
      <c r="L1120" s="170" t="str">
        <f t="array" ref="L1120">IFERROR(VLOOKUP(B1120,RT!A:AJ,36,FALSE),"")</f>
        <v/>
      </c>
      <c r="M1120" s="53" t="str">
        <f t="array" ref="M1120">IFERROR(VLOOKUP(B1120,RT!A:AL,38,FALSE),"")</f>
        <v/>
      </c>
      <c r="N1120" s="52" t="str">
        <f t="array" ref="N1120">IFERROR(VLOOKUP(B1120,RT!A:AK,37,FALSE),"")</f>
        <v/>
      </c>
      <c r="O1120" s="54" t="str">
        <f t="array" ref="O1120">IFERROR(VLOOKUP(B1120,RT!A:I,9,FALSE),"")</f>
        <v/>
      </c>
      <c r="P1120" s="52" t="str">
        <f t="array" ref="P1120">IFERROR(VLOOKUP(B1120,RT!A:H,8,FALSE),"")</f>
        <v/>
      </c>
      <c r="Q1120" s="55" t="str">
        <f t="array" ref="Q1120">IFERROR(VLOOKUP(B1120,RT!A:AA,27,FALSE),"")</f>
        <v/>
      </c>
      <c r="R1120" s="56" t="str">
        <f t="array" ref="R1120">IF(AND(E1120&lt;&gt;"",G1120="INS",K1120="OUI",M1120&gt;0),M1120*IF($O1120&gt;41790,5.94,5.65),"")</f>
        <v/>
      </c>
      <c r="S1120" s="50" t="str">
        <f t="array" ref="S1120">IF(AND(E1120&lt;&gt;"",G1120="REV",K1120="OUI",M1120&gt;0),M1120*IF($O1120&gt;41790,6.2,5.9),"")</f>
        <v/>
      </c>
      <c r="T1120" s="57" t="str">
        <f t="array" ref="T1120">IF(AND(E1120&lt;&gt;"",K1120="NON",OR(L1120="Branchement individuel",L1120="Batiment détruit")),3,"")</f>
        <v/>
      </c>
      <c r="U1120" s="58"/>
      <c r="V1120" s="58" t="str">
        <f t="array" ref="V1120">IF(AND(E1120&lt;&gt;"",K1120="OUI",Q1120="OUI"),18,"")</f>
        <v/>
      </c>
      <c r="W1120" s="49" t="str">
        <f t="array" ref="W1120">IF(AND(E1120&lt;&gt;"",K1120="OUI",Q1120="OUI"),60,"")</f>
        <v/>
      </c>
      <c r="X1120" s="56"/>
      <c r="Y1120" s="49"/>
      <c r="Z1120" s="49"/>
      <c r="AA1120" s="51"/>
      <c r="AB1120" s="48"/>
    </row>
    <row r="1121" spans="1:28" x14ac:dyDescent="0.25">
      <c r="A1121" s="152" t="str">
        <f t="array" ref="A1121">IF(D1121="",RIGHT(E1121,7),"")</f>
        <v>5460453</v>
      </c>
      <c r="B1121" s="152">
        <f t="array" ref="B1121">E1121</f>
        <v>10005460453</v>
      </c>
      <c r="C1121" s="61" t="str">
        <f t="array" ref="C1121">IFERROR(VLOOKUP(B1121,RT!A:B,2,FALSE),"")</f>
        <v/>
      </c>
      <c r="D1121" s="7" t="str">
        <f t="array" ref="D1121">IFERROR(VLOOKUP(B1121,RT!A:J,10,FALSE),"")</f>
        <v/>
      </c>
      <c r="E1121" s="203">
        <v>10005460453</v>
      </c>
      <c r="F1121" s="204" t="s">
        <v>1786</v>
      </c>
      <c r="G1121" s="204" t="s">
        <v>70</v>
      </c>
      <c r="H1121" s="204"/>
      <c r="I1121" s="204" t="s">
        <v>1730</v>
      </c>
      <c r="J1121" s="202" t="s">
        <v>84</v>
      </c>
      <c r="K1121" s="169" t="str">
        <f t="array" ref="K1121">IFERROR(VLOOKUP(B1121,RT!A:K,11,FALSE),"")</f>
        <v/>
      </c>
      <c r="L1121" s="170" t="str">
        <f t="array" ref="L1121">IFERROR(VLOOKUP(B1121,RT!A:AJ,36,FALSE),"")</f>
        <v/>
      </c>
      <c r="M1121" s="53" t="str">
        <f t="array" ref="M1121">IFERROR(VLOOKUP(B1121,RT!A:AL,38,FALSE),"")</f>
        <v/>
      </c>
      <c r="N1121" s="52" t="str">
        <f t="array" ref="N1121">IFERROR(VLOOKUP(B1121,RT!A:AK,37,FALSE),"")</f>
        <v/>
      </c>
      <c r="O1121" s="54" t="str">
        <f t="array" ref="O1121">IFERROR(VLOOKUP(B1121,RT!A:I,9,FALSE),"")</f>
        <v/>
      </c>
      <c r="P1121" s="52" t="str">
        <f t="array" ref="P1121">IFERROR(VLOOKUP(B1121,RT!A:H,8,FALSE),"")</f>
        <v/>
      </c>
      <c r="Q1121" s="55" t="str">
        <f t="array" ref="Q1121">IFERROR(VLOOKUP(B1121,RT!A:AA,27,FALSE),"")</f>
        <v/>
      </c>
      <c r="R1121" s="56" t="str">
        <f t="array" ref="R1121">IF(AND(E1121&lt;&gt;"",G1121="INS",K1121="OUI",M1121&gt;0),M1121*IF($O1121&gt;41790,5.94,5.65),"")</f>
        <v/>
      </c>
      <c r="S1121" s="50" t="str">
        <f t="array" ref="S1121">IF(AND(E1121&lt;&gt;"",G1121="REV",K1121="OUI",M1121&gt;0),M1121*IF($O1121&gt;41790,6.2,5.9),"")</f>
        <v/>
      </c>
      <c r="T1121" s="57" t="str">
        <f t="array" ref="T1121">IF(AND(E1121&lt;&gt;"",K1121="NON",OR(L1121="Branchement individuel",L1121="Batiment détruit")),3,"")</f>
        <v/>
      </c>
      <c r="U1121" s="58"/>
      <c r="V1121" s="58" t="str">
        <f t="array" ref="V1121">IF(AND(E1121&lt;&gt;"",K1121="OUI",Q1121="OUI"),18,"")</f>
        <v/>
      </c>
      <c r="W1121" s="49" t="str">
        <f t="array" ref="W1121">IF(AND(E1121&lt;&gt;"",K1121="OUI",Q1121="OUI"),60,"")</f>
        <v/>
      </c>
      <c r="X1121" s="56"/>
      <c r="Y1121" s="49"/>
      <c r="Z1121" s="49"/>
      <c r="AA1121" s="51"/>
      <c r="AB1121" s="48"/>
    </row>
    <row r="1122" spans="1:28" x14ac:dyDescent="0.25">
      <c r="A1122" s="152" t="str">
        <f t="array" ref="A1122">IF(D1122="",RIGHT(E1122,7),"")</f>
        <v>5461839</v>
      </c>
      <c r="B1122" s="152">
        <f t="array" ref="B1122">E1122</f>
        <v>10005461839</v>
      </c>
      <c r="C1122" s="61" t="str">
        <f t="array" ref="C1122">IFERROR(VLOOKUP(B1122,RT!A:B,2,FALSE),"")</f>
        <v/>
      </c>
      <c r="D1122" s="7" t="str">
        <f t="array" ref="D1122">IFERROR(VLOOKUP(B1122,RT!A:J,10,FALSE),"")</f>
        <v/>
      </c>
      <c r="E1122" s="203">
        <v>10005461839</v>
      </c>
      <c r="F1122" s="204" t="s">
        <v>1758</v>
      </c>
      <c r="G1122" s="204" t="s">
        <v>70</v>
      </c>
      <c r="H1122" s="204"/>
      <c r="I1122" s="204" t="s">
        <v>1730</v>
      </c>
      <c r="J1122" s="202" t="s">
        <v>84</v>
      </c>
      <c r="K1122" s="169" t="str">
        <f t="array" ref="K1122">IFERROR(VLOOKUP(B1122,RT!A:K,11,FALSE),"")</f>
        <v/>
      </c>
      <c r="L1122" s="170" t="str">
        <f t="array" ref="L1122">IFERROR(VLOOKUP(B1122,RT!A:AJ,36,FALSE),"")</f>
        <v/>
      </c>
      <c r="M1122" s="53" t="str">
        <f t="array" ref="M1122">IFERROR(VLOOKUP(B1122,RT!A:AL,38,FALSE),"")</f>
        <v/>
      </c>
      <c r="N1122" s="52" t="str">
        <f t="array" ref="N1122">IFERROR(VLOOKUP(B1122,RT!A:AK,37,FALSE),"")</f>
        <v/>
      </c>
      <c r="O1122" s="54" t="str">
        <f t="array" ref="O1122">IFERROR(VLOOKUP(B1122,RT!A:I,9,FALSE),"")</f>
        <v/>
      </c>
      <c r="P1122" s="52" t="str">
        <f t="array" ref="P1122">IFERROR(VLOOKUP(B1122,RT!A:H,8,FALSE),"")</f>
        <v/>
      </c>
      <c r="Q1122" s="55" t="str">
        <f t="array" ref="Q1122">IFERROR(VLOOKUP(B1122,RT!A:AA,27,FALSE),"")</f>
        <v/>
      </c>
      <c r="R1122" s="56" t="str">
        <f t="array" ref="R1122">IF(AND(E1122&lt;&gt;"",G1122="INS",K1122="OUI",M1122&gt;0),M1122*IF($O1122&gt;41790,5.94,5.65),"")</f>
        <v/>
      </c>
      <c r="S1122" s="50" t="str">
        <f t="array" ref="S1122">IF(AND(E1122&lt;&gt;"",G1122="REV",K1122="OUI",M1122&gt;0),M1122*IF($O1122&gt;41790,6.2,5.9),"")</f>
        <v/>
      </c>
      <c r="T1122" s="57" t="str">
        <f t="array" ref="T1122">IF(AND(E1122&lt;&gt;"",K1122="NON",OR(L1122="Branchement individuel",L1122="Batiment détruit")),3,"")</f>
        <v/>
      </c>
      <c r="U1122" s="58"/>
      <c r="V1122" s="58" t="str">
        <f t="array" ref="V1122">IF(AND(E1122&lt;&gt;"",K1122="OUI",Q1122="OUI"),18,"")</f>
        <v/>
      </c>
      <c r="W1122" s="49" t="str">
        <f t="array" ref="W1122">IF(AND(E1122&lt;&gt;"",K1122="OUI",Q1122="OUI"),60,"")</f>
        <v/>
      </c>
      <c r="X1122" s="56"/>
      <c r="Y1122" s="49"/>
      <c r="Z1122" s="49"/>
      <c r="AA1122" s="51"/>
      <c r="AB1122" s="48"/>
    </row>
    <row r="1123" spans="1:28" x14ac:dyDescent="0.25">
      <c r="A1123" s="152" t="str">
        <f t="array" ref="A1123">IF(D1123="",RIGHT(E1123,7),"")</f>
        <v>5580762</v>
      </c>
      <c r="B1123" s="152">
        <f t="array" ref="B1123">E1123</f>
        <v>10005580762</v>
      </c>
      <c r="C1123" s="61" t="str">
        <f t="array" ref="C1123">IFERROR(VLOOKUP(B1123,RT!A:B,2,FALSE),"")</f>
        <v/>
      </c>
      <c r="D1123" s="7" t="str">
        <f t="array" ref="D1123">IFERROR(VLOOKUP(B1123,RT!A:J,10,FALSE),"")</f>
        <v/>
      </c>
      <c r="E1123" s="203">
        <v>10005580762</v>
      </c>
      <c r="F1123" s="204" t="s">
        <v>1778</v>
      </c>
      <c r="G1123" s="204" t="s">
        <v>70</v>
      </c>
      <c r="H1123" s="204"/>
      <c r="I1123" s="204" t="s">
        <v>1730</v>
      </c>
      <c r="J1123" s="202" t="s">
        <v>84</v>
      </c>
      <c r="K1123" s="169" t="str">
        <f t="array" ref="K1123">IFERROR(VLOOKUP(B1123,RT!A:K,11,FALSE),"")</f>
        <v/>
      </c>
      <c r="L1123" s="170" t="str">
        <f t="array" ref="L1123">IFERROR(VLOOKUP(B1123,RT!A:AJ,36,FALSE),"")</f>
        <v/>
      </c>
      <c r="M1123" s="53" t="str">
        <f t="array" ref="M1123">IFERROR(VLOOKUP(B1123,RT!A:AL,38,FALSE),"")</f>
        <v/>
      </c>
      <c r="N1123" s="52" t="str">
        <f t="array" ref="N1123">IFERROR(VLOOKUP(B1123,RT!A:AK,37,FALSE),"")</f>
        <v/>
      </c>
      <c r="O1123" s="54" t="str">
        <f t="array" ref="O1123">IFERROR(VLOOKUP(B1123,RT!A:I,9,FALSE),"")</f>
        <v/>
      </c>
      <c r="P1123" s="52" t="str">
        <f t="array" ref="P1123">IFERROR(VLOOKUP(B1123,RT!A:H,8,FALSE),"")</f>
        <v/>
      </c>
      <c r="Q1123" s="55" t="str">
        <f t="array" ref="Q1123">IFERROR(VLOOKUP(B1123,RT!A:AA,27,FALSE),"")</f>
        <v/>
      </c>
      <c r="R1123" s="56" t="str">
        <f t="array" ref="R1123">IF(AND(E1123&lt;&gt;"",G1123="INS",K1123="OUI",M1123&gt;0),M1123*IF($O1123&gt;41790,5.94,5.65),"")</f>
        <v/>
      </c>
      <c r="S1123" s="50" t="str">
        <f t="array" ref="S1123">IF(AND(E1123&lt;&gt;"",G1123="REV",K1123="OUI",M1123&gt;0),M1123*IF($O1123&gt;41790,6.2,5.9),"")</f>
        <v/>
      </c>
      <c r="T1123" s="57" t="str">
        <f t="array" ref="T1123">IF(AND(E1123&lt;&gt;"",K1123="NON",OR(L1123="Branchement individuel",L1123="Batiment détruit")),3,"")</f>
        <v/>
      </c>
      <c r="U1123" s="58"/>
      <c r="V1123" s="58" t="str">
        <f t="array" ref="V1123">IF(AND(E1123&lt;&gt;"",K1123="OUI",Q1123="OUI"),18,"")</f>
        <v/>
      </c>
      <c r="W1123" s="49" t="str">
        <f t="array" ref="W1123">IF(AND(E1123&lt;&gt;"",K1123="OUI",Q1123="OUI"),60,"")</f>
        <v/>
      </c>
      <c r="X1123" s="56"/>
      <c r="Y1123" s="49"/>
      <c r="Z1123" s="49"/>
      <c r="AA1123" s="51"/>
      <c r="AB1123" s="48"/>
    </row>
    <row r="1124" spans="1:28" x14ac:dyDescent="0.25">
      <c r="A1124" s="152" t="str">
        <f t="array" ref="A1124">IF(D1124="",RIGHT(E1124,7),"")</f>
        <v>5388548</v>
      </c>
      <c r="B1124" s="152">
        <f t="array" ref="B1124">E1124</f>
        <v>10005388548</v>
      </c>
      <c r="C1124" s="61" t="str">
        <f t="array" ref="C1124">IFERROR(VLOOKUP(B1124,RT!A:B,2,FALSE),"")</f>
        <v/>
      </c>
      <c r="D1124" s="7" t="str">
        <f t="array" ref="D1124">IFERROR(VLOOKUP(B1124,RT!A:J,10,FALSE),"")</f>
        <v/>
      </c>
      <c r="E1124" s="203">
        <v>10005388548</v>
      </c>
      <c r="F1124" s="204" t="s">
        <v>1740</v>
      </c>
      <c r="G1124" s="204" t="s">
        <v>70</v>
      </c>
      <c r="H1124" s="204"/>
      <c r="I1124" s="204" t="s">
        <v>1730</v>
      </c>
      <c r="J1124" s="202" t="s">
        <v>84</v>
      </c>
      <c r="K1124" s="169" t="str">
        <f t="array" ref="K1124">IFERROR(VLOOKUP(B1124,RT!A:K,11,FALSE),"")</f>
        <v/>
      </c>
      <c r="L1124" s="170" t="str">
        <f t="array" ref="L1124">IFERROR(VLOOKUP(B1124,RT!A:AJ,36,FALSE),"")</f>
        <v/>
      </c>
      <c r="M1124" s="53" t="str">
        <f t="array" ref="M1124">IFERROR(VLOOKUP(B1124,RT!A:AL,38,FALSE),"")</f>
        <v/>
      </c>
      <c r="N1124" s="52" t="str">
        <f t="array" ref="N1124">IFERROR(VLOOKUP(B1124,RT!A:AK,37,FALSE),"")</f>
        <v/>
      </c>
      <c r="O1124" s="54" t="str">
        <f t="array" ref="O1124">IFERROR(VLOOKUP(B1124,RT!A:I,9,FALSE),"")</f>
        <v/>
      </c>
      <c r="P1124" s="52" t="str">
        <f t="array" ref="P1124">IFERROR(VLOOKUP(B1124,RT!A:H,8,FALSE),"")</f>
        <v/>
      </c>
      <c r="Q1124" s="55" t="str">
        <f t="array" ref="Q1124">IFERROR(VLOOKUP(B1124,RT!A:AA,27,FALSE),"")</f>
        <v/>
      </c>
      <c r="R1124" s="56" t="str">
        <f t="array" ref="R1124">IF(AND(E1124&lt;&gt;"",G1124="INS",K1124="OUI",M1124&gt;0),M1124*IF($O1124&gt;41790,5.94,5.65),"")</f>
        <v/>
      </c>
      <c r="S1124" s="50" t="str">
        <f t="array" ref="S1124">IF(AND(E1124&lt;&gt;"",G1124="REV",K1124="OUI",M1124&gt;0),M1124*IF($O1124&gt;41790,6.2,5.9),"")</f>
        <v/>
      </c>
      <c r="T1124" s="57" t="str">
        <f t="array" ref="T1124">IF(AND(E1124&lt;&gt;"",K1124="NON",OR(L1124="Branchement individuel",L1124="Batiment détruit")),3,"")</f>
        <v/>
      </c>
      <c r="U1124" s="58"/>
      <c r="V1124" s="58" t="str">
        <f t="array" ref="V1124">IF(AND(E1124&lt;&gt;"",K1124="OUI",Q1124="OUI"),18,"")</f>
        <v/>
      </c>
      <c r="W1124" s="49" t="str">
        <f t="array" ref="W1124">IF(AND(E1124&lt;&gt;"",K1124="OUI",Q1124="OUI"),60,"")</f>
        <v/>
      </c>
      <c r="X1124" s="56"/>
      <c r="Y1124" s="49"/>
      <c r="Z1124" s="49"/>
      <c r="AA1124" s="51"/>
      <c r="AB1124" s="48"/>
    </row>
    <row r="1125" spans="1:28" x14ac:dyDescent="0.25">
      <c r="A1125" s="152" t="str">
        <f t="array" ref="A1125">IF(D1125="",RIGHT(E1125,7),"")</f>
        <v>5383986</v>
      </c>
      <c r="B1125" s="152">
        <f t="array" ref="B1125">E1125</f>
        <v>10005383986</v>
      </c>
      <c r="C1125" s="61" t="str">
        <f t="array" ref="C1125">IFERROR(VLOOKUP(B1125,RT!A:B,2,FALSE),"")</f>
        <v/>
      </c>
      <c r="D1125" s="7" t="str">
        <f t="array" ref="D1125">IFERROR(VLOOKUP(B1125,RT!A:J,10,FALSE),"")</f>
        <v/>
      </c>
      <c r="E1125" s="203">
        <v>10005383986</v>
      </c>
      <c r="F1125" s="204" t="s">
        <v>1759</v>
      </c>
      <c r="G1125" s="204" t="s">
        <v>70</v>
      </c>
      <c r="H1125" s="204"/>
      <c r="I1125" s="204" t="s">
        <v>1730</v>
      </c>
      <c r="J1125" s="202" t="s">
        <v>84</v>
      </c>
      <c r="K1125" s="169" t="str">
        <f t="array" ref="K1125">IFERROR(VLOOKUP(B1125,RT!A:K,11,FALSE),"")</f>
        <v/>
      </c>
      <c r="L1125" s="170" t="str">
        <f t="array" ref="L1125">IFERROR(VLOOKUP(B1125,RT!A:AJ,36,FALSE),"")</f>
        <v/>
      </c>
      <c r="M1125" s="53" t="str">
        <f t="array" ref="M1125">IFERROR(VLOOKUP(B1125,RT!A:AL,38,FALSE),"")</f>
        <v/>
      </c>
      <c r="N1125" s="52" t="str">
        <f t="array" ref="N1125">IFERROR(VLOOKUP(B1125,RT!A:AK,37,FALSE),"")</f>
        <v/>
      </c>
      <c r="O1125" s="54" t="str">
        <f t="array" ref="O1125">IFERROR(VLOOKUP(B1125,RT!A:I,9,FALSE),"")</f>
        <v/>
      </c>
      <c r="P1125" s="52" t="str">
        <f t="array" ref="P1125">IFERROR(VLOOKUP(B1125,RT!A:H,8,FALSE),"")</f>
        <v/>
      </c>
      <c r="Q1125" s="55" t="str">
        <f t="array" ref="Q1125">IFERROR(VLOOKUP(B1125,RT!A:AA,27,FALSE),"")</f>
        <v/>
      </c>
      <c r="R1125" s="56" t="str">
        <f t="array" ref="R1125">IF(AND(E1125&lt;&gt;"",G1125="INS",K1125="OUI",M1125&gt;0),M1125*IF($O1125&gt;41790,5.94,5.65),"")</f>
        <v/>
      </c>
      <c r="S1125" s="50" t="str">
        <f t="array" ref="S1125">IF(AND(E1125&lt;&gt;"",G1125="REV",K1125="OUI",M1125&gt;0),M1125*IF($O1125&gt;41790,6.2,5.9),"")</f>
        <v/>
      </c>
      <c r="T1125" s="57" t="str">
        <f t="array" ref="T1125">IF(AND(E1125&lt;&gt;"",K1125="NON",OR(L1125="Branchement individuel",L1125="Batiment détruit")),3,"")</f>
        <v/>
      </c>
      <c r="U1125" s="58"/>
      <c r="V1125" s="58" t="str">
        <f t="array" ref="V1125">IF(AND(E1125&lt;&gt;"",K1125="OUI",Q1125="OUI"),18,"")</f>
        <v/>
      </c>
      <c r="W1125" s="49" t="str">
        <f t="array" ref="W1125">IF(AND(E1125&lt;&gt;"",K1125="OUI",Q1125="OUI"),60,"")</f>
        <v/>
      </c>
      <c r="X1125" s="56"/>
      <c r="Y1125" s="49"/>
      <c r="Z1125" s="49"/>
      <c r="AA1125" s="51"/>
      <c r="AB1125" s="48"/>
    </row>
    <row r="1126" spans="1:28" x14ac:dyDescent="0.25">
      <c r="A1126" s="152" t="str">
        <f t="array" ref="A1126">IF(D1126="",RIGHT(E1126,7),"")</f>
        <v>5144438</v>
      </c>
      <c r="B1126" s="152">
        <f t="array" ref="B1126">E1126</f>
        <v>10005144438</v>
      </c>
      <c r="C1126" s="61" t="str">
        <f t="array" ref="C1126">IFERROR(VLOOKUP(B1126,RT!A:B,2,FALSE),"")</f>
        <v/>
      </c>
      <c r="D1126" s="7" t="str">
        <f t="array" ref="D1126">IFERROR(VLOOKUP(B1126,RT!A:J,10,FALSE),"")</f>
        <v/>
      </c>
      <c r="E1126" s="203">
        <v>10005144438</v>
      </c>
      <c r="F1126" s="204" t="s">
        <v>1827</v>
      </c>
      <c r="G1126" s="204" t="s">
        <v>70</v>
      </c>
      <c r="H1126" s="204"/>
      <c r="I1126" s="204" t="s">
        <v>1730</v>
      </c>
      <c r="J1126" s="202" t="s">
        <v>84</v>
      </c>
      <c r="K1126" s="169" t="str">
        <f t="array" ref="K1126">IFERROR(VLOOKUP(B1126,RT!A:K,11,FALSE),"")</f>
        <v/>
      </c>
      <c r="L1126" s="170" t="str">
        <f t="array" ref="L1126">IFERROR(VLOOKUP(B1126,RT!A:AJ,36,FALSE),"")</f>
        <v/>
      </c>
      <c r="M1126" s="53" t="str">
        <f t="array" ref="M1126">IFERROR(VLOOKUP(B1126,RT!A:AL,38,FALSE),"")</f>
        <v/>
      </c>
      <c r="N1126" s="52" t="str">
        <f t="array" ref="N1126">IFERROR(VLOOKUP(B1126,RT!A:AK,37,FALSE),"")</f>
        <v/>
      </c>
      <c r="O1126" s="54" t="str">
        <f t="array" ref="O1126">IFERROR(VLOOKUP(B1126,RT!A:I,9,FALSE),"")</f>
        <v/>
      </c>
      <c r="P1126" s="52" t="str">
        <f t="array" ref="P1126">IFERROR(VLOOKUP(B1126,RT!A:H,8,FALSE),"")</f>
        <v/>
      </c>
      <c r="Q1126" s="55" t="str">
        <f t="array" ref="Q1126">IFERROR(VLOOKUP(B1126,RT!A:AA,27,FALSE),"")</f>
        <v/>
      </c>
      <c r="R1126" s="56" t="str">
        <f t="array" ref="R1126">IF(AND(E1126&lt;&gt;"",G1126="INS",K1126="OUI",M1126&gt;0),M1126*IF($O1126&gt;41790,5.94,5.65),"")</f>
        <v/>
      </c>
      <c r="S1126" s="50" t="str">
        <f t="array" ref="S1126">IF(AND(E1126&lt;&gt;"",G1126="REV",K1126="OUI",M1126&gt;0),M1126*IF($O1126&gt;41790,6.2,5.9),"")</f>
        <v/>
      </c>
      <c r="T1126" s="57" t="str">
        <f t="array" ref="T1126">IF(AND(E1126&lt;&gt;"",K1126="NON",OR(L1126="Branchement individuel",L1126="Batiment détruit")),3,"")</f>
        <v/>
      </c>
      <c r="U1126" s="58"/>
      <c r="V1126" s="58" t="str">
        <f t="array" ref="V1126">IF(AND(E1126&lt;&gt;"",K1126="OUI",Q1126="OUI"),18,"")</f>
        <v/>
      </c>
      <c r="W1126" s="49" t="str">
        <f t="array" ref="W1126">IF(AND(E1126&lt;&gt;"",K1126="OUI",Q1126="OUI"),60,"")</f>
        <v/>
      </c>
      <c r="X1126" s="56"/>
      <c r="Y1126" s="49"/>
      <c r="Z1126" s="49"/>
      <c r="AA1126" s="51"/>
      <c r="AB1126" s="48"/>
    </row>
    <row r="1127" spans="1:28" x14ac:dyDescent="0.25">
      <c r="A1127" s="152" t="str">
        <f t="array" ref="A1127">IF(D1127="",RIGHT(E1127,7),"")</f>
        <v>5339644</v>
      </c>
      <c r="B1127" s="152">
        <f t="array" ref="B1127">E1127</f>
        <v>10005339644</v>
      </c>
      <c r="C1127" s="61" t="str">
        <f t="array" ref="C1127">IFERROR(VLOOKUP(B1127,RT!A:B,2,FALSE),"")</f>
        <v/>
      </c>
      <c r="D1127" s="7" t="str">
        <f t="array" ref="D1127">IFERROR(VLOOKUP(B1127,RT!A:J,10,FALSE),"")</f>
        <v/>
      </c>
      <c r="E1127" s="203">
        <v>10005339644</v>
      </c>
      <c r="F1127" s="204" t="s">
        <v>1810</v>
      </c>
      <c r="G1127" s="204" t="s">
        <v>70</v>
      </c>
      <c r="H1127" s="204"/>
      <c r="I1127" s="204" t="s">
        <v>1730</v>
      </c>
      <c r="J1127" s="202" t="s">
        <v>84</v>
      </c>
      <c r="K1127" s="169" t="str">
        <f t="array" ref="K1127">IFERROR(VLOOKUP(B1127,RT!A:K,11,FALSE),"")</f>
        <v/>
      </c>
      <c r="L1127" s="170" t="str">
        <f t="array" ref="L1127">IFERROR(VLOOKUP(B1127,RT!A:AJ,36,FALSE),"")</f>
        <v/>
      </c>
      <c r="M1127" s="53" t="str">
        <f t="array" ref="M1127">IFERROR(VLOOKUP(B1127,RT!A:AL,38,FALSE),"")</f>
        <v/>
      </c>
      <c r="N1127" s="52" t="str">
        <f t="array" ref="N1127">IFERROR(VLOOKUP(B1127,RT!A:AK,37,FALSE),"")</f>
        <v/>
      </c>
      <c r="O1127" s="54" t="str">
        <f t="array" ref="O1127">IFERROR(VLOOKUP(B1127,RT!A:I,9,FALSE),"")</f>
        <v/>
      </c>
      <c r="P1127" s="52" t="str">
        <f t="array" ref="P1127">IFERROR(VLOOKUP(B1127,RT!A:H,8,FALSE),"")</f>
        <v/>
      </c>
      <c r="Q1127" s="55" t="str">
        <f t="array" ref="Q1127">IFERROR(VLOOKUP(B1127,RT!A:AA,27,FALSE),"")</f>
        <v/>
      </c>
      <c r="R1127" s="56" t="str">
        <f t="array" ref="R1127">IF(AND(E1127&lt;&gt;"",G1127="INS",K1127="OUI",M1127&gt;0),M1127*IF($O1127&gt;41790,5.94,5.65),"")</f>
        <v/>
      </c>
      <c r="S1127" s="50" t="str">
        <f t="array" ref="S1127">IF(AND(E1127&lt;&gt;"",G1127="REV",K1127="OUI",M1127&gt;0),M1127*IF($O1127&gt;41790,6.2,5.9),"")</f>
        <v/>
      </c>
      <c r="T1127" s="57" t="str">
        <f t="array" ref="T1127">IF(AND(E1127&lt;&gt;"",K1127="NON",OR(L1127="Branchement individuel",L1127="Batiment détruit")),3,"")</f>
        <v/>
      </c>
      <c r="U1127" s="58"/>
      <c r="V1127" s="58" t="str">
        <f t="array" ref="V1127">IF(AND(E1127&lt;&gt;"",K1127="OUI",Q1127="OUI"),18,"")</f>
        <v/>
      </c>
      <c r="W1127" s="49" t="str">
        <f t="array" ref="W1127">IF(AND(E1127&lt;&gt;"",K1127="OUI",Q1127="OUI"),60,"")</f>
        <v/>
      </c>
      <c r="X1127" s="56"/>
      <c r="Y1127" s="49"/>
      <c r="Z1127" s="49"/>
      <c r="AA1127" s="51"/>
      <c r="AB1127" s="48"/>
    </row>
    <row r="1128" spans="1:28" x14ac:dyDescent="0.25">
      <c r="A1128" s="152" t="str">
        <f t="array" ref="A1128">IF(D1128="",RIGHT(E1128,7),"")</f>
        <v>5340583</v>
      </c>
      <c r="B1128" s="152">
        <f t="array" ref="B1128">E1128</f>
        <v>10005340583</v>
      </c>
      <c r="C1128" s="61" t="str">
        <f t="array" ref="C1128">IFERROR(VLOOKUP(B1128,RT!A:B,2,FALSE),"")</f>
        <v/>
      </c>
      <c r="D1128" s="7" t="str">
        <f t="array" ref="D1128">IFERROR(VLOOKUP(B1128,RT!A:J,10,FALSE),"")</f>
        <v/>
      </c>
      <c r="E1128" s="203">
        <v>10005340583</v>
      </c>
      <c r="F1128" s="204" t="s">
        <v>1729</v>
      </c>
      <c r="G1128" s="204" t="s">
        <v>70</v>
      </c>
      <c r="H1128" s="204"/>
      <c r="I1128" s="204" t="s">
        <v>1730</v>
      </c>
      <c r="J1128" s="202" t="s">
        <v>84</v>
      </c>
      <c r="K1128" s="169" t="str">
        <f t="array" ref="K1128">IFERROR(VLOOKUP(B1128,RT!A:K,11,FALSE),"")</f>
        <v/>
      </c>
      <c r="L1128" s="170" t="str">
        <f t="array" ref="L1128">IFERROR(VLOOKUP(B1128,RT!A:AJ,36,FALSE),"")</f>
        <v/>
      </c>
      <c r="M1128" s="53" t="str">
        <f t="array" ref="M1128">IFERROR(VLOOKUP(B1128,RT!A:AL,38,FALSE),"")</f>
        <v/>
      </c>
      <c r="N1128" s="52" t="str">
        <f t="array" ref="N1128">IFERROR(VLOOKUP(B1128,RT!A:AK,37,FALSE),"")</f>
        <v/>
      </c>
      <c r="O1128" s="54" t="str">
        <f t="array" ref="O1128">IFERROR(VLOOKUP(B1128,RT!A:I,9,FALSE),"")</f>
        <v/>
      </c>
      <c r="P1128" s="52" t="str">
        <f t="array" ref="P1128">IFERROR(VLOOKUP(B1128,RT!A:H,8,FALSE),"")</f>
        <v/>
      </c>
      <c r="Q1128" s="55" t="str">
        <f t="array" ref="Q1128">IFERROR(VLOOKUP(B1128,RT!A:AA,27,FALSE),"")</f>
        <v/>
      </c>
      <c r="R1128" s="56" t="str">
        <f t="array" ref="R1128">IF(AND(E1128&lt;&gt;"",G1128="INS",K1128="OUI",M1128&gt;0),M1128*IF($O1128&gt;41790,5.94,5.65),"")</f>
        <v/>
      </c>
      <c r="S1128" s="50" t="str">
        <f t="array" ref="S1128">IF(AND(E1128&lt;&gt;"",G1128="REV",K1128="OUI",M1128&gt;0),M1128*IF($O1128&gt;41790,6.2,5.9),"")</f>
        <v/>
      </c>
      <c r="T1128" s="57" t="str">
        <f t="array" ref="T1128">IF(AND(E1128&lt;&gt;"",K1128="NON",OR(L1128="Branchement individuel",L1128="Batiment détruit")),3,"")</f>
        <v/>
      </c>
      <c r="U1128" s="58"/>
      <c r="V1128" s="58" t="str">
        <f t="array" ref="V1128">IF(AND(E1128&lt;&gt;"",K1128="OUI",Q1128="OUI"),18,"")</f>
        <v/>
      </c>
      <c r="W1128" s="49" t="str">
        <f t="array" ref="W1128">IF(AND(E1128&lt;&gt;"",K1128="OUI",Q1128="OUI"),60,"")</f>
        <v/>
      </c>
      <c r="X1128" s="56"/>
      <c r="Y1128" s="49"/>
      <c r="Z1128" s="49"/>
      <c r="AA1128" s="51"/>
      <c r="AB1128" s="48"/>
    </row>
    <row r="1129" spans="1:28" x14ac:dyDescent="0.25">
      <c r="A1129" s="152" t="str">
        <f t="array" ref="A1129">IF(D1129="",RIGHT(E1129,7),"")</f>
        <v>5336133</v>
      </c>
      <c r="B1129" s="152">
        <f t="array" ref="B1129">E1129</f>
        <v>10005336133</v>
      </c>
      <c r="C1129" s="61" t="str">
        <f t="array" ref="C1129">IFERROR(VLOOKUP(B1129,RT!A:B,2,FALSE),"")</f>
        <v/>
      </c>
      <c r="D1129" s="7" t="str">
        <f t="array" ref="D1129">IFERROR(VLOOKUP(B1129,RT!A:J,10,FALSE),"")</f>
        <v/>
      </c>
      <c r="E1129" s="203">
        <v>10005336133</v>
      </c>
      <c r="F1129" s="204" t="s">
        <v>1809</v>
      </c>
      <c r="G1129" s="204" t="s">
        <v>70</v>
      </c>
      <c r="H1129" s="204"/>
      <c r="I1129" s="204" t="s">
        <v>1730</v>
      </c>
      <c r="J1129" s="202" t="s">
        <v>84</v>
      </c>
      <c r="K1129" s="169" t="str">
        <f t="array" ref="K1129">IFERROR(VLOOKUP(B1129,RT!A:K,11,FALSE),"")</f>
        <v/>
      </c>
      <c r="L1129" s="170" t="str">
        <f t="array" ref="L1129">IFERROR(VLOOKUP(B1129,RT!A:AJ,36,FALSE),"")</f>
        <v/>
      </c>
      <c r="M1129" s="53" t="str">
        <f t="array" ref="M1129">IFERROR(VLOOKUP(B1129,RT!A:AL,38,FALSE),"")</f>
        <v/>
      </c>
      <c r="N1129" s="52" t="str">
        <f t="array" ref="N1129">IFERROR(VLOOKUP(B1129,RT!A:AK,37,FALSE),"")</f>
        <v/>
      </c>
      <c r="O1129" s="54" t="str">
        <f t="array" ref="O1129">IFERROR(VLOOKUP(B1129,RT!A:I,9,FALSE),"")</f>
        <v/>
      </c>
      <c r="P1129" s="52" t="str">
        <f t="array" ref="P1129">IFERROR(VLOOKUP(B1129,RT!A:H,8,FALSE),"")</f>
        <v/>
      </c>
      <c r="Q1129" s="55" t="str">
        <f t="array" ref="Q1129">IFERROR(VLOOKUP(B1129,RT!A:AA,27,FALSE),"")</f>
        <v/>
      </c>
      <c r="R1129" s="56" t="str">
        <f t="array" ref="R1129">IF(AND(E1129&lt;&gt;"",G1129="INS",K1129="OUI",M1129&gt;0),M1129*IF($O1129&gt;41790,5.94,5.65),"")</f>
        <v/>
      </c>
      <c r="S1129" s="50" t="str">
        <f t="array" ref="S1129">IF(AND(E1129&lt;&gt;"",G1129="REV",K1129="OUI",M1129&gt;0),M1129*IF($O1129&gt;41790,6.2,5.9),"")</f>
        <v/>
      </c>
      <c r="T1129" s="57" t="str">
        <f t="array" ref="T1129">IF(AND(E1129&lt;&gt;"",K1129="NON",OR(L1129="Branchement individuel",L1129="Batiment détruit")),3,"")</f>
        <v/>
      </c>
      <c r="U1129" s="58"/>
      <c r="V1129" s="58" t="str">
        <f t="array" ref="V1129">IF(AND(E1129&lt;&gt;"",K1129="OUI",Q1129="OUI"),18,"")</f>
        <v/>
      </c>
      <c r="W1129" s="49" t="str">
        <f t="array" ref="W1129">IF(AND(E1129&lt;&gt;"",K1129="OUI",Q1129="OUI"),60,"")</f>
        <v/>
      </c>
      <c r="X1129" s="56"/>
      <c r="Y1129" s="49"/>
      <c r="Z1129" s="49"/>
      <c r="AA1129" s="51"/>
      <c r="AB1129" s="48"/>
    </row>
    <row r="1130" spans="1:28" x14ac:dyDescent="0.25">
      <c r="A1130" s="152" t="str">
        <f t="array" ref="A1130">IF(D1130="",RIGHT(E1130,7),"")</f>
        <v>5337097</v>
      </c>
      <c r="B1130" s="152">
        <f t="array" ref="B1130">E1130</f>
        <v>10005337097</v>
      </c>
      <c r="C1130" s="61" t="str">
        <f t="array" ref="C1130">IFERROR(VLOOKUP(B1130,RT!A:B,2,FALSE),"")</f>
        <v/>
      </c>
      <c r="D1130" s="7" t="str">
        <f t="array" ref="D1130">IFERROR(VLOOKUP(B1130,RT!A:J,10,FALSE),"")</f>
        <v/>
      </c>
      <c r="E1130" s="203">
        <v>10005337097</v>
      </c>
      <c r="F1130" s="204" t="s">
        <v>1808</v>
      </c>
      <c r="G1130" s="204" t="s">
        <v>70</v>
      </c>
      <c r="H1130" s="204"/>
      <c r="I1130" s="204" t="s">
        <v>1730</v>
      </c>
      <c r="J1130" s="202" t="s">
        <v>84</v>
      </c>
      <c r="K1130" s="169" t="str">
        <f t="array" ref="K1130">IFERROR(VLOOKUP(B1130,RT!A:K,11,FALSE),"")</f>
        <v/>
      </c>
      <c r="L1130" s="170" t="str">
        <f t="array" ref="L1130">IFERROR(VLOOKUP(B1130,RT!A:AJ,36,FALSE),"")</f>
        <v/>
      </c>
      <c r="M1130" s="53" t="str">
        <f t="array" ref="M1130">IFERROR(VLOOKUP(B1130,RT!A:AL,38,FALSE),"")</f>
        <v/>
      </c>
      <c r="N1130" s="52" t="str">
        <f t="array" ref="N1130">IFERROR(VLOOKUP(B1130,RT!A:AK,37,FALSE),"")</f>
        <v/>
      </c>
      <c r="O1130" s="54" t="str">
        <f t="array" ref="O1130">IFERROR(VLOOKUP(B1130,RT!A:I,9,FALSE),"")</f>
        <v/>
      </c>
      <c r="P1130" s="52" t="str">
        <f t="array" ref="P1130">IFERROR(VLOOKUP(B1130,RT!A:H,8,FALSE),"")</f>
        <v/>
      </c>
      <c r="Q1130" s="55" t="str">
        <f t="array" ref="Q1130">IFERROR(VLOOKUP(B1130,RT!A:AA,27,FALSE),"")</f>
        <v/>
      </c>
      <c r="R1130" s="56" t="str">
        <f t="array" ref="R1130">IF(AND(E1130&lt;&gt;"",G1130="INS",K1130="OUI",M1130&gt;0),M1130*IF($O1130&gt;41790,5.94,5.65),"")</f>
        <v/>
      </c>
      <c r="S1130" s="50" t="str">
        <f t="array" ref="S1130">IF(AND(E1130&lt;&gt;"",G1130="REV",K1130="OUI",M1130&gt;0),M1130*IF($O1130&gt;41790,6.2,5.9),"")</f>
        <v/>
      </c>
      <c r="T1130" s="57" t="str">
        <f t="array" ref="T1130">IF(AND(E1130&lt;&gt;"",K1130="NON",OR(L1130="Branchement individuel",L1130="Batiment détruit")),3,"")</f>
        <v/>
      </c>
      <c r="U1130" s="58"/>
      <c r="V1130" s="58" t="str">
        <f t="array" ref="V1130">IF(AND(E1130&lt;&gt;"",K1130="OUI",Q1130="OUI"),18,"")</f>
        <v/>
      </c>
      <c r="W1130" s="49" t="str">
        <f t="array" ref="W1130">IF(AND(E1130&lt;&gt;"",K1130="OUI",Q1130="OUI"),60,"")</f>
        <v/>
      </c>
      <c r="X1130" s="56"/>
      <c r="Y1130" s="49"/>
      <c r="Z1130" s="49"/>
      <c r="AA1130" s="51"/>
      <c r="AB1130" s="48"/>
    </row>
    <row r="1131" spans="1:28" x14ac:dyDescent="0.25">
      <c r="A1131" s="152" t="str">
        <f t="array" ref="A1131">IF(D1131="",RIGHT(E1131,7),"")</f>
        <v>5337618</v>
      </c>
      <c r="B1131" s="152">
        <f t="array" ref="B1131">E1131</f>
        <v>10005337618</v>
      </c>
      <c r="C1131" s="61" t="str">
        <f t="array" ref="C1131">IFERROR(VLOOKUP(B1131,RT!A:B,2,FALSE),"")</f>
        <v/>
      </c>
      <c r="D1131" s="7" t="str">
        <f t="array" ref="D1131">IFERROR(VLOOKUP(B1131,RT!A:J,10,FALSE),"")</f>
        <v/>
      </c>
      <c r="E1131" s="203">
        <v>10005337618</v>
      </c>
      <c r="F1131" s="204" t="s">
        <v>1807</v>
      </c>
      <c r="G1131" s="204" t="s">
        <v>70</v>
      </c>
      <c r="H1131" s="204"/>
      <c r="I1131" s="204" t="s">
        <v>1730</v>
      </c>
      <c r="J1131" s="202" t="s">
        <v>84</v>
      </c>
      <c r="K1131" s="169" t="str">
        <f t="array" ref="K1131">IFERROR(VLOOKUP(B1131,RT!A:K,11,FALSE),"")</f>
        <v/>
      </c>
      <c r="L1131" s="170" t="str">
        <f t="array" ref="L1131">IFERROR(VLOOKUP(B1131,RT!A:AJ,36,FALSE),"")</f>
        <v/>
      </c>
      <c r="M1131" s="53" t="str">
        <f t="array" ref="M1131">IFERROR(VLOOKUP(B1131,RT!A:AL,38,FALSE),"")</f>
        <v/>
      </c>
      <c r="N1131" s="52" t="str">
        <f t="array" ref="N1131">IFERROR(VLOOKUP(B1131,RT!A:AK,37,FALSE),"")</f>
        <v/>
      </c>
      <c r="O1131" s="54" t="str">
        <f t="array" ref="O1131">IFERROR(VLOOKUP(B1131,RT!A:I,9,FALSE),"")</f>
        <v/>
      </c>
      <c r="P1131" s="52" t="str">
        <f t="array" ref="P1131">IFERROR(VLOOKUP(B1131,RT!A:H,8,FALSE),"")</f>
        <v/>
      </c>
      <c r="Q1131" s="55" t="str">
        <f t="array" ref="Q1131">IFERROR(VLOOKUP(B1131,RT!A:AA,27,FALSE),"")</f>
        <v/>
      </c>
      <c r="R1131" s="56" t="str">
        <f t="array" ref="R1131">IF(AND(E1131&lt;&gt;"",G1131="INS",K1131="OUI",M1131&gt;0),M1131*IF($O1131&gt;41790,5.94,5.65),"")</f>
        <v/>
      </c>
      <c r="S1131" s="50" t="str">
        <f t="array" ref="S1131">IF(AND(E1131&lt;&gt;"",G1131="REV",K1131="OUI",M1131&gt;0),M1131*IF($O1131&gt;41790,6.2,5.9),"")</f>
        <v/>
      </c>
      <c r="T1131" s="57" t="str">
        <f t="array" ref="T1131">IF(AND(E1131&lt;&gt;"",K1131="NON",OR(L1131="Branchement individuel",L1131="Batiment détruit")),3,"")</f>
        <v/>
      </c>
      <c r="U1131" s="58"/>
      <c r="V1131" s="58" t="str">
        <f t="array" ref="V1131">IF(AND(E1131&lt;&gt;"",K1131="OUI",Q1131="OUI"),18,"")</f>
        <v/>
      </c>
      <c r="W1131" s="49" t="str">
        <f t="array" ref="W1131">IF(AND(E1131&lt;&gt;"",K1131="OUI",Q1131="OUI"),60,"")</f>
        <v/>
      </c>
      <c r="X1131" s="56"/>
      <c r="Y1131" s="49"/>
      <c r="Z1131" s="49"/>
      <c r="AA1131" s="51"/>
      <c r="AB1131" s="48"/>
    </row>
    <row r="1132" spans="1:28" x14ac:dyDescent="0.25">
      <c r="A1132" s="152" t="str">
        <f t="array" ref="A1132">IF(D1132="",RIGHT(E1132,7),"")</f>
        <v>5338134</v>
      </c>
      <c r="B1132" s="152">
        <f t="array" ref="B1132">E1132</f>
        <v>10005338134</v>
      </c>
      <c r="C1132" s="61" t="str">
        <f t="array" ref="C1132">IFERROR(VLOOKUP(B1132,RT!A:B,2,FALSE),"")</f>
        <v/>
      </c>
      <c r="D1132" s="7" t="str">
        <f t="array" ref="D1132">IFERROR(VLOOKUP(B1132,RT!A:J,10,FALSE),"")</f>
        <v/>
      </c>
      <c r="E1132" s="203">
        <v>10005338134</v>
      </c>
      <c r="F1132" s="204" t="s">
        <v>1806</v>
      </c>
      <c r="G1132" s="204" t="s">
        <v>70</v>
      </c>
      <c r="H1132" s="204"/>
      <c r="I1132" s="204" t="s">
        <v>1730</v>
      </c>
      <c r="J1132" s="202" t="s">
        <v>84</v>
      </c>
      <c r="K1132" s="169" t="str">
        <f t="array" ref="K1132">IFERROR(VLOOKUP(B1132,RT!A:K,11,FALSE),"")</f>
        <v/>
      </c>
      <c r="L1132" s="170" t="str">
        <f t="array" ref="L1132">IFERROR(VLOOKUP(B1132,RT!A:AJ,36,FALSE),"")</f>
        <v/>
      </c>
      <c r="M1132" s="53" t="str">
        <f t="array" ref="M1132">IFERROR(VLOOKUP(B1132,RT!A:AL,38,FALSE),"")</f>
        <v/>
      </c>
      <c r="N1132" s="52" t="str">
        <f t="array" ref="N1132">IFERROR(VLOOKUP(B1132,RT!A:AK,37,FALSE),"")</f>
        <v/>
      </c>
      <c r="O1132" s="54" t="str">
        <f t="array" ref="O1132">IFERROR(VLOOKUP(B1132,RT!A:I,9,FALSE),"")</f>
        <v/>
      </c>
      <c r="P1132" s="52" t="str">
        <f t="array" ref="P1132">IFERROR(VLOOKUP(B1132,RT!A:H,8,FALSE),"")</f>
        <v/>
      </c>
      <c r="Q1132" s="55" t="str">
        <f t="array" ref="Q1132">IFERROR(VLOOKUP(B1132,RT!A:AA,27,FALSE),"")</f>
        <v/>
      </c>
      <c r="R1132" s="56" t="str">
        <f t="array" ref="R1132">IF(AND(E1132&lt;&gt;"",G1132="INS",K1132="OUI",M1132&gt;0),M1132*IF($O1132&gt;41790,5.94,5.65),"")</f>
        <v/>
      </c>
      <c r="S1132" s="50" t="str">
        <f t="array" ref="S1132">IF(AND(E1132&lt;&gt;"",G1132="REV",K1132="OUI",M1132&gt;0),M1132*IF($O1132&gt;41790,6.2,5.9),"")</f>
        <v/>
      </c>
      <c r="T1132" s="57" t="str">
        <f t="array" ref="T1132">IF(AND(E1132&lt;&gt;"",K1132="NON",OR(L1132="Branchement individuel",L1132="Batiment détruit")),3,"")</f>
        <v/>
      </c>
      <c r="U1132" s="58"/>
      <c r="V1132" s="58" t="str">
        <f t="array" ref="V1132">IF(AND(E1132&lt;&gt;"",K1132="OUI",Q1132="OUI"),18,"")</f>
        <v/>
      </c>
      <c r="W1132" s="49" t="str">
        <f t="array" ref="W1132">IF(AND(E1132&lt;&gt;"",K1132="OUI",Q1132="OUI"),60,"")</f>
        <v/>
      </c>
      <c r="X1132" s="56"/>
      <c r="Y1132" s="49"/>
      <c r="Z1132" s="49"/>
      <c r="AA1132" s="51"/>
      <c r="AB1132" s="48"/>
    </row>
    <row r="1133" spans="1:28" x14ac:dyDescent="0.25">
      <c r="A1133" s="152" t="str">
        <f t="array" ref="A1133">IF(D1133="",RIGHT(E1133,7),"")</f>
        <v>5421001</v>
      </c>
      <c r="B1133" s="152">
        <f t="array" ref="B1133">E1133</f>
        <v>10005421001</v>
      </c>
      <c r="C1133" s="61" t="str">
        <f t="array" ref="C1133">IFERROR(VLOOKUP(B1133,RT!A:B,2,FALSE),"")</f>
        <v/>
      </c>
      <c r="D1133" s="7" t="str">
        <f t="array" ref="D1133">IFERROR(VLOOKUP(B1133,RT!A:J,10,FALSE),"")</f>
        <v/>
      </c>
      <c r="E1133" s="203">
        <v>10005421001</v>
      </c>
      <c r="F1133" s="204" t="s">
        <v>1785</v>
      </c>
      <c r="G1133" s="204" t="s">
        <v>70</v>
      </c>
      <c r="H1133" s="204"/>
      <c r="I1133" s="204" t="s">
        <v>1730</v>
      </c>
      <c r="J1133" s="202" t="s">
        <v>84</v>
      </c>
      <c r="K1133" s="169" t="str">
        <f t="array" ref="K1133">IFERROR(VLOOKUP(B1133,RT!A:K,11,FALSE),"")</f>
        <v/>
      </c>
      <c r="L1133" s="170" t="str">
        <f t="array" ref="L1133">IFERROR(VLOOKUP(B1133,RT!A:AJ,36,FALSE),"")</f>
        <v/>
      </c>
      <c r="M1133" s="53" t="str">
        <f t="array" ref="M1133">IFERROR(VLOOKUP(B1133,RT!A:AL,38,FALSE),"")</f>
        <v/>
      </c>
      <c r="N1133" s="52" t="str">
        <f t="array" ref="N1133">IFERROR(VLOOKUP(B1133,RT!A:AK,37,FALSE),"")</f>
        <v/>
      </c>
      <c r="O1133" s="54" t="str">
        <f t="array" ref="O1133">IFERROR(VLOOKUP(B1133,RT!A:I,9,FALSE),"")</f>
        <v/>
      </c>
      <c r="P1133" s="52" t="str">
        <f t="array" ref="P1133">IFERROR(VLOOKUP(B1133,RT!A:H,8,FALSE),"")</f>
        <v/>
      </c>
      <c r="Q1133" s="55" t="str">
        <f t="array" ref="Q1133">IFERROR(VLOOKUP(B1133,RT!A:AA,27,FALSE),"")</f>
        <v/>
      </c>
      <c r="R1133" s="56" t="str">
        <f t="array" ref="R1133">IF(AND(E1133&lt;&gt;"",G1133="INS",K1133="OUI",M1133&gt;0),M1133*IF($O1133&gt;41790,5.94,5.65),"")</f>
        <v/>
      </c>
      <c r="S1133" s="50" t="str">
        <f t="array" ref="S1133">IF(AND(E1133&lt;&gt;"",G1133="REV",K1133="OUI",M1133&gt;0),M1133*IF($O1133&gt;41790,6.2,5.9),"")</f>
        <v/>
      </c>
      <c r="T1133" s="57" t="str">
        <f t="array" ref="T1133">IF(AND(E1133&lt;&gt;"",K1133="NON",OR(L1133="Branchement individuel",L1133="Batiment détruit")),3,"")</f>
        <v/>
      </c>
      <c r="U1133" s="58"/>
      <c r="V1133" s="58" t="str">
        <f t="array" ref="V1133">IF(AND(E1133&lt;&gt;"",K1133="OUI",Q1133="OUI"),18,"")</f>
        <v/>
      </c>
      <c r="W1133" s="49" t="str">
        <f t="array" ref="W1133">IF(AND(E1133&lt;&gt;"",K1133="OUI",Q1133="OUI"),60,"")</f>
        <v/>
      </c>
      <c r="X1133" s="56"/>
      <c r="Y1133" s="49"/>
      <c r="Z1133" s="49"/>
      <c r="AA1133" s="51"/>
      <c r="AB1133" s="48"/>
    </row>
    <row r="1134" spans="1:28" x14ac:dyDescent="0.25">
      <c r="A1134" s="152" t="str">
        <f t="array" ref="A1134">IF(D1134="",RIGHT(E1134,7),"")</f>
        <v>5463282</v>
      </c>
      <c r="B1134" s="152">
        <f t="array" ref="B1134">E1134</f>
        <v>10005463282</v>
      </c>
      <c r="C1134" s="61" t="str">
        <f t="array" ref="C1134">IFERROR(VLOOKUP(B1134,RT!A:B,2,FALSE),"")</f>
        <v/>
      </c>
      <c r="D1134" s="7" t="str">
        <f t="array" ref="D1134">IFERROR(VLOOKUP(B1134,RT!A:J,10,FALSE),"")</f>
        <v/>
      </c>
      <c r="E1134" s="203">
        <v>10005463282</v>
      </c>
      <c r="F1134" s="204" t="s">
        <v>1734</v>
      </c>
      <c r="G1134" s="204" t="s">
        <v>70</v>
      </c>
      <c r="H1134" s="204"/>
      <c r="I1134" s="204" t="s">
        <v>1730</v>
      </c>
      <c r="J1134" s="202" t="s">
        <v>84</v>
      </c>
      <c r="K1134" s="169" t="str">
        <f t="array" ref="K1134">IFERROR(VLOOKUP(B1134,RT!A:K,11,FALSE),"")</f>
        <v/>
      </c>
      <c r="L1134" s="170" t="str">
        <f t="array" ref="L1134">IFERROR(VLOOKUP(B1134,RT!A:AJ,36,FALSE),"")</f>
        <v/>
      </c>
      <c r="M1134" s="53" t="str">
        <f t="array" ref="M1134">IFERROR(VLOOKUP(B1134,RT!A:AL,38,FALSE),"")</f>
        <v/>
      </c>
      <c r="N1134" s="52" t="str">
        <f t="array" ref="N1134">IFERROR(VLOOKUP(B1134,RT!A:AK,37,FALSE),"")</f>
        <v/>
      </c>
      <c r="O1134" s="54" t="str">
        <f t="array" ref="O1134">IFERROR(VLOOKUP(B1134,RT!A:I,9,FALSE),"")</f>
        <v/>
      </c>
      <c r="P1134" s="52" t="str">
        <f t="array" ref="P1134">IFERROR(VLOOKUP(B1134,RT!A:H,8,FALSE),"")</f>
        <v/>
      </c>
      <c r="Q1134" s="55" t="str">
        <f t="array" ref="Q1134">IFERROR(VLOOKUP(B1134,RT!A:AA,27,FALSE),"")</f>
        <v/>
      </c>
      <c r="R1134" s="56" t="str">
        <f t="array" ref="R1134">IF(AND(E1134&lt;&gt;"",G1134="INS",K1134="OUI",M1134&gt;0),M1134*IF($O1134&gt;41790,5.94,5.65),"")</f>
        <v/>
      </c>
      <c r="S1134" s="50" t="str">
        <f t="array" ref="S1134">IF(AND(E1134&lt;&gt;"",G1134="REV",K1134="OUI",M1134&gt;0),M1134*IF($O1134&gt;41790,6.2,5.9),"")</f>
        <v/>
      </c>
      <c r="T1134" s="57" t="str">
        <f t="array" ref="T1134">IF(AND(E1134&lt;&gt;"",K1134="NON",OR(L1134="Branchement individuel",L1134="Batiment détruit")),3,"")</f>
        <v/>
      </c>
      <c r="U1134" s="58"/>
      <c r="V1134" s="58" t="str">
        <f t="array" ref="V1134">IF(AND(E1134&lt;&gt;"",K1134="OUI",Q1134="OUI"),18,"")</f>
        <v/>
      </c>
      <c r="W1134" s="49" t="str">
        <f t="array" ref="W1134">IF(AND(E1134&lt;&gt;"",K1134="OUI",Q1134="OUI"),60,"")</f>
        <v/>
      </c>
      <c r="X1134" s="56"/>
      <c r="Y1134" s="49"/>
      <c r="Z1134" s="49"/>
      <c r="AA1134" s="51"/>
      <c r="AB1134" s="48"/>
    </row>
    <row r="1135" spans="1:28" x14ac:dyDescent="0.25">
      <c r="A1135" s="152" t="str">
        <f t="array" ref="A1135">IF(D1135="",RIGHT(E1135,7),"")</f>
        <v>5461150</v>
      </c>
      <c r="B1135" s="152">
        <f t="array" ref="B1135">E1135</f>
        <v>10005461150</v>
      </c>
      <c r="C1135" s="61" t="str">
        <f t="array" ref="C1135">IFERROR(VLOOKUP(B1135,RT!A:B,2,FALSE),"")</f>
        <v/>
      </c>
      <c r="D1135" s="7" t="str">
        <f t="array" ref="D1135">IFERROR(VLOOKUP(B1135,RT!A:J,10,FALSE),"")</f>
        <v/>
      </c>
      <c r="E1135" s="203">
        <v>10005461150</v>
      </c>
      <c r="F1135" s="204" t="s">
        <v>1757</v>
      </c>
      <c r="G1135" s="204" t="s">
        <v>70</v>
      </c>
      <c r="H1135" s="204"/>
      <c r="I1135" s="204" t="s">
        <v>1730</v>
      </c>
      <c r="J1135" s="202" t="s">
        <v>84</v>
      </c>
      <c r="K1135" s="169" t="str">
        <f t="array" ref="K1135">IFERROR(VLOOKUP(B1135,RT!A:K,11,FALSE),"")</f>
        <v/>
      </c>
      <c r="L1135" s="170" t="str">
        <f t="array" ref="L1135">IFERROR(VLOOKUP(B1135,RT!A:AJ,36,FALSE),"")</f>
        <v/>
      </c>
      <c r="M1135" s="53" t="str">
        <f t="array" ref="M1135">IFERROR(VLOOKUP(B1135,RT!A:AL,38,FALSE),"")</f>
        <v/>
      </c>
      <c r="N1135" s="52" t="str">
        <f t="array" ref="N1135">IFERROR(VLOOKUP(B1135,RT!A:AK,37,FALSE),"")</f>
        <v/>
      </c>
      <c r="O1135" s="54" t="str">
        <f t="array" ref="O1135">IFERROR(VLOOKUP(B1135,RT!A:I,9,FALSE),"")</f>
        <v/>
      </c>
      <c r="P1135" s="52" t="str">
        <f t="array" ref="P1135">IFERROR(VLOOKUP(B1135,RT!A:H,8,FALSE),"")</f>
        <v/>
      </c>
      <c r="Q1135" s="55" t="str">
        <f t="array" ref="Q1135">IFERROR(VLOOKUP(B1135,RT!A:AA,27,FALSE),"")</f>
        <v/>
      </c>
      <c r="R1135" s="56" t="str">
        <f t="array" ref="R1135">IF(AND(E1135&lt;&gt;"",G1135="INS",K1135="OUI",M1135&gt;0),M1135*IF($O1135&gt;41790,5.94,5.65),"")</f>
        <v/>
      </c>
      <c r="S1135" s="50" t="str">
        <f t="array" ref="S1135">IF(AND(E1135&lt;&gt;"",G1135="REV",K1135="OUI",M1135&gt;0),M1135*IF($O1135&gt;41790,6.2,5.9),"")</f>
        <v/>
      </c>
      <c r="T1135" s="57" t="str">
        <f t="array" ref="T1135">IF(AND(E1135&lt;&gt;"",K1135="NON",OR(L1135="Branchement individuel",L1135="Batiment détruit")),3,"")</f>
        <v/>
      </c>
      <c r="U1135" s="58"/>
      <c r="V1135" s="58" t="str">
        <f t="array" ref="V1135">IF(AND(E1135&lt;&gt;"",K1135="OUI",Q1135="OUI"),18,"")</f>
        <v/>
      </c>
      <c r="W1135" s="49" t="str">
        <f t="array" ref="W1135">IF(AND(E1135&lt;&gt;"",K1135="OUI",Q1135="OUI"),60,"")</f>
        <v/>
      </c>
      <c r="X1135" s="56"/>
      <c r="Y1135" s="49"/>
      <c r="Z1135" s="49"/>
      <c r="AA1135" s="51"/>
      <c r="AB1135" s="48"/>
    </row>
    <row r="1136" spans="1:28" x14ac:dyDescent="0.25">
      <c r="A1136" s="152" t="str">
        <f t="array" ref="A1136">IF(D1136="",RIGHT(E1136,7),"")</f>
        <v>5336578</v>
      </c>
      <c r="B1136" s="152">
        <f t="array" ref="B1136">E1136</f>
        <v>10005336578</v>
      </c>
      <c r="C1136" s="61" t="str">
        <f t="array" ref="C1136">IFERROR(VLOOKUP(B1136,RT!A:B,2,FALSE),"")</f>
        <v/>
      </c>
      <c r="D1136" s="7" t="str">
        <f t="array" ref="D1136">IFERROR(VLOOKUP(B1136,RT!A:J,10,FALSE),"")</f>
        <v/>
      </c>
      <c r="E1136" s="203">
        <v>10005336578</v>
      </c>
      <c r="F1136" s="204" t="s">
        <v>1821</v>
      </c>
      <c r="G1136" s="204" t="s">
        <v>70</v>
      </c>
      <c r="H1136" s="204"/>
      <c r="I1136" s="204" t="s">
        <v>1730</v>
      </c>
      <c r="J1136" s="202" t="s">
        <v>84</v>
      </c>
      <c r="K1136" s="169" t="str">
        <f t="array" ref="K1136">IFERROR(VLOOKUP(B1136,RT!A:K,11,FALSE),"")</f>
        <v/>
      </c>
      <c r="L1136" s="170" t="str">
        <f t="array" ref="L1136">IFERROR(VLOOKUP(B1136,RT!A:AJ,36,FALSE),"")</f>
        <v/>
      </c>
      <c r="M1136" s="53" t="str">
        <f t="array" ref="M1136">IFERROR(VLOOKUP(B1136,RT!A:AL,38,FALSE),"")</f>
        <v/>
      </c>
      <c r="N1136" s="52" t="str">
        <f t="array" ref="N1136">IFERROR(VLOOKUP(B1136,RT!A:AK,37,FALSE),"")</f>
        <v/>
      </c>
      <c r="O1136" s="54" t="str">
        <f t="array" ref="O1136">IFERROR(VLOOKUP(B1136,RT!A:I,9,FALSE),"")</f>
        <v/>
      </c>
      <c r="P1136" s="52" t="str">
        <f t="array" ref="P1136">IFERROR(VLOOKUP(B1136,RT!A:H,8,FALSE),"")</f>
        <v/>
      </c>
      <c r="Q1136" s="55" t="str">
        <f t="array" ref="Q1136">IFERROR(VLOOKUP(B1136,RT!A:AA,27,FALSE),"")</f>
        <v/>
      </c>
      <c r="R1136" s="56" t="str">
        <f t="array" ref="R1136">IF(AND(E1136&lt;&gt;"",G1136="INS",K1136="OUI",M1136&gt;0),M1136*IF($O1136&gt;41790,5.94,5.65),"")</f>
        <v/>
      </c>
      <c r="S1136" s="50" t="str">
        <f t="array" ref="S1136">IF(AND(E1136&lt;&gt;"",G1136="REV",K1136="OUI",M1136&gt;0),M1136*IF($O1136&gt;41790,6.2,5.9),"")</f>
        <v/>
      </c>
      <c r="T1136" s="57" t="str">
        <f t="array" ref="T1136">IF(AND(E1136&lt;&gt;"",K1136="NON",OR(L1136="Branchement individuel",L1136="Batiment détruit")),3,"")</f>
        <v/>
      </c>
      <c r="U1136" s="58"/>
      <c r="V1136" s="58" t="str">
        <f t="array" ref="V1136">IF(AND(E1136&lt;&gt;"",K1136="OUI",Q1136="OUI"),18,"")</f>
        <v/>
      </c>
      <c r="W1136" s="49" t="str">
        <f t="array" ref="W1136">IF(AND(E1136&lt;&gt;"",K1136="OUI",Q1136="OUI"),60,"")</f>
        <v/>
      </c>
      <c r="X1136" s="56"/>
      <c r="Y1136" s="49"/>
      <c r="Z1136" s="49"/>
      <c r="AA1136" s="51"/>
      <c r="AB1136" s="48"/>
    </row>
    <row r="1137" spans="1:28" x14ac:dyDescent="0.25">
      <c r="A1137" s="152" t="str">
        <f t="array" ref="A1137">IF(D1137="",RIGHT(E1137,7),"")</f>
        <v>5337095</v>
      </c>
      <c r="B1137" s="152">
        <f t="array" ref="B1137">E1137</f>
        <v>10005337095</v>
      </c>
      <c r="C1137" s="61" t="str">
        <f t="array" ref="C1137">IFERROR(VLOOKUP(B1137,RT!A:B,2,FALSE),"")</f>
        <v/>
      </c>
      <c r="D1137" s="7" t="str">
        <f t="array" ref="D1137">IFERROR(VLOOKUP(B1137,RT!A:J,10,FALSE),"")</f>
        <v/>
      </c>
      <c r="E1137" s="203">
        <v>10005337095</v>
      </c>
      <c r="F1137" s="204" t="s">
        <v>1820</v>
      </c>
      <c r="G1137" s="204" t="s">
        <v>70</v>
      </c>
      <c r="H1137" s="204"/>
      <c r="I1137" s="204" t="s">
        <v>1730</v>
      </c>
      <c r="J1137" s="202" t="s">
        <v>84</v>
      </c>
      <c r="K1137" s="169" t="str">
        <f t="array" ref="K1137">IFERROR(VLOOKUP(B1137,RT!A:K,11,FALSE),"")</f>
        <v/>
      </c>
      <c r="L1137" s="170" t="str">
        <f t="array" ref="L1137">IFERROR(VLOOKUP(B1137,RT!A:AJ,36,FALSE),"")</f>
        <v/>
      </c>
      <c r="M1137" s="53" t="str">
        <f t="array" ref="M1137">IFERROR(VLOOKUP(B1137,RT!A:AL,38,FALSE),"")</f>
        <v/>
      </c>
      <c r="N1137" s="52" t="str">
        <f t="array" ref="N1137">IFERROR(VLOOKUP(B1137,RT!A:AK,37,FALSE),"")</f>
        <v/>
      </c>
      <c r="O1137" s="54" t="str">
        <f t="array" ref="O1137">IFERROR(VLOOKUP(B1137,RT!A:I,9,FALSE),"")</f>
        <v/>
      </c>
      <c r="P1137" s="52" t="str">
        <f t="array" ref="P1137">IFERROR(VLOOKUP(B1137,RT!A:H,8,FALSE),"")</f>
        <v/>
      </c>
      <c r="Q1137" s="55" t="str">
        <f t="array" ref="Q1137">IFERROR(VLOOKUP(B1137,RT!A:AA,27,FALSE),"")</f>
        <v/>
      </c>
      <c r="R1137" s="56" t="str">
        <f t="array" ref="R1137">IF(AND(E1137&lt;&gt;"",G1137="INS",K1137="OUI",M1137&gt;0),M1137*IF($O1137&gt;41790,5.94,5.65),"")</f>
        <v/>
      </c>
      <c r="S1137" s="50" t="str">
        <f t="array" ref="S1137">IF(AND(E1137&lt;&gt;"",G1137="REV",K1137="OUI",M1137&gt;0),M1137*IF($O1137&gt;41790,6.2,5.9),"")</f>
        <v/>
      </c>
      <c r="T1137" s="57" t="str">
        <f t="array" ref="T1137">IF(AND(E1137&lt;&gt;"",K1137="NON",OR(L1137="Branchement individuel",L1137="Batiment détruit")),3,"")</f>
        <v/>
      </c>
      <c r="U1137" s="58"/>
      <c r="V1137" s="58" t="str">
        <f t="array" ref="V1137">IF(AND(E1137&lt;&gt;"",K1137="OUI",Q1137="OUI"),18,"")</f>
        <v/>
      </c>
      <c r="W1137" s="49" t="str">
        <f t="array" ref="W1137">IF(AND(E1137&lt;&gt;"",K1137="OUI",Q1137="OUI"),60,"")</f>
        <v/>
      </c>
      <c r="X1137" s="56"/>
      <c r="Y1137" s="49"/>
      <c r="Z1137" s="49"/>
      <c r="AA1137" s="51"/>
      <c r="AB1137" s="48"/>
    </row>
    <row r="1138" spans="1:28" x14ac:dyDescent="0.25">
      <c r="A1138" s="152" t="str">
        <f t="array" ref="A1138">IF(D1138="",RIGHT(E1138,7),"")</f>
        <v>5339152</v>
      </c>
      <c r="B1138" s="152">
        <f t="array" ref="B1138">E1138</f>
        <v>10005339152</v>
      </c>
      <c r="C1138" s="61" t="str">
        <f t="array" ref="C1138">IFERROR(VLOOKUP(B1138,RT!A:B,2,FALSE),"")</f>
        <v/>
      </c>
      <c r="D1138" s="7" t="str">
        <f t="array" ref="D1138">IFERROR(VLOOKUP(B1138,RT!A:J,10,FALSE),"")</f>
        <v/>
      </c>
      <c r="E1138" s="203">
        <v>10005339152</v>
      </c>
      <c r="F1138" s="204" t="s">
        <v>1819</v>
      </c>
      <c r="G1138" s="204" t="s">
        <v>70</v>
      </c>
      <c r="H1138" s="204"/>
      <c r="I1138" s="204" t="s">
        <v>1730</v>
      </c>
      <c r="J1138" s="202" t="s">
        <v>84</v>
      </c>
      <c r="K1138" s="169" t="str">
        <f t="array" ref="K1138">IFERROR(VLOOKUP(B1138,RT!A:K,11,FALSE),"")</f>
        <v/>
      </c>
      <c r="L1138" s="170" t="str">
        <f t="array" ref="L1138">IFERROR(VLOOKUP(B1138,RT!A:AJ,36,FALSE),"")</f>
        <v/>
      </c>
      <c r="M1138" s="53" t="str">
        <f t="array" ref="M1138">IFERROR(VLOOKUP(B1138,RT!A:AL,38,FALSE),"")</f>
        <v/>
      </c>
      <c r="N1138" s="52" t="str">
        <f t="array" ref="N1138">IFERROR(VLOOKUP(B1138,RT!A:AK,37,FALSE),"")</f>
        <v/>
      </c>
      <c r="O1138" s="54" t="str">
        <f t="array" ref="O1138">IFERROR(VLOOKUP(B1138,RT!A:I,9,FALSE),"")</f>
        <v/>
      </c>
      <c r="P1138" s="52" t="str">
        <f t="array" ref="P1138">IFERROR(VLOOKUP(B1138,RT!A:H,8,FALSE),"")</f>
        <v/>
      </c>
      <c r="Q1138" s="55" t="str">
        <f t="array" ref="Q1138">IFERROR(VLOOKUP(B1138,RT!A:AA,27,FALSE),"")</f>
        <v/>
      </c>
      <c r="R1138" s="56" t="str">
        <f t="array" ref="R1138">IF(AND(E1138&lt;&gt;"",G1138="INS",K1138="OUI",M1138&gt;0),M1138*IF($O1138&gt;41790,5.94,5.65),"")</f>
        <v/>
      </c>
      <c r="S1138" s="50" t="str">
        <f t="array" ref="S1138">IF(AND(E1138&lt;&gt;"",G1138="REV",K1138="OUI",M1138&gt;0),M1138*IF($O1138&gt;41790,6.2,5.9),"")</f>
        <v/>
      </c>
      <c r="T1138" s="57" t="str">
        <f t="array" ref="T1138">IF(AND(E1138&lt;&gt;"",K1138="NON",OR(L1138="Branchement individuel",L1138="Batiment détruit")),3,"")</f>
        <v/>
      </c>
      <c r="U1138" s="58"/>
      <c r="V1138" s="58" t="str">
        <f t="array" ref="V1138">IF(AND(E1138&lt;&gt;"",K1138="OUI",Q1138="OUI"),18,"")</f>
        <v/>
      </c>
      <c r="W1138" s="49" t="str">
        <f t="array" ref="W1138">IF(AND(E1138&lt;&gt;"",K1138="OUI",Q1138="OUI"),60,"")</f>
        <v/>
      </c>
      <c r="X1138" s="56"/>
      <c r="Y1138" s="49"/>
      <c r="Z1138" s="49"/>
      <c r="AA1138" s="51"/>
      <c r="AB1138" s="48"/>
    </row>
    <row r="1139" spans="1:28" x14ac:dyDescent="0.25">
      <c r="A1139" s="152" t="str">
        <f t="array" ref="A1139">IF(D1139="",RIGHT(E1139,7),"")</f>
        <v>5339643</v>
      </c>
      <c r="B1139" s="152">
        <f t="array" ref="B1139">E1139</f>
        <v>10005339643</v>
      </c>
      <c r="C1139" s="61" t="str">
        <f t="array" ref="C1139">IFERROR(VLOOKUP(B1139,RT!A:B,2,FALSE),"")</f>
        <v/>
      </c>
      <c r="D1139" s="7" t="str">
        <f t="array" ref="D1139">IFERROR(VLOOKUP(B1139,RT!A:J,10,FALSE),"")</f>
        <v/>
      </c>
      <c r="E1139" s="203">
        <v>10005339643</v>
      </c>
      <c r="F1139" s="204" t="s">
        <v>1818</v>
      </c>
      <c r="G1139" s="204" t="s">
        <v>70</v>
      </c>
      <c r="H1139" s="204"/>
      <c r="I1139" s="204" t="s">
        <v>1730</v>
      </c>
      <c r="J1139" s="202" t="s">
        <v>84</v>
      </c>
      <c r="K1139" s="169" t="str">
        <f t="array" ref="K1139">IFERROR(VLOOKUP(B1139,RT!A:K,11,FALSE),"")</f>
        <v/>
      </c>
      <c r="L1139" s="170" t="str">
        <f t="array" ref="L1139">IFERROR(VLOOKUP(B1139,RT!A:AJ,36,FALSE),"")</f>
        <v/>
      </c>
      <c r="M1139" s="53" t="str">
        <f t="array" ref="M1139">IFERROR(VLOOKUP(B1139,RT!A:AL,38,FALSE),"")</f>
        <v/>
      </c>
      <c r="N1139" s="52" t="str">
        <f t="array" ref="N1139">IFERROR(VLOOKUP(B1139,RT!A:AK,37,FALSE),"")</f>
        <v/>
      </c>
      <c r="O1139" s="54" t="str">
        <f t="array" ref="O1139">IFERROR(VLOOKUP(B1139,RT!A:I,9,FALSE),"")</f>
        <v/>
      </c>
      <c r="P1139" s="52" t="str">
        <f t="array" ref="P1139">IFERROR(VLOOKUP(B1139,RT!A:H,8,FALSE),"")</f>
        <v/>
      </c>
      <c r="Q1139" s="55" t="str">
        <f t="array" ref="Q1139">IFERROR(VLOOKUP(B1139,RT!A:AA,27,FALSE),"")</f>
        <v/>
      </c>
      <c r="R1139" s="56" t="str">
        <f t="array" ref="R1139">IF(AND(E1139&lt;&gt;"",G1139="INS",K1139="OUI",M1139&gt;0),M1139*IF($O1139&gt;41790,5.94,5.65),"")</f>
        <v/>
      </c>
      <c r="S1139" s="50" t="str">
        <f t="array" ref="S1139">IF(AND(E1139&lt;&gt;"",G1139="REV",K1139="OUI",M1139&gt;0),M1139*IF($O1139&gt;41790,6.2,5.9),"")</f>
        <v/>
      </c>
      <c r="T1139" s="57" t="str">
        <f t="array" ref="T1139">IF(AND(E1139&lt;&gt;"",K1139="NON",OR(L1139="Branchement individuel",L1139="Batiment détruit")),3,"")</f>
        <v/>
      </c>
      <c r="U1139" s="58"/>
      <c r="V1139" s="58" t="str">
        <f t="array" ref="V1139">IF(AND(E1139&lt;&gt;"",K1139="OUI",Q1139="OUI"),18,"")</f>
        <v/>
      </c>
      <c r="W1139" s="49" t="str">
        <f t="array" ref="W1139">IF(AND(E1139&lt;&gt;"",K1139="OUI",Q1139="OUI"),60,"")</f>
        <v/>
      </c>
      <c r="X1139" s="56"/>
      <c r="Y1139" s="49"/>
      <c r="Z1139" s="49"/>
      <c r="AA1139" s="51"/>
      <c r="AB1139" s="48"/>
    </row>
    <row r="1140" spans="1:28" x14ac:dyDescent="0.25">
      <c r="A1140" s="152" t="str">
        <f t="array" ref="A1140">IF(D1140="",RIGHT(E1140,7),"")</f>
        <v>5340120</v>
      </c>
      <c r="B1140" s="152">
        <f t="array" ref="B1140">E1140</f>
        <v>10005340120</v>
      </c>
      <c r="C1140" s="61" t="str">
        <f t="array" ref="C1140">IFERROR(VLOOKUP(B1140,RT!A:B,2,FALSE),"")</f>
        <v/>
      </c>
      <c r="D1140" s="7" t="str">
        <f t="array" ref="D1140">IFERROR(VLOOKUP(B1140,RT!A:J,10,FALSE),"")</f>
        <v/>
      </c>
      <c r="E1140" s="203">
        <v>10005340120</v>
      </c>
      <c r="F1140" s="204" t="s">
        <v>1817</v>
      </c>
      <c r="G1140" s="204" t="s">
        <v>70</v>
      </c>
      <c r="H1140" s="204"/>
      <c r="I1140" s="204" t="s">
        <v>1730</v>
      </c>
      <c r="J1140" s="202" t="s">
        <v>84</v>
      </c>
      <c r="K1140" s="169" t="str">
        <f t="array" ref="K1140">IFERROR(VLOOKUP(B1140,RT!A:K,11,FALSE),"")</f>
        <v/>
      </c>
      <c r="L1140" s="170" t="str">
        <f t="array" ref="L1140">IFERROR(VLOOKUP(B1140,RT!A:AJ,36,FALSE),"")</f>
        <v/>
      </c>
      <c r="M1140" s="53" t="str">
        <f t="array" ref="M1140">IFERROR(VLOOKUP(B1140,RT!A:AL,38,FALSE),"")</f>
        <v/>
      </c>
      <c r="N1140" s="52" t="str">
        <f t="array" ref="N1140">IFERROR(VLOOKUP(B1140,RT!A:AK,37,FALSE),"")</f>
        <v/>
      </c>
      <c r="O1140" s="54" t="str">
        <f t="array" ref="O1140">IFERROR(VLOOKUP(B1140,RT!A:I,9,FALSE),"")</f>
        <v/>
      </c>
      <c r="P1140" s="52" t="str">
        <f t="array" ref="P1140">IFERROR(VLOOKUP(B1140,RT!A:H,8,FALSE),"")</f>
        <v/>
      </c>
      <c r="Q1140" s="55" t="str">
        <f t="array" ref="Q1140">IFERROR(VLOOKUP(B1140,RT!A:AA,27,FALSE),"")</f>
        <v/>
      </c>
      <c r="R1140" s="56" t="str">
        <f t="array" ref="R1140">IF(AND(E1140&lt;&gt;"",G1140="INS",K1140="OUI",M1140&gt;0),M1140*IF($O1140&gt;41790,5.94,5.65),"")</f>
        <v/>
      </c>
      <c r="S1140" s="50" t="str">
        <f t="array" ref="S1140">IF(AND(E1140&lt;&gt;"",G1140="REV",K1140="OUI",M1140&gt;0),M1140*IF($O1140&gt;41790,6.2,5.9),"")</f>
        <v/>
      </c>
      <c r="T1140" s="57" t="str">
        <f t="array" ref="T1140">IF(AND(E1140&lt;&gt;"",K1140="NON",OR(L1140="Branchement individuel",L1140="Batiment détruit")),3,"")</f>
        <v/>
      </c>
      <c r="U1140" s="58"/>
      <c r="V1140" s="58" t="str">
        <f t="array" ref="V1140">IF(AND(E1140&lt;&gt;"",K1140="OUI",Q1140="OUI"),18,"")</f>
        <v/>
      </c>
      <c r="W1140" s="49" t="str">
        <f t="array" ref="W1140">IF(AND(E1140&lt;&gt;"",K1140="OUI",Q1140="OUI"),60,"")</f>
        <v/>
      </c>
      <c r="X1140" s="56"/>
      <c r="Y1140" s="49"/>
      <c r="Z1140" s="49"/>
      <c r="AA1140" s="51"/>
      <c r="AB1140" s="48"/>
    </row>
    <row r="1141" spans="1:28" x14ac:dyDescent="0.25">
      <c r="A1141" s="152" t="str">
        <f t="array" ref="A1141">IF(D1141="",RIGHT(E1141,7),"")</f>
        <v>5336132</v>
      </c>
      <c r="B1141" s="152">
        <f t="array" ref="B1141">E1141</f>
        <v>10005336132</v>
      </c>
      <c r="C1141" s="61" t="str">
        <f t="array" ref="C1141">IFERROR(VLOOKUP(B1141,RT!A:B,2,FALSE),"")</f>
        <v/>
      </c>
      <c r="D1141" s="7" t="str">
        <f t="array" ref="D1141">IFERROR(VLOOKUP(B1141,RT!A:J,10,FALSE),"")</f>
        <v/>
      </c>
      <c r="E1141" s="203">
        <v>10005336132</v>
      </c>
      <c r="F1141" s="204" t="s">
        <v>1816</v>
      </c>
      <c r="G1141" s="204" t="s">
        <v>70</v>
      </c>
      <c r="H1141" s="204"/>
      <c r="I1141" s="204" t="s">
        <v>1730</v>
      </c>
      <c r="J1141" s="202" t="s">
        <v>84</v>
      </c>
      <c r="K1141" s="169" t="str">
        <f t="array" ref="K1141">IFERROR(VLOOKUP(B1141,RT!A:K,11,FALSE),"")</f>
        <v/>
      </c>
      <c r="L1141" s="170" t="str">
        <f t="array" ref="L1141">IFERROR(VLOOKUP(B1141,RT!A:AJ,36,FALSE),"")</f>
        <v/>
      </c>
      <c r="M1141" s="53" t="str">
        <f t="array" ref="M1141">IFERROR(VLOOKUP(B1141,RT!A:AL,38,FALSE),"")</f>
        <v/>
      </c>
      <c r="N1141" s="52" t="str">
        <f t="array" ref="N1141">IFERROR(VLOOKUP(B1141,RT!A:AK,37,FALSE),"")</f>
        <v/>
      </c>
      <c r="O1141" s="54" t="str">
        <f t="array" ref="O1141">IFERROR(VLOOKUP(B1141,RT!A:I,9,FALSE),"")</f>
        <v/>
      </c>
      <c r="P1141" s="52" t="str">
        <f t="array" ref="P1141">IFERROR(VLOOKUP(B1141,RT!A:H,8,FALSE),"")</f>
        <v/>
      </c>
      <c r="Q1141" s="55" t="str">
        <f t="array" ref="Q1141">IFERROR(VLOOKUP(B1141,RT!A:AA,27,FALSE),"")</f>
        <v/>
      </c>
      <c r="R1141" s="56" t="str">
        <f t="array" ref="R1141">IF(AND(E1141&lt;&gt;"",G1141="INS",K1141="OUI",M1141&gt;0),M1141*IF($O1141&gt;41790,5.94,5.65),"")</f>
        <v/>
      </c>
      <c r="S1141" s="50" t="str">
        <f t="array" ref="S1141">IF(AND(E1141&lt;&gt;"",G1141="REV",K1141="OUI",M1141&gt;0),M1141*IF($O1141&gt;41790,6.2,5.9),"")</f>
        <v/>
      </c>
      <c r="T1141" s="57" t="str">
        <f t="array" ref="T1141">IF(AND(E1141&lt;&gt;"",K1141="NON",OR(L1141="Branchement individuel",L1141="Batiment détruit")),3,"")</f>
        <v/>
      </c>
      <c r="U1141" s="58"/>
      <c r="V1141" s="58" t="str">
        <f t="array" ref="V1141">IF(AND(E1141&lt;&gt;"",K1141="OUI",Q1141="OUI"),18,"")</f>
        <v/>
      </c>
      <c r="W1141" s="49" t="str">
        <f t="array" ref="W1141">IF(AND(E1141&lt;&gt;"",K1141="OUI",Q1141="OUI"),60,"")</f>
        <v/>
      </c>
      <c r="X1141" s="56"/>
      <c r="Y1141" s="49"/>
      <c r="Z1141" s="49"/>
      <c r="AA1141" s="51"/>
      <c r="AB1141" s="48"/>
    </row>
    <row r="1142" spans="1:28" x14ac:dyDescent="0.25">
      <c r="A1142" s="152" t="str">
        <f t="array" ref="A1142">IF(D1142="",RIGHT(E1142,7),"")</f>
        <v>5383984</v>
      </c>
      <c r="B1142" s="152">
        <f t="array" ref="B1142">E1142</f>
        <v>10005383984</v>
      </c>
      <c r="C1142" s="61" t="str">
        <f t="array" ref="C1142">IFERROR(VLOOKUP(B1142,RT!A:B,2,FALSE),"")</f>
        <v/>
      </c>
      <c r="D1142" s="7" t="str">
        <f t="array" ref="D1142">IFERROR(VLOOKUP(B1142,RT!A:J,10,FALSE),"")</f>
        <v/>
      </c>
      <c r="E1142" s="203">
        <v>10005383984</v>
      </c>
      <c r="F1142" s="204" t="s">
        <v>1815</v>
      </c>
      <c r="G1142" s="204" t="s">
        <v>70</v>
      </c>
      <c r="H1142" s="204"/>
      <c r="I1142" s="204" t="s">
        <v>1730</v>
      </c>
      <c r="J1142" s="202" t="s">
        <v>84</v>
      </c>
      <c r="K1142" s="169" t="str">
        <f t="array" ref="K1142">IFERROR(VLOOKUP(B1142,RT!A:K,11,FALSE),"")</f>
        <v/>
      </c>
      <c r="L1142" s="170" t="str">
        <f t="array" ref="L1142">IFERROR(VLOOKUP(B1142,RT!A:AJ,36,FALSE),"")</f>
        <v/>
      </c>
      <c r="M1142" s="53" t="str">
        <f t="array" ref="M1142">IFERROR(VLOOKUP(B1142,RT!A:AL,38,FALSE),"")</f>
        <v/>
      </c>
      <c r="N1142" s="52" t="str">
        <f t="array" ref="N1142">IFERROR(VLOOKUP(B1142,RT!A:AK,37,FALSE),"")</f>
        <v/>
      </c>
      <c r="O1142" s="54" t="str">
        <f t="array" ref="O1142">IFERROR(VLOOKUP(B1142,RT!A:I,9,FALSE),"")</f>
        <v/>
      </c>
      <c r="P1142" s="52" t="str">
        <f t="array" ref="P1142">IFERROR(VLOOKUP(B1142,RT!A:H,8,FALSE),"")</f>
        <v/>
      </c>
      <c r="Q1142" s="55" t="str">
        <f t="array" ref="Q1142">IFERROR(VLOOKUP(B1142,RT!A:AA,27,FALSE),"")</f>
        <v/>
      </c>
      <c r="R1142" s="56" t="str">
        <f t="array" ref="R1142">IF(AND(E1142&lt;&gt;"",G1142="INS",K1142="OUI",M1142&gt;0),M1142*IF($O1142&gt;41790,5.94,5.65),"")</f>
        <v/>
      </c>
      <c r="S1142" s="50" t="str">
        <f t="array" ref="S1142">IF(AND(E1142&lt;&gt;"",G1142="REV",K1142="OUI",M1142&gt;0),M1142*IF($O1142&gt;41790,6.2,5.9),"")</f>
        <v/>
      </c>
      <c r="T1142" s="57" t="str">
        <f t="array" ref="T1142">IF(AND(E1142&lt;&gt;"",K1142="NON",OR(L1142="Branchement individuel",L1142="Batiment détruit")),3,"")</f>
        <v/>
      </c>
      <c r="U1142" s="58"/>
      <c r="V1142" s="58" t="str">
        <f t="array" ref="V1142">IF(AND(E1142&lt;&gt;"",K1142="OUI",Q1142="OUI"),18,"")</f>
        <v/>
      </c>
      <c r="W1142" s="49" t="str">
        <f t="array" ref="W1142">IF(AND(E1142&lt;&gt;"",K1142="OUI",Q1142="OUI"),60,"")</f>
        <v/>
      </c>
      <c r="X1142" s="56"/>
      <c r="Y1142" s="49"/>
      <c r="Z1142" s="49"/>
      <c r="AA1142" s="51"/>
      <c r="AB1142" s="48"/>
    </row>
    <row r="1143" spans="1:28" x14ac:dyDescent="0.25">
      <c r="A1143" s="152" t="str">
        <f t="array" ref="A1143">IF(D1143="",RIGHT(E1143,7),"")</f>
        <v>5337096</v>
      </c>
      <c r="B1143" s="152">
        <f t="array" ref="B1143">E1143</f>
        <v>10005337096</v>
      </c>
      <c r="C1143" s="61" t="str">
        <f t="array" ref="C1143">IFERROR(VLOOKUP(B1143,RT!A:B,2,FALSE),"")</f>
        <v/>
      </c>
      <c r="D1143" s="7" t="str">
        <f t="array" ref="D1143">IFERROR(VLOOKUP(B1143,RT!A:J,10,FALSE),"")</f>
        <v/>
      </c>
      <c r="E1143" s="203">
        <v>10005337096</v>
      </c>
      <c r="F1143" s="204" t="s">
        <v>1813</v>
      </c>
      <c r="G1143" s="204" t="s">
        <v>70</v>
      </c>
      <c r="H1143" s="204"/>
      <c r="I1143" s="204" t="s">
        <v>1730</v>
      </c>
      <c r="J1143" s="202" t="s">
        <v>84</v>
      </c>
      <c r="K1143" s="169" t="str">
        <f t="array" ref="K1143">IFERROR(VLOOKUP(B1143,RT!A:K,11,FALSE),"")</f>
        <v/>
      </c>
      <c r="L1143" s="170" t="str">
        <f t="array" ref="L1143">IFERROR(VLOOKUP(B1143,RT!A:AJ,36,FALSE),"")</f>
        <v/>
      </c>
      <c r="M1143" s="53" t="str">
        <f t="array" ref="M1143">IFERROR(VLOOKUP(B1143,RT!A:AL,38,FALSE),"")</f>
        <v/>
      </c>
      <c r="N1143" s="52" t="str">
        <f t="array" ref="N1143">IFERROR(VLOOKUP(B1143,RT!A:AK,37,FALSE),"")</f>
        <v/>
      </c>
      <c r="O1143" s="54" t="str">
        <f t="array" ref="O1143">IFERROR(VLOOKUP(B1143,RT!A:I,9,FALSE),"")</f>
        <v/>
      </c>
      <c r="P1143" s="52" t="str">
        <f t="array" ref="P1143">IFERROR(VLOOKUP(B1143,RT!A:H,8,FALSE),"")</f>
        <v/>
      </c>
      <c r="Q1143" s="55" t="str">
        <f t="array" ref="Q1143">IFERROR(VLOOKUP(B1143,RT!A:AA,27,FALSE),"")</f>
        <v/>
      </c>
      <c r="R1143" s="56" t="str">
        <f t="array" ref="R1143">IF(AND(E1143&lt;&gt;"",G1143="INS",K1143="OUI",M1143&gt;0),M1143*IF($O1143&gt;41790,5.94,5.65),"")</f>
        <v/>
      </c>
      <c r="S1143" s="50" t="str">
        <f t="array" ref="S1143">IF(AND(E1143&lt;&gt;"",G1143="REV",K1143="OUI",M1143&gt;0),M1143*IF($O1143&gt;41790,6.2,5.9),"")</f>
        <v/>
      </c>
      <c r="T1143" s="57" t="str">
        <f t="array" ref="T1143">IF(AND(E1143&lt;&gt;"",K1143="NON",OR(L1143="Branchement individuel",L1143="Batiment détruit")),3,"")</f>
        <v/>
      </c>
      <c r="U1143" s="58"/>
      <c r="V1143" s="58" t="str">
        <f t="array" ref="V1143">IF(AND(E1143&lt;&gt;"",K1143="OUI",Q1143="OUI"),18,"")</f>
        <v/>
      </c>
      <c r="W1143" s="49" t="str">
        <f t="array" ref="W1143">IF(AND(E1143&lt;&gt;"",K1143="OUI",Q1143="OUI"),60,"")</f>
        <v/>
      </c>
      <c r="X1143" s="56"/>
      <c r="Y1143" s="49"/>
      <c r="Z1143" s="49"/>
      <c r="AA1143" s="51"/>
      <c r="AB1143" s="48"/>
    </row>
    <row r="1144" spans="1:28" x14ac:dyDescent="0.25">
      <c r="A1144" s="152" t="str">
        <f t="array" ref="A1144">IF(D1144="",RIGHT(E1144,7),"")</f>
        <v>5523756</v>
      </c>
      <c r="B1144" s="152">
        <f t="array" ref="B1144">E1144</f>
        <v>10005523756</v>
      </c>
      <c r="C1144" s="61" t="str">
        <f t="array" ref="C1144">IFERROR(VLOOKUP(B1144,RT!A:B,2,FALSE),"")</f>
        <v/>
      </c>
      <c r="D1144" s="7" t="str">
        <f t="array" ref="D1144">IFERROR(VLOOKUP(B1144,RT!A:J,10,FALSE),"")</f>
        <v/>
      </c>
      <c r="E1144" s="203">
        <v>10005523756</v>
      </c>
      <c r="F1144" s="204" t="s">
        <v>1755</v>
      </c>
      <c r="G1144" s="204" t="s">
        <v>70</v>
      </c>
      <c r="H1144" s="204"/>
      <c r="I1144" s="204" t="s">
        <v>1730</v>
      </c>
      <c r="J1144" s="202" t="s">
        <v>84</v>
      </c>
      <c r="K1144" s="169" t="str">
        <f t="array" ref="K1144">IFERROR(VLOOKUP(B1144,RT!A:K,11,FALSE),"")</f>
        <v/>
      </c>
      <c r="L1144" s="170" t="str">
        <f t="array" ref="L1144">IFERROR(VLOOKUP(B1144,RT!A:AJ,36,FALSE),"")</f>
        <v/>
      </c>
      <c r="M1144" s="53" t="str">
        <f t="array" ref="M1144">IFERROR(VLOOKUP(B1144,RT!A:AL,38,FALSE),"")</f>
        <v/>
      </c>
      <c r="N1144" s="52" t="str">
        <f t="array" ref="N1144">IFERROR(VLOOKUP(B1144,RT!A:AK,37,FALSE),"")</f>
        <v/>
      </c>
      <c r="O1144" s="54" t="str">
        <f t="array" ref="O1144">IFERROR(VLOOKUP(B1144,RT!A:I,9,FALSE),"")</f>
        <v/>
      </c>
      <c r="P1144" s="52" t="str">
        <f t="array" ref="P1144">IFERROR(VLOOKUP(B1144,RT!A:H,8,FALSE),"")</f>
        <v/>
      </c>
      <c r="Q1144" s="55" t="str">
        <f t="array" ref="Q1144">IFERROR(VLOOKUP(B1144,RT!A:AA,27,FALSE),"")</f>
        <v/>
      </c>
      <c r="R1144" s="56" t="str">
        <f t="array" ref="R1144">IF(AND(E1144&lt;&gt;"",G1144="INS",K1144="OUI",M1144&gt;0),M1144*IF($O1144&gt;41790,5.94,5.65),"")</f>
        <v/>
      </c>
      <c r="S1144" s="50" t="str">
        <f t="array" ref="S1144">IF(AND(E1144&lt;&gt;"",G1144="REV",K1144="OUI",M1144&gt;0),M1144*IF($O1144&gt;41790,6.2,5.9),"")</f>
        <v/>
      </c>
      <c r="T1144" s="57" t="str">
        <f t="array" ref="T1144">IF(AND(E1144&lt;&gt;"",K1144="NON",OR(L1144="Branchement individuel",L1144="Batiment détruit")),3,"")</f>
        <v/>
      </c>
      <c r="U1144" s="58"/>
      <c r="V1144" s="58" t="str">
        <f t="array" ref="V1144">IF(AND(E1144&lt;&gt;"",K1144="OUI",Q1144="OUI"),18,"")</f>
        <v/>
      </c>
      <c r="W1144" s="49" t="str">
        <f t="array" ref="W1144">IF(AND(E1144&lt;&gt;"",K1144="OUI",Q1144="OUI"),60,"")</f>
        <v/>
      </c>
      <c r="X1144" s="56"/>
      <c r="Y1144" s="49"/>
      <c r="Z1144" s="49"/>
      <c r="AA1144" s="51"/>
      <c r="AB1144" s="48"/>
    </row>
    <row r="1145" spans="1:28" x14ac:dyDescent="0.25">
      <c r="A1145" s="152" t="str">
        <f t="array" ref="A1145">IF(D1145="",RIGHT(E1145,7),"")</f>
        <v>5384462</v>
      </c>
      <c r="B1145" s="152">
        <f t="array" ref="B1145">E1145</f>
        <v>10005384462</v>
      </c>
      <c r="C1145" s="61" t="str">
        <f t="array" ref="C1145">IFERROR(VLOOKUP(B1145,RT!A:B,2,FALSE),"")</f>
        <v/>
      </c>
      <c r="D1145" s="7" t="str">
        <f t="array" ref="D1145">IFERROR(VLOOKUP(B1145,RT!A:J,10,FALSE),"")</f>
        <v/>
      </c>
      <c r="E1145" s="203">
        <v>10005384462</v>
      </c>
      <c r="F1145" s="204" t="s">
        <v>1801</v>
      </c>
      <c r="G1145" s="204" t="s">
        <v>70</v>
      </c>
      <c r="H1145" s="204"/>
      <c r="I1145" s="204" t="s">
        <v>1730</v>
      </c>
      <c r="J1145" s="202" t="s">
        <v>84</v>
      </c>
      <c r="K1145" s="169" t="str">
        <f t="array" ref="K1145">IFERROR(VLOOKUP(B1145,RT!A:K,11,FALSE),"")</f>
        <v/>
      </c>
      <c r="L1145" s="170" t="str">
        <f t="array" ref="L1145">IFERROR(VLOOKUP(B1145,RT!A:AJ,36,FALSE),"")</f>
        <v/>
      </c>
      <c r="M1145" s="53" t="str">
        <f t="array" ref="M1145">IFERROR(VLOOKUP(B1145,RT!A:AL,38,FALSE),"")</f>
        <v/>
      </c>
      <c r="N1145" s="52" t="str">
        <f t="array" ref="N1145">IFERROR(VLOOKUP(B1145,RT!A:AK,37,FALSE),"")</f>
        <v/>
      </c>
      <c r="O1145" s="54" t="str">
        <f t="array" ref="O1145">IFERROR(VLOOKUP(B1145,RT!A:I,9,FALSE),"")</f>
        <v/>
      </c>
      <c r="P1145" s="52" t="str">
        <f t="array" ref="P1145">IFERROR(VLOOKUP(B1145,RT!A:H,8,FALSE),"")</f>
        <v/>
      </c>
      <c r="Q1145" s="55" t="str">
        <f t="array" ref="Q1145">IFERROR(VLOOKUP(B1145,RT!A:AA,27,FALSE),"")</f>
        <v/>
      </c>
      <c r="R1145" s="56" t="str">
        <f t="array" ref="R1145">IF(AND(E1145&lt;&gt;"",G1145="INS",K1145="OUI",M1145&gt;0),M1145*IF($O1145&gt;41790,5.94,5.65),"")</f>
        <v/>
      </c>
      <c r="S1145" s="50" t="str">
        <f t="array" ref="S1145">IF(AND(E1145&lt;&gt;"",G1145="REV",K1145="OUI",M1145&gt;0),M1145*IF($O1145&gt;41790,6.2,5.9),"")</f>
        <v/>
      </c>
      <c r="T1145" s="57" t="str">
        <f t="array" ref="T1145">IF(AND(E1145&lt;&gt;"",K1145="NON",OR(L1145="Branchement individuel",L1145="Batiment détruit")),3,"")</f>
        <v/>
      </c>
      <c r="U1145" s="58"/>
      <c r="V1145" s="58" t="str">
        <f t="array" ref="V1145">IF(AND(E1145&lt;&gt;"",K1145="OUI",Q1145="OUI"),18,"")</f>
        <v/>
      </c>
      <c r="W1145" s="49" t="str">
        <f t="array" ref="W1145">IF(AND(E1145&lt;&gt;"",K1145="OUI",Q1145="OUI"),60,"")</f>
        <v/>
      </c>
      <c r="X1145" s="56"/>
      <c r="Y1145" s="49"/>
      <c r="Z1145" s="49"/>
      <c r="AA1145" s="51"/>
      <c r="AB1145" s="48"/>
    </row>
    <row r="1146" spans="1:28" x14ac:dyDescent="0.25">
      <c r="A1146" s="152" t="str">
        <f t="array" ref="A1146">IF(D1146="",RIGHT(E1146,7),"")</f>
        <v>5384935</v>
      </c>
      <c r="B1146" s="152">
        <f t="array" ref="B1146">E1146</f>
        <v>10005384935</v>
      </c>
      <c r="C1146" s="61" t="str">
        <f t="array" ref="C1146">IFERROR(VLOOKUP(B1146,RT!A:B,2,FALSE),"")</f>
        <v/>
      </c>
      <c r="D1146" s="7" t="str">
        <f t="array" ref="D1146">IFERROR(VLOOKUP(B1146,RT!A:J,10,FALSE),"")</f>
        <v/>
      </c>
      <c r="E1146" s="203">
        <v>10005384935</v>
      </c>
      <c r="F1146" s="204" t="s">
        <v>1800</v>
      </c>
      <c r="G1146" s="204" t="s">
        <v>70</v>
      </c>
      <c r="H1146" s="204"/>
      <c r="I1146" s="204" t="s">
        <v>1730</v>
      </c>
      <c r="J1146" s="202" t="s">
        <v>84</v>
      </c>
      <c r="K1146" s="169" t="str">
        <f t="array" ref="K1146">IFERROR(VLOOKUP(B1146,RT!A:K,11,FALSE),"")</f>
        <v/>
      </c>
      <c r="L1146" s="170" t="str">
        <f t="array" ref="L1146">IFERROR(VLOOKUP(B1146,RT!A:AJ,36,FALSE),"")</f>
        <v/>
      </c>
      <c r="M1146" s="53" t="str">
        <f t="array" ref="M1146">IFERROR(VLOOKUP(B1146,RT!A:AL,38,FALSE),"")</f>
        <v/>
      </c>
      <c r="N1146" s="52" t="str">
        <f t="array" ref="N1146">IFERROR(VLOOKUP(B1146,RT!A:AK,37,FALSE),"")</f>
        <v/>
      </c>
      <c r="O1146" s="54" t="str">
        <f t="array" ref="O1146">IFERROR(VLOOKUP(B1146,RT!A:I,9,FALSE),"")</f>
        <v/>
      </c>
      <c r="P1146" s="52" t="str">
        <f t="array" ref="P1146">IFERROR(VLOOKUP(B1146,RT!A:H,8,FALSE),"")</f>
        <v/>
      </c>
      <c r="Q1146" s="55" t="str">
        <f t="array" ref="Q1146">IFERROR(VLOOKUP(B1146,RT!A:AA,27,FALSE),"")</f>
        <v/>
      </c>
      <c r="R1146" s="56" t="str">
        <f t="array" ref="R1146">IF(AND(E1146&lt;&gt;"",G1146="INS",K1146="OUI",M1146&gt;0),M1146*IF($O1146&gt;41790,5.94,5.65),"")</f>
        <v/>
      </c>
      <c r="S1146" s="50" t="str">
        <f t="array" ref="S1146">IF(AND(E1146&lt;&gt;"",G1146="REV",K1146="OUI",M1146&gt;0),M1146*IF($O1146&gt;41790,6.2,5.9),"")</f>
        <v/>
      </c>
      <c r="T1146" s="57" t="str">
        <f t="array" ref="T1146">IF(AND(E1146&lt;&gt;"",K1146="NON",OR(L1146="Branchement individuel",L1146="Batiment détruit")),3,"")</f>
        <v/>
      </c>
      <c r="U1146" s="58"/>
      <c r="V1146" s="58" t="str">
        <f t="array" ref="V1146">IF(AND(E1146&lt;&gt;"",K1146="OUI",Q1146="OUI"),18,"")</f>
        <v/>
      </c>
      <c r="W1146" s="49" t="str">
        <f t="array" ref="W1146">IF(AND(E1146&lt;&gt;"",K1146="OUI",Q1146="OUI"),60,"")</f>
        <v/>
      </c>
      <c r="X1146" s="56"/>
      <c r="Y1146" s="49"/>
      <c r="Z1146" s="49"/>
      <c r="AA1146" s="51"/>
      <c r="AB1146" s="48"/>
    </row>
    <row r="1147" spans="1:28" x14ac:dyDescent="0.25">
      <c r="A1147" s="152" t="str">
        <f t="array" ref="A1147">IF(D1147="",RIGHT(E1147,7),"")</f>
        <v>5422081</v>
      </c>
      <c r="B1147" s="152">
        <f t="array" ref="B1147">E1147</f>
        <v>10005422081</v>
      </c>
      <c r="C1147" s="61" t="str">
        <f t="array" ref="C1147">IFERROR(VLOOKUP(B1147,RT!A:B,2,FALSE),"")</f>
        <v/>
      </c>
      <c r="D1147" s="7" t="str">
        <f t="array" ref="D1147">IFERROR(VLOOKUP(B1147,RT!A:J,10,FALSE),"")</f>
        <v/>
      </c>
      <c r="E1147" s="203">
        <v>10005422081</v>
      </c>
      <c r="F1147" s="204" t="s">
        <v>1760</v>
      </c>
      <c r="G1147" s="204" t="s">
        <v>70</v>
      </c>
      <c r="H1147" s="204"/>
      <c r="I1147" s="204" t="s">
        <v>1730</v>
      </c>
      <c r="J1147" s="202" t="s">
        <v>84</v>
      </c>
      <c r="K1147" s="169" t="str">
        <f t="array" ref="K1147">IFERROR(VLOOKUP(B1147,RT!A:K,11,FALSE),"")</f>
        <v/>
      </c>
      <c r="L1147" s="170" t="str">
        <f t="array" ref="L1147">IFERROR(VLOOKUP(B1147,RT!A:AJ,36,FALSE),"")</f>
        <v/>
      </c>
      <c r="M1147" s="53" t="str">
        <f t="array" ref="M1147">IFERROR(VLOOKUP(B1147,RT!A:AL,38,FALSE),"")</f>
        <v/>
      </c>
      <c r="N1147" s="52" t="str">
        <f t="array" ref="N1147">IFERROR(VLOOKUP(B1147,RT!A:AK,37,FALSE),"")</f>
        <v/>
      </c>
      <c r="O1147" s="54" t="str">
        <f t="array" ref="O1147">IFERROR(VLOOKUP(B1147,RT!A:I,9,FALSE),"")</f>
        <v/>
      </c>
      <c r="P1147" s="52" t="str">
        <f t="array" ref="P1147">IFERROR(VLOOKUP(B1147,RT!A:H,8,FALSE),"")</f>
        <v/>
      </c>
      <c r="Q1147" s="55" t="str">
        <f t="array" ref="Q1147">IFERROR(VLOOKUP(B1147,RT!A:AA,27,FALSE),"")</f>
        <v/>
      </c>
      <c r="R1147" s="56" t="str">
        <f t="array" ref="R1147">IF(AND(E1147&lt;&gt;"",G1147="INS",K1147="OUI",M1147&gt;0),M1147*IF($O1147&gt;41790,5.94,5.65),"")</f>
        <v/>
      </c>
      <c r="S1147" s="50" t="str">
        <f t="array" ref="S1147">IF(AND(E1147&lt;&gt;"",G1147="REV",K1147="OUI",M1147&gt;0),M1147*IF($O1147&gt;41790,6.2,5.9),"")</f>
        <v/>
      </c>
      <c r="T1147" s="57" t="str">
        <f t="array" ref="T1147">IF(AND(E1147&lt;&gt;"",K1147="NON",OR(L1147="Branchement individuel",L1147="Batiment détruit")),3,"")</f>
        <v/>
      </c>
      <c r="U1147" s="58"/>
      <c r="V1147" s="58" t="str">
        <f t="array" ref="V1147">IF(AND(E1147&lt;&gt;"",K1147="OUI",Q1147="OUI"),18,"")</f>
        <v/>
      </c>
      <c r="W1147" s="49" t="str">
        <f t="array" ref="W1147">IF(AND(E1147&lt;&gt;"",K1147="OUI",Q1147="OUI"),60,"")</f>
        <v/>
      </c>
      <c r="X1147" s="56"/>
      <c r="Y1147" s="49"/>
      <c r="Z1147" s="49"/>
      <c r="AA1147" s="51"/>
      <c r="AB1147" s="48"/>
    </row>
    <row r="1148" spans="1:28" x14ac:dyDescent="0.25">
      <c r="A1148" s="152" t="str">
        <f t="array" ref="A1148">IF(D1148="",RIGHT(E1148,7),"")</f>
        <v>5464627</v>
      </c>
      <c r="B1148" s="152">
        <f t="array" ref="B1148">E1148</f>
        <v>10005464627</v>
      </c>
      <c r="C1148" s="61" t="str">
        <f t="array" ref="C1148">IFERROR(VLOOKUP(B1148,RT!A:B,2,FALSE),"")</f>
        <v/>
      </c>
      <c r="D1148" s="7" t="str">
        <f t="array" ref="D1148">IFERROR(VLOOKUP(B1148,RT!A:J,10,FALSE),"")</f>
        <v/>
      </c>
      <c r="E1148" s="203">
        <v>10005464627</v>
      </c>
      <c r="F1148" s="204" t="s">
        <v>1795</v>
      </c>
      <c r="G1148" s="204" t="s">
        <v>70</v>
      </c>
      <c r="H1148" s="204"/>
      <c r="I1148" s="204" t="s">
        <v>1730</v>
      </c>
      <c r="J1148" s="202" t="s">
        <v>84</v>
      </c>
      <c r="K1148" s="169" t="str">
        <f t="array" ref="K1148">IFERROR(VLOOKUP(B1148,RT!A:K,11,FALSE),"")</f>
        <v/>
      </c>
      <c r="L1148" s="170" t="str">
        <f t="array" ref="L1148">IFERROR(VLOOKUP(B1148,RT!A:AJ,36,FALSE),"")</f>
        <v/>
      </c>
      <c r="M1148" s="53" t="str">
        <f t="array" ref="M1148">IFERROR(VLOOKUP(B1148,RT!A:AL,38,FALSE),"")</f>
        <v/>
      </c>
      <c r="N1148" s="52" t="str">
        <f t="array" ref="N1148">IFERROR(VLOOKUP(B1148,RT!A:AK,37,FALSE),"")</f>
        <v/>
      </c>
      <c r="O1148" s="54" t="str">
        <f t="array" ref="O1148">IFERROR(VLOOKUP(B1148,RT!A:I,9,FALSE),"")</f>
        <v/>
      </c>
      <c r="P1148" s="52" t="str">
        <f t="array" ref="P1148">IFERROR(VLOOKUP(B1148,RT!A:H,8,FALSE),"")</f>
        <v/>
      </c>
      <c r="Q1148" s="55" t="str">
        <f t="array" ref="Q1148">IFERROR(VLOOKUP(B1148,RT!A:AA,27,FALSE),"")</f>
        <v/>
      </c>
      <c r="R1148" s="56" t="str">
        <f t="array" ref="R1148">IF(AND(E1148&lt;&gt;"",G1148="INS",K1148="OUI",M1148&gt;0),M1148*IF($O1148&gt;41790,5.94,5.65),"")</f>
        <v/>
      </c>
      <c r="S1148" s="50" t="str">
        <f t="array" ref="S1148">IF(AND(E1148&lt;&gt;"",G1148="REV",K1148="OUI",M1148&gt;0),M1148*IF($O1148&gt;41790,6.2,5.9),"")</f>
        <v/>
      </c>
      <c r="T1148" s="57" t="str">
        <f t="array" ref="T1148">IF(AND(E1148&lt;&gt;"",K1148="NON",OR(L1148="Branchement individuel",L1148="Batiment détruit")),3,"")</f>
        <v/>
      </c>
      <c r="U1148" s="58"/>
      <c r="V1148" s="58" t="str">
        <f t="array" ref="V1148">IF(AND(E1148&lt;&gt;"",K1148="OUI",Q1148="OUI"),18,"")</f>
        <v/>
      </c>
      <c r="W1148" s="49" t="str">
        <f t="array" ref="W1148">IF(AND(E1148&lt;&gt;"",K1148="OUI",Q1148="OUI"),60,"")</f>
        <v/>
      </c>
      <c r="X1148" s="56"/>
      <c r="Y1148" s="49"/>
      <c r="Z1148" s="49"/>
      <c r="AA1148" s="51"/>
      <c r="AB1148" s="48"/>
    </row>
    <row r="1149" spans="1:28" x14ac:dyDescent="0.25">
      <c r="A1149" s="152" t="str">
        <f t="array" ref="A1149">IF(D1149="",RIGHT(E1149,7),"")</f>
        <v>5460452</v>
      </c>
      <c r="B1149" s="152">
        <f t="array" ref="B1149">E1149</f>
        <v>10005460452</v>
      </c>
      <c r="C1149" s="61" t="str">
        <f t="array" ref="C1149">IFERROR(VLOOKUP(B1149,RT!A:B,2,FALSE),"")</f>
        <v/>
      </c>
      <c r="D1149" s="7" t="str">
        <f t="array" ref="D1149">IFERROR(VLOOKUP(B1149,RT!A:J,10,FALSE),"")</f>
        <v/>
      </c>
      <c r="E1149" s="203">
        <v>10005460452</v>
      </c>
      <c r="F1149" s="204" t="s">
        <v>1794</v>
      </c>
      <c r="G1149" s="204" t="s">
        <v>70</v>
      </c>
      <c r="H1149" s="204"/>
      <c r="I1149" s="204" t="s">
        <v>1730</v>
      </c>
      <c r="J1149" s="202" t="s">
        <v>84</v>
      </c>
      <c r="K1149" s="169" t="str">
        <f t="array" ref="K1149">IFERROR(VLOOKUP(B1149,RT!A:K,11,FALSE),"")</f>
        <v/>
      </c>
      <c r="L1149" s="170" t="str">
        <f t="array" ref="L1149">IFERROR(VLOOKUP(B1149,RT!A:AJ,36,FALSE),"")</f>
        <v/>
      </c>
      <c r="M1149" s="53" t="str">
        <f t="array" ref="M1149">IFERROR(VLOOKUP(B1149,RT!A:AL,38,FALSE),"")</f>
        <v/>
      </c>
      <c r="N1149" s="52" t="str">
        <f t="array" ref="N1149">IFERROR(VLOOKUP(B1149,RT!A:AK,37,FALSE),"")</f>
        <v/>
      </c>
      <c r="O1149" s="54" t="str">
        <f t="array" ref="O1149">IFERROR(VLOOKUP(B1149,RT!A:I,9,FALSE),"")</f>
        <v/>
      </c>
      <c r="P1149" s="52" t="str">
        <f t="array" ref="P1149">IFERROR(VLOOKUP(B1149,RT!A:H,8,FALSE),"")</f>
        <v/>
      </c>
      <c r="Q1149" s="55" t="str">
        <f t="array" ref="Q1149">IFERROR(VLOOKUP(B1149,RT!A:AA,27,FALSE),"")</f>
        <v/>
      </c>
      <c r="R1149" s="56" t="str">
        <f t="array" ref="R1149">IF(AND(E1149&lt;&gt;"",G1149="INS",K1149="OUI",M1149&gt;0),M1149*IF($O1149&gt;41790,5.94,5.65),"")</f>
        <v/>
      </c>
      <c r="S1149" s="50" t="str">
        <f t="array" ref="S1149">IF(AND(E1149&lt;&gt;"",G1149="REV",K1149="OUI",M1149&gt;0),M1149*IF($O1149&gt;41790,6.2,5.9),"")</f>
        <v/>
      </c>
      <c r="T1149" s="57" t="str">
        <f t="array" ref="T1149">IF(AND(E1149&lt;&gt;"",K1149="NON",OR(L1149="Branchement individuel",L1149="Batiment détruit")),3,"")</f>
        <v/>
      </c>
      <c r="U1149" s="58"/>
      <c r="V1149" s="58" t="str">
        <f t="array" ref="V1149">IF(AND(E1149&lt;&gt;"",K1149="OUI",Q1149="OUI"),18,"")</f>
        <v/>
      </c>
      <c r="W1149" s="49" t="str">
        <f t="array" ref="W1149">IF(AND(E1149&lt;&gt;"",K1149="OUI",Q1149="OUI"),60,"")</f>
        <v/>
      </c>
      <c r="X1149" s="56"/>
      <c r="Y1149" s="49"/>
      <c r="Z1149" s="49"/>
      <c r="AA1149" s="51"/>
      <c r="AB1149" s="48"/>
    </row>
    <row r="1150" spans="1:28" x14ac:dyDescent="0.25">
      <c r="A1150" s="152" t="str">
        <f t="array" ref="A1150">IF(D1150="",RIGHT(E1150,7),"")</f>
        <v>5461147</v>
      </c>
      <c r="B1150" s="152">
        <f t="array" ref="B1150">E1150</f>
        <v>10005461147</v>
      </c>
      <c r="C1150" s="61" t="str">
        <f t="array" ref="C1150">IFERROR(VLOOKUP(B1150,RT!A:B,2,FALSE),"")</f>
        <v/>
      </c>
      <c r="D1150" s="7" t="str">
        <f t="array" ref="D1150">IFERROR(VLOOKUP(B1150,RT!A:J,10,FALSE),"")</f>
        <v/>
      </c>
      <c r="E1150" s="203">
        <v>10005461147</v>
      </c>
      <c r="F1150" s="204" t="s">
        <v>1793</v>
      </c>
      <c r="G1150" s="204" t="s">
        <v>70</v>
      </c>
      <c r="H1150" s="204"/>
      <c r="I1150" s="204" t="s">
        <v>1730</v>
      </c>
      <c r="J1150" s="202" t="s">
        <v>84</v>
      </c>
      <c r="K1150" s="169" t="str">
        <f t="array" ref="K1150">IFERROR(VLOOKUP(B1150,RT!A:K,11,FALSE),"")</f>
        <v/>
      </c>
      <c r="L1150" s="170" t="str">
        <f t="array" ref="L1150">IFERROR(VLOOKUP(B1150,RT!A:AJ,36,FALSE),"")</f>
        <v/>
      </c>
      <c r="M1150" s="53" t="str">
        <f t="array" ref="M1150">IFERROR(VLOOKUP(B1150,RT!A:AL,38,FALSE),"")</f>
        <v/>
      </c>
      <c r="N1150" s="52" t="str">
        <f t="array" ref="N1150">IFERROR(VLOOKUP(B1150,RT!A:AK,37,FALSE),"")</f>
        <v/>
      </c>
      <c r="O1150" s="54" t="str">
        <f t="array" ref="O1150">IFERROR(VLOOKUP(B1150,RT!A:I,9,FALSE),"")</f>
        <v/>
      </c>
      <c r="P1150" s="52" t="str">
        <f t="array" ref="P1150">IFERROR(VLOOKUP(B1150,RT!A:H,8,FALSE),"")</f>
        <v/>
      </c>
      <c r="Q1150" s="55" t="str">
        <f t="array" ref="Q1150">IFERROR(VLOOKUP(B1150,RT!A:AA,27,FALSE),"")</f>
        <v/>
      </c>
      <c r="R1150" s="56" t="str">
        <f t="array" ref="R1150">IF(AND(E1150&lt;&gt;"",G1150="INS",K1150="OUI",M1150&gt;0),M1150*IF($O1150&gt;41790,5.94,5.65),"")</f>
        <v/>
      </c>
      <c r="S1150" s="50" t="str">
        <f t="array" ref="S1150">IF(AND(E1150&lt;&gt;"",G1150="REV",K1150="OUI",M1150&gt;0),M1150*IF($O1150&gt;41790,6.2,5.9),"")</f>
        <v/>
      </c>
      <c r="T1150" s="57" t="str">
        <f t="array" ref="T1150">IF(AND(E1150&lt;&gt;"",K1150="NON",OR(L1150="Branchement individuel",L1150="Batiment détruit")),3,"")</f>
        <v/>
      </c>
      <c r="U1150" s="58"/>
      <c r="V1150" s="58" t="str">
        <f t="array" ref="V1150">IF(AND(E1150&lt;&gt;"",K1150="OUI",Q1150="OUI"),18,"")</f>
        <v/>
      </c>
      <c r="W1150" s="49" t="str">
        <f t="array" ref="W1150">IF(AND(E1150&lt;&gt;"",K1150="OUI",Q1150="OUI"),60,"")</f>
        <v/>
      </c>
      <c r="X1150" s="56"/>
      <c r="Y1150" s="49"/>
      <c r="Z1150" s="49"/>
      <c r="AA1150" s="51"/>
      <c r="AB1150" s="48"/>
    </row>
    <row r="1151" spans="1:28" x14ac:dyDescent="0.25">
      <c r="A1151" s="152" t="str">
        <f t="array" ref="A1151">IF(D1151="",RIGHT(E1151,7),"")</f>
        <v>5384936</v>
      </c>
      <c r="B1151" s="152">
        <f t="array" ref="B1151">E1151</f>
        <v>10005384936</v>
      </c>
      <c r="C1151" s="61" t="str">
        <f t="array" ref="C1151">IFERROR(VLOOKUP(B1151,RT!A:B,2,FALSE),"")</f>
        <v/>
      </c>
      <c r="D1151" s="7" t="str">
        <f t="array" ref="D1151">IFERROR(VLOOKUP(B1151,RT!A:J,10,FALSE),"")</f>
        <v/>
      </c>
      <c r="E1151" s="203">
        <v>10005384936</v>
      </c>
      <c r="F1151" s="204" t="s">
        <v>1796</v>
      </c>
      <c r="G1151" s="204" t="s">
        <v>70</v>
      </c>
      <c r="H1151" s="204"/>
      <c r="I1151" s="204" t="s">
        <v>1730</v>
      </c>
      <c r="J1151" s="202" t="s">
        <v>84</v>
      </c>
      <c r="K1151" s="169" t="str">
        <f t="array" ref="K1151">IFERROR(VLOOKUP(B1151,RT!A:K,11,FALSE),"")</f>
        <v/>
      </c>
      <c r="L1151" s="170" t="str">
        <f t="array" ref="L1151">IFERROR(VLOOKUP(B1151,RT!A:AJ,36,FALSE),"")</f>
        <v/>
      </c>
      <c r="M1151" s="53" t="str">
        <f t="array" ref="M1151">IFERROR(VLOOKUP(B1151,RT!A:AL,38,FALSE),"")</f>
        <v/>
      </c>
      <c r="N1151" s="52" t="str">
        <f t="array" ref="N1151">IFERROR(VLOOKUP(B1151,RT!A:AK,37,FALSE),"")</f>
        <v/>
      </c>
      <c r="O1151" s="54" t="str">
        <f t="array" ref="O1151">IFERROR(VLOOKUP(B1151,RT!A:I,9,FALSE),"")</f>
        <v/>
      </c>
      <c r="P1151" s="52" t="str">
        <f t="array" ref="P1151">IFERROR(VLOOKUP(B1151,RT!A:H,8,FALSE),"")</f>
        <v/>
      </c>
      <c r="Q1151" s="55" t="str">
        <f t="array" ref="Q1151">IFERROR(VLOOKUP(B1151,RT!A:AA,27,FALSE),"")</f>
        <v/>
      </c>
      <c r="R1151" s="56" t="str">
        <f t="array" ref="R1151">IF(AND(E1151&lt;&gt;"",G1151="INS",K1151="OUI",M1151&gt;0),M1151*IF($O1151&gt;41790,5.94,5.65),"")</f>
        <v/>
      </c>
      <c r="S1151" s="50" t="str">
        <f t="array" ref="S1151">IF(AND(E1151&lt;&gt;"",G1151="REV",K1151="OUI",M1151&gt;0),M1151*IF($O1151&gt;41790,6.2,5.9),"")</f>
        <v/>
      </c>
      <c r="T1151" s="57" t="str">
        <f t="array" ref="T1151">IF(AND(E1151&lt;&gt;"",K1151="NON",OR(L1151="Branchement individuel",L1151="Batiment détruit")),3,"")</f>
        <v/>
      </c>
      <c r="U1151" s="58"/>
      <c r="V1151" s="58" t="str">
        <f t="array" ref="V1151">IF(AND(E1151&lt;&gt;"",K1151="OUI",Q1151="OUI"),18,"")</f>
        <v/>
      </c>
      <c r="W1151" s="49" t="str">
        <f t="array" ref="W1151">IF(AND(E1151&lt;&gt;"",K1151="OUI",Q1151="OUI"),60,"")</f>
        <v/>
      </c>
      <c r="X1151" s="56"/>
      <c r="Y1151" s="49"/>
      <c r="Z1151" s="49"/>
      <c r="AA1151" s="51"/>
      <c r="AB1151" s="48"/>
    </row>
    <row r="1152" spans="1:28" x14ac:dyDescent="0.25">
      <c r="A1152" s="152" t="str">
        <f t="array" ref="A1152">IF(D1152="",RIGHT(E1152,7),"")</f>
        <v>5384937</v>
      </c>
      <c r="B1152" s="152">
        <f t="array" ref="B1152">E1152</f>
        <v>10005384937</v>
      </c>
      <c r="C1152" s="61" t="str">
        <f t="array" ref="C1152">IFERROR(VLOOKUP(B1152,RT!A:B,2,FALSE),"")</f>
        <v/>
      </c>
      <c r="D1152" s="7" t="str">
        <f t="array" ref="D1152">IFERROR(VLOOKUP(B1152,RT!A:J,10,FALSE),"")</f>
        <v/>
      </c>
      <c r="E1152" s="203">
        <v>10005384937</v>
      </c>
      <c r="F1152" s="204" t="s">
        <v>1792</v>
      </c>
      <c r="G1152" s="204" t="s">
        <v>70</v>
      </c>
      <c r="H1152" s="204"/>
      <c r="I1152" s="204" t="s">
        <v>1730</v>
      </c>
      <c r="J1152" s="202" t="s">
        <v>84</v>
      </c>
      <c r="K1152" s="169" t="str">
        <f t="array" ref="K1152">IFERROR(VLOOKUP(B1152,RT!A:K,11,FALSE),"")</f>
        <v/>
      </c>
      <c r="L1152" s="170" t="str">
        <f t="array" ref="L1152">IFERROR(VLOOKUP(B1152,RT!A:AJ,36,FALSE),"")</f>
        <v/>
      </c>
      <c r="M1152" s="53" t="str">
        <f t="array" ref="M1152">IFERROR(VLOOKUP(B1152,RT!A:AL,38,FALSE),"")</f>
        <v/>
      </c>
      <c r="N1152" s="52" t="str">
        <f t="array" ref="N1152">IFERROR(VLOOKUP(B1152,RT!A:AK,37,FALSE),"")</f>
        <v/>
      </c>
      <c r="O1152" s="54" t="str">
        <f t="array" ref="O1152">IFERROR(VLOOKUP(B1152,RT!A:I,9,FALSE),"")</f>
        <v/>
      </c>
      <c r="P1152" s="52" t="str">
        <f t="array" ref="P1152">IFERROR(VLOOKUP(B1152,RT!A:H,8,FALSE),"")</f>
        <v/>
      </c>
      <c r="Q1152" s="55" t="str">
        <f t="array" ref="Q1152">IFERROR(VLOOKUP(B1152,RT!A:AA,27,FALSE),"")</f>
        <v/>
      </c>
      <c r="R1152" s="56" t="str">
        <f t="array" ref="R1152">IF(AND(E1152&lt;&gt;"",G1152="INS",K1152="OUI",M1152&gt;0),M1152*IF($O1152&gt;41790,5.94,5.65),"")</f>
        <v/>
      </c>
      <c r="S1152" s="50" t="str">
        <f t="array" ref="S1152">IF(AND(E1152&lt;&gt;"",G1152="REV",K1152="OUI",M1152&gt;0),M1152*IF($O1152&gt;41790,6.2,5.9),"")</f>
        <v/>
      </c>
      <c r="T1152" s="57" t="str">
        <f t="array" ref="T1152">IF(AND(E1152&lt;&gt;"",K1152="NON",OR(L1152="Branchement individuel",L1152="Batiment détruit")),3,"")</f>
        <v/>
      </c>
      <c r="U1152" s="58"/>
      <c r="V1152" s="58" t="str">
        <f t="array" ref="V1152">IF(AND(E1152&lt;&gt;"",K1152="OUI",Q1152="OUI"),18,"")</f>
        <v/>
      </c>
      <c r="W1152" s="49" t="str">
        <f t="array" ref="W1152">IF(AND(E1152&lt;&gt;"",K1152="OUI",Q1152="OUI"),60,"")</f>
        <v/>
      </c>
      <c r="X1152" s="56"/>
      <c r="Y1152" s="49"/>
      <c r="Z1152" s="49"/>
      <c r="AA1152" s="51"/>
      <c r="AB1152" s="48"/>
    </row>
    <row r="1153" spans="1:28" x14ac:dyDescent="0.25">
      <c r="A1153" s="152" t="str">
        <f t="array" ref="A1153">IF(D1153="",RIGHT(E1153,7),"")</f>
        <v>5424203</v>
      </c>
      <c r="B1153" s="152">
        <f t="array" ref="B1153">E1153</f>
        <v>10005424203</v>
      </c>
      <c r="C1153" s="61" t="str">
        <f t="array" ref="C1153">IFERROR(VLOOKUP(B1153,RT!A:B,2,FALSE),"")</f>
        <v/>
      </c>
      <c r="D1153" s="7" t="str">
        <f t="array" ref="D1153">IFERROR(VLOOKUP(B1153,RT!A:J,10,FALSE),"")</f>
        <v/>
      </c>
      <c r="E1153" s="203">
        <v>10005424203</v>
      </c>
      <c r="F1153" s="204" t="s">
        <v>1791</v>
      </c>
      <c r="G1153" s="204" t="s">
        <v>70</v>
      </c>
      <c r="H1153" s="204"/>
      <c r="I1153" s="204" t="s">
        <v>1730</v>
      </c>
      <c r="J1153" s="202" t="s">
        <v>84</v>
      </c>
      <c r="K1153" s="169" t="str">
        <f t="array" ref="K1153">IFERROR(VLOOKUP(B1153,RT!A:K,11,FALSE),"")</f>
        <v/>
      </c>
      <c r="L1153" s="170" t="str">
        <f t="array" ref="L1153">IFERROR(VLOOKUP(B1153,RT!A:AJ,36,FALSE),"")</f>
        <v/>
      </c>
      <c r="M1153" s="53" t="str">
        <f t="array" ref="M1153">IFERROR(VLOOKUP(B1153,RT!A:AL,38,FALSE),"")</f>
        <v/>
      </c>
      <c r="N1153" s="52" t="str">
        <f t="array" ref="N1153">IFERROR(VLOOKUP(B1153,RT!A:AK,37,FALSE),"")</f>
        <v/>
      </c>
      <c r="O1153" s="54" t="str">
        <f t="array" ref="O1153">IFERROR(VLOOKUP(B1153,RT!A:I,9,FALSE),"")</f>
        <v/>
      </c>
      <c r="P1153" s="52" t="str">
        <f t="array" ref="P1153">IFERROR(VLOOKUP(B1153,RT!A:H,8,FALSE),"")</f>
        <v/>
      </c>
      <c r="Q1153" s="55" t="str">
        <f t="array" ref="Q1153">IFERROR(VLOOKUP(B1153,RT!A:AA,27,FALSE),"")</f>
        <v/>
      </c>
      <c r="R1153" s="56" t="str">
        <f t="array" ref="R1153">IF(AND(E1153&lt;&gt;"",G1153="INS",K1153="OUI",M1153&gt;0),M1153*IF($O1153&gt;41790,5.94,5.65),"")</f>
        <v/>
      </c>
      <c r="S1153" s="50" t="str">
        <f t="array" ref="S1153">IF(AND(E1153&lt;&gt;"",G1153="REV",K1153="OUI",M1153&gt;0),M1153*IF($O1153&gt;41790,6.2,5.9),"")</f>
        <v/>
      </c>
      <c r="T1153" s="57" t="str">
        <f t="array" ref="T1153">IF(AND(E1153&lt;&gt;"",K1153="NON",OR(L1153="Branchement individuel",L1153="Batiment détruit")),3,"")</f>
        <v/>
      </c>
      <c r="U1153" s="58"/>
      <c r="V1153" s="58" t="str">
        <f t="array" ref="V1153">IF(AND(E1153&lt;&gt;"",K1153="OUI",Q1153="OUI"),18,"")</f>
        <v/>
      </c>
      <c r="W1153" s="49" t="str">
        <f t="array" ref="W1153">IF(AND(E1153&lt;&gt;"",K1153="OUI",Q1153="OUI"),60,"")</f>
        <v/>
      </c>
      <c r="X1153" s="56"/>
      <c r="Y1153" s="49"/>
      <c r="Z1153" s="49"/>
      <c r="AA1153" s="51"/>
      <c r="AB1153" s="48"/>
    </row>
    <row r="1154" spans="1:28" x14ac:dyDescent="0.25">
      <c r="A1154" s="152" t="str">
        <f t="array" ref="A1154">IF(D1154="",RIGHT(E1154,7),"")</f>
        <v>5461837</v>
      </c>
      <c r="B1154" s="152">
        <f t="array" ref="B1154">E1154</f>
        <v>10005461837</v>
      </c>
      <c r="C1154" s="61" t="str">
        <f t="array" ref="C1154">IFERROR(VLOOKUP(B1154,RT!A:B,2,FALSE),"")</f>
        <v/>
      </c>
      <c r="D1154" s="7" t="str">
        <f t="array" ref="D1154">IFERROR(VLOOKUP(B1154,RT!A:J,10,FALSE),"")</f>
        <v/>
      </c>
      <c r="E1154" s="203">
        <v>10005461837</v>
      </c>
      <c r="F1154" s="204" t="s">
        <v>1788</v>
      </c>
      <c r="G1154" s="204" t="s">
        <v>70</v>
      </c>
      <c r="H1154" s="204"/>
      <c r="I1154" s="204" t="s">
        <v>1730</v>
      </c>
      <c r="J1154" s="202" t="s">
        <v>84</v>
      </c>
      <c r="K1154" s="169" t="str">
        <f t="array" ref="K1154">IFERROR(VLOOKUP(B1154,RT!A:K,11,FALSE),"")</f>
        <v/>
      </c>
      <c r="L1154" s="170" t="str">
        <f t="array" ref="L1154">IFERROR(VLOOKUP(B1154,RT!A:AJ,36,FALSE),"")</f>
        <v/>
      </c>
      <c r="M1154" s="53" t="str">
        <f t="array" ref="M1154">IFERROR(VLOOKUP(B1154,RT!A:AL,38,FALSE),"")</f>
        <v/>
      </c>
      <c r="N1154" s="52" t="str">
        <f t="array" ref="N1154">IFERROR(VLOOKUP(B1154,RT!A:AK,37,FALSE),"")</f>
        <v/>
      </c>
      <c r="O1154" s="54" t="str">
        <f t="array" ref="O1154">IFERROR(VLOOKUP(B1154,RT!A:I,9,FALSE),"")</f>
        <v/>
      </c>
      <c r="P1154" s="52" t="str">
        <f t="array" ref="P1154">IFERROR(VLOOKUP(B1154,RT!A:H,8,FALSE),"")</f>
        <v/>
      </c>
      <c r="Q1154" s="55" t="str">
        <f t="array" ref="Q1154">IFERROR(VLOOKUP(B1154,RT!A:AA,27,FALSE),"")</f>
        <v/>
      </c>
      <c r="R1154" s="56" t="str">
        <f t="array" ref="R1154">IF(AND(E1154&lt;&gt;"",G1154="INS",K1154="OUI",M1154&gt;0),M1154*IF($O1154&gt;41790,5.94,5.65),"")</f>
        <v/>
      </c>
      <c r="S1154" s="50" t="str">
        <f t="array" ref="S1154">IF(AND(E1154&lt;&gt;"",G1154="REV",K1154="OUI",M1154&gt;0),M1154*IF($O1154&gt;41790,6.2,5.9),"")</f>
        <v/>
      </c>
      <c r="T1154" s="57" t="str">
        <f t="array" ref="T1154">IF(AND(E1154&lt;&gt;"",K1154="NON",OR(L1154="Branchement individuel",L1154="Batiment détruit")),3,"")</f>
        <v/>
      </c>
      <c r="U1154" s="58"/>
      <c r="V1154" s="58" t="str">
        <f t="array" ref="V1154">IF(AND(E1154&lt;&gt;"",K1154="OUI",Q1154="OUI"),18,"")</f>
        <v/>
      </c>
      <c r="W1154" s="49" t="str">
        <f t="array" ref="W1154">IF(AND(E1154&lt;&gt;"",K1154="OUI",Q1154="OUI"),60,"")</f>
        <v/>
      </c>
      <c r="X1154" s="56"/>
      <c r="Y1154" s="49"/>
      <c r="Z1154" s="49"/>
      <c r="AA1154" s="51"/>
      <c r="AB1154" s="48"/>
    </row>
    <row r="1155" spans="1:28" x14ac:dyDescent="0.25">
      <c r="A1155" s="152" t="str">
        <f t="array" ref="A1155">IF(D1155="",RIGHT(E1155,7),"")</f>
        <v>5585138</v>
      </c>
      <c r="B1155" s="152">
        <f t="array" ref="B1155">E1155</f>
        <v>10005585138</v>
      </c>
      <c r="C1155" s="61" t="str">
        <f t="array" ref="C1155">IFERROR(VLOOKUP(B1155,RT!A:B,2,FALSE),"")</f>
        <v/>
      </c>
      <c r="D1155" s="7" t="str">
        <f t="array" ref="D1155">IFERROR(VLOOKUP(B1155,RT!A:J,10,FALSE),"")</f>
        <v/>
      </c>
      <c r="E1155" s="203">
        <v>10005585138</v>
      </c>
      <c r="F1155" s="204" t="s">
        <v>1787</v>
      </c>
      <c r="G1155" s="204" t="s">
        <v>70</v>
      </c>
      <c r="H1155" s="204"/>
      <c r="I1155" s="204" t="s">
        <v>1730</v>
      </c>
      <c r="J1155" s="202" t="s">
        <v>84</v>
      </c>
      <c r="K1155" s="169" t="str">
        <f t="array" ref="K1155">IFERROR(VLOOKUP(B1155,RT!A:K,11,FALSE),"")</f>
        <v/>
      </c>
      <c r="L1155" s="170" t="str">
        <f t="array" ref="L1155">IFERROR(VLOOKUP(B1155,RT!A:AJ,36,FALSE),"")</f>
        <v/>
      </c>
      <c r="M1155" s="53" t="str">
        <f t="array" ref="M1155">IFERROR(VLOOKUP(B1155,RT!A:AL,38,FALSE),"")</f>
        <v/>
      </c>
      <c r="N1155" s="52" t="str">
        <f t="array" ref="N1155">IFERROR(VLOOKUP(B1155,RT!A:AK,37,FALSE),"")</f>
        <v/>
      </c>
      <c r="O1155" s="54" t="str">
        <f t="array" ref="O1155">IFERROR(VLOOKUP(B1155,RT!A:I,9,FALSE),"")</f>
        <v/>
      </c>
      <c r="P1155" s="52" t="str">
        <f t="array" ref="P1155">IFERROR(VLOOKUP(B1155,RT!A:H,8,FALSE),"")</f>
        <v/>
      </c>
      <c r="Q1155" s="55" t="str">
        <f t="array" ref="Q1155">IFERROR(VLOOKUP(B1155,RT!A:AA,27,FALSE),"")</f>
        <v/>
      </c>
      <c r="R1155" s="56" t="str">
        <f t="array" ref="R1155">IF(AND(E1155&lt;&gt;"",G1155="INS",K1155="OUI",M1155&gt;0),M1155*IF($O1155&gt;41790,5.94,5.65),"")</f>
        <v/>
      </c>
      <c r="S1155" s="50" t="str">
        <f t="array" ref="S1155">IF(AND(E1155&lt;&gt;"",G1155="REV",K1155="OUI",M1155&gt;0),M1155*IF($O1155&gt;41790,6.2,5.9),"")</f>
        <v/>
      </c>
      <c r="T1155" s="57" t="str">
        <f t="array" ref="T1155">IF(AND(E1155&lt;&gt;"",K1155="NON",OR(L1155="Branchement individuel",L1155="Batiment détruit")),3,"")</f>
        <v/>
      </c>
      <c r="U1155" s="58"/>
      <c r="V1155" s="58" t="str">
        <f t="array" ref="V1155">IF(AND(E1155&lt;&gt;"",K1155="OUI",Q1155="OUI"),18,"")</f>
        <v/>
      </c>
      <c r="W1155" s="49" t="str">
        <f t="array" ref="W1155">IF(AND(E1155&lt;&gt;"",K1155="OUI",Q1155="OUI"),60,"")</f>
        <v/>
      </c>
      <c r="X1155" s="56"/>
      <c r="Y1155" s="49"/>
      <c r="Z1155" s="49"/>
      <c r="AA1155" s="51"/>
      <c r="AB1155" s="48"/>
    </row>
    <row r="1156" spans="1:28" x14ac:dyDescent="0.25">
      <c r="A1156" s="152" t="str">
        <f t="array" ref="A1156">IF(D1156="",RIGHT(E1156,7),"")</f>
        <v>5461149</v>
      </c>
      <c r="B1156" s="152">
        <f t="array" ref="B1156">E1156</f>
        <v>10005461149</v>
      </c>
      <c r="C1156" s="61" t="str">
        <f t="array" ref="C1156">IFERROR(VLOOKUP(B1156,RT!A:B,2,FALSE),"")</f>
        <v/>
      </c>
      <c r="D1156" s="7" t="str">
        <f t="array" ref="D1156">IFERROR(VLOOKUP(B1156,RT!A:J,10,FALSE),"")</f>
        <v/>
      </c>
      <c r="E1156" s="203">
        <v>10005461149</v>
      </c>
      <c r="F1156" s="204" t="s">
        <v>1784</v>
      </c>
      <c r="G1156" s="204" t="s">
        <v>70</v>
      </c>
      <c r="H1156" s="204"/>
      <c r="I1156" s="204" t="s">
        <v>1730</v>
      </c>
      <c r="J1156" s="202" t="s">
        <v>84</v>
      </c>
      <c r="K1156" s="169" t="str">
        <f t="array" ref="K1156">IFERROR(VLOOKUP(B1156,RT!A:K,11,FALSE),"")</f>
        <v/>
      </c>
      <c r="L1156" s="170" t="str">
        <f t="array" ref="L1156">IFERROR(VLOOKUP(B1156,RT!A:AJ,36,FALSE),"")</f>
        <v/>
      </c>
      <c r="M1156" s="53" t="str">
        <f t="array" ref="M1156">IFERROR(VLOOKUP(B1156,RT!A:AL,38,FALSE),"")</f>
        <v/>
      </c>
      <c r="N1156" s="52" t="str">
        <f t="array" ref="N1156">IFERROR(VLOOKUP(B1156,RT!A:AK,37,FALSE),"")</f>
        <v/>
      </c>
      <c r="O1156" s="54" t="str">
        <f t="array" ref="O1156">IFERROR(VLOOKUP(B1156,RT!A:I,9,FALSE),"")</f>
        <v/>
      </c>
      <c r="P1156" s="52" t="str">
        <f t="array" ref="P1156">IFERROR(VLOOKUP(B1156,RT!A:H,8,FALSE),"")</f>
        <v/>
      </c>
      <c r="Q1156" s="55" t="str">
        <f t="array" ref="Q1156">IFERROR(VLOOKUP(B1156,RT!A:AA,27,FALSE),"")</f>
        <v/>
      </c>
      <c r="R1156" s="56" t="str">
        <f t="array" ref="R1156">IF(AND(E1156&lt;&gt;"",G1156="INS",K1156="OUI",M1156&gt;0),M1156*IF($O1156&gt;41790,5.94,5.65),"")</f>
        <v/>
      </c>
      <c r="S1156" s="50" t="str">
        <f t="array" ref="S1156">IF(AND(E1156&lt;&gt;"",G1156="REV",K1156="OUI",M1156&gt;0),M1156*IF($O1156&gt;41790,6.2,5.9),"")</f>
        <v/>
      </c>
      <c r="T1156" s="57" t="str">
        <f t="array" ref="T1156">IF(AND(E1156&lt;&gt;"",K1156="NON",OR(L1156="Branchement individuel",L1156="Batiment détruit")),3,"")</f>
        <v/>
      </c>
      <c r="U1156" s="58"/>
      <c r="V1156" s="58" t="str">
        <f t="array" ref="V1156">IF(AND(E1156&lt;&gt;"",K1156="OUI",Q1156="OUI"),18,"")</f>
        <v/>
      </c>
      <c r="W1156" s="49" t="str">
        <f t="array" ref="W1156">IF(AND(E1156&lt;&gt;"",K1156="OUI",Q1156="OUI"),60,"")</f>
        <v/>
      </c>
      <c r="X1156" s="56"/>
      <c r="Y1156" s="49"/>
      <c r="Z1156" s="49"/>
      <c r="AA1156" s="51"/>
      <c r="AB1156" s="48"/>
    </row>
    <row r="1157" spans="1:28" x14ac:dyDescent="0.25">
      <c r="A1157" s="152" t="str">
        <f t="array" ref="A1157">IF(D1157="",RIGHT(E1157,7),"")</f>
        <v>5340586</v>
      </c>
      <c r="B1157" s="152">
        <f t="array" ref="B1157">E1157</f>
        <v>10005340586</v>
      </c>
      <c r="C1157" s="61" t="str">
        <f t="array" ref="C1157">IFERROR(VLOOKUP(B1157,RT!A:B,2,FALSE),"")</f>
        <v/>
      </c>
      <c r="D1157" s="7" t="str">
        <f t="array" ref="D1157">IFERROR(VLOOKUP(B1157,RT!A:J,10,FALSE),"")</f>
        <v/>
      </c>
      <c r="E1157" s="203">
        <v>10005340586</v>
      </c>
      <c r="F1157" s="204" t="s">
        <v>1733</v>
      </c>
      <c r="G1157" s="204" t="s">
        <v>70</v>
      </c>
      <c r="H1157" s="204"/>
      <c r="I1157" s="204" t="s">
        <v>1730</v>
      </c>
      <c r="J1157" s="202" t="s">
        <v>84</v>
      </c>
      <c r="K1157" s="169" t="str">
        <f t="array" ref="K1157">IFERROR(VLOOKUP(B1157,RT!A:K,11,FALSE),"")</f>
        <v/>
      </c>
      <c r="L1157" s="170" t="str">
        <f t="array" ref="L1157">IFERROR(VLOOKUP(B1157,RT!A:AJ,36,FALSE),"")</f>
        <v/>
      </c>
      <c r="M1157" s="53" t="str">
        <f t="array" ref="M1157">IFERROR(VLOOKUP(B1157,RT!A:AL,38,FALSE),"")</f>
        <v/>
      </c>
      <c r="N1157" s="52" t="str">
        <f t="array" ref="N1157">IFERROR(VLOOKUP(B1157,RT!A:AK,37,FALSE),"")</f>
        <v/>
      </c>
      <c r="O1157" s="54" t="str">
        <f t="array" ref="O1157">IFERROR(VLOOKUP(B1157,RT!A:I,9,FALSE),"")</f>
        <v/>
      </c>
      <c r="P1157" s="52" t="str">
        <f t="array" ref="P1157">IFERROR(VLOOKUP(B1157,RT!A:H,8,FALSE),"")</f>
        <v/>
      </c>
      <c r="Q1157" s="55" t="str">
        <f t="array" ref="Q1157">IFERROR(VLOOKUP(B1157,RT!A:AA,27,FALSE),"")</f>
        <v/>
      </c>
      <c r="R1157" s="56" t="str">
        <f t="array" ref="R1157">IF(AND(E1157&lt;&gt;"",G1157="INS",K1157="OUI",M1157&gt;0),M1157*IF($O1157&gt;41790,5.94,5.65),"")</f>
        <v/>
      </c>
      <c r="S1157" s="50" t="str">
        <f t="array" ref="S1157">IF(AND(E1157&lt;&gt;"",G1157="REV",K1157="OUI",M1157&gt;0),M1157*IF($O1157&gt;41790,6.2,5.9),"")</f>
        <v/>
      </c>
      <c r="T1157" s="57" t="str">
        <f t="array" ref="T1157">IF(AND(E1157&lt;&gt;"",K1157="NON",OR(L1157="Branchement individuel",L1157="Batiment détruit")),3,"")</f>
        <v/>
      </c>
      <c r="U1157" s="58"/>
      <c r="V1157" s="58" t="str">
        <f t="array" ref="V1157">IF(AND(E1157&lt;&gt;"",K1157="OUI",Q1157="OUI"),18,"")</f>
        <v/>
      </c>
      <c r="W1157" s="49" t="str">
        <f t="array" ref="W1157">IF(AND(E1157&lt;&gt;"",K1157="OUI",Q1157="OUI"),60,"")</f>
        <v/>
      </c>
      <c r="X1157" s="56"/>
      <c r="Y1157" s="49"/>
      <c r="Z1157" s="49"/>
      <c r="AA1157" s="51"/>
      <c r="AB1157" s="48"/>
    </row>
    <row r="1158" spans="1:28" x14ac:dyDescent="0.25">
      <c r="A1158" s="152" t="str">
        <f t="array" ref="A1158">IF(D1158="",RIGHT(E1158,7),"")</f>
        <v>5458403</v>
      </c>
      <c r="B1158" s="152">
        <f t="array" ref="B1158">E1158</f>
        <v>10005458403</v>
      </c>
      <c r="C1158" s="61" t="str">
        <f t="array" ref="C1158">IFERROR(VLOOKUP(B1158,RT!A:B,2,FALSE),"")</f>
        <v/>
      </c>
      <c r="D1158" s="7" t="str">
        <f t="array" ref="D1158">IFERROR(VLOOKUP(B1158,RT!A:J,10,FALSE),"")</f>
        <v/>
      </c>
      <c r="E1158" s="203">
        <v>10005458403</v>
      </c>
      <c r="F1158" s="204" t="s">
        <v>1826</v>
      </c>
      <c r="G1158" s="204" t="s">
        <v>70</v>
      </c>
      <c r="H1158" s="204"/>
      <c r="I1158" s="204" t="s">
        <v>1730</v>
      </c>
      <c r="J1158" s="202" t="s">
        <v>84</v>
      </c>
      <c r="K1158" s="169" t="str">
        <f t="array" ref="K1158">IFERROR(VLOOKUP(B1158,RT!A:K,11,FALSE),"")</f>
        <v/>
      </c>
      <c r="L1158" s="170" t="str">
        <f t="array" ref="L1158">IFERROR(VLOOKUP(B1158,RT!A:AJ,36,FALSE),"")</f>
        <v/>
      </c>
      <c r="M1158" s="53" t="str">
        <f t="array" ref="M1158">IFERROR(VLOOKUP(B1158,RT!A:AL,38,FALSE),"")</f>
        <v/>
      </c>
      <c r="N1158" s="52" t="str">
        <f t="array" ref="N1158">IFERROR(VLOOKUP(B1158,RT!A:AK,37,FALSE),"")</f>
        <v/>
      </c>
      <c r="O1158" s="54" t="str">
        <f t="array" ref="O1158">IFERROR(VLOOKUP(B1158,RT!A:I,9,FALSE),"")</f>
        <v/>
      </c>
      <c r="P1158" s="52" t="str">
        <f t="array" ref="P1158">IFERROR(VLOOKUP(B1158,RT!A:H,8,FALSE),"")</f>
        <v/>
      </c>
      <c r="Q1158" s="55" t="str">
        <f t="array" ref="Q1158">IFERROR(VLOOKUP(B1158,RT!A:AA,27,FALSE),"")</f>
        <v/>
      </c>
      <c r="R1158" s="56" t="str">
        <f t="array" ref="R1158">IF(AND(E1158&lt;&gt;"",G1158="INS",K1158="OUI",M1158&gt;0),M1158*IF($O1158&gt;41790,5.94,5.65),"")</f>
        <v/>
      </c>
      <c r="S1158" s="50" t="str">
        <f t="array" ref="S1158">IF(AND(E1158&lt;&gt;"",G1158="REV",K1158="OUI",M1158&gt;0),M1158*IF($O1158&gt;41790,6.2,5.9),"")</f>
        <v/>
      </c>
      <c r="T1158" s="57" t="str">
        <f t="array" ref="T1158">IF(AND(E1158&lt;&gt;"",K1158="NON",OR(L1158="Branchement individuel",L1158="Batiment détruit")),3,"")</f>
        <v/>
      </c>
      <c r="U1158" s="58"/>
      <c r="V1158" s="58" t="str">
        <f t="array" ref="V1158">IF(AND(E1158&lt;&gt;"",K1158="OUI",Q1158="OUI"),18,"")</f>
        <v/>
      </c>
      <c r="W1158" s="49" t="str">
        <f t="array" ref="W1158">IF(AND(E1158&lt;&gt;"",K1158="OUI",Q1158="OUI"),60,"")</f>
        <v/>
      </c>
      <c r="X1158" s="56"/>
      <c r="Y1158" s="49"/>
      <c r="Z1158" s="49"/>
      <c r="AA1158" s="51"/>
      <c r="AB1158" s="48"/>
    </row>
    <row r="1159" spans="1:28" x14ac:dyDescent="0.25">
      <c r="A1159" s="152" t="str">
        <f t="array" ref="A1159">IF(D1159="",RIGHT(E1159,7),"")</f>
        <v>5462571</v>
      </c>
      <c r="B1159" s="152">
        <f t="array" ref="B1159">E1159</f>
        <v>10005462571</v>
      </c>
      <c r="C1159" s="61" t="str">
        <f t="array" ref="C1159">IFERROR(VLOOKUP(B1159,RT!A:B,2,FALSE),"")</f>
        <v/>
      </c>
      <c r="D1159" s="7" t="str">
        <f t="array" ref="D1159">IFERROR(VLOOKUP(B1159,RT!A:J,10,FALSE),"")</f>
        <v/>
      </c>
      <c r="E1159" s="203">
        <v>10005462571</v>
      </c>
      <c r="F1159" s="204" t="s">
        <v>1780</v>
      </c>
      <c r="G1159" s="204" t="s">
        <v>70</v>
      </c>
      <c r="H1159" s="204"/>
      <c r="I1159" s="204" t="s">
        <v>1730</v>
      </c>
      <c r="J1159" s="202" t="s">
        <v>84</v>
      </c>
      <c r="K1159" s="169" t="str">
        <f t="array" ref="K1159">IFERROR(VLOOKUP(B1159,RT!A:K,11,FALSE),"")</f>
        <v/>
      </c>
      <c r="L1159" s="170" t="str">
        <f t="array" ref="L1159">IFERROR(VLOOKUP(B1159,RT!A:AJ,36,FALSE),"")</f>
        <v/>
      </c>
      <c r="M1159" s="53" t="str">
        <f t="array" ref="M1159">IFERROR(VLOOKUP(B1159,RT!A:AL,38,FALSE),"")</f>
        <v/>
      </c>
      <c r="N1159" s="52" t="str">
        <f t="array" ref="N1159">IFERROR(VLOOKUP(B1159,RT!A:AK,37,FALSE),"")</f>
        <v/>
      </c>
      <c r="O1159" s="54" t="str">
        <f t="array" ref="O1159">IFERROR(VLOOKUP(B1159,RT!A:I,9,FALSE),"")</f>
        <v/>
      </c>
      <c r="P1159" s="52" t="str">
        <f t="array" ref="P1159">IFERROR(VLOOKUP(B1159,RT!A:H,8,FALSE),"")</f>
        <v/>
      </c>
      <c r="Q1159" s="55" t="str">
        <f t="array" ref="Q1159">IFERROR(VLOOKUP(B1159,RT!A:AA,27,FALSE),"")</f>
        <v/>
      </c>
      <c r="R1159" s="56" t="str">
        <f t="array" ref="R1159">IF(AND(E1159&lt;&gt;"",G1159="INS",K1159="OUI",M1159&gt;0),M1159*IF($O1159&gt;41790,5.94,5.65),"")</f>
        <v/>
      </c>
      <c r="S1159" s="50" t="str">
        <f t="array" ref="S1159">IF(AND(E1159&lt;&gt;"",G1159="REV",K1159="OUI",M1159&gt;0),M1159*IF($O1159&gt;41790,6.2,5.9),"")</f>
        <v/>
      </c>
      <c r="T1159" s="57" t="str">
        <f t="array" ref="T1159">IF(AND(E1159&lt;&gt;"",K1159="NON",OR(L1159="Branchement individuel",L1159="Batiment détruit")),3,"")</f>
        <v/>
      </c>
      <c r="U1159" s="58"/>
      <c r="V1159" s="58" t="str">
        <f t="array" ref="V1159">IF(AND(E1159&lt;&gt;"",K1159="OUI",Q1159="OUI"),18,"")</f>
        <v/>
      </c>
      <c r="W1159" s="49" t="str">
        <f t="array" ref="W1159">IF(AND(E1159&lt;&gt;"",K1159="OUI",Q1159="OUI"),60,"")</f>
        <v/>
      </c>
      <c r="X1159" s="56"/>
      <c r="Y1159" s="49"/>
      <c r="Z1159" s="49"/>
      <c r="AA1159" s="51"/>
      <c r="AB1159" s="48"/>
    </row>
    <row r="1160" spans="1:28" x14ac:dyDescent="0.25">
      <c r="A1160" s="152" t="str">
        <f t="array" ref="A1160">IF(D1160="",RIGHT(E1160,7),"")</f>
        <v>5581431</v>
      </c>
      <c r="B1160" s="152">
        <f t="array" ref="B1160">E1160</f>
        <v>10005581431</v>
      </c>
      <c r="C1160" s="61" t="str">
        <f t="array" ref="C1160">IFERROR(VLOOKUP(B1160,RT!A:B,2,FALSE),"")</f>
        <v/>
      </c>
      <c r="D1160" s="7" t="str">
        <f t="array" ref="D1160">IFERROR(VLOOKUP(B1160,RT!A:J,10,FALSE),"")</f>
        <v/>
      </c>
      <c r="E1160" s="203">
        <v>10005581431</v>
      </c>
      <c r="F1160" s="204" t="s">
        <v>1749</v>
      </c>
      <c r="G1160" s="204" t="s">
        <v>70</v>
      </c>
      <c r="H1160" s="204"/>
      <c r="I1160" s="204" t="s">
        <v>1730</v>
      </c>
      <c r="J1160" s="202" t="s">
        <v>84</v>
      </c>
      <c r="K1160" s="169" t="str">
        <f t="array" ref="K1160">IFERROR(VLOOKUP(B1160,RT!A:K,11,FALSE),"")</f>
        <v/>
      </c>
      <c r="L1160" s="170" t="str">
        <f t="array" ref="L1160">IFERROR(VLOOKUP(B1160,RT!A:AJ,36,FALSE),"")</f>
        <v/>
      </c>
      <c r="M1160" s="53" t="str">
        <f t="array" ref="M1160">IFERROR(VLOOKUP(B1160,RT!A:AL,38,FALSE),"")</f>
        <v/>
      </c>
      <c r="N1160" s="52" t="str">
        <f t="array" ref="N1160">IFERROR(VLOOKUP(B1160,RT!A:AK,37,FALSE),"")</f>
        <v/>
      </c>
      <c r="O1160" s="54" t="str">
        <f t="array" ref="O1160">IFERROR(VLOOKUP(B1160,RT!A:I,9,FALSE),"")</f>
        <v/>
      </c>
      <c r="P1160" s="52" t="str">
        <f t="array" ref="P1160">IFERROR(VLOOKUP(B1160,RT!A:H,8,FALSE),"")</f>
        <v/>
      </c>
      <c r="Q1160" s="55" t="str">
        <f t="array" ref="Q1160">IFERROR(VLOOKUP(B1160,RT!A:AA,27,FALSE),"")</f>
        <v/>
      </c>
      <c r="R1160" s="56" t="str">
        <f t="array" ref="R1160">IF(AND(E1160&lt;&gt;"",G1160="INS",K1160="OUI",M1160&gt;0),M1160*IF($O1160&gt;41790,5.94,5.65),"")</f>
        <v/>
      </c>
      <c r="S1160" s="50" t="str">
        <f t="array" ref="S1160">IF(AND(E1160&lt;&gt;"",G1160="REV",K1160="OUI",M1160&gt;0),M1160*IF($O1160&gt;41790,6.2,5.9),"")</f>
        <v/>
      </c>
      <c r="T1160" s="57" t="str">
        <f t="array" ref="T1160">IF(AND(E1160&lt;&gt;"",K1160="NON",OR(L1160="Branchement individuel",L1160="Batiment détruit")),3,"")</f>
        <v/>
      </c>
      <c r="U1160" s="58"/>
      <c r="V1160" s="58" t="str">
        <f t="array" ref="V1160">IF(AND(E1160&lt;&gt;"",K1160="OUI",Q1160="OUI"),18,"")</f>
        <v/>
      </c>
      <c r="W1160" s="49" t="str">
        <f t="array" ref="W1160">IF(AND(E1160&lt;&gt;"",K1160="OUI",Q1160="OUI"),60,"")</f>
        <v/>
      </c>
      <c r="X1160" s="56"/>
      <c r="Y1160" s="49"/>
      <c r="Z1160" s="49"/>
      <c r="AA1160" s="51"/>
      <c r="AB1160" s="48"/>
    </row>
    <row r="1161" spans="1:28" x14ac:dyDescent="0.25">
      <c r="A1161" s="152" t="str">
        <f t="array" ref="A1161">IF(D1161="",RIGHT(E1161,7),"")</f>
        <v>4778934</v>
      </c>
      <c r="B1161" s="152">
        <f t="array" ref="B1161">E1161</f>
        <v>10004778934</v>
      </c>
      <c r="C1161" s="61" t="str">
        <f t="array" ref="C1161">IFERROR(VLOOKUP(B1161,RT!A:B,2,FALSE),"")</f>
        <v/>
      </c>
      <c r="D1161" s="7" t="str">
        <f t="array" ref="D1161">IFERROR(VLOOKUP(B1161,RT!A:J,10,FALSE),"")</f>
        <v/>
      </c>
      <c r="E1161" s="203">
        <v>10004778934</v>
      </c>
      <c r="F1161" s="204" t="s">
        <v>1828</v>
      </c>
      <c r="G1161" s="204" t="s">
        <v>70</v>
      </c>
      <c r="H1161" s="204"/>
      <c r="I1161" s="204" t="s">
        <v>1829</v>
      </c>
      <c r="J1161" s="202" t="s">
        <v>84</v>
      </c>
      <c r="K1161" s="169" t="str">
        <f t="array" ref="K1161">IFERROR(VLOOKUP(B1161,RT!A:K,11,FALSE),"")</f>
        <v/>
      </c>
      <c r="L1161" s="170" t="str">
        <f t="array" ref="L1161">IFERROR(VLOOKUP(B1161,RT!A:AJ,36,FALSE),"")</f>
        <v/>
      </c>
      <c r="M1161" s="53" t="str">
        <f t="array" ref="M1161">IFERROR(VLOOKUP(B1161,RT!A:AL,38,FALSE),"")</f>
        <v/>
      </c>
      <c r="N1161" s="52" t="str">
        <f t="array" ref="N1161">IFERROR(VLOOKUP(B1161,RT!A:AK,37,FALSE),"")</f>
        <v/>
      </c>
      <c r="O1161" s="54" t="str">
        <f t="array" ref="O1161">IFERROR(VLOOKUP(B1161,RT!A:I,9,FALSE),"")</f>
        <v/>
      </c>
      <c r="P1161" s="52" t="str">
        <f t="array" ref="P1161">IFERROR(VLOOKUP(B1161,RT!A:H,8,FALSE),"")</f>
        <v/>
      </c>
      <c r="Q1161" s="55" t="str">
        <f t="array" ref="Q1161">IFERROR(VLOOKUP(B1161,RT!A:AA,27,FALSE),"")</f>
        <v/>
      </c>
      <c r="R1161" s="56" t="str">
        <f t="array" ref="R1161">IF(AND(E1161&lt;&gt;"",G1161="INS",K1161="OUI",M1161&gt;0),M1161*IF($O1161&gt;41790,5.94,5.65),"")</f>
        <v/>
      </c>
      <c r="S1161" s="50" t="str">
        <f t="array" ref="S1161">IF(AND(E1161&lt;&gt;"",G1161="REV",K1161="OUI",M1161&gt;0),M1161*IF($O1161&gt;41790,6.2,5.9),"")</f>
        <v/>
      </c>
      <c r="T1161" s="57" t="str">
        <f t="array" ref="T1161">IF(AND(E1161&lt;&gt;"",K1161="NON",OR(L1161="Branchement individuel",L1161="Batiment détruit")),3,"")</f>
        <v/>
      </c>
      <c r="U1161" s="58"/>
      <c r="V1161" s="58" t="str">
        <f t="array" ref="V1161">IF(AND(E1161&lt;&gt;"",K1161="OUI",Q1161="OUI"),18,"")</f>
        <v/>
      </c>
      <c r="W1161" s="49" t="str">
        <f t="array" ref="W1161">IF(AND(E1161&lt;&gt;"",K1161="OUI",Q1161="OUI"),60,"")</f>
        <v/>
      </c>
      <c r="X1161" s="56"/>
      <c r="Y1161" s="49"/>
      <c r="Z1161" s="49"/>
      <c r="AA1161" s="51"/>
      <c r="AB1161" s="48"/>
    </row>
    <row r="1162" spans="1:28" x14ac:dyDescent="0.25">
      <c r="A1162" s="152" t="str">
        <f t="array" ref="A1162">IF(D1162="",RIGHT(E1162,7),"")</f>
        <v>4778231</v>
      </c>
      <c r="B1162" s="152">
        <f t="array" ref="B1162">E1162</f>
        <v>10004778231</v>
      </c>
      <c r="C1162" s="61" t="str">
        <f t="array" ref="C1162">IFERROR(VLOOKUP(B1162,RT!A:B,2,FALSE),"")</f>
        <v/>
      </c>
      <c r="D1162" s="7" t="str">
        <f t="array" ref="D1162">IFERROR(VLOOKUP(B1162,RT!A:J,10,FALSE),"")</f>
        <v/>
      </c>
      <c r="E1162" s="203">
        <v>10004778231</v>
      </c>
      <c r="F1162" s="204" t="s">
        <v>2025</v>
      </c>
      <c r="G1162" s="204" t="s">
        <v>70</v>
      </c>
      <c r="H1162" s="204"/>
      <c r="I1162" s="204" t="s">
        <v>2026</v>
      </c>
      <c r="J1162" s="202" t="s">
        <v>84</v>
      </c>
      <c r="K1162" s="169" t="str">
        <f t="array" ref="K1162">IFERROR(VLOOKUP(B1162,RT!A:K,11,FALSE),"")</f>
        <v/>
      </c>
      <c r="L1162" s="170" t="str">
        <f t="array" ref="L1162">IFERROR(VLOOKUP(B1162,RT!A:AJ,36,FALSE),"")</f>
        <v/>
      </c>
      <c r="M1162" s="53" t="str">
        <f t="array" ref="M1162">IFERROR(VLOOKUP(B1162,RT!A:AL,38,FALSE),"")</f>
        <v/>
      </c>
      <c r="N1162" s="52" t="str">
        <f t="array" ref="N1162">IFERROR(VLOOKUP(B1162,RT!A:AK,37,FALSE),"")</f>
        <v/>
      </c>
      <c r="O1162" s="54" t="str">
        <f t="array" ref="O1162">IFERROR(VLOOKUP(B1162,RT!A:I,9,FALSE),"")</f>
        <v/>
      </c>
      <c r="P1162" s="52" t="str">
        <f t="array" ref="P1162">IFERROR(VLOOKUP(B1162,RT!A:H,8,FALSE),"")</f>
        <v/>
      </c>
      <c r="Q1162" s="55" t="str">
        <f t="array" ref="Q1162">IFERROR(VLOOKUP(B1162,RT!A:AA,27,FALSE),"")</f>
        <v/>
      </c>
      <c r="R1162" s="56" t="str">
        <f t="array" ref="R1162">IF(AND(E1162&lt;&gt;"",G1162="INS",K1162="OUI",M1162&gt;0),M1162*IF($O1162&gt;41790,5.94,5.65),"")</f>
        <v/>
      </c>
      <c r="S1162" s="50" t="str">
        <f t="array" ref="S1162">IF(AND(E1162&lt;&gt;"",G1162="REV",K1162="OUI",M1162&gt;0),M1162*IF($O1162&gt;41790,6.2,5.9),"")</f>
        <v/>
      </c>
      <c r="T1162" s="57" t="str">
        <f t="array" ref="T1162">IF(AND(E1162&lt;&gt;"",K1162="NON",OR(L1162="Branchement individuel",L1162="Batiment détruit")),3,"")</f>
        <v/>
      </c>
      <c r="U1162" s="58"/>
      <c r="V1162" s="58" t="str">
        <f t="array" ref="V1162">IF(AND(E1162&lt;&gt;"",K1162="OUI",Q1162="OUI"),18,"")</f>
        <v/>
      </c>
      <c r="W1162" s="49" t="str">
        <f t="array" ref="W1162">IF(AND(E1162&lt;&gt;"",K1162="OUI",Q1162="OUI"),60,"")</f>
        <v/>
      </c>
      <c r="X1162" s="56"/>
      <c r="Y1162" s="49"/>
      <c r="Z1162" s="49"/>
      <c r="AA1162" s="51"/>
      <c r="AB1162" s="48"/>
    </row>
    <row r="1163" spans="1:28" x14ac:dyDescent="0.25">
      <c r="A1163" s="152" t="str">
        <f t="array" ref="A1163">IF(D1163="",RIGHT(E1163,7),"")</f>
        <v>5386869</v>
      </c>
      <c r="B1163" s="152">
        <f t="array" ref="B1163">E1163</f>
        <v>10005386869</v>
      </c>
      <c r="C1163" s="61" t="str">
        <f t="array" ref="C1163">IFERROR(VLOOKUP(B1163,RT!A:B,2,FALSE),"")</f>
        <v/>
      </c>
      <c r="D1163" s="7" t="str">
        <f t="array" ref="D1163">IFERROR(VLOOKUP(B1163,RT!A:J,10,FALSE),"")</f>
        <v/>
      </c>
      <c r="E1163" s="203">
        <v>10005386869</v>
      </c>
      <c r="F1163" s="204" t="s">
        <v>2032</v>
      </c>
      <c r="G1163" s="204" t="s">
        <v>70</v>
      </c>
      <c r="H1163" s="204"/>
      <c r="I1163" s="204" t="s">
        <v>2033</v>
      </c>
      <c r="J1163" s="202" t="s">
        <v>84</v>
      </c>
      <c r="K1163" s="169" t="str">
        <f t="array" ref="K1163">IFERROR(VLOOKUP(B1163,RT!A:K,11,FALSE),"")</f>
        <v/>
      </c>
      <c r="L1163" s="170" t="str">
        <f t="array" ref="L1163">IFERROR(VLOOKUP(B1163,RT!A:AJ,36,FALSE),"")</f>
        <v/>
      </c>
      <c r="M1163" s="53" t="str">
        <f t="array" ref="M1163">IFERROR(VLOOKUP(B1163,RT!A:AL,38,FALSE),"")</f>
        <v/>
      </c>
      <c r="N1163" s="52" t="str">
        <f t="array" ref="N1163">IFERROR(VLOOKUP(B1163,RT!A:AK,37,FALSE),"")</f>
        <v/>
      </c>
      <c r="O1163" s="54" t="str">
        <f t="array" ref="O1163">IFERROR(VLOOKUP(B1163,RT!A:I,9,FALSE),"")</f>
        <v/>
      </c>
      <c r="P1163" s="52" t="str">
        <f t="array" ref="P1163">IFERROR(VLOOKUP(B1163,RT!A:H,8,FALSE),"")</f>
        <v/>
      </c>
      <c r="Q1163" s="55" t="str">
        <f t="array" ref="Q1163">IFERROR(VLOOKUP(B1163,RT!A:AA,27,FALSE),"")</f>
        <v/>
      </c>
      <c r="R1163" s="56" t="str">
        <f t="array" ref="R1163">IF(AND(E1163&lt;&gt;"",G1163="INS",K1163="OUI",M1163&gt;0),M1163*IF($O1163&gt;41790,5.94,5.65),"")</f>
        <v/>
      </c>
      <c r="S1163" s="50" t="str">
        <f t="array" ref="S1163">IF(AND(E1163&lt;&gt;"",G1163="REV",K1163="OUI",M1163&gt;0),M1163*IF($O1163&gt;41790,6.2,5.9),"")</f>
        <v/>
      </c>
      <c r="T1163" s="57" t="str">
        <f t="array" ref="T1163">IF(AND(E1163&lt;&gt;"",K1163="NON",OR(L1163="Branchement individuel",L1163="Batiment détruit")),3,"")</f>
        <v/>
      </c>
      <c r="U1163" s="58"/>
      <c r="V1163" s="58" t="str">
        <f t="array" ref="V1163">IF(AND(E1163&lt;&gt;"",K1163="OUI",Q1163="OUI"),18,"")</f>
        <v/>
      </c>
      <c r="W1163" s="49" t="str">
        <f t="array" ref="W1163">IF(AND(E1163&lt;&gt;"",K1163="OUI",Q1163="OUI"),60,"")</f>
        <v/>
      </c>
      <c r="X1163" s="56"/>
      <c r="Y1163" s="49"/>
      <c r="Z1163" s="49"/>
      <c r="AA1163" s="51"/>
      <c r="AB1163" s="48"/>
    </row>
    <row r="1164" spans="1:28" x14ac:dyDescent="0.25">
      <c r="A1164" s="152" t="str">
        <f t="array" ref="A1164">IF(D1164="",RIGHT(E1164,7),"")</f>
        <v>4778173</v>
      </c>
      <c r="B1164" s="152">
        <f t="array" ref="B1164">E1164</f>
        <v>10004778173</v>
      </c>
      <c r="C1164" s="61" t="str">
        <f t="array" ref="C1164">IFERROR(VLOOKUP(B1164,RT!A:B,2,FALSE),"")</f>
        <v/>
      </c>
      <c r="D1164" s="7" t="str">
        <f t="array" ref="D1164">IFERROR(VLOOKUP(B1164,RT!A:J,10,FALSE),"")</f>
        <v/>
      </c>
      <c r="E1164" s="203">
        <v>10004778173</v>
      </c>
      <c r="F1164" s="204" t="s">
        <v>2034</v>
      </c>
      <c r="G1164" s="204" t="s">
        <v>70</v>
      </c>
      <c r="H1164" s="204"/>
      <c r="I1164" s="204" t="s">
        <v>2035</v>
      </c>
      <c r="J1164" s="202" t="s">
        <v>84</v>
      </c>
      <c r="K1164" s="169" t="str">
        <f t="array" ref="K1164">IFERROR(VLOOKUP(B1164,RT!A:K,11,FALSE),"")</f>
        <v/>
      </c>
      <c r="L1164" s="170" t="str">
        <f t="array" ref="L1164">IFERROR(VLOOKUP(B1164,RT!A:AJ,36,FALSE),"")</f>
        <v/>
      </c>
      <c r="M1164" s="53" t="str">
        <f t="array" ref="M1164">IFERROR(VLOOKUP(B1164,RT!A:AL,38,FALSE),"")</f>
        <v/>
      </c>
      <c r="N1164" s="52" t="str">
        <f t="array" ref="N1164">IFERROR(VLOOKUP(B1164,RT!A:AK,37,FALSE),"")</f>
        <v/>
      </c>
      <c r="O1164" s="54" t="str">
        <f t="array" ref="O1164">IFERROR(VLOOKUP(B1164,RT!A:I,9,FALSE),"")</f>
        <v/>
      </c>
      <c r="P1164" s="52" t="str">
        <f t="array" ref="P1164">IFERROR(VLOOKUP(B1164,RT!A:H,8,FALSE),"")</f>
        <v/>
      </c>
      <c r="Q1164" s="55" t="str">
        <f t="array" ref="Q1164">IFERROR(VLOOKUP(B1164,RT!A:AA,27,FALSE),"")</f>
        <v/>
      </c>
      <c r="R1164" s="56" t="str">
        <f t="array" ref="R1164">IF(AND(E1164&lt;&gt;"",G1164="INS",K1164="OUI",M1164&gt;0),M1164*IF($O1164&gt;41790,5.94,5.65),"")</f>
        <v/>
      </c>
      <c r="S1164" s="50" t="str">
        <f t="array" ref="S1164">IF(AND(E1164&lt;&gt;"",G1164="REV",K1164="OUI",M1164&gt;0),M1164*IF($O1164&gt;41790,6.2,5.9),"")</f>
        <v/>
      </c>
      <c r="T1164" s="57" t="str">
        <f t="array" ref="T1164">IF(AND(E1164&lt;&gt;"",K1164="NON",OR(L1164="Branchement individuel",L1164="Batiment détruit")),3,"")</f>
        <v/>
      </c>
      <c r="U1164" s="58"/>
      <c r="V1164" s="58" t="str">
        <f t="array" ref="V1164">IF(AND(E1164&lt;&gt;"",K1164="OUI",Q1164="OUI"),18,"")</f>
        <v/>
      </c>
      <c r="W1164" s="49" t="str">
        <f t="array" ref="W1164">IF(AND(E1164&lt;&gt;"",K1164="OUI",Q1164="OUI"),60,"")</f>
        <v/>
      </c>
      <c r="X1164" s="56"/>
      <c r="Y1164" s="49"/>
      <c r="Z1164" s="49"/>
      <c r="AA1164" s="51"/>
      <c r="AB1164" s="48"/>
    </row>
    <row r="1165" spans="1:28" x14ac:dyDescent="0.25">
      <c r="A1165" s="152" t="str">
        <f t="array" ref="A1165">IF(D1165="",RIGHT(E1165,7),"")</f>
        <v>4778184</v>
      </c>
      <c r="B1165" s="152">
        <f t="array" ref="B1165">E1165</f>
        <v>10004778184</v>
      </c>
      <c r="C1165" s="61" t="str">
        <f t="array" ref="C1165">IFERROR(VLOOKUP(B1165,RT!A:B,2,FALSE),"")</f>
        <v/>
      </c>
      <c r="D1165" s="7" t="str">
        <f t="array" ref="D1165">IFERROR(VLOOKUP(B1165,RT!A:J,10,FALSE),"")</f>
        <v/>
      </c>
      <c r="E1165" s="203">
        <v>10004778184</v>
      </c>
      <c r="F1165" s="204" t="s">
        <v>2042</v>
      </c>
      <c r="G1165" s="204" t="s">
        <v>70</v>
      </c>
      <c r="H1165" s="204"/>
      <c r="I1165" s="204" t="s">
        <v>2043</v>
      </c>
      <c r="J1165" s="202" t="s">
        <v>84</v>
      </c>
      <c r="K1165" s="169" t="str">
        <f t="array" ref="K1165">IFERROR(VLOOKUP(B1165,RT!A:K,11,FALSE),"")</f>
        <v/>
      </c>
      <c r="L1165" s="170" t="str">
        <f t="array" ref="L1165">IFERROR(VLOOKUP(B1165,RT!A:AJ,36,FALSE),"")</f>
        <v/>
      </c>
      <c r="M1165" s="53" t="str">
        <f t="array" ref="M1165">IFERROR(VLOOKUP(B1165,RT!A:AL,38,FALSE),"")</f>
        <v/>
      </c>
      <c r="N1165" s="52" t="str">
        <f t="array" ref="N1165">IFERROR(VLOOKUP(B1165,RT!A:AK,37,FALSE),"")</f>
        <v/>
      </c>
      <c r="O1165" s="54" t="str">
        <f t="array" ref="O1165">IFERROR(VLOOKUP(B1165,RT!A:I,9,FALSE),"")</f>
        <v/>
      </c>
      <c r="P1165" s="52" t="str">
        <f t="array" ref="P1165">IFERROR(VLOOKUP(B1165,RT!A:H,8,FALSE),"")</f>
        <v/>
      </c>
      <c r="Q1165" s="55" t="str">
        <f t="array" ref="Q1165">IFERROR(VLOOKUP(B1165,RT!A:AA,27,FALSE),"")</f>
        <v/>
      </c>
      <c r="R1165" s="56" t="str">
        <f t="array" ref="R1165">IF(AND(E1165&lt;&gt;"",G1165="INS",K1165="OUI",M1165&gt;0),M1165*IF($O1165&gt;41790,5.94,5.65),"")</f>
        <v/>
      </c>
      <c r="S1165" s="50" t="str">
        <f t="array" ref="S1165">IF(AND(E1165&lt;&gt;"",G1165="REV",K1165="OUI",M1165&gt;0),M1165*IF($O1165&gt;41790,6.2,5.9),"")</f>
        <v/>
      </c>
      <c r="T1165" s="57" t="str">
        <f t="array" ref="T1165">IF(AND(E1165&lt;&gt;"",K1165="NON",OR(L1165="Branchement individuel",L1165="Batiment détruit")),3,"")</f>
        <v/>
      </c>
      <c r="U1165" s="58"/>
      <c r="V1165" s="58" t="str">
        <f t="array" ref="V1165">IF(AND(E1165&lt;&gt;"",K1165="OUI",Q1165="OUI"),18,"")</f>
        <v/>
      </c>
      <c r="W1165" s="49" t="str">
        <f t="array" ref="W1165">IF(AND(E1165&lt;&gt;"",K1165="OUI",Q1165="OUI"),60,"")</f>
        <v/>
      </c>
      <c r="X1165" s="56"/>
      <c r="Y1165" s="49"/>
      <c r="Z1165" s="49"/>
      <c r="AA1165" s="51"/>
      <c r="AB1165" s="48"/>
    </row>
    <row r="1166" spans="1:28" x14ac:dyDescent="0.25">
      <c r="A1166" s="152" t="str">
        <f t="array" ref="A1166">IF(D1166="",RIGHT(E1166,7),"")</f>
        <v>5385894</v>
      </c>
      <c r="B1166" s="152">
        <f t="array" ref="B1166">E1166</f>
        <v>10005385894</v>
      </c>
      <c r="C1166" s="61" t="str">
        <f t="array" ref="C1166">IFERROR(VLOOKUP(B1166,RT!A:B,2,FALSE),"")</f>
        <v/>
      </c>
      <c r="D1166" s="7" t="str">
        <f t="array" ref="D1166">IFERROR(VLOOKUP(B1166,RT!A:J,10,FALSE),"")</f>
        <v/>
      </c>
      <c r="E1166" s="203">
        <v>10005385894</v>
      </c>
      <c r="F1166" s="204" t="s">
        <v>2097</v>
      </c>
      <c r="G1166" s="204" t="s">
        <v>70</v>
      </c>
      <c r="H1166" s="204"/>
      <c r="I1166" s="204" t="s">
        <v>2096</v>
      </c>
      <c r="J1166" s="202" t="s">
        <v>84</v>
      </c>
      <c r="K1166" s="169" t="str">
        <f t="array" ref="K1166">IFERROR(VLOOKUP(B1166,RT!A:K,11,FALSE),"")</f>
        <v/>
      </c>
      <c r="L1166" s="170" t="str">
        <f t="array" ref="L1166">IFERROR(VLOOKUP(B1166,RT!A:AJ,36,FALSE),"")</f>
        <v/>
      </c>
      <c r="M1166" s="53" t="str">
        <f t="array" ref="M1166">IFERROR(VLOOKUP(B1166,RT!A:AL,38,FALSE),"")</f>
        <v/>
      </c>
      <c r="N1166" s="52" t="str">
        <f t="array" ref="N1166">IFERROR(VLOOKUP(B1166,RT!A:AK,37,FALSE),"")</f>
        <v/>
      </c>
      <c r="O1166" s="54" t="str">
        <f t="array" ref="O1166">IFERROR(VLOOKUP(B1166,RT!A:I,9,FALSE),"")</f>
        <v/>
      </c>
      <c r="P1166" s="52" t="str">
        <f t="array" ref="P1166">IFERROR(VLOOKUP(B1166,RT!A:H,8,FALSE),"")</f>
        <v/>
      </c>
      <c r="Q1166" s="55" t="str">
        <f t="array" ref="Q1166">IFERROR(VLOOKUP(B1166,RT!A:AA,27,FALSE),"")</f>
        <v/>
      </c>
      <c r="R1166" s="56" t="str">
        <f t="array" ref="R1166">IF(AND(E1166&lt;&gt;"",G1166="INS",K1166="OUI",M1166&gt;0),M1166*IF($O1166&gt;41790,5.94,5.65),"")</f>
        <v/>
      </c>
      <c r="S1166" s="50" t="str">
        <f t="array" ref="S1166">IF(AND(E1166&lt;&gt;"",G1166="REV",K1166="OUI",M1166&gt;0),M1166*IF($O1166&gt;41790,6.2,5.9),"")</f>
        <v/>
      </c>
      <c r="T1166" s="57" t="str">
        <f t="array" ref="T1166">IF(AND(E1166&lt;&gt;"",K1166="NON",OR(L1166="Branchement individuel",L1166="Batiment détruit")),3,"")</f>
        <v/>
      </c>
      <c r="U1166" s="58"/>
      <c r="V1166" s="58" t="str">
        <f t="array" ref="V1166">IF(AND(E1166&lt;&gt;"",K1166="OUI",Q1166="OUI"),18,"")</f>
        <v/>
      </c>
      <c r="W1166" s="49" t="str">
        <f t="array" ref="W1166">IF(AND(E1166&lt;&gt;"",K1166="OUI",Q1166="OUI"),60,"")</f>
        <v/>
      </c>
      <c r="X1166" s="56"/>
      <c r="Y1166" s="49"/>
      <c r="Z1166" s="49"/>
      <c r="AA1166" s="51"/>
      <c r="AB1166" s="48"/>
    </row>
    <row r="1167" spans="1:28" x14ac:dyDescent="0.25">
      <c r="A1167" s="152" t="str">
        <f t="array" ref="A1167">IF(D1167="",RIGHT(E1167,7),"")</f>
        <v>5655133</v>
      </c>
      <c r="B1167" s="152">
        <f t="array" ref="B1167">E1167</f>
        <v>10005655133</v>
      </c>
      <c r="C1167" s="61" t="str">
        <f t="array" ref="C1167">IFERROR(VLOOKUP(B1167,RT!A:B,2,FALSE),"")</f>
        <v/>
      </c>
      <c r="D1167" s="7" t="str">
        <f t="array" ref="D1167">IFERROR(VLOOKUP(B1167,RT!A:J,10,FALSE),"")</f>
        <v/>
      </c>
      <c r="E1167" s="203">
        <v>10005655133</v>
      </c>
      <c r="F1167" s="204" t="s">
        <v>2098</v>
      </c>
      <c r="G1167" s="204" t="s">
        <v>70</v>
      </c>
      <c r="H1167" s="204"/>
      <c r="I1167" s="204" t="s">
        <v>2096</v>
      </c>
      <c r="J1167" s="202" t="s">
        <v>84</v>
      </c>
      <c r="K1167" s="169" t="str">
        <f t="array" ref="K1167">IFERROR(VLOOKUP(B1167,RT!A:K,11,FALSE),"")</f>
        <v/>
      </c>
      <c r="L1167" s="170" t="str">
        <f t="array" ref="L1167">IFERROR(VLOOKUP(B1167,RT!A:AJ,36,FALSE),"")</f>
        <v/>
      </c>
      <c r="M1167" s="53" t="str">
        <f t="array" ref="M1167">IFERROR(VLOOKUP(B1167,RT!A:AL,38,FALSE),"")</f>
        <v/>
      </c>
      <c r="N1167" s="52" t="str">
        <f t="array" ref="N1167">IFERROR(VLOOKUP(B1167,RT!A:AK,37,FALSE),"")</f>
        <v/>
      </c>
      <c r="O1167" s="54" t="str">
        <f t="array" ref="O1167">IFERROR(VLOOKUP(B1167,RT!A:I,9,FALSE),"")</f>
        <v/>
      </c>
      <c r="P1167" s="52" t="str">
        <f t="array" ref="P1167">IFERROR(VLOOKUP(B1167,RT!A:H,8,FALSE),"")</f>
        <v/>
      </c>
      <c r="Q1167" s="55" t="str">
        <f t="array" ref="Q1167">IFERROR(VLOOKUP(B1167,RT!A:AA,27,FALSE),"")</f>
        <v/>
      </c>
      <c r="R1167" s="56" t="str">
        <f t="array" ref="R1167">IF(AND(E1167&lt;&gt;"",G1167="INS",K1167="OUI",M1167&gt;0),M1167*IF($O1167&gt;41790,5.94,5.65),"")</f>
        <v/>
      </c>
      <c r="S1167" s="50" t="str">
        <f t="array" ref="S1167">IF(AND(E1167&lt;&gt;"",G1167="REV",K1167="OUI",M1167&gt;0),M1167*IF($O1167&gt;41790,6.2,5.9),"")</f>
        <v/>
      </c>
      <c r="T1167" s="57" t="str">
        <f t="array" ref="T1167">IF(AND(E1167&lt;&gt;"",K1167="NON",OR(L1167="Branchement individuel",L1167="Batiment détruit")),3,"")</f>
        <v/>
      </c>
      <c r="U1167" s="58"/>
      <c r="V1167" s="58" t="str">
        <f t="array" ref="V1167">IF(AND(E1167&lt;&gt;"",K1167="OUI",Q1167="OUI"),18,"")</f>
        <v/>
      </c>
      <c r="W1167" s="49" t="str">
        <f t="array" ref="W1167">IF(AND(E1167&lt;&gt;"",K1167="OUI",Q1167="OUI"),60,"")</f>
        <v/>
      </c>
      <c r="X1167" s="56"/>
      <c r="Y1167" s="49"/>
      <c r="Z1167" s="49"/>
      <c r="AA1167" s="51"/>
      <c r="AB1167" s="48"/>
    </row>
    <row r="1168" spans="1:28" x14ac:dyDescent="0.25">
      <c r="A1168" s="152" t="str">
        <f t="array" ref="A1168">IF(D1168="",RIGHT(E1168,7),"")</f>
        <v>5558198</v>
      </c>
      <c r="B1168" s="152">
        <f t="array" ref="B1168">E1168</f>
        <v>10005558198</v>
      </c>
      <c r="C1168" s="61" t="str">
        <f t="array" ref="C1168">IFERROR(VLOOKUP(B1168,RT!A:B,2,FALSE),"")</f>
        <v/>
      </c>
      <c r="D1168" s="7" t="str">
        <f t="array" ref="D1168">IFERROR(VLOOKUP(B1168,RT!A:J,10,FALSE),"")</f>
        <v/>
      </c>
      <c r="E1168" s="203">
        <v>10005558198</v>
      </c>
      <c r="F1168" s="204" t="s">
        <v>2095</v>
      </c>
      <c r="G1168" s="204" t="s">
        <v>70</v>
      </c>
      <c r="H1168" s="204"/>
      <c r="I1168" s="204" t="s">
        <v>2096</v>
      </c>
      <c r="J1168" s="202" t="s">
        <v>84</v>
      </c>
      <c r="K1168" s="169" t="str">
        <f t="array" ref="K1168">IFERROR(VLOOKUP(B1168,RT!A:K,11,FALSE),"")</f>
        <v/>
      </c>
      <c r="L1168" s="170" t="str">
        <f t="array" ref="L1168">IFERROR(VLOOKUP(B1168,RT!A:AJ,36,FALSE),"")</f>
        <v/>
      </c>
      <c r="M1168" s="53" t="str">
        <f t="array" ref="M1168">IFERROR(VLOOKUP(B1168,RT!A:AL,38,FALSE),"")</f>
        <v/>
      </c>
      <c r="N1168" s="52" t="str">
        <f t="array" ref="N1168">IFERROR(VLOOKUP(B1168,RT!A:AK,37,FALSE),"")</f>
        <v/>
      </c>
      <c r="O1168" s="54" t="str">
        <f t="array" ref="O1168">IFERROR(VLOOKUP(B1168,RT!A:I,9,FALSE),"")</f>
        <v/>
      </c>
      <c r="P1168" s="52" t="str">
        <f t="array" ref="P1168">IFERROR(VLOOKUP(B1168,RT!A:H,8,FALSE),"")</f>
        <v/>
      </c>
      <c r="Q1168" s="55" t="str">
        <f t="array" ref="Q1168">IFERROR(VLOOKUP(B1168,RT!A:AA,27,FALSE),"")</f>
        <v/>
      </c>
      <c r="R1168" s="56" t="str">
        <f t="array" ref="R1168">IF(AND(E1168&lt;&gt;"",G1168="INS",K1168="OUI",M1168&gt;0),M1168*IF($O1168&gt;41790,5.94,5.65),"")</f>
        <v/>
      </c>
      <c r="S1168" s="50" t="str">
        <f t="array" ref="S1168">IF(AND(E1168&lt;&gt;"",G1168="REV",K1168="OUI",M1168&gt;0),M1168*IF($O1168&gt;41790,6.2,5.9),"")</f>
        <v/>
      </c>
      <c r="T1168" s="57" t="str">
        <f t="array" ref="T1168">IF(AND(E1168&lt;&gt;"",K1168="NON",OR(L1168="Branchement individuel",L1168="Batiment détruit")),3,"")</f>
        <v/>
      </c>
      <c r="U1168" s="58"/>
      <c r="V1168" s="58" t="str">
        <f t="array" ref="V1168">IF(AND(E1168&lt;&gt;"",K1168="OUI",Q1168="OUI"),18,"")</f>
        <v/>
      </c>
      <c r="W1168" s="49" t="str">
        <f t="array" ref="W1168">IF(AND(E1168&lt;&gt;"",K1168="OUI",Q1168="OUI"),60,"")</f>
        <v/>
      </c>
      <c r="X1168" s="56"/>
      <c r="Y1168" s="49"/>
      <c r="Z1168" s="49"/>
      <c r="AA1168" s="51"/>
      <c r="AB1168" s="48"/>
    </row>
    <row r="1169" spans="1:28" x14ac:dyDescent="0.25">
      <c r="A1169" s="152" t="str">
        <f t="array" ref="A1169">IF(D1169="",RIGHT(E1169,7),"")</f>
        <v>5623953</v>
      </c>
      <c r="B1169" s="152">
        <f t="array" ref="B1169">E1169</f>
        <v>10005623953</v>
      </c>
      <c r="C1169" s="61" t="str">
        <f t="array" ref="C1169">IFERROR(VLOOKUP(B1169,RT!A:B,2,FALSE),"")</f>
        <v/>
      </c>
      <c r="D1169" s="7" t="str">
        <f t="array" ref="D1169">IFERROR(VLOOKUP(B1169,RT!A:J,10,FALSE),"")</f>
        <v/>
      </c>
      <c r="E1169" s="203">
        <v>10005623953</v>
      </c>
      <c r="F1169" s="204" t="s">
        <v>2234</v>
      </c>
      <c r="G1169" s="204" t="s">
        <v>70</v>
      </c>
      <c r="H1169" s="204"/>
      <c r="I1169" s="204" t="s">
        <v>2228</v>
      </c>
      <c r="J1169" s="202" t="s">
        <v>84</v>
      </c>
      <c r="K1169" s="169" t="str">
        <f t="array" ref="K1169">IFERROR(VLOOKUP(B1169,RT!A:K,11,FALSE),"")</f>
        <v/>
      </c>
      <c r="L1169" s="170" t="str">
        <f t="array" ref="L1169">IFERROR(VLOOKUP(B1169,RT!A:AJ,36,FALSE),"")</f>
        <v/>
      </c>
      <c r="M1169" s="53" t="str">
        <f t="array" ref="M1169">IFERROR(VLOOKUP(B1169,RT!A:AL,38,FALSE),"")</f>
        <v/>
      </c>
      <c r="N1169" s="52" t="str">
        <f t="array" ref="N1169">IFERROR(VLOOKUP(B1169,RT!A:AK,37,FALSE),"")</f>
        <v/>
      </c>
      <c r="O1169" s="54" t="str">
        <f t="array" ref="O1169">IFERROR(VLOOKUP(B1169,RT!A:I,9,FALSE),"")</f>
        <v/>
      </c>
      <c r="P1169" s="52" t="str">
        <f t="array" ref="P1169">IFERROR(VLOOKUP(B1169,RT!A:H,8,FALSE),"")</f>
        <v/>
      </c>
      <c r="Q1169" s="55" t="str">
        <f t="array" ref="Q1169">IFERROR(VLOOKUP(B1169,RT!A:AA,27,FALSE),"")</f>
        <v/>
      </c>
      <c r="R1169" s="56" t="str">
        <f t="array" ref="R1169">IF(AND(E1169&lt;&gt;"",G1169="INS",K1169="OUI",M1169&gt;0),M1169*IF($O1169&gt;41790,5.94,5.65),"")</f>
        <v/>
      </c>
      <c r="S1169" s="50" t="str">
        <f t="array" ref="S1169">IF(AND(E1169&lt;&gt;"",G1169="REV",K1169="OUI",M1169&gt;0),M1169*IF($O1169&gt;41790,6.2,5.9),"")</f>
        <v/>
      </c>
      <c r="T1169" s="57" t="str">
        <f t="array" ref="T1169">IF(AND(E1169&lt;&gt;"",K1169="NON",OR(L1169="Branchement individuel",L1169="Batiment détruit")),3,"")</f>
        <v/>
      </c>
      <c r="U1169" s="58"/>
      <c r="V1169" s="58" t="str">
        <f t="array" ref="V1169">IF(AND(E1169&lt;&gt;"",K1169="OUI",Q1169="OUI"),18,"")</f>
        <v/>
      </c>
      <c r="W1169" s="49" t="str">
        <f t="array" ref="W1169">IF(AND(E1169&lt;&gt;"",K1169="OUI",Q1169="OUI"),60,"")</f>
        <v/>
      </c>
      <c r="X1169" s="56"/>
      <c r="Y1169" s="49"/>
      <c r="Z1169" s="49"/>
      <c r="AA1169" s="51"/>
      <c r="AB1169" s="48"/>
    </row>
    <row r="1170" spans="1:28" x14ac:dyDescent="0.25">
      <c r="A1170" s="152" t="str">
        <f t="array" ref="A1170">IF(D1170="",RIGHT(E1170,7),"")</f>
        <v>5559584</v>
      </c>
      <c r="B1170" s="152">
        <f t="array" ref="B1170">E1170</f>
        <v>10005559584</v>
      </c>
      <c r="C1170" s="61" t="str">
        <f t="array" ref="C1170">IFERROR(VLOOKUP(B1170,RT!A:B,2,FALSE),"")</f>
        <v/>
      </c>
      <c r="D1170" s="7" t="str">
        <f t="array" ref="D1170">IFERROR(VLOOKUP(B1170,RT!A:J,10,FALSE),"")</f>
        <v/>
      </c>
      <c r="E1170" s="203">
        <v>10005559584</v>
      </c>
      <c r="F1170" s="204" t="s">
        <v>2227</v>
      </c>
      <c r="G1170" s="204" t="s">
        <v>70</v>
      </c>
      <c r="H1170" s="204"/>
      <c r="I1170" s="204" t="s">
        <v>2228</v>
      </c>
      <c r="J1170" s="202" t="s">
        <v>84</v>
      </c>
      <c r="K1170" s="169" t="str">
        <f t="array" ref="K1170">IFERROR(VLOOKUP(B1170,RT!A:K,11,FALSE),"")</f>
        <v/>
      </c>
      <c r="L1170" s="170" t="str">
        <f t="array" ref="L1170">IFERROR(VLOOKUP(B1170,RT!A:AJ,36,FALSE),"")</f>
        <v/>
      </c>
      <c r="M1170" s="53" t="str">
        <f t="array" ref="M1170">IFERROR(VLOOKUP(B1170,RT!A:AL,38,FALSE),"")</f>
        <v/>
      </c>
      <c r="N1170" s="52" t="str">
        <f t="array" ref="N1170">IFERROR(VLOOKUP(B1170,RT!A:AK,37,FALSE),"")</f>
        <v/>
      </c>
      <c r="O1170" s="54" t="str">
        <f t="array" ref="O1170">IFERROR(VLOOKUP(B1170,RT!A:I,9,FALSE),"")</f>
        <v/>
      </c>
      <c r="P1170" s="52" t="str">
        <f t="array" ref="P1170">IFERROR(VLOOKUP(B1170,RT!A:H,8,FALSE),"")</f>
        <v/>
      </c>
      <c r="Q1170" s="55" t="str">
        <f t="array" ref="Q1170">IFERROR(VLOOKUP(B1170,RT!A:AA,27,FALSE),"")</f>
        <v/>
      </c>
      <c r="R1170" s="56" t="str">
        <f t="array" ref="R1170">IF(AND(E1170&lt;&gt;"",G1170="INS",K1170="OUI",M1170&gt;0),M1170*IF($O1170&gt;41790,5.94,5.65),"")</f>
        <v/>
      </c>
      <c r="S1170" s="50" t="str">
        <f t="array" ref="S1170">IF(AND(E1170&lt;&gt;"",G1170="REV",K1170="OUI",M1170&gt;0),M1170*IF($O1170&gt;41790,6.2,5.9),"")</f>
        <v/>
      </c>
      <c r="T1170" s="57" t="str">
        <f t="array" ref="T1170">IF(AND(E1170&lt;&gt;"",K1170="NON",OR(L1170="Branchement individuel",L1170="Batiment détruit")),3,"")</f>
        <v/>
      </c>
      <c r="U1170" s="58"/>
      <c r="V1170" s="58" t="str">
        <f t="array" ref="V1170">IF(AND(E1170&lt;&gt;"",K1170="OUI",Q1170="OUI"),18,"")</f>
        <v/>
      </c>
      <c r="W1170" s="49" t="str">
        <f t="array" ref="W1170">IF(AND(E1170&lt;&gt;"",K1170="OUI",Q1170="OUI"),60,"")</f>
        <v/>
      </c>
      <c r="X1170" s="56"/>
      <c r="Y1170" s="49"/>
      <c r="Z1170" s="49"/>
      <c r="AA1170" s="51"/>
      <c r="AB1170" s="48"/>
    </row>
    <row r="1171" spans="1:28" x14ac:dyDescent="0.25">
      <c r="A1171" s="152" t="str">
        <f t="array" ref="A1171">IF(D1171="",RIGHT(E1171,7),"")</f>
        <v>5462573</v>
      </c>
      <c r="B1171" s="152">
        <f t="array" ref="B1171">E1171</f>
        <v>10005462573</v>
      </c>
      <c r="C1171" s="61" t="str">
        <f t="array" ref="C1171">IFERROR(VLOOKUP(B1171,RT!A:B,2,FALSE),"")</f>
        <v/>
      </c>
      <c r="D1171" s="7" t="str">
        <f t="array" ref="D1171">IFERROR(VLOOKUP(B1171,RT!A:J,10,FALSE),"")</f>
        <v/>
      </c>
      <c r="E1171" s="203">
        <v>10005462573</v>
      </c>
      <c r="F1171" s="204" t="s">
        <v>2233</v>
      </c>
      <c r="G1171" s="204" t="s">
        <v>70</v>
      </c>
      <c r="H1171" s="204"/>
      <c r="I1171" s="204" t="s">
        <v>2228</v>
      </c>
      <c r="J1171" s="202" t="s">
        <v>84</v>
      </c>
      <c r="K1171" s="169" t="str">
        <f t="array" ref="K1171">IFERROR(VLOOKUP(B1171,RT!A:K,11,FALSE),"")</f>
        <v/>
      </c>
      <c r="L1171" s="170" t="str">
        <f t="array" ref="L1171">IFERROR(VLOOKUP(B1171,RT!A:AJ,36,FALSE),"")</f>
        <v/>
      </c>
      <c r="M1171" s="53" t="str">
        <f t="array" ref="M1171">IFERROR(VLOOKUP(B1171,RT!A:AL,38,FALSE),"")</f>
        <v/>
      </c>
      <c r="N1171" s="52" t="str">
        <f t="array" ref="N1171">IFERROR(VLOOKUP(B1171,RT!A:AK,37,FALSE),"")</f>
        <v/>
      </c>
      <c r="O1171" s="54" t="str">
        <f t="array" ref="O1171">IFERROR(VLOOKUP(B1171,RT!A:I,9,FALSE),"")</f>
        <v/>
      </c>
      <c r="P1171" s="52" t="str">
        <f t="array" ref="P1171">IFERROR(VLOOKUP(B1171,RT!A:H,8,FALSE),"")</f>
        <v/>
      </c>
      <c r="Q1171" s="55" t="str">
        <f t="array" ref="Q1171">IFERROR(VLOOKUP(B1171,RT!A:AA,27,FALSE),"")</f>
        <v/>
      </c>
      <c r="R1171" s="56" t="str">
        <f t="array" ref="R1171">IF(AND(E1171&lt;&gt;"",G1171="INS",K1171="OUI",M1171&gt;0),M1171*IF($O1171&gt;41790,5.94,5.65),"")</f>
        <v/>
      </c>
      <c r="S1171" s="50" t="str">
        <f t="array" ref="S1171">IF(AND(E1171&lt;&gt;"",G1171="REV",K1171="OUI",M1171&gt;0),M1171*IF($O1171&gt;41790,6.2,5.9),"")</f>
        <v/>
      </c>
      <c r="T1171" s="57" t="str">
        <f t="array" ref="T1171">IF(AND(E1171&lt;&gt;"",K1171="NON",OR(L1171="Branchement individuel",L1171="Batiment détruit")),3,"")</f>
        <v/>
      </c>
      <c r="U1171" s="58"/>
      <c r="V1171" s="58" t="str">
        <f t="array" ref="V1171">IF(AND(E1171&lt;&gt;"",K1171="OUI",Q1171="OUI"),18,"")</f>
        <v/>
      </c>
      <c r="W1171" s="49" t="str">
        <f t="array" ref="W1171">IF(AND(E1171&lt;&gt;"",K1171="OUI",Q1171="OUI"),60,"")</f>
        <v/>
      </c>
      <c r="X1171" s="56"/>
      <c r="Y1171" s="49"/>
      <c r="Z1171" s="49"/>
      <c r="AA1171" s="51"/>
      <c r="AB1171" s="48"/>
    </row>
    <row r="1172" spans="1:28" x14ac:dyDescent="0.25">
      <c r="A1172" s="152" t="str">
        <f t="array" ref="A1172">IF(D1172="",RIGHT(E1172,7),"")</f>
        <v>5458404</v>
      </c>
      <c r="B1172" s="152">
        <f t="array" ref="B1172">E1172</f>
        <v>10005458404</v>
      </c>
      <c r="C1172" s="61" t="str">
        <f t="array" ref="C1172">IFERROR(VLOOKUP(B1172,RT!A:B,2,FALSE),"")</f>
        <v/>
      </c>
      <c r="D1172" s="7" t="str">
        <f t="array" ref="D1172">IFERROR(VLOOKUP(B1172,RT!A:J,10,FALSE),"")</f>
        <v/>
      </c>
      <c r="E1172" s="203">
        <v>10005458404</v>
      </c>
      <c r="F1172" s="204" t="s">
        <v>2232</v>
      </c>
      <c r="G1172" s="204" t="s">
        <v>70</v>
      </c>
      <c r="H1172" s="204"/>
      <c r="I1172" s="204" t="s">
        <v>2228</v>
      </c>
      <c r="J1172" s="202" t="s">
        <v>84</v>
      </c>
      <c r="K1172" s="169" t="str">
        <f t="array" ref="K1172">IFERROR(VLOOKUP(B1172,RT!A:K,11,FALSE),"")</f>
        <v/>
      </c>
      <c r="L1172" s="170" t="str">
        <f t="array" ref="L1172">IFERROR(VLOOKUP(B1172,RT!A:AJ,36,FALSE),"")</f>
        <v/>
      </c>
      <c r="M1172" s="53" t="str">
        <f t="array" ref="M1172">IFERROR(VLOOKUP(B1172,RT!A:AL,38,FALSE),"")</f>
        <v/>
      </c>
      <c r="N1172" s="52" t="str">
        <f t="array" ref="N1172">IFERROR(VLOOKUP(B1172,RT!A:AK,37,FALSE),"")</f>
        <v/>
      </c>
      <c r="O1172" s="54" t="str">
        <f t="array" ref="O1172">IFERROR(VLOOKUP(B1172,RT!A:I,9,FALSE),"")</f>
        <v/>
      </c>
      <c r="P1172" s="52" t="str">
        <f t="array" ref="P1172">IFERROR(VLOOKUP(B1172,RT!A:H,8,FALSE),"")</f>
        <v/>
      </c>
      <c r="Q1172" s="55" t="str">
        <f t="array" ref="Q1172">IFERROR(VLOOKUP(B1172,RT!A:AA,27,FALSE),"")</f>
        <v/>
      </c>
      <c r="R1172" s="56" t="str">
        <f t="array" ref="R1172">IF(AND(E1172&lt;&gt;"",G1172="INS",K1172="OUI",M1172&gt;0),M1172*IF($O1172&gt;41790,5.94,5.65),"")</f>
        <v/>
      </c>
      <c r="S1172" s="50" t="str">
        <f t="array" ref="S1172">IF(AND(E1172&lt;&gt;"",G1172="REV",K1172="OUI",M1172&gt;0),M1172*IF($O1172&gt;41790,6.2,5.9),"")</f>
        <v/>
      </c>
      <c r="T1172" s="57" t="str">
        <f t="array" ref="T1172">IF(AND(E1172&lt;&gt;"",K1172="NON",OR(L1172="Branchement individuel",L1172="Batiment détruit")),3,"")</f>
        <v/>
      </c>
      <c r="U1172" s="58"/>
      <c r="V1172" s="58" t="str">
        <f t="array" ref="V1172">IF(AND(E1172&lt;&gt;"",K1172="OUI",Q1172="OUI"),18,"")</f>
        <v/>
      </c>
      <c r="W1172" s="49" t="str">
        <f t="array" ref="W1172">IF(AND(E1172&lt;&gt;"",K1172="OUI",Q1172="OUI"),60,"")</f>
        <v/>
      </c>
      <c r="X1172" s="56"/>
      <c r="Y1172" s="49"/>
      <c r="Z1172" s="49"/>
      <c r="AA1172" s="51"/>
      <c r="AB1172" s="48"/>
    </row>
    <row r="1173" spans="1:28" x14ac:dyDescent="0.25">
      <c r="A1173" s="152" t="str">
        <f t="array" ref="A1173">IF(D1173="",RIGHT(E1173,7),"")</f>
        <v>5461844</v>
      </c>
      <c r="B1173" s="152">
        <f t="array" ref="B1173">E1173</f>
        <v>10005461844</v>
      </c>
      <c r="C1173" s="61" t="str">
        <f t="array" ref="C1173">IFERROR(VLOOKUP(B1173,RT!A:B,2,FALSE),"")</f>
        <v/>
      </c>
      <c r="D1173" s="7" t="str">
        <f t="array" ref="D1173">IFERROR(VLOOKUP(B1173,RT!A:J,10,FALSE),"")</f>
        <v/>
      </c>
      <c r="E1173" s="203">
        <v>10005461844</v>
      </c>
      <c r="F1173" s="204" t="s">
        <v>2229</v>
      </c>
      <c r="G1173" s="204" t="s">
        <v>70</v>
      </c>
      <c r="H1173" s="204"/>
      <c r="I1173" s="204" t="s">
        <v>2228</v>
      </c>
      <c r="J1173" s="202" t="s">
        <v>84</v>
      </c>
      <c r="K1173" s="169" t="str">
        <f t="array" ref="K1173">IFERROR(VLOOKUP(B1173,RT!A:K,11,FALSE),"")</f>
        <v/>
      </c>
      <c r="L1173" s="170" t="str">
        <f t="array" ref="L1173">IFERROR(VLOOKUP(B1173,RT!A:AJ,36,FALSE),"")</f>
        <v/>
      </c>
      <c r="M1173" s="53" t="str">
        <f t="array" ref="M1173">IFERROR(VLOOKUP(B1173,RT!A:AL,38,FALSE),"")</f>
        <v/>
      </c>
      <c r="N1173" s="52" t="str">
        <f t="array" ref="N1173">IFERROR(VLOOKUP(B1173,RT!A:AK,37,FALSE),"")</f>
        <v/>
      </c>
      <c r="O1173" s="54" t="str">
        <f t="array" ref="O1173">IFERROR(VLOOKUP(B1173,RT!A:I,9,FALSE),"")</f>
        <v/>
      </c>
      <c r="P1173" s="52" t="str">
        <f t="array" ref="P1173">IFERROR(VLOOKUP(B1173,RT!A:H,8,FALSE),"")</f>
        <v/>
      </c>
      <c r="Q1173" s="55" t="str">
        <f t="array" ref="Q1173">IFERROR(VLOOKUP(B1173,RT!A:AA,27,FALSE),"")</f>
        <v/>
      </c>
      <c r="R1173" s="56" t="str">
        <f t="array" ref="R1173">IF(AND(E1173&lt;&gt;"",G1173="INS",K1173="OUI",M1173&gt;0),M1173*IF($O1173&gt;41790,5.94,5.65),"")</f>
        <v/>
      </c>
      <c r="S1173" s="50" t="str">
        <f t="array" ref="S1173">IF(AND(E1173&lt;&gt;"",G1173="REV",K1173="OUI",M1173&gt;0),M1173*IF($O1173&gt;41790,6.2,5.9),"")</f>
        <v/>
      </c>
      <c r="T1173" s="57" t="str">
        <f t="array" ref="T1173">IF(AND(E1173&lt;&gt;"",K1173="NON",OR(L1173="Branchement individuel",L1173="Batiment détruit")),3,"")</f>
        <v/>
      </c>
      <c r="U1173" s="58"/>
      <c r="V1173" s="58" t="str">
        <f t="array" ref="V1173">IF(AND(E1173&lt;&gt;"",K1173="OUI",Q1173="OUI"),18,"")</f>
        <v/>
      </c>
      <c r="W1173" s="49" t="str">
        <f t="array" ref="W1173">IF(AND(E1173&lt;&gt;"",K1173="OUI",Q1173="OUI"),60,"")</f>
        <v/>
      </c>
      <c r="X1173" s="56"/>
      <c r="Y1173" s="49"/>
      <c r="Z1173" s="49"/>
      <c r="AA1173" s="51"/>
      <c r="AB1173" s="48"/>
    </row>
    <row r="1174" spans="1:28" x14ac:dyDescent="0.25">
      <c r="A1174" s="152" t="str">
        <f t="array" ref="A1174">IF(D1174="",RIGHT(E1174,7),"")</f>
        <v>5459053</v>
      </c>
      <c r="B1174" s="152">
        <f t="array" ref="B1174">E1174</f>
        <v>10005459053</v>
      </c>
      <c r="C1174" s="61" t="str">
        <f t="array" ref="C1174">IFERROR(VLOOKUP(B1174,RT!A:B,2,FALSE),"")</f>
        <v/>
      </c>
      <c r="D1174" s="7" t="str">
        <f t="array" ref="D1174">IFERROR(VLOOKUP(B1174,RT!A:J,10,FALSE),"")</f>
        <v/>
      </c>
      <c r="E1174" s="203">
        <v>10005459053</v>
      </c>
      <c r="F1174" s="204" t="s">
        <v>2231</v>
      </c>
      <c r="G1174" s="204" t="s">
        <v>70</v>
      </c>
      <c r="H1174" s="204"/>
      <c r="I1174" s="204" t="s">
        <v>2228</v>
      </c>
      <c r="J1174" s="202" t="s">
        <v>84</v>
      </c>
      <c r="K1174" s="169" t="str">
        <f t="array" ref="K1174">IFERROR(VLOOKUP(B1174,RT!A:K,11,FALSE),"")</f>
        <v/>
      </c>
      <c r="L1174" s="170" t="str">
        <f t="array" ref="L1174">IFERROR(VLOOKUP(B1174,RT!A:AJ,36,FALSE),"")</f>
        <v/>
      </c>
      <c r="M1174" s="53" t="str">
        <f t="array" ref="M1174">IFERROR(VLOOKUP(B1174,RT!A:AL,38,FALSE),"")</f>
        <v/>
      </c>
      <c r="N1174" s="52" t="str">
        <f t="array" ref="N1174">IFERROR(VLOOKUP(B1174,RT!A:AK,37,FALSE),"")</f>
        <v/>
      </c>
      <c r="O1174" s="54" t="str">
        <f t="array" ref="O1174">IFERROR(VLOOKUP(B1174,RT!A:I,9,FALSE),"")</f>
        <v/>
      </c>
      <c r="P1174" s="52" t="str">
        <f t="array" ref="P1174">IFERROR(VLOOKUP(B1174,RT!A:H,8,FALSE),"")</f>
        <v/>
      </c>
      <c r="Q1174" s="55" t="str">
        <f t="array" ref="Q1174">IFERROR(VLOOKUP(B1174,RT!A:AA,27,FALSE),"")</f>
        <v/>
      </c>
      <c r="R1174" s="56" t="str">
        <f t="array" ref="R1174">IF(AND(E1174&lt;&gt;"",G1174="INS",K1174="OUI",M1174&gt;0),M1174*IF($O1174&gt;41790,5.94,5.65),"")</f>
        <v/>
      </c>
      <c r="S1174" s="50" t="str">
        <f t="array" ref="S1174">IF(AND(E1174&lt;&gt;"",G1174="REV",K1174="OUI",M1174&gt;0),M1174*IF($O1174&gt;41790,6.2,5.9),"")</f>
        <v/>
      </c>
      <c r="T1174" s="57" t="str">
        <f t="array" ref="T1174">IF(AND(E1174&lt;&gt;"",K1174="NON",OR(L1174="Branchement individuel",L1174="Batiment détruit")),3,"")</f>
        <v/>
      </c>
      <c r="U1174" s="58"/>
      <c r="V1174" s="58" t="str">
        <f t="array" ref="V1174">IF(AND(E1174&lt;&gt;"",K1174="OUI",Q1174="OUI"),18,"")</f>
        <v/>
      </c>
      <c r="W1174" s="49" t="str">
        <f t="array" ref="W1174">IF(AND(E1174&lt;&gt;"",K1174="OUI",Q1174="OUI"),60,"")</f>
        <v/>
      </c>
      <c r="X1174" s="56"/>
      <c r="Y1174" s="49"/>
      <c r="Z1174" s="49"/>
      <c r="AA1174" s="51"/>
      <c r="AB1174" s="48"/>
    </row>
    <row r="1175" spans="1:28" x14ac:dyDescent="0.25">
      <c r="A1175" s="152" t="str">
        <f t="array" ref="A1175">IF(D1175="",RIGHT(E1175,7),"")</f>
        <v>5460455</v>
      </c>
      <c r="B1175" s="152">
        <f t="array" ref="B1175">E1175</f>
        <v>10005460455</v>
      </c>
      <c r="C1175" s="61" t="str">
        <f t="array" ref="C1175">IFERROR(VLOOKUP(B1175,RT!A:B,2,FALSE),"")</f>
        <v/>
      </c>
      <c r="D1175" s="7" t="str">
        <f t="array" ref="D1175">IFERROR(VLOOKUP(B1175,RT!A:J,10,FALSE),"")</f>
        <v/>
      </c>
      <c r="E1175" s="203">
        <v>10005460455</v>
      </c>
      <c r="F1175" s="204" t="s">
        <v>2230</v>
      </c>
      <c r="G1175" s="204" t="s">
        <v>70</v>
      </c>
      <c r="H1175" s="204"/>
      <c r="I1175" s="204" t="s">
        <v>2228</v>
      </c>
      <c r="J1175" s="202" t="s">
        <v>84</v>
      </c>
      <c r="K1175" s="169" t="str">
        <f t="array" ref="K1175">IFERROR(VLOOKUP(B1175,RT!A:K,11,FALSE),"")</f>
        <v/>
      </c>
      <c r="L1175" s="170" t="str">
        <f t="array" ref="L1175">IFERROR(VLOOKUP(B1175,RT!A:AJ,36,FALSE),"")</f>
        <v/>
      </c>
      <c r="M1175" s="53" t="str">
        <f t="array" ref="M1175">IFERROR(VLOOKUP(B1175,RT!A:AL,38,FALSE),"")</f>
        <v/>
      </c>
      <c r="N1175" s="52" t="str">
        <f t="array" ref="N1175">IFERROR(VLOOKUP(B1175,RT!A:AK,37,FALSE),"")</f>
        <v/>
      </c>
      <c r="O1175" s="54" t="str">
        <f t="array" ref="O1175">IFERROR(VLOOKUP(B1175,RT!A:I,9,FALSE),"")</f>
        <v/>
      </c>
      <c r="P1175" s="52" t="str">
        <f t="array" ref="P1175">IFERROR(VLOOKUP(B1175,RT!A:H,8,FALSE),"")</f>
        <v/>
      </c>
      <c r="Q1175" s="55" t="str">
        <f t="array" ref="Q1175">IFERROR(VLOOKUP(B1175,RT!A:AA,27,FALSE),"")</f>
        <v/>
      </c>
      <c r="R1175" s="56" t="str">
        <f t="array" ref="R1175">IF(AND(E1175&lt;&gt;"",G1175="INS",K1175="OUI",M1175&gt;0),M1175*IF($O1175&gt;41790,5.94,5.65),"")</f>
        <v/>
      </c>
      <c r="S1175" s="50" t="str">
        <f t="array" ref="S1175">IF(AND(E1175&lt;&gt;"",G1175="REV",K1175="OUI",M1175&gt;0),M1175*IF($O1175&gt;41790,6.2,5.9),"")</f>
        <v/>
      </c>
      <c r="T1175" s="57" t="str">
        <f t="array" ref="T1175">IF(AND(E1175&lt;&gt;"",K1175="NON",OR(L1175="Branchement individuel",L1175="Batiment détruit")),3,"")</f>
        <v/>
      </c>
      <c r="U1175" s="58"/>
      <c r="V1175" s="58" t="str">
        <f t="array" ref="V1175">IF(AND(E1175&lt;&gt;"",K1175="OUI",Q1175="OUI"),18,"")</f>
        <v/>
      </c>
      <c r="W1175" s="49" t="str">
        <f t="array" ref="W1175">IF(AND(E1175&lt;&gt;"",K1175="OUI",Q1175="OUI"),60,"")</f>
        <v/>
      </c>
      <c r="X1175" s="56"/>
      <c r="Y1175" s="49"/>
      <c r="Z1175" s="49"/>
      <c r="AA1175" s="51"/>
      <c r="AB1175" s="48"/>
    </row>
    <row r="1176" spans="1:28" x14ac:dyDescent="0.25">
      <c r="A1176" s="152" t="str">
        <f t="array" ref="A1176">IF(D1176="",RIGHT(E1176,7),"")</f>
        <v>5461841</v>
      </c>
      <c r="B1176" s="152">
        <f t="array" ref="B1176">E1176</f>
        <v>10005461841</v>
      </c>
      <c r="C1176" s="61" t="str">
        <f t="array" ref="C1176">IFERROR(VLOOKUP(B1176,RT!A:B,2,FALSE),"")</f>
        <v/>
      </c>
      <c r="D1176" s="7" t="str">
        <f t="array" ref="D1176">IFERROR(VLOOKUP(B1176,RT!A:J,10,FALSE),"")</f>
        <v/>
      </c>
      <c r="E1176" s="203">
        <v>10005461841</v>
      </c>
      <c r="F1176" s="204" t="s">
        <v>2235</v>
      </c>
      <c r="G1176" s="204" t="s">
        <v>70</v>
      </c>
      <c r="H1176" s="204"/>
      <c r="I1176" s="204" t="s">
        <v>2236</v>
      </c>
      <c r="J1176" s="202" t="s">
        <v>84</v>
      </c>
      <c r="K1176" s="169" t="str">
        <f t="array" ref="K1176">IFERROR(VLOOKUP(B1176,RT!A:K,11,FALSE),"")</f>
        <v/>
      </c>
      <c r="L1176" s="170" t="str">
        <f t="array" ref="L1176">IFERROR(VLOOKUP(B1176,RT!A:AJ,36,FALSE),"")</f>
        <v/>
      </c>
      <c r="M1176" s="53" t="str">
        <f t="array" ref="M1176">IFERROR(VLOOKUP(B1176,RT!A:AL,38,FALSE),"")</f>
        <v/>
      </c>
      <c r="N1176" s="52" t="str">
        <f t="array" ref="N1176">IFERROR(VLOOKUP(B1176,RT!A:AK,37,FALSE),"")</f>
        <v/>
      </c>
      <c r="O1176" s="54" t="str">
        <f t="array" ref="O1176">IFERROR(VLOOKUP(B1176,RT!A:I,9,FALSE),"")</f>
        <v/>
      </c>
      <c r="P1176" s="52" t="str">
        <f t="array" ref="P1176">IFERROR(VLOOKUP(B1176,RT!A:H,8,FALSE),"")</f>
        <v/>
      </c>
      <c r="Q1176" s="55" t="str">
        <f t="array" ref="Q1176">IFERROR(VLOOKUP(B1176,RT!A:AA,27,FALSE),"")</f>
        <v/>
      </c>
      <c r="R1176" s="56" t="str">
        <f t="array" ref="R1176">IF(AND(E1176&lt;&gt;"",G1176="INS",K1176="OUI",M1176&gt;0),M1176*IF($O1176&gt;41790,5.94,5.65),"")</f>
        <v/>
      </c>
      <c r="S1176" s="50" t="str">
        <f t="array" ref="S1176">IF(AND(E1176&lt;&gt;"",G1176="REV",K1176="OUI",M1176&gt;0),M1176*IF($O1176&gt;41790,6.2,5.9),"")</f>
        <v/>
      </c>
      <c r="T1176" s="57" t="str">
        <f t="array" ref="T1176">IF(AND(E1176&lt;&gt;"",K1176="NON",OR(L1176="Branchement individuel",L1176="Batiment détruit")),3,"")</f>
        <v/>
      </c>
      <c r="U1176" s="58"/>
      <c r="V1176" s="58" t="str">
        <f t="array" ref="V1176">IF(AND(E1176&lt;&gt;"",K1176="OUI",Q1176="OUI"),18,"")</f>
        <v/>
      </c>
      <c r="W1176" s="49" t="str">
        <f t="array" ref="W1176">IF(AND(E1176&lt;&gt;"",K1176="OUI",Q1176="OUI"),60,"")</f>
        <v/>
      </c>
      <c r="X1176" s="56"/>
      <c r="Y1176" s="49"/>
      <c r="Z1176" s="49"/>
      <c r="AA1176" s="51"/>
      <c r="AB1176" s="48"/>
    </row>
    <row r="1177" spans="1:28" x14ac:dyDescent="0.25">
      <c r="A1177" s="152" t="str">
        <f t="array" ref="A1177">IF(D1177="",RIGHT(E1177,7),"")</f>
        <v>5243314</v>
      </c>
      <c r="B1177" s="152">
        <f t="array" ref="B1177">E1177</f>
        <v>10005243314</v>
      </c>
      <c r="C1177" s="61" t="str">
        <f t="array" ref="C1177">IFERROR(VLOOKUP(B1177,RT!A:B,2,FALSE),"")</f>
        <v/>
      </c>
      <c r="D1177" s="7" t="str">
        <f t="array" ref="D1177">IFERROR(VLOOKUP(B1177,RT!A:J,10,FALSE),"")</f>
        <v/>
      </c>
      <c r="E1177" s="203">
        <v>10005243314</v>
      </c>
      <c r="F1177" s="204" t="s">
        <v>2312</v>
      </c>
      <c r="G1177" s="204" t="s">
        <v>70</v>
      </c>
      <c r="H1177" s="204"/>
      <c r="I1177" s="204" t="s">
        <v>2296</v>
      </c>
      <c r="J1177" s="202" t="s">
        <v>84</v>
      </c>
      <c r="K1177" s="169" t="str">
        <f t="array" ref="K1177">IFERROR(VLOOKUP(B1177,RT!A:K,11,FALSE),"")</f>
        <v/>
      </c>
      <c r="L1177" s="170" t="str">
        <f t="array" ref="L1177">IFERROR(VLOOKUP(B1177,RT!A:AJ,36,FALSE),"")</f>
        <v/>
      </c>
      <c r="M1177" s="53" t="str">
        <f t="array" ref="M1177">IFERROR(VLOOKUP(B1177,RT!A:AL,38,FALSE),"")</f>
        <v/>
      </c>
      <c r="N1177" s="52" t="str">
        <f t="array" ref="N1177">IFERROR(VLOOKUP(B1177,RT!A:AK,37,FALSE),"")</f>
        <v/>
      </c>
      <c r="O1177" s="54" t="str">
        <f t="array" ref="O1177">IFERROR(VLOOKUP(B1177,RT!A:I,9,FALSE),"")</f>
        <v/>
      </c>
      <c r="P1177" s="52" t="str">
        <f t="array" ref="P1177">IFERROR(VLOOKUP(B1177,RT!A:H,8,FALSE),"")</f>
        <v/>
      </c>
      <c r="Q1177" s="55" t="str">
        <f t="array" ref="Q1177">IFERROR(VLOOKUP(B1177,RT!A:AA,27,FALSE),"")</f>
        <v/>
      </c>
      <c r="R1177" s="56" t="str">
        <f t="array" ref="R1177">IF(AND(E1177&lt;&gt;"",G1177="INS",K1177="OUI",M1177&gt;0),M1177*IF($O1177&gt;41790,5.94,5.65),"")</f>
        <v/>
      </c>
      <c r="S1177" s="50" t="str">
        <f t="array" ref="S1177">IF(AND(E1177&lt;&gt;"",G1177="REV",K1177="OUI",M1177&gt;0),M1177*IF($O1177&gt;41790,6.2,5.9),"")</f>
        <v/>
      </c>
      <c r="T1177" s="57" t="str">
        <f t="array" ref="T1177">IF(AND(E1177&lt;&gt;"",K1177="NON",OR(L1177="Branchement individuel",L1177="Batiment détruit")),3,"")</f>
        <v/>
      </c>
      <c r="U1177" s="58"/>
      <c r="V1177" s="58" t="str">
        <f t="array" ref="V1177">IF(AND(E1177&lt;&gt;"",K1177="OUI",Q1177="OUI"),18,"")</f>
        <v/>
      </c>
      <c r="W1177" s="49" t="str">
        <f t="array" ref="W1177">IF(AND(E1177&lt;&gt;"",K1177="OUI",Q1177="OUI"),60,"")</f>
        <v/>
      </c>
      <c r="X1177" s="56"/>
      <c r="Y1177" s="49"/>
      <c r="Z1177" s="49"/>
      <c r="AA1177" s="51"/>
      <c r="AB1177" s="48"/>
    </row>
    <row r="1178" spans="1:28" x14ac:dyDescent="0.25">
      <c r="A1178" s="152" t="str">
        <f t="array" ref="A1178">IF(D1178="",RIGHT(E1178,7),"")</f>
        <v>5240880</v>
      </c>
      <c r="B1178" s="152">
        <f t="array" ref="B1178">E1178</f>
        <v>10005240880</v>
      </c>
      <c r="C1178" s="61" t="str">
        <f t="array" ref="C1178">IFERROR(VLOOKUP(B1178,RT!A:B,2,FALSE),"")</f>
        <v/>
      </c>
      <c r="D1178" s="7" t="str">
        <f t="array" ref="D1178">IFERROR(VLOOKUP(B1178,RT!A:J,10,FALSE),"")</f>
        <v/>
      </c>
      <c r="E1178" s="203">
        <v>10005240880</v>
      </c>
      <c r="F1178" s="204" t="s">
        <v>2311</v>
      </c>
      <c r="G1178" s="204" t="s">
        <v>70</v>
      </c>
      <c r="H1178" s="204"/>
      <c r="I1178" s="204" t="s">
        <v>2296</v>
      </c>
      <c r="J1178" s="202" t="s">
        <v>84</v>
      </c>
      <c r="K1178" s="169" t="str">
        <f t="array" ref="K1178">IFERROR(VLOOKUP(B1178,RT!A:K,11,FALSE),"")</f>
        <v/>
      </c>
      <c r="L1178" s="170" t="str">
        <f t="array" ref="L1178">IFERROR(VLOOKUP(B1178,RT!A:AJ,36,FALSE),"")</f>
        <v/>
      </c>
      <c r="M1178" s="53" t="str">
        <f t="array" ref="M1178">IFERROR(VLOOKUP(B1178,RT!A:AL,38,FALSE),"")</f>
        <v/>
      </c>
      <c r="N1178" s="52" t="str">
        <f t="array" ref="N1178">IFERROR(VLOOKUP(B1178,RT!A:AK,37,FALSE),"")</f>
        <v/>
      </c>
      <c r="O1178" s="54" t="str">
        <f t="array" ref="O1178">IFERROR(VLOOKUP(B1178,RT!A:I,9,FALSE),"")</f>
        <v/>
      </c>
      <c r="P1178" s="52" t="str">
        <f t="array" ref="P1178">IFERROR(VLOOKUP(B1178,RT!A:H,8,FALSE),"")</f>
        <v/>
      </c>
      <c r="Q1178" s="55" t="str">
        <f t="array" ref="Q1178">IFERROR(VLOOKUP(B1178,RT!A:AA,27,FALSE),"")</f>
        <v/>
      </c>
      <c r="R1178" s="56" t="str">
        <f t="array" ref="R1178">IF(AND(E1178&lt;&gt;"",G1178="INS",K1178="OUI",M1178&gt;0),M1178*IF($O1178&gt;41790,5.94,5.65),"")</f>
        <v/>
      </c>
      <c r="S1178" s="50" t="str">
        <f t="array" ref="S1178">IF(AND(E1178&lt;&gt;"",G1178="REV",K1178="OUI",M1178&gt;0),M1178*IF($O1178&gt;41790,6.2,5.9),"")</f>
        <v/>
      </c>
      <c r="T1178" s="57" t="str">
        <f t="array" ref="T1178">IF(AND(E1178&lt;&gt;"",K1178="NON",OR(L1178="Branchement individuel",L1178="Batiment détruit")),3,"")</f>
        <v/>
      </c>
      <c r="U1178" s="58"/>
      <c r="V1178" s="58" t="str">
        <f t="array" ref="V1178">IF(AND(E1178&lt;&gt;"",K1178="OUI",Q1178="OUI"),18,"")</f>
        <v/>
      </c>
      <c r="W1178" s="49" t="str">
        <f t="array" ref="W1178">IF(AND(E1178&lt;&gt;"",K1178="OUI",Q1178="OUI"),60,"")</f>
        <v/>
      </c>
      <c r="X1178" s="56"/>
      <c r="Y1178" s="49"/>
      <c r="Z1178" s="49"/>
      <c r="AA1178" s="51"/>
      <c r="AB1178" s="48"/>
    </row>
    <row r="1179" spans="1:28" x14ac:dyDescent="0.25">
      <c r="A1179" s="152" t="str">
        <f t="array" ref="A1179">IF(D1179="",RIGHT(E1179,7),"")</f>
        <v>5285905</v>
      </c>
      <c r="B1179" s="152">
        <f t="array" ref="B1179">E1179</f>
        <v>10005285905</v>
      </c>
      <c r="C1179" s="61" t="str">
        <f t="array" ref="C1179">IFERROR(VLOOKUP(B1179,RT!A:B,2,FALSE),"")</f>
        <v/>
      </c>
      <c r="D1179" s="7" t="str">
        <f t="array" ref="D1179">IFERROR(VLOOKUP(B1179,RT!A:J,10,FALSE),"")</f>
        <v/>
      </c>
      <c r="E1179" s="203">
        <v>10005285905</v>
      </c>
      <c r="F1179" s="204" t="s">
        <v>2300</v>
      </c>
      <c r="G1179" s="204" t="s">
        <v>70</v>
      </c>
      <c r="H1179" s="204"/>
      <c r="I1179" s="204" t="s">
        <v>2296</v>
      </c>
      <c r="J1179" s="202" t="s">
        <v>84</v>
      </c>
      <c r="K1179" s="169" t="str">
        <f t="array" ref="K1179">IFERROR(VLOOKUP(B1179,RT!A:K,11,FALSE),"")</f>
        <v/>
      </c>
      <c r="L1179" s="170" t="str">
        <f t="array" ref="L1179">IFERROR(VLOOKUP(B1179,RT!A:AJ,36,FALSE),"")</f>
        <v/>
      </c>
      <c r="M1179" s="53" t="str">
        <f t="array" ref="M1179">IFERROR(VLOOKUP(B1179,RT!A:AL,38,FALSE),"")</f>
        <v/>
      </c>
      <c r="N1179" s="52" t="str">
        <f t="array" ref="N1179">IFERROR(VLOOKUP(B1179,RT!A:AK,37,FALSE),"")</f>
        <v/>
      </c>
      <c r="O1179" s="54" t="str">
        <f t="array" ref="O1179">IFERROR(VLOOKUP(B1179,RT!A:I,9,FALSE),"")</f>
        <v/>
      </c>
      <c r="P1179" s="52" t="str">
        <f t="array" ref="P1179">IFERROR(VLOOKUP(B1179,RT!A:H,8,FALSE),"")</f>
        <v/>
      </c>
      <c r="Q1179" s="55" t="str">
        <f t="array" ref="Q1179">IFERROR(VLOOKUP(B1179,RT!A:AA,27,FALSE),"")</f>
        <v/>
      </c>
      <c r="R1179" s="56" t="str">
        <f t="array" ref="R1179">IF(AND(E1179&lt;&gt;"",G1179="INS",K1179="OUI",M1179&gt;0),M1179*IF($O1179&gt;41790,5.94,5.65),"")</f>
        <v/>
      </c>
      <c r="S1179" s="50" t="str">
        <f t="array" ref="S1179">IF(AND(E1179&lt;&gt;"",G1179="REV",K1179="OUI",M1179&gt;0),M1179*IF($O1179&gt;41790,6.2,5.9),"")</f>
        <v/>
      </c>
      <c r="T1179" s="57" t="str">
        <f t="array" ref="T1179">IF(AND(E1179&lt;&gt;"",K1179="NON",OR(L1179="Branchement individuel",L1179="Batiment détruit")),3,"")</f>
        <v/>
      </c>
      <c r="U1179" s="58"/>
      <c r="V1179" s="58" t="str">
        <f t="array" ref="V1179">IF(AND(E1179&lt;&gt;"",K1179="OUI",Q1179="OUI"),18,"")</f>
        <v/>
      </c>
      <c r="W1179" s="49" t="str">
        <f t="array" ref="W1179">IF(AND(E1179&lt;&gt;"",K1179="OUI",Q1179="OUI"),60,"")</f>
        <v/>
      </c>
      <c r="X1179" s="56"/>
      <c r="Y1179" s="49"/>
      <c r="Z1179" s="49"/>
      <c r="AA1179" s="51"/>
      <c r="AB1179" s="48"/>
    </row>
    <row r="1180" spans="1:28" x14ac:dyDescent="0.25">
      <c r="A1180" s="152" t="str">
        <f t="array" ref="A1180">IF(D1180="",RIGHT(E1180,7),"")</f>
        <v>5245674</v>
      </c>
      <c r="B1180" s="152">
        <f t="array" ref="B1180">E1180</f>
        <v>10005245674</v>
      </c>
      <c r="C1180" s="61" t="str">
        <f t="array" ref="C1180">IFERROR(VLOOKUP(B1180,RT!A:B,2,FALSE),"")</f>
        <v/>
      </c>
      <c r="D1180" s="7" t="str">
        <f t="array" ref="D1180">IFERROR(VLOOKUP(B1180,RT!A:J,10,FALSE),"")</f>
        <v/>
      </c>
      <c r="E1180" s="203">
        <v>10005245674</v>
      </c>
      <c r="F1180" s="204" t="s">
        <v>2303</v>
      </c>
      <c r="G1180" s="204" t="s">
        <v>70</v>
      </c>
      <c r="H1180" s="204"/>
      <c r="I1180" s="204" t="s">
        <v>2296</v>
      </c>
      <c r="J1180" s="202" t="s">
        <v>84</v>
      </c>
      <c r="K1180" s="169" t="str">
        <f t="array" ref="K1180">IFERROR(VLOOKUP(B1180,RT!A:K,11,FALSE),"")</f>
        <v/>
      </c>
      <c r="L1180" s="170" t="str">
        <f t="array" ref="L1180">IFERROR(VLOOKUP(B1180,RT!A:AJ,36,FALSE),"")</f>
        <v/>
      </c>
      <c r="M1180" s="53" t="str">
        <f t="array" ref="M1180">IFERROR(VLOOKUP(B1180,RT!A:AL,38,FALSE),"")</f>
        <v/>
      </c>
      <c r="N1180" s="52" t="str">
        <f t="array" ref="N1180">IFERROR(VLOOKUP(B1180,RT!A:AK,37,FALSE),"")</f>
        <v/>
      </c>
      <c r="O1180" s="54" t="str">
        <f t="array" ref="O1180">IFERROR(VLOOKUP(B1180,RT!A:I,9,FALSE),"")</f>
        <v/>
      </c>
      <c r="P1180" s="52" t="str">
        <f t="array" ref="P1180">IFERROR(VLOOKUP(B1180,RT!A:H,8,FALSE),"")</f>
        <v/>
      </c>
      <c r="Q1180" s="55" t="str">
        <f t="array" ref="Q1180">IFERROR(VLOOKUP(B1180,RT!A:AA,27,FALSE),"")</f>
        <v/>
      </c>
      <c r="R1180" s="56" t="str">
        <f t="array" ref="R1180">IF(AND(E1180&lt;&gt;"",G1180="INS",K1180="OUI",M1180&gt;0),M1180*IF($O1180&gt;41790,5.94,5.65),"")</f>
        <v/>
      </c>
      <c r="S1180" s="50" t="str">
        <f t="array" ref="S1180">IF(AND(E1180&lt;&gt;"",G1180="REV",K1180="OUI",M1180&gt;0),M1180*IF($O1180&gt;41790,6.2,5.9),"")</f>
        <v/>
      </c>
      <c r="T1180" s="57" t="str">
        <f t="array" ref="T1180">IF(AND(E1180&lt;&gt;"",K1180="NON",OR(L1180="Branchement individuel",L1180="Batiment détruit")),3,"")</f>
        <v/>
      </c>
      <c r="U1180" s="58"/>
      <c r="V1180" s="58" t="str">
        <f t="array" ref="V1180">IF(AND(E1180&lt;&gt;"",K1180="OUI",Q1180="OUI"),18,"")</f>
        <v/>
      </c>
      <c r="W1180" s="49" t="str">
        <f t="array" ref="W1180">IF(AND(E1180&lt;&gt;"",K1180="OUI",Q1180="OUI"),60,"")</f>
        <v/>
      </c>
      <c r="X1180" s="56"/>
      <c r="Y1180" s="49"/>
      <c r="Z1180" s="49"/>
      <c r="AA1180" s="51"/>
      <c r="AB1180" s="48"/>
    </row>
    <row r="1181" spans="1:28" x14ac:dyDescent="0.25">
      <c r="A1181" s="152" t="str">
        <f t="array" ref="A1181">IF(D1181="",RIGHT(E1181,7),"")</f>
        <v>5291436</v>
      </c>
      <c r="B1181" s="152">
        <f t="array" ref="B1181">E1181</f>
        <v>10005291436</v>
      </c>
      <c r="C1181" s="61" t="str">
        <f t="array" ref="C1181">IFERROR(VLOOKUP(B1181,RT!A:B,2,FALSE),"")</f>
        <v/>
      </c>
      <c r="D1181" s="7" t="str">
        <f t="array" ref="D1181">IFERROR(VLOOKUP(B1181,RT!A:J,10,FALSE),"")</f>
        <v/>
      </c>
      <c r="E1181" s="203">
        <v>10005291436</v>
      </c>
      <c r="F1181" s="204" t="s">
        <v>2299</v>
      </c>
      <c r="G1181" s="204" t="s">
        <v>70</v>
      </c>
      <c r="H1181" s="204"/>
      <c r="I1181" s="204" t="s">
        <v>2296</v>
      </c>
      <c r="J1181" s="202" t="s">
        <v>84</v>
      </c>
      <c r="K1181" s="169" t="str">
        <f t="array" ref="K1181">IFERROR(VLOOKUP(B1181,RT!A:K,11,FALSE),"")</f>
        <v/>
      </c>
      <c r="L1181" s="170" t="str">
        <f t="array" ref="L1181">IFERROR(VLOOKUP(B1181,RT!A:AJ,36,FALSE),"")</f>
        <v/>
      </c>
      <c r="M1181" s="53" t="str">
        <f t="array" ref="M1181">IFERROR(VLOOKUP(B1181,RT!A:AL,38,FALSE),"")</f>
        <v/>
      </c>
      <c r="N1181" s="52" t="str">
        <f t="array" ref="N1181">IFERROR(VLOOKUP(B1181,RT!A:AK,37,FALSE),"")</f>
        <v/>
      </c>
      <c r="O1181" s="54" t="str">
        <f t="array" ref="O1181">IFERROR(VLOOKUP(B1181,RT!A:I,9,FALSE),"")</f>
        <v/>
      </c>
      <c r="P1181" s="52" t="str">
        <f t="array" ref="P1181">IFERROR(VLOOKUP(B1181,RT!A:H,8,FALSE),"")</f>
        <v/>
      </c>
      <c r="Q1181" s="55" t="str">
        <f t="array" ref="Q1181">IFERROR(VLOOKUP(B1181,RT!A:AA,27,FALSE),"")</f>
        <v/>
      </c>
      <c r="R1181" s="56" t="str">
        <f t="array" ref="R1181">IF(AND(E1181&lt;&gt;"",G1181="INS",K1181="OUI",M1181&gt;0),M1181*IF($O1181&gt;41790,5.94,5.65),"")</f>
        <v/>
      </c>
      <c r="S1181" s="50" t="str">
        <f t="array" ref="S1181">IF(AND(E1181&lt;&gt;"",G1181="REV",K1181="OUI",M1181&gt;0),M1181*IF($O1181&gt;41790,6.2,5.9),"")</f>
        <v/>
      </c>
      <c r="T1181" s="57" t="str">
        <f t="array" ref="T1181">IF(AND(E1181&lt;&gt;"",K1181="NON",OR(L1181="Branchement individuel",L1181="Batiment détruit")),3,"")</f>
        <v/>
      </c>
      <c r="U1181" s="58"/>
      <c r="V1181" s="58" t="str">
        <f t="array" ref="V1181">IF(AND(E1181&lt;&gt;"",K1181="OUI",Q1181="OUI"),18,"")</f>
        <v/>
      </c>
      <c r="W1181" s="49" t="str">
        <f t="array" ref="W1181">IF(AND(E1181&lt;&gt;"",K1181="OUI",Q1181="OUI"),60,"")</f>
        <v/>
      </c>
      <c r="X1181" s="56"/>
      <c r="Y1181" s="49"/>
      <c r="Z1181" s="49"/>
      <c r="AA1181" s="51"/>
      <c r="AB1181" s="48"/>
    </row>
    <row r="1182" spans="1:28" x14ac:dyDescent="0.25">
      <c r="A1182" s="152" t="str">
        <f t="array" ref="A1182">IF(D1182="",RIGHT(E1182,7),"")</f>
        <v>5288874</v>
      </c>
      <c r="B1182" s="152">
        <f t="array" ref="B1182">E1182</f>
        <v>10005288874</v>
      </c>
      <c r="C1182" s="61" t="str">
        <f t="array" ref="C1182">IFERROR(VLOOKUP(B1182,RT!A:B,2,FALSE),"")</f>
        <v/>
      </c>
      <c r="D1182" s="7" t="str">
        <f t="array" ref="D1182">IFERROR(VLOOKUP(B1182,RT!A:J,10,FALSE),"")</f>
        <v/>
      </c>
      <c r="E1182" s="203">
        <v>10005288874</v>
      </c>
      <c r="F1182" s="204" t="s">
        <v>2307</v>
      </c>
      <c r="G1182" s="204" t="s">
        <v>70</v>
      </c>
      <c r="H1182" s="204"/>
      <c r="I1182" s="204" t="s">
        <v>2296</v>
      </c>
      <c r="J1182" s="202" t="s">
        <v>84</v>
      </c>
      <c r="K1182" s="169" t="str">
        <f t="array" ref="K1182">IFERROR(VLOOKUP(B1182,RT!A:K,11,FALSE),"")</f>
        <v/>
      </c>
      <c r="L1182" s="170" t="str">
        <f t="array" ref="L1182">IFERROR(VLOOKUP(B1182,RT!A:AJ,36,FALSE),"")</f>
        <v/>
      </c>
      <c r="M1182" s="53" t="str">
        <f t="array" ref="M1182">IFERROR(VLOOKUP(B1182,RT!A:AL,38,FALSE),"")</f>
        <v/>
      </c>
      <c r="N1182" s="52" t="str">
        <f t="array" ref="N1182">IFERROR(VLOOKUP(B1182,RT!A:AK,37,FALSE),"")</f>
        <v/>
      </c>
      <c r="O1182" s="54" t="str">
        <f t="array" ref="O1182">IFERROR(VLOOKUP(B1182,RT!A:I,9,FALSE),"")</f>
        <v/>
      </c>
      <c r="P1182" s="52" t="str">
        <f t="array" ref="P1182">IFERROR(VLOOKUP(B1182,RT!A:H,8,FALSE),"")</f>
        <v/>
      </c>
      <c r="Q1182" s="55" t="str">
        <f t="array" ref="Q1182">IFERROR(VLOOKUP(B1182,RT!A:AA,27,FALSE),"")</f>
        <v/>
      </c>
      <c r="R1182" s="56" t="str">
        <f t="array" ref="R1182">IF(AND(E1182&lt;&gt;"",G1182="INS",K1182="OUI",M1182&gt;0),M1182*IF($O1182&gt;41790,5.94,5.65),"")</f>
        <v/>
      </c>
      <c r="S1182" s="50" t="str">
        <f t="array" ref="S1182">IF(AND(E1182&lt;&gt;"",G1182="REV",K1182="OUI",M1182&gt;0),M1182*IF($O1182&gt;41790,6.2,5.9),"")</f>
        <v/>
      </c>
      <c r="T1182" s="57" t="str">
        <f t="array" ref="T1182">IF(AND(E1182&lt;&gt;"",K1182="NON",OR(L1182="Branchement individuel",L1182="Batiment détruit")),3,"")</f>
        <v/>
      </c>
      <c r="U1182" s="58"/>
      <c r="V1182" s="58" t="str">
        <f t="array" ref="V1182">IF(AND(E1182&lt;&gt;"",K1182="OUI",Q1182="OUI"),18,"")</f>
        <v/>
      </c>
      <c r="W1182" s="49" t="str">
        <f t="array" ref="W1182">IF(AND(E1182&lt;&gt;"",K1182="OUI",Q1182="OUI"),60,"")</f>
        <v/>
      </c>
      <c r="X1182" s="56"/>
      <c r="Y1182" s="49"/>
      <c r="Z1182" s="49"/>
      <c r="AA1182" s="51"/>
      <c r="AB1182" s="48"/>
    </row>
    <row r="1183" spans="1:28" x14ac:dyDescent="0.25">
      <c r="A1183" s="152" t="str">
        <f t="array" ref="A1183">IF(D1183="",RIGHT(E1183,7),"")</f>
        <v>5340596</v>
      </c>
      <c r="B1183" s="152">
        <f t="array" ref="B1183">E1183</f>
        <v>10005340596</v>
      </c>
      <c r="C1183" s="61" t="str">
        <f t="array" ref="C1183">IFERROR(VLOOKUP(B1183,RT!A:B,2,FALSE),"")</f>
        <v/>
      </c>
      <c r="D1183" s="7" t="str">
        <f t="array" ref="D1183">IFERROR(VLOOKUP(B1183,RT!A:J,10,FALSE),"")</f>
        <v/>
      </c>
      <c r="E1183" s="203">
        <v>10005340596</v>
      </c>
      <c r="F1183" s="204" t="s">
        <v>2306</v>
      </c>
      <c r="G1183" s="204" t="s">
        <v>70</v>
      </c>
      <c r="H1183" s="204"/>
      <c r="I1183" s="204" t="s">
        <v>2296</v>
      </c>
      <c r="J1183" s="202" t="s">
        <v>84</v>
      </c>
      <c r="K1183" s="169" t="str">
        <f t="array" ref="K1183">IFERROR(VLOOKUP(B1183,RT!A:K,11,FALSE),"")</f>
        <v/>
      </c>
      <c r="L1183" s="170" t="str">
        <f t="array" ref="L1183">IFERROR(VLOOKUP(B1183,RT!A:AJ,36,FALSE),"")</f>
        <v/>
      </c>
      <c r="M1183" s="53" t="str">
        <f t="array" ref="M1183">IFERROR(VLOOKUP(B1183,RT!A:AL,38,FALSE),"")</f>
        <v/>
      </c>
      <c r="N1183" s="52" t="str">
        <f t="array" ref="N1183">IFERROR(VLOOKUP(B1183,RT!A:AK,37,FALSE),"")</f>
        <v/>
      </c>
      <c r="O1183" s="54" t="str">
        <f t="array" ref="O1183">IFERROR(VLOOKUP(B1183,RT!A:I,9,FALSE),"")</f>
        <v/>
      </c>
      <c r="P1183" s="52" t="str">
        <f t="array" ref="P1183">IFERROR(VLOOKUP(B1183,RT!A:H,8,FALSE),"")</f>
        <v/>
      </c>
      <c r="Q1183" s="55" t="str">
        <f t="array" ref="Q1183">IFERROR(VLOOKUP(B1183,RT!A:AA,27,FALSE),"")</f>
        <v/>
      </c>
      <c r="R1183" s="56" t="str">
        <f t="array" ref="R1183">IF(AND(E1183&lt;&gt;"",G1183="INS",K1183="OUI",M1183&gt;0),M1183*IF($O1183&gt;41790,5.94,5.65),"")</f>
        <v/>
      </c>
      <c r="S1183" s="50" t="str">
        <f t="array" ref="S1183">IF(AND(E1183&lt;&gt;"",G1183="REV",K1183="OUI",M1183&gt;0),M1183*IF($O1183&gt;41790,6.2,5.9),"")</f>
        <v/>
      </c>
      <c r="T1183" s="57" t="str">
        <f t="array" ref="T1183">IF(AND(E1183&lt;&gt;"",K1183="NON",OR(L1183="Branchement individuel",L1183="Batiment détruit")),3,"")</f>
        <v/>
      </c>
      <c r="U1183" s="58"/>
      <c r="V1183" s="58" t="str">
        <f t="array" ref="V1183">IF(AND(E1183&lt;&gt;"",K1183="OUI",Q1183="OUI"),18,"")</f>
        <v/>
      </c>
      <c r="W1183" s="49" t="str">
        <f t="array" ref="W1183">IF(AND(E1183&lt;&gt;"",K1183="OUI",Q1183="OUI"),60,"")</f>
        <v/>
      </c>
      <c r="X1183" s="56"/>
      <c r="Y1183" s="49"/>
      <c r="Z1183" s="49"/>
      <c r="AA1183" s="51"/>
      <c r="AB1183" s="48"/>
    </row>
    <row r="1184" spans="1:28" x14ac:dyDescent="0.25">
      <c r="A1184" s="152" t="str">
        <f t="array" ref="A1184">IF(D1184="",RIGHT(E1184,7),"")</f>
        <v>5285310</v>
      </c>
      <c r="B1184" s="152">
        <f t="array" ref="B1184">E1184</f>
        <v>10005285310</v>
      </c>
      <c r="C1184" s="61" t="str">
        <f t="array" ref="C1184">IFERROR(VLOOKUP(B1184,RT!A:B,2,FALSE),"")</f>
        <v/>
      </c>
      <c r="D1184" s="7" t="str">
        <f t="array" ref="D1184">IFERROR(VLOOKUP(B1184,RT!A:J,10,FALSE),"")</f>
        <v/>
      </c>
      <c r="E1184" s="203">
        <v>10005285310</v>
      </c>
      <c r="F1184" s="204" t="s">
        <v>2308</v>
      </c>
      <c r="G1184" s="204" t="s">
        <v>70</v>
      </c>
      <c r="H1184" s="204"/>
      <c r="I1184" s="204" t="s">
        <v>2296</v>
      </c>
      <c r="J1184" s="202" t="s">
        <v>84</v>
      </c>
      <c r="K1184" s="169" t="str">
        <f t="array" ref="K1184">IFERROR(VLOOKUP(B1184,RT!A:K,11,FALSE),"")</f>
        <v/>
      </c>
      <c r="L1184" s="170" t="str">
        <f t="array" ref="L1184">IFERROR(VLOOKUP(B1184,RT!A:AJ,36,FALSE),"")</f>
        <v/>
      </c>
      <c r="M1184" s="53" t="str">
        <f t="array" ref="M1184">IFERROR(VLOOKUP(B1184,RT!A:AL,38,FALSE),"")</f>
        <v/>
      </c>
      <c r="N1184" s="52" t="str">
        <f t="array" ref="N1184">IFERROR(VLOOKUP(B1184,RT!A:AK,37,FALSE),"")</f>
        <v/>
      </c>
      <c r="O1184" s="54" t="str">
        <f t="array" ref="O1184">IFERROR(VLOOKUP(B1184,RT!A:I,9,FALSE),"")</f>
        <v/>
      </c>
      <c r="P1184" s="52" t="str">
        <f t="array" ref="P1184">IFERROR(VLOOKUP(B1184,RT!A:H,8,FALSE),"")</f>
        <v/>
      </c>
      <c r="Q1184" s="55" t="str">
        <f t="array" ref="Q1184">IFERROR(VLOOKUP(B1184,RT!A:AA,27,FALSE),"")</f>
        <v/>
      </c>
      <c r="R1184" s="56" t="str">
        <f t="array" ref="R1184">IF(AND(E1184&lt;&gt;"",G1184="INS",K1184="OUI",M1184&gt;0),M1184*IF($O1184&gt;41790,5.94,5.65),"")</f>
        <v/>
      </c>
      <c r="S1184" s="50" t="str">
        <f t="array" ref="S1184">IF(AND(E1184&lt;&gt;"",G1184="REV",K1184="OUI",M1184&gt;0),M1184*IF($O1184&gt;41790,6.2,5.9),"")</f>
        <v/>
      </c>
      <c r="T1184" s="57" t="str">
        <f t="array" ref="T1184">IF(AND(E1184&lt;&gt;"",K1184="NON",OR(L1184="Branchement individuel",L1184="Batiment détruit")),3,"")</f>
        <v/>
      </c>
      <c r="U1184" s="58"/>
      <c r="V1184" s="58" t="str">
        <f t="array" ref="V1184">IF(AND(E1184&lt;&gt;"",K1184="OUI",Q1184="OUI"),18,"")</f>
        <v/>
      </c>
      <c r="W1184" s="49" t="str">
        <f t="array" ref="W1184">IF(AND(E1184&lt;&gt;"",K1184="OUI",Q1184="OUI"),60,"")</f>
        <v/>
      </c>
      <c r="X1184" s="56"/>
      <c r="Y1184" s="49"/>
      <c r="Z1184" s="49"/>
      <c r="AA1184" s="51"/>
      <c r="AB1184" s="48"/>
    </row>
    <row r="1185" spans="1:28" x14ac:dyDescent="0.25">
      <c r="A1185" s="152" t="str">
        <f t="array" ref="A1185">IF(D1185="",RIGHT(E1185,7),"")</f>
        <v>5291439</v>
      </c>
      <c r="B1185" s="152">
        <f t="array" ref="B1185">E1185</f>
        <v>10005291439</v>
      </c>
      <c r="C1185" s="61" t="str">
        <f t="array" ref="C1185">IFERROR(VLOOKUP(B1185,RT!A:B,2,FALSE),"")</f>
        <v/>
      </c>
      <c r="D1185" s="7" t="str">
        <f t="array" ref="D1185">IFERROR(VLOOKUP(B1185,RT!A:J,10,FALSE),"")</f>
        <v/>
      </c>
      <c r="E1185" s="203">
        <v>10005291439</v>
      </c>
      <c r="F1185" s="204" t="s">
        <v>2310</v>
      </c>
      <c r="G1185" s="204" t="s">
        <v>70</v>
      </c>
      <c r="H1185" s="204"/>
      <c r="I1185" s="204" t="s">
        <v>2296</v>
      </c>
      <c r="J1185" s="202" t="s">
        <v>84</v>
      </c>
      <c r="K1185" s="169" t="str">
        <f t="array" ref="K1185">IFERROR(VLOOKUP(B1185,RT!A:K,11,FALSE),"")</f>
        <v/>
      </c>
      <c r="L1185" s="170" t="str">
        <f t="array" ref="L1185">IFERROR(VLOOKUP(B1185,RT!A:AJ,36,FALSE),"")</f>
        <v/>
      </c>
      <c r="M1185" s="53" t="str">
        <f t="array" ref="M1185">IFERROR(VLOOKUP(B1185,RT!A:AL,38,FALSE),"")</f>
        <v/>
      </c>
      <c r="N1185" s="52" t="str">
        <f t="array" ref="N1185">IFERROR(VLOOKUP(B1185,RT!A:AK,37,FALSE),"")</f>
        <v/>
      </c>
      <c r="O1185" s="54" t="str">
        <f t="array" ref="O1185">IFERROR(VLOOKUP(B1185,RT!A:I,9,FALSE),"")</f>
        <v/>
      </c>
      <c r="P1185" s="52" t="str">
        <f t="array" ref="P1185">IFERROR(VLOOKUP(B1185,RT!A:H,8,FALSE),"")</f>
        <v/>
      </c>
      <c r="Q1185" s="55" t="str">
        <f t="array" ref="Q1185">IFERROR(VLOOKUP(B1185,RT!A:AA,27,FALSE),"")</f>
        <v/>
      </c>
      <c r="R1185" s="56" t="str">
        <f t="array" ref="R1185">IF(AND(E1185&lt;&gt;"",G1185="INS",K1185="OUI",M1185&gt;0),M1185*IF($O1185&gt;41790,5.94,5.65),"")</f>
        <v/>
      </c>
      <c r="S1185" s="50" t="str">
        <f t="array" ref="S1185">IF(AND(E1185&lt;&gt;"",G1185="REV",K1185="OUI",M1185&gt;0),M1185*IF($O1185&gt;41790,6.2,5.9),"")</f>
        <v/>
      </c>
      <c r="T1185" s="57" t="str">
        <f t="array" ref="T1185">IF(AND(E1185&lt;&gt;"",K1185="NON",OR(L1185="Branchement individuel",L1185="Batiment détruit")),3,"")</f>
        <v/>
      </c>
      <c r="U1185" s="58"/>
      <c r="V1185" s="58" t="str">
        <f t="array" ref="V1185">IF(AND(E1185&lt;&gt;"",K1185="OUI",Q1185="OUI"),18,"")</f>
        <v/>
      </c>
      <c r="W1185" s="49" t="str">
        <f t="array" ref="W1185">IF(AND(E1185&lt;&gt;"",K1185="OUI",Q1185="OUI"),60,"")</f>
        <v/>
      </c>
      <c r="X1185" s="56"/>
      <c r="Y1185" s="49"/>
      <c r="Z1185" s="49"/>
      <c r="AA1185" s="51"/>
      <c r="AB1185" s="48"/>
    </row>
    <row r="1186" spans="1:28" x14ac:dyDescent="0.25">
      <c r="A1186" s="152" t="str">
        <f t="array" ref="A1186">IF(D1186="",RIGHT(E1186,7),"")</f>
        <v>5287645</v>
      </c>
      <c r="B1186" s="152">
        <f t="array" ref="B1186">E1186</f>
        <v>10005287645</v>
      </c>
      <c r="C1186" s="61" t="str">
        <f t="array" ref="C1186">IFERROR(VLOOKUP(B1186,RT!A:B,2,FALSE),"")</f>
        <v/>
      </c>
      <c r="D1186" s="7" t="str">
        <f t="array" ref="D1186">IFERROR(VLOOKUP(B1186,RT!A:J,10,FALSE),"")</f>
        <v/>
      </c>
      <c r="E1186" s="203">
        <v>10005287645</v>
      </c>
      <c r="F1186" s="204" t="s">
        <v>2309</v>
      </c>
      <c r="G1186" s="204" t="s">
        <v>70</v>
      </c>
      <c r="H1186" s="204"/>
      <c r="I1186" s="204" t="s">
        <v>2296</v>
      </c>
      <c r="J1186" s="202" t="s">
        <v>84</v>
      </c>
      <c r="K1186" s="169" t="str">
        <f t="array" ref="K1186">IFERROR(VLOOKUP(B1186,RT!A:K,11,FALSE),"")</f>
        <v/>
      </c>
      <c r="L1186" s="170" t="str">
        <f t="array" ref="L1186">IFERROR(VLOOKUP(B1186,RT!A:AJ,36,FALSE),"")</f>
        <v/>
      </c>
      <c r="M1186" s="53" t="str">
        <f t="array" ref="M1186">IFERROR(VLOOKUP(B1186,RT!A:AL,38,FALSE),"")</f>
        <v/>
      </c>
      <c r="N1186" s="52" t="str">
        <f t="array" ref="N1186">IFERROR(VLOOKUP(B1186,RT!A:AK,37,FALSE),"")</f>
        <v/>
      </c>
      <c r="O1186" s="54" t="str">
        <f t="array" ref="O1186">IFERROR(VLOOKUP(B1186,RT!A:I,9,FALSE),"")</f>
        <v/>
      </c>
      <c r="P1186" s="52" t="str">
        <f t="array" ref="P1186">IFERROR(VLOOKUP(B1186,RT!A:H,8,FALSE),"")</f>
        <v/>
      </c>
      <c r="Q1186" s="55" t="str">
        <f t="array" ref="Q1186">IFERROR(VLOOKUP(B1186,RT!A:AA,27,FALSE),"")</f>
        <v/>
      </c>
      <c r="R1186" s="56" t="str">
        <f t="array" ref="R1186">IF(AND(E1186&lt;&gt;"",G1186="INS",K1186="OUI",M1186&gt;0),M1186*IF($O1186&gt;41790,5.94,5.65),"")</f>
        <v/>
      </c>
      <c r="S1186" s="50" t="str">
        <f t="array" ref="S1186">IF(AND(E1186&lt;&gt;"",G1186="REV",K1186="OUI",M1186&gt;0),M1186*IF($O1186&gt;41790,6.2,5.9),"")</f>
        <v/>
      </c>
      <c r="T1186" s="57" t="str">
        <f t="array" ref="T1186">IF(AND(E1186&lt;&gt;"",K1186="NON",OR(L1186="Branchement individuel",L1186="Batiment détruit")),3,"")</f>
        <v/>
      </c>
      <c r="U1186" s="58"/>
      <c r="V1186" s="58" t="str">
        <f t="array" ref="V1186">IF(AND(E1186&lt;&gt;"",K1186="OUI",Q1186="OUI"),18,"")</f>
        <v/>
      </c>
      <c r="W1186" s="49" t="str">
        <f t="array" ref="W1186">IF(AND(E1186&lt;&gt;"",K1186="OUI",Q1186="OUI"),60,"")</f>
        <v/>
      </c>
      <c r="X1186" s="56"/>
      <c r="Y1186" s="49"/>
      <c r="Z1186" s="49"/>
      <c r="AA1186" s="51"/>
      <c r="AB1186" s="48"/>
    </row>
    <row r="1187" spans="1:28" x14ac:dyDescent="0.25">
      <c r="A1187" s="152" t="str">
        <f t="array" ref="A1187">IF(D1187="",RIGHT(E1187,7),"")</f>
        <v>5285309</v>
      </c>
      <c r="B1187" s="152">
        <f t="array" ref="B1187">E1187</f>
        <v>10005285309</v>
      </c>
      <c r="C1187" s="61" t="str">
        <f t="array" ref="C1187">IFERROR(VLOOKUP(B1187,RT!A:B,2,FALSE),"")</f>
        <v/>
      </c>
      <c r="D1187" s="7" t="str">
        <f t="array" ref="D1187">IFERROR(VLOOKUP(B1187,RT!A:J,10,FALSE),"")</f>
        <v/>
      </c>
      <c r="E1187" s="203">
        <v>10005285309</v>
      </c>
      <c r="F1187" s="204" t="s">
        <v>2301</v>
      </c>
      <c r="G1187" s="204" t="s">
        <v>70</v>
      </c>
      <c r="H1187" s="204"/>
      <c r="I1187" s="204" t="s">
        <v>2296</v>
      </c>
      <c r="J1187" s="202" t="s">
        <v>84</v>
      </c>
      <c r="K1187" s="169" t="str">
        <f t="array" ref="K1187">IFERROR(VLOOKUP(B1187,RT!A:K,11,FALSE),"")</f>
        <v/>
      </c>
      <c r="L1187" s="170" t="str">
        <f t="array" ref="L1187">IFERROR(VLOOKUP(B1187,RT!A:AJ,36,FALSE),"")</f>
        <v/>
      </c>
      <c r="M1187" s="53" t="str">
        <f t="array" ref="M1187">IFERROR(VLOOKUP(B1187,RT!A:AL,38,FALSE),"")</f>
        <v/>
      </c>
      <c r="N1187" s="52" t="str">
        <f t="array" ref="N1187">IFERROR(VLOOKUP(B1187,RT!A:AK,37,FALSE),"")</f>
        <v/>
      </c>
      <c r="O1187" s="54" t="str">
        <f t="array" ref="O1187">IFERROR(VLOOKUP(B1187,RT!A:I,9,FALSE),"")</f>
        <v/>
      </c>
      <c r="P1187" s="52" t="str">
        <f t="array" ref="P1187">IFERROR(VLOOKUP(B1187,RT!A:H,8,FALSE),"")</f>
        <v/>
      </c>
      <c r="Q1187" s="55" t="str">
        <f t="array" ref="Q1187">IFERROR(VLOOKUP(B1187,RT!A:AA,27,FALSE),"")</f>
        <v/>
      </c>
      <c r="R1187" s="56" t="str">
        <f t="array" ref="R1187">IF(AND(E1187&lt;&gt;"",G1187="INS",K1187="OUI",M1187&gt;0),M1187*IF($O1187&gt;41790,5.94,5.65),"")</f>
        <v/>
      </c>
      <c r="S1187" s="50" t="str">
        <f t="array" ref="S1187">IF(AND(E1187&lt;&gt;"",G1187="REV",K1187="OUI",M1187&gt;0),M1187*IF($O1187&gt;41790,6.2,5.9),"")</f>
        <v/>
      </c>
      <c r="T1187" s="57" t="str">
        <f t="array" ref="T1187">IF(AND(E1187&lt;&gt;"",K1187="NON",OR(L1187="Branchement individuel",L1187="Batiment détruit")),3,"")</f>
        <v/>
      </c>
      <c r="U1187" s="58"/>
      <c r="V1187" s="58" t="str">
        <f t="array" ref="V1187">IF(AND(E1187&lt;&gt;"",K1187="OUI",Q1187="OUI"),18,"")</f>
        <v/>
      </c>
      <c r="W1187" s="49" t="str">
        <f t="array" ref="W1187">IF(AND(E1187&lt;&gt;"",K1187="OUI",Q1187="OUI"),60,"")</f>
        <v/>
      </c>
      <c r="X1187" s="56"/>
      <c r="Y1187" s="49"/>
      <c r="Z1187" s="49"/>
      <c r="AA1187" s="51"/>
      <c r="AB1187" s="48"/>
    </row>
    <row r="1188" spans="1:28" x14ac:dyDescent="0.25">
      <c r="A1188" s="152" t="str">
        <f t="array" ref="A1188">IF(D1188="",RIGHT(E1188,7),"")</f>
        <v>5288875</v>
      </c>
      <c r="B1188" s="152">
        <f t="array" ref="B1188">E1188</f>
        <v>10005288875</v>
      </c>
      <c r="C1188" s="61" t="str">
        <f t="array" ref="C1188">IFERROR(VLOOKUP(B1188,RT!A:B,2,FALSE),"")</f>
        <v/>
      </c>
      <c r="D1188" s="7" t="str">
        <f t="array" ref="D1188">IFERROR(VLOOKUP(B1188,RT!A:J,10,FALSE),"")</f>
        <v/>
      </c>
      <c r="E1188" s="203">
        <v>10005288875</v>
      </c>
      <c r="F1188" s="204" t="s">
        <v>2305</v>
      </c>
      <c r="G1188" s="204" t="s">
        <v>70</v>
      </c>
      <c r="H1188" s="204"/>
      <c r="I1188" s="204" t="s">
        <v>2296</v>
      </c>
      <c r="J1188" s="202" t="s">
        <v>84</v>
      </c>
      <c r="K1188" s="169" t="str">
        <f t="array" ref="K1188">IFERROR(VLOOKUP(B1188,RT!A:K,11,FALSE),"")</f>
        <v/>
      </c>
      <c r="L1188" s="170" t="str">
        <f t="array" ref="L1188">IFERROR(VLOOKUP(B1188,RT!A:AJ,36,FALSE),"")</f>
        <v/>
      </c>
      <c r="M1188" s="53" t="str">
        <f t="array" ref="M1188">IFERROR(VLOOKUP(B1188,RT!A:AL,38,FALSE),"")</f>
        <v/>
      </c>
      <c r="N1188" s="52" t="str">
        <f t="array" ref="N1188">IFERROR(VLOOKUP(B1188,RT!A:AK,37,FALSE),"")</f>
        <v/>
      </c>
      <c r="O1188" s="54" t="str">
        <f t="array" ref="O1188">IFERROR(VLOOKUP(B1188,RT!A:I,9,FALSE),"")</f>
        <v/>
      </c>
      <c r="P1188" s="52" t="str">
        <f t="array" ref="P1188">IFERROR(VLOOKUP(B1188,RT!A:H,8,FALSE),"")</f>
        <v/>
      </c>
      <c r="Q1188" s="55" t="str">
        <f t="array" ref="Q1188">IFERROR(VLOOKUP(B1188,RT!A:AA,27,FALSE),"")</f>
        <v/>
      </c>
      <c r="R1188" s="56" t="str">
        <f t="array" ref="R1188">IF(AND(E1188&lt;&gt;"",G1188="INS",K1188="OUI",M1188&gt;0),M1188*IF($O1188&gt;41790,5.94,5.65),"")</f>
        <v/>
      </c>
      <c r="S1188" s="50" t="str">
        <f t="array" ref="S1188">IF(AND(E1188&lt;&gt;"",G1188="REV",K1188="OUI",M1188&gt;0),M1188*IF($O1188&gt;41790,6.2,5.9),"")</f>
        <v/>
      </c>
      <c r="T1188" s="57" t="str">
        <f t="array" ref="T1188">IF(AND(E1188&lt;&gt;"",K1188="NON",OR(L1188="Branchement individuel",L1188="Batiment détruit")),3,"")</f>
        <v/>
      </c>
      <c r="U1188" s="58"/>
      <c r="V1188" s="58" t="str">
        <f t="array" ref="V1188">IF(AND(E1188&lt;&gt;"",K1188="OUI",Q1188="OUI"),18,"")</f>
        <v/>
      </c>
      <c r="W1188" s="49" t="str">
        <f t="array" ref="W1188">IF(AND(E1188&lt;&gt;"",K1188="OUI",Q1188="OUI"),60,"")</f>
        <v/>
      </c>
      <c r="X1188" s="56"/>
      <c r="Y1188" s="49"/>
      <c r="Z1188" s="49"/>
      <c r="AA1188" s="51"/>
      <c r="AB1188" s="48"/>
    </row>
    <row r="1189" spans="1:28" x14ac:dyDescent="0.25">
      <c r="A1189" s="152" t="str">
        <f t="array" ref="A1189">IF(D1189="",RIGHT(E1189,7),"")</f>
        <v>5288257</v>
      </c>
      <c r="B1189" s="152">
        <f t="array" ref="B1189">E1189</f>
        <v>10005288257</v>
      </c>
      <c r="C1189" s="61" t="str">
        <f t="array" ref="C1189">IFERROR(VLOOKUP(B1189,RT!A:B,2,FALSE),"")</f>
        <v/>
      </c>
      <c r="D1189" s="7" t="str">
        <f t="array" ref="D1189">IFERROR(VLOOKUP(B1189,RT!A:J,10,FALSE),"")</f>
        <v/>
      </c>
      <c r="E1189" s="203">
        <v>10005288257</v>
      </c>
      <c r="F1189" s="204" t="s">
        <v>2302</v>
      </c>
      <c r="G1189" s="204" t="s">
        <v>70</v>
      </c>
      <c r="H1189" s="204"/>
      <c r="I1189" s="204" t="s">
        <v>2296</v>
      </c>
      <c r="J1189" s="202" t="s">
        <v>84</v>
      </c>
      <c r="K1189" s="169" t="str">
        <f t="array" ref="K1189">IFERROR(VLOOKUP(B1189,RT!A:K,11,FALSE),"")</f>
        <v/>
      </c>
      <c r="L1189" s="170" t="str">
        <f t="array" ref="L1189">IFERROR(VLOOKUP(B1189,RT!A:AJ,36,FALSE),"")</f>
        <v/>
      </c>
      <c r="M1189" s="53" t="str">
        <f t="array" ref="M1189">IFERROR(VLOOKUP(B1189,RT!A:AL,38,FALSE),"")</f>
        <v/>
      </c>
      <c r="N1189" s="52" t="str">
        <f t="array" ref="N1189">IFERROR(VLOOKUP(B1189,RT!A:AK,37,FALSE),"")</f>
        <v/>
      </c>
      <c r="O1189" s="54" t="str">
        <f t="array" ref="O1189">IFERROR(VLOOKUP(B1189,RT!A:I,9,FALSE),"")</f>
        <v/>
      </c>
      <c r="P1189" s="52" t="str">
        <f t="array" ref="P1189">IFERROR(VLOOKUP(B1189,RT!A:H,8,FALSE),"")</f>
        <v/>
      </c>
      <c r="Q1189" s="55" t="str">
        <f t="array" ref="Q1189">IFERROR(VLOOKUP(B1189,RT!A:AA,27,FALSE),"")</f>
        <v/>
      </c>
      <c r="R1189" s="56" t="str">
        <f t="array" ref="R1189">IF(AND(E1189&lt;&gt;"",G1189="INS",K1189="OUI",M1189&gt;0),M1189*IF($O1189&gt;41790,5.94,5.65),"")</f>
        <v/>
      </c>
      <c r="S1189" s="50" t="str">
        <f t="array" ref="S1189">IF(AND(E1189&lt;&gt;"",G1189="REV",K1189="OUI",M1189&gt;0),M1189*IF($O1189&gt;41790,6.2,5.9),"")</f>
        <v/>
      </c>
      <c r="T1189" s="57" t="str">
        <f t="array" ref="T1189">IF(AND(E1189&lt;&gt;"",K1189="NON",OR(L1189="Branchement individuel",L1189="Batiment détruit")),3,"")</f>
        <v/>
      </c>
      <c r="U1189" s="58"/>
      <c r="V1189" s="58" t="str">
        <f t="array" ref="V1189">IF(AND(E1189&lt;&gt;"",K1189="OUI",Q1189="OUI"),18,"")</f>
        <v/>
      </c>
      <c r="W1189" s="49" t="str">
        <f t="array" ref="W1189">IF(AND(E1189&lt;&gt;"",K1189="OUI",Q1189="OUI"),60,"")</f>
        <v/>
      </c>
      <c r="X1189" s="56"/>
      <c r="Y1189" s="49"/>
      <c r="Z1189" s="49"/>
      <c r="AA1189" s="51"/>
      <c r="AB1189" s="48"/>
    </row>
    <row r="1190" spans="1:28" x14ac:dyDescent="0.25">
      <c r="A1190" s="152" t="str">
        <f t="array" ref="A1190">IF(D1190="",RIGHT(E1190,7),"")</f>
        <v>5284098</v>
      </c>
      <c r="B1190" s="152">
        <f t="array" ref="B1190">E1190</f>
        <v>10005284098</v>
      </c>
      <c r="C1190" s="61" t="str">
        <f t="array" ref="C1190">IFERROR(VLOOKUP(B1190,RT!A:B,2,FALSE),"")</f>
        <v/>
      </c>
      <c r="D1190" s="7" t="str">
        <f t="array" ref="D1190">IFERROR(VLOOKUP(B1190,RT!A:J,10,FALSE),"")</f>
        <v/>
      </c>
      <c r="E1190" s="203">
        <v>10005284098</v>
      </c>
      <c r="F1190" s="204" t="s">
        <v>2304</v>
      </c>
      <c r="G1190" s="204" t="s">
        <v>70</v>
      </c>
      <c r="H1190" s="204"/>
      <c r="I1190" s="204" t="s">
        <v>2296</v>
      </c>
      <c r="J1190" s="202" t="s">
        <v>84</v>
      </c>
      <c r="K1190" s="169" t="str">
        <f t="array" ref="K1190">IFERROR(VLOOKUP(B1190,RT!A:K,11,FALSE),"")</f>
        <v/>
      </c>
      <c r="L1190" s="170" t="str">
        <f t="array" ref="L1190">IFERROR(VLOOKUP(B1190,RT!A:AJ,36,FALSE),"")</f>
        <v/>
      </c>
      <c r="M1190" s="53" t="str">
        <f t="array" ref="M1190">IFERROR(VLOOKUP(B1190,RT!A:AL,38,FALSE),"")</f>
        <v/>
      </c>
      <c r="N1190" s="52" t="str">
        <f t="array" ref="N1190">IFERROR(VLOOKUP(B1190,RT!A:AK,37,FALSE),"")</f>
        <v/>
      </c>
      <c r="O1190" s="54" t="str">
        <f t="array" ref="O1190">IFERROR(VLOOKUP(B1190,RT!A:I,9,FALSE),"")</f>
        <v/>
      </c>
      <c r="P1190" s="52" t="str">
        <f t="array" ref="P1190">IFERROR(VLOOKUP(B1190,RT!A:H,8,FALSE),"")</f>
        <v/>
      </c>
      <c r="Q1190" s="55" t="str">
        <f t="array" ref="Q1190">IFERROR(VLOOKUP(B1190,RT!A:AA,27,FALSE),"")</f>
        <v/>
      </c>
      <c r="R1190" s="56" t="str">
        <f t="array" ref="R1190">IF(AND(E1190&lt;&gt;"",G1190="INS",K1190="OUI",M1190&gt;0),M1190*IF($O1190&gt;41790,5.94,5.65),"")</f>
        <v/>
      </c>
      <c r="S1190" s="50" t="str">
        <f t="array" ref="S1190">IF(AND(E1190&lt;&gt;"",G1190="REV",K1190="OUI",M1190&gt;0),M1190*IF($O1190&gt;41790,6.2,5.9),"")</f>
        <v/>
      </c>
      <c r="T1190" s="57" t="str">
        <f t="array" ref="T1190">IF(AND(E1190&lt;&gt;"",K1190="NON",OR(L1190="Branchement individuel",L1190="Batiment détruit")),3,"")</f>
        <v/>
      </c>
      <c r="U1190" s="58"/>
      <c r="V1190" s="58" t="str">
        <f t="array" ref="V1190">IF(AND(E1190&lt;&gt;"",K1190="OUI",Q1190="OUI"),18,"")</f>
        <v/>
      </c>
      <c r="W1190" s="49" t="str">
        <f t="array" ref="W1190">IF(AND(E1190&lt;&gt;"",K1190="OUI",Q1190="OUI"),60,"")</f>
        <v/>
      </c>
      <c r="X1190" s="56"/>
      <c r="Y1190" s="49"/>
      <c r="Z1190" s="49"/>
      <c r="AA1190" s="51"/>
      <c r="AB1190" s="48"/>
    </row>
    <row r="1191" spans="1:28" x14ac:dyDescent="0.25">
      <c r="A1191" s="152" t="str">
        <f t="array" ref="A1191">IF(D1191="",RIGHT(E1191,7),"")</f>
        <v>5421033</v>
      </c>
      <c r="B1191" s="152">
        <f t="array" ref="B1191">E1191</f>
        <v>10005421033</v>
      </c>
      <c r="C1191" s="61" t="str">
        <f t="array" ref="C1191">IFERROR(VLOOKUP(B1191,RT!A:B,2,FALSE),"")</f>
        <v/>
      </c>
      <c r="D1191" s="7" t="str">
        <f t="array" ref="D1191">IFERROR(VLOOKUP(B1191,RT!A:J,10,FALSE),"")</f>
        <v/>
      </c>
      <c r="E1191" s="203">
        <v>10005421033</v>
      </c>
      <c r="F1191" s="204" t="s">
        <v>2295</v>
      </c>
      <c r="G1191" s="204" t="s">
        <v>70</v>
      </c>
      <c r="H1191" s="204"/>
      <c r="I1191" s="204" t="s">
        <v>2296</v>
      </c>
      <c r="J1191" s="202" t="s">
        <v>84</v>
      </c>
      <c r="K1191" s="169" t="str">
        <f t="array" ref="K1191">IFERROR(VLOOKUP(B1191,RT!A:K,11,FALSE),"")</f>
        <v/>
      </c>
      <c r="L1191" s="170" t="str">
        <f t="array" ref="L1191">IFERROR(VLOOKUP(B1191,RT!A:AJ,36,FALSE),"")</f>
        <v/>
      </c>
      <c r="M1191" s="53" t="str">
        <f t="array" ref="M1191">IFERROR(VLOOKUP(B1191,RT!A:AL,38,FALSE),"")</f>
        <v/>
      </c>
      <c r="N1191" s="52" t="str">
        <f t="array" ref="N1191">IFERROR(VLOOKUP(B1191,RT!A:AK,37,FALSE),"")</f>
        <v/>
      </c>
      <c r="O1191" s="54" t="str">
        <f t="array" ref="O1191">IFERROR(VLOOKUP(B1191,RT!A:I,9,FALSE),"")</f>
        <v/>
      </c>
      <c r="P1191" s="52" t="str">
        <f t="array" ref="P1191">IFERROR(VLOOKUP(B1191,RT!A:H,8,FALSE),"")</f>
        <v/>
      </c>
      <c r="Q1191" s="55" t="str">
        <f t="array" ref="Q1191">IFERROR(VLOOKUP(B1191,RT!A:AA,27,FALSE),"")</f>
        <v/>
      </c>
      <c r="R1191" s="56" t="str">
        <f t="array" ref="R1191">IF(AND(E1191&lt;&gt;"",G1191="INS",K1191="OUI",M1191&gt;0),M1191*IF($O1191&gt;41790,5.94,5.65),"")</f>
        <v/>
      </c>
      <c r="S1191" s="50" t="str">
        <f t="array" ref="S1191">IF(AND(E1191&lt;&gt;"",G1191="REV",K1191="OUI",M1191&gt;0),M1191*IF($O1191&gt;41790,6.2,5.9),"")</f>
        <v/>
      </c>
      <c r="T1191" s="57" t="str">
        <f t="array" ref="T1191">IF(AND(E1191&lt;&gt;"",K1191="NON",OR(L1191="Branchement individuel",L1191="Batiment détruit")),3,"")</f>
        <v/>
      </c>
      <c r="U1191" s="58"/>
      <c r="V1191" s="58" t="str">
        <f t="array" ref="V1191">IF(AND(E1191&lt;&gt;"",K1191="OUI",Q1191="OUI"),18,"")</f>
        <v/>
      </c>
      <c r="W1191" s="49" t="str">
        <f t="array" ref="W1191">IF(AND(E1191&lt;&gt;"",K1191="OUI",Q1191="OUI"),60,"")</f>
        <v/>
      </c>
      <c r="X1191" s="56"/>
      <c r="Y1191" s="49"/>
      <c r="Z1191" s="49"/>
      <c r="AA1191" s="51"/>
      <c r="AB1191" s="48"/>
    </row>
    <row r="1192" spans="1:28" x14ac:dyDescent="0.25">
      <c r="A1192" s="152" t="str">
        <f t="array" ref="A1192">IF(D1192="",RIGHT(E1192,7),"")</f>
        <v>5426041</v>
      </c>
      <c r="B1192" s="152">
        <f t="array" ref="B1192">E1192</f>
        <v>10005426041</v>
      </c>
      <c r="C1192" s="61" t="str">
        <f t="array" ref="C1192">IFERROR(VLOOKUP(B1192,RT!A:B,2,FALSE),"")</f>
        <v/>
      </c>
      <c r="D1192" s="7" t="str">
        <f t="array" ref="D1192">IFERROR(VLOOKUP(B1192,RT!A:J,10,FALSE),"")</f>
        <v/>
      </c>
      <c r="E1192" s="203">
        <v>10005426041</v>
      </c>
      <c r="F1192" s="204" t="s">
        <v>2297</v>
      </c>
      <c r="G1192" s="204" t="s">
        <v>70</v>
      </c>
      <c r="H1192" s="204"/>
      <c r="I1192" s="204" t="s">
        <v>2296</v>
      </c>
      <c r="J1192" s="202" t="s">
        <v>84</v>
      </c>
      <c r="K1192" s="169" t="str">
        <f t="array" ref="K1192">IFERROR(VLOOKUP(B1192,RT!A:K,11,FALSE),"")</f>
        <v/>
      </c>
      <c r="L1192" s="170" t="str">
        <f t="array" ref="L1192">IFERROR(VLOOKUP(B1192,RT!A:AJ,36,FALSE),"")</f>
        <v/>
      </c>
      <c r="M1192" s="53" t="str">
        <f t="array" ref="M1192">IFERROR(VLOOKUP(B1192,RT!A:AL,38,FALSE),"")</f>
        <v/>
      </c>
      <c r="N1192" s="52" t="str">
        <f t="array" ref="N1192">IFERROR(VLOOKUP(B1192,RT!A:AK,37,FALSE),"")</f>
        <v/>
      </c>
      <c r="O1192" s="54" t="str">
        <f t="array" ref="O1192">IFERROR(VLOOKUP(B1192,RT!A:I,9,FALSE),"")</f>
        <v/>
      </c>
      <c r="P1192" s="52" t="str">
        <f t="array" ref="P1192">IFERROR(VLOOKUP(B1192,RT!A:H,8,FALSE),"")</f>
        <v/>
      </c>
      <c r="Q1192" s="55" t="str">
        <f t="array" ref="Q1192">IFERROR(VLOOKUP(B1192,RT!A:AA,27,FALSE),"")</f>
        <v/>
      </c>
      <c r="R1192" s="56" t="str">
        <f t="array" ref="R1192">IF(AND(E1192&lt;&gt;"",G1192="INS",K1192="OUI",M1192&gt;0),M1192*IF($O1192&gt;41790,5.94,5.65),"")</f>
        <v/>
      </c>
      <c r="S1192" s="50" t="str">
        <f t="array" ref="S1192">IF(AND(E1192&lt;&gt;"",G1192="REV",K1192="OUI",M1192&gt;0),M1192*IF($O1192&gt;41790,6.2,5.9),"")</f>
        <v/>
      </c>
      <c r="T1192" s="57" t="str">
        <f t="array" ref="T1192">IF(AND(E1192&lt;&gt;"",K1192="NON",OR(L1192="Branchement individuel",L1192="Batiment détruit")),3,"")</f>
        <v/>
      </c>
      <c r="U1192" s="58"/>
      <c r="V1192" s="58" t="str">
        <f t="array" ref="V1192">IF(AND(E1192&lt;&gt;"",K1192="OUI",Q1192="OUI"),18,"")</f>
        <v/>
      </c>
      <c r="W1192" s="49" t="str">
        <f t="array" ref="W1192">IF(AND(E1192&lt;&gt;"",K1192="OUI",Q1192="OUI"),60,"")</f>
        <v/>
      </c>
      <c r="X1192" s="56"/>
      <c r="Y1192" s="49"/>
      <c r="Z1192" s="49"/>
      <c r="AA1192" s="51"/>
      <c r="AB1192" s="48"/>
    </row>
    <row r="1193" spans="1:28" x14ac:dyDescent="0.25">
      <c r="A1193" s="152" t="str">
        <f t="array" ref="A1193">IF(D1193="",RIGHT(E1193,7),"")</f>
        <v>5425256</v>
      </c>
      <c r="B1193" s="152">
        <f t="array" ref="B1193">E1193</f>
        <v>10005425256</v>
      </c>
      <c r="C1193" s="61" t="str">
        <f t="array" ref="C1193">IFERROR(VLOOKUP(B1193,RT!A:B,2,FALSE),"")</f>
        <v/>
      </c>
      <c r="D1193" s="7" t="str">
        <f t="array" ref="D1193">IFERROR(VLOOKUP(B1193,RT!A:J,10,FALSE),"")</f>
        <v/>
      </c>
      <c r="E1193" s="203">
        <v>10005425256</v>
      </c>
      <c r="F1193" s="204" t="s">
        <v>2298</v>
      </c>
      <c r="G1193" s="204" t="s">
        <v>70</v>
      </c>
      <c r="H1193" s="204"/>
      <c r="I1193" s="204" t="s">
        <v>2296</v>
      </c>
      <c r="J1193" s="202" t="s">
        <v>84</v>
      </c>
      <c r="K1193" s="169" t="str">
        <f t="array" ref="K1193">IFERROR(VLOOKUP(B1193,RT!A:K,11,FALSE),"")</f>
        <v/>
      </c>
      <c r="L1193" s="170" t="str">
        <f t="array" ref="L1193">IFERROR(VLOOKUP(B1193,RT!A:AJ,36,FALSE),"")</f>
        <v/>
      </c>
      <c r="M1193" s="53" t="str">
        <f t="array" ref="M1193">IFERROR(VLOOKUP(B1193,RT!A:AL,38,FALSE),"")</f>
        <v/>
      </c>
      <c r="N1193" s="52" t="str">
        <f t="array" ref="N1193">IFERROR(VLOOKUP(B1193,RT!A:AK,37,FALSE),"")</f>
        <v/>
      </c>
      <c r="O1193" s="54" t="str">
        <f t="array" ref="O1193">IFERROR(VLOOKUP(B1193,RT!A:I,9,FALSE),"")</f>
        <v/>
      </c>
      <c r="P1193" s="52" t="str">
        <f t="array" ref="P1193">IFERROR(VLOOKUP(B1193,RT!A:H,8,FALSE),"")</f>
        <v/>
      </c>
      <c r="Q1193" s="55" t="str">
        <f t="array" ref="Q1193">IFERROR(VLOOKUP(B1193,RT!A:AA,27,FALSE),"")</f>
        <v/>
      </c>
      <c r="R1193" s="56" t="str">
        <f t="array" ref="R1193">IF(AND(E1193&lt;&gt;"",G1193="INS",K1193="OUI",M1193&gt;0),M1193*IF($O1193&gt;41790,5.94,5.65),"")</f>
        <v/>
      </c>
      <c r="S1193" s="50" t="str">
        <f t="array" ref="S1193">IF(AND(E1193&lt;&gt;"",G1193="REV",K1193="OUI",M1193&gt;0),M1193*IF($O1193&gt;41790,6.2,5.9),"")</f>
        <v/>
      </c>
      <c r="T1193" s="57" t="str">
        <f t="array" ref="T1193">IF(AND(E1193&lt;&gt;"",K1193="NON",OR(L1193="Branchement individuel",L1193="Batiment détruit")),3,"")</f>
        <v/>
      </c>
      <c r="U1193" s="58"/>
      <c r="V1193" s="58" t="str">
        <f t="array" ref="V1193">IF(AND(E1193&lt;&gt;"",K1193="OUI",Q1193="OUI"),18,"")</f>
        <v/>
      </c>
      <c r="W1193" s="49" t="str">
        <f t="array" ref="W1193">IF(AND(E1193&lt;&gt;"",K1193="OUI",Q1193="OUI"),60,"")</f>
        <v/>
      </c>
      <c r="X1193" s="56"/>
      <c r="Y1193" s="49"/>
      <c r="Z1193" s="49"/>
      <c r="AA1193" s="51"/>
      <c r="AB1193" s="48"/>
    </row>
    <row r="1194" spans="1:28" x14ac:dyDescent="0.25">
      <c r="A1194" s="152" t="str">
        <f t="array" ref="A1194">IF(D1194="",RIGHT(E1194,7),"")</f>
        <v>4482019</v>
      </c>
      <c r="B1194" s="152">
        <f t="array" ref="B1194">E1194</f>
        <v>10004482019</v>
      </c>
      <c r="C1194" s="61" t="str">
        <f t="array" ref="C1194">IFERROR(VLOOKUP(B1194,RT!A:B,2,FALSE),"")</f>
        <v/>
      </c>
      <c r="D1194" s="7" t="str">
        <f t="array" ref="D1194">IFERROR(VLOOKUP(B1194,RT!A:J,10,FALSE),"")</f>
        <v/>
      </c>
      <c r="E1194" s="203">
        <v>10004482019</v>
      </c>
      <c r="F1194" s="204" t="s">
        <v>2313</v>
      </c>
      <c r="G1194" s="204" t="s">
        <v>70</v>
      </c>
      <c r="H1194" s="204"/>
      <c r="I1194" s="204" t="s">
        <v>2296</v>
      </c>
      <c r="J1194" s="202" t="s">
        <v>84</v>
      </c>
      <c r="K1194" s="169" t="str">
        <f t="array" ref="K1194">IFERROR(VLOOKUP(B1194,RT!A:K,11,FALSE),"")</f>
        <v/>
      </c>
      <c r="L1194" s="170" t="str">
        <f t="array" ref="L1194">IFERROR(VLOOKUP(B1194,RT!A:AJ,36,FALSE),"")</f>
        <v/>
      </c>
      <c r="M1194" s="53" t="str">
        <f t="array" ref="M1194">IFERROR(VLOOKUP(B1194,RT!A:AL,38,FALSE),"")</f>
        <v/>
      </c>
      <c r="N1194" s="52" t="str">
        <f t="array" ref="N1194">IFERROR(VLOOKUP(B1194,RT!A:AK,37,FALSE),"")</f>
        <v/>
      </c>
      <c r="O1194" s="54" t="str">
        <f t="array" ref="O1194">IFERROR(VLOOKUP(B1194,RT!A:I,9,FALSE),"")</f>
        <v/>
      </c>
      <c r="P1194" s="52" t="str">
        <f t="array" ref="P1194">IFERROR(VLOOKUP(B1194,RT!A:H,8,FALSE),"")</f>
        <v/>
      </c>
      <c r="Q1194" s="55" t="str">
        <f t="array" ref="Q1194">IFERROR(VLOOKUP(B1194,RT!A:AA,27,FALSE),"")</f>
        <v/>
      </c>
      <c r="R1194" s="56" t="str">
        <f t="array" ref="R1194">IF(AND(E1194&lt;&gt;"",G1194="INS",K1194="OUI",M1194&gt;0),M1194*IF($O1194&gt;41790,5.94,5.65),"")</f>
        <v/>
      </c>
      <c r="S1194" s="50" t="str">
        <f t="array" ref="S1194">IF(AND(E1194&lt;&gt;"",G1194="REV",K1194="OUI",M1194&gt;0),M1194*IF($O1194&gt;41790,6.2,5.9),"")</f>
        <v/>
      </c>
      <c r="T1194" s="57" t="str">
        <f t="array" ref="T1194">IF(AND(E1194&lt;&gt;"",K1194="NON",OR(L1194="Branchement individuel",L1194="Batiment détruit")),3,"")</f>
        <v/>
      </c>
      <c r="U1194" s="58"/>
      <c r="V1194" s="58" t="str">
        <f t="array" ref="V1194">IF(AND(E1194&lt;&gt;"",K1194="OUI",Q1194="OUI"),18,"")</f>
        <v/>
      </c>
      <c r="W1194" s="49" t="str">
        <f t="array" ref="W1194">IF(AND(E1194&lt;&gt;"",K1194="OUI",Q1194="OUI"),60,"")</f>
        <v/>
      </c>
      <c r="X1194" s="56"/>
      <c r="Y1194" s="49"/>
      <c r="Z1194" s="49"/>
      <c r="AA1194" s="51"/>
      <c r="AB1194" s="48"/>
    </row>
    <row r="1195" spans="1:28" x14ac:dyDescent="0.25">
      <c r="A1195" s="152" t="str">
        <f t="array" ref="A1195">IF(D1195="",RIGHT(E1195,7),"")</f>
        <v>5425950</v>
      </c>
      <c r="B1195" s="152">
        <f t="array" ref="B1195">E1195</f>
        <v>10005425950</v>
      </c>
      <c r="C1195" s="61" t="str">
        <f t="array" ref="C1195">IFERROR(VLOOKUP(B1195,RT!A:B,2,FALSE),"")</f>
        <v/>
      </c>
      <c r="D1195" s="7" t="str">
        <f t="array" ref="D1195">IFERROR(VLOOKUP(B1195,RT!A:J,10,FALSE),"")</f>
        <v/>
      </c>
      <c r="E1195" s="203">
        <v>10005425950</v>
      </c>
      <c r="F1195" s="204" t="s">
        <v>338</v>
      </c>
      <c r="G1195" s="204" t="s">
        <v>70</v>
      </c>
      <c r="H1195" s="204"/>
      <c r="I1195" s="204" t="s">
        <v>333</v>
      </c>
      <c r="J1195" s="202" t="s">
        <v>334</v>
      </c>
      <c r="K1195" s="169" t="str">
        <f t="array" ref="K1195">IFERROR(VLOOKUP(B1195,RT!A:K,11,FALSE),"")</f>
        <v/>
      </c>
      <c r="L1195" s="170" t="str">
        <f t="array" ref="L1195">IFERROR(VLOOKUP(B1195,RT!A:AJ,36,FALSE),"")</f>
        <v/>
      </c>
      <c r="M1195" s="53" t="str">
        <f t="array" ref="M1195">IFERROR(VLOOKUP(B1195,RT!A:AL,38,FALSE),"")</f>
        <v/>
      </c>
      <c r="N1195" s="52" t="str">
        <f t="array" ref="N1195">IFERROR(VLOOKUP(B1195,RT!A:AK,37,FALSE),"")</f>
        <v/>
      </c>
      <c r="O1195" s="54" t="str">
        <f t="array" ref="O1195">IFERROR(VLOOKUP(B1195,RT!A:I,9,FALSE),"")</f>
        <v/>
      </c>
      <c r="P1195" s="52" t="str">
        <f t="array" ref="P1195">IFERROR(VLOOKUP(B1195,RT!A:H,8,FALSE),"")</f>
        <v/>
      </c>
      <c r="Q1195" s="55" t="str">
        <f t="array" ref="Q1195">IFERROR(VLOOKUP(B1195,RT!A:AA,27,FALSE),"")</f>
        <v/>
      </c>
      <c r="R1195" s="56" t="str">
        <f t="array" ref="R1195">IF(AND(E1195&lt;&gt;"",G1195="INS",K1195="OUI",M1195&gt;0),M1195*IF($O1195&gt;41790,5.94,5.65),"")</f>
        <v/>
      </c>
      <c r="S1195" s="50" t="str">
        <f t="array" ref="S1195">IF(AND(E1195&lt;&gt;"",G1195="REV",K1195="OUI",M1195&gt;0),M1195*IF($O1195&gt;41790,6.2,5.9),"")</f>
        <v/>
      </c>
      <c r="T1195" s="57" t="str">
        <f t="array" ref="T1195">IF(AND(E1195&lt;&gt;"",K1195="NON",OR(L1195="Branchement individuel",L1195="Batiment détruit")),3,"")</f>
        <v/>
      </c>
      <c r="U1195" s="58"/>
      <c r="V1195" s="58" t="str">
        <f t="array" ref="V1195">IF(AND(E1195&lt;&gt;"",K1195="OUI",Q1195="OUI"),18,"")</f>
        <v/>
      </c>
      <c r="W1195" s="49" t="str">
        <f t="array" ref="W1195">IF(AND(E1195&lt;&gt;"",K1195="OUI",Q1195="OUI"),60,"")</f>
        <v/>
      </c>
      <c r="X1195" s="56"/>
      <c r="Y1195" s="49"/>
      <c r="Z1195" s="49"/>
      <c r="AA1195" s="51"/>
      <c r="AB1195" s="48"/>
    </row>
    <row r="1196" spans="1:28" x14ac:dyDescent="0.25">
      <c r="A1196" s="152" t="str">
        <f t="array" ref="A1196">IF(D1196="",RIGHT(E1196,7),"")</f>
        <v>5422568</v>
      </c>
      <c r="B1196" s="152">
        <f t="array" ref="B1196">E1196</f>
        <v>10005422568</v>
      </c>
      <c r="C1196" s="61" t="str">
        <f t="array" ref="C1196">IFERROR(VLOOKUP(B1196,RT!A:B,2,FALSE),"")</f>
        <v/>
      </c>
      <c r="D1196" s="7" t="str">
        <f t="array" ref="D1196">IFERROR(VLOOKUP(B1196,RT!A:J,10,FALSE),"")</f>
        <v/>
      </c>
      <c r="E1196" s="203">
        <v>10005422568</v>
      </c>
      <c r="F1196" s="204" t="s">
        <v>347</v>
      </c>
      <c r="G1196" s="204" t="s">
        <v>70</v>
      </c>
      <c r="H1196" s="204"/>
      <c r="I1196" s="204" t="s">
        <v>333</v>
      </c>
      <c r="J1196" s="202" t="s">
        <v>334</v>
      </c>
      <c r="K1196" s="169" t="str">
        <f t="array" ref="K1196">IFERROR(VLOOKUP(B1196,RT!A:K,11,FALSE),"")</f>
        <v/>
      </c>
      <c r="L1196" s="170" t="str">
        <f t="array" ref="L1196">IFERROR(VLOOKUP(B1196,RT!A:AJ,36,FALSE),"")</f>
        <v/>
      </c>
      <c r="M1196" s="53" t="str">
        <f t="array" ref="M1196">IFERROR(VLOOKUP(B1196,RT!A:AL,38,FALSE),"")</f>
        <v/>
      </c>
      <c r="N1196" s="52" t="str">
        <f t="array" ref="N1196">IFERROR(VLOOKUP(B1196,RT!A:AK,37,FALSE),"")</f>
        <v/>
      </c>
      <c r="O1196" s="54" t="str">
        <f t="array" ref="O1196">IFERROR(VLOOKUP(B1196,RT!A:I,9,FALSE),"")</f>
        <v/>
      </c>
      <c r="P1196" s="52" t="str">
        <f t="array" ref="P1196">IFERROR(VLOOKUP(B1196,RT!A:H,8,FALSE),"")</f>
        <v/>
      </c>
      <c r="Q1196" s="55" t="str">
        <f t="array" ref="Q1196">IFERROR(VLOOKUP(B1196,RT!A:AA,27,FALSE),"")</f>
        <v/>
      </c>
      <c r="R1196" s="56" t="str">
        <f t="array" ref="R1196">IF(AND(E1196&lt;&gt;"",G1196="INS",K1196="OUI",M1196&gt;0),M1196*IF($O1196&gt;41790,5.94,5.65),"")</f>
        <v/>
      </c>
      <c r="S1196" s="50" t="str">
        <f t="array" ref="S1196">IF(AND(E1196&lt;&gt;"",G1196="REV",K1196="OUI",M1196&gt;0),M1196*IF($O1196&gt;41790,6.2,5.9),"")</f>
        <v/>
      </c>
      <c r="T1196" s="57" t="str">
        <f t="array" ref="T1196">IF(AND(E1196&lt;&gt;"",K1196="NON",OR(L1196="Branchement individuel",L1196="Batiment détruit")),3,"")</f>
        <v/>
      </c>
      <c r="U1196" s="58"/>
      <c r="V1196" s="58" t="str">
        <f t="array" ref="V1196">IF(AND(E1196&lt;&gt;"",K1196="OUI",Q1196="OUI"),18,"")</f>
        <v/>
      </c>
      <c r="W1196" s="49" t="str">
        <f t="array" ref="W1196">IF(AND(E1196&lt;&gt;"",K1196="OUI",Q1196="OUI"),60,"")</f>
        <v/>
      </c>
      <c r="X1196" s="56"/>
      <c r="Y1196" s="49"/>
      <c r="Z1196" s="49"/>
      <c r="AA1196" s="51"/>
      <c r="AB1196" s="48"/>
    </row>
    <row r="1197" spans="1:28" x14ac:dyDescent="0.25">
      <c r="A1197" s="152" t="str">
        <f t="array" ref="A1197">IF(D1197="",RIGHT(E1197,7),"")</f>
        <v>5522541</v>
      </c>
      <c r="B1197" s="152">
        <f t="array" ref="B1197">E1197</f>
        <v>10005522541</v>
      </c>
      <c r="C1197" s="61" t="str">
        <f t="array" ref="C1197">IFERROR(VLOOKUP(B1197,RT!A:B,2,FALSE),"")</f>
        <v/>
      </c>
      <c r="D1197" s="7" t="str">
        <f t="array" ref="D1197">IFERROR(VLOOKUP(B1197,RT!A:J,10,FALSE),"")</f>
        <v/>
      </c>
      <c r="E1197" s="203">
        <v>10005522541</v>
      </c>
      <c r="F1197" s="204" t="s">
        <v>346</v>
      </c>
      <c r="G1197" s="204" t="s">
        <v>70</v>
      </c>
      <c r="H1197" s="204"/>
      <c r="I1197" s="204" t="s">
        <v>333</v>
      </c>
      <c r="J1197" s="202" t="s">
        <v>334</v>
      </c>
      <c r="K1197" s="169" t="str">
        <f t="array" ref="K1197">IFERROR(VLOOKUP(B1197,RT!A:K,11,FALSE),"")</f>
        <v/>
      </c>
      <c r="L1197" s="170" t="str">
        <f t="array" ref="L1197">IFERROR(VLOOKUP(B1197,RT!A:AJ,36,FALSE),"")</f>
        <v/>
      </c>
      <c r="M1197" s="53" t="str">
        <f t="array" ref="M1197">IFERROR(VLOOKUP(B1197,RT!A:AL,38,FALSE),"")</f>
        <v/>
      </c>
      <c r="N1197" s="52" t="str">
        <f t="array" ref="N1197">IFERROR(VLOOKUP(B1197,RT!A:AK,37,FALSE),"")</f>
        <v/>
      </c>
      <c r="O1197" s="54" t="str">
        <f t="array" ref="O1197">IFERROR(VLOOKUP(B1197,RT!A:I,9,FALSE),"")</f>
        <v/>
      </c>
      <c r="P1197" s="52" t="str">
        <f t="array" ref="P1197">IFERROR(VLOOKUP(B1197,RT!A:H,8,FALSE),"")</f>
        <v/>
      </c>
      <c r="Q1197" s="55" t="str">
        <f t="array" ref="Q1197">IFERROR(VLOOKUP(B1197,RT!A:AA,27,FALSE),"")</f>
        <v/>
      </c>
      <c r="R1197" s="56" t="str">
        <f t="array" ref="R1197">IF(AND(E1197&lt;&gt;"",G1197="INS",K1197="OUI",M1197&gt;0),M1197*IF($O1197&gt;41790,5.94,5.65),"")</f>
        <v/>
      </c>
      <c r="S1197" s="50" t="str">
        <f t="array" ref="S1197">IF(AND(E1197&lt;&gt;"",G1197="REV",K1197="OUI",M1197&gt;0),M1197*IF($O1197&gt;41790,6.2,5.9),"")</f>
        <v/>
      </c>
      <c r="T1197" s="57" t="str">
        <f t="array" ref="T1197">IF(AND(E1197&lt;&gt;"",K1197="NON",OR(L1197="Branchement individuel",L1197="Batiment détruit")),3,"")</f>
        <v/>
      </c>
      <c r="U1197" s="58"/>
      <c r="V1197" s="58" t="str">
        <f t="array" ref="V1197">IF(AND(E1197&lt;&gt;"",K1197="OUI",Q1197="OUI"),18,"")</f>
        <v/>
      </c>
      <c r="W1197" s="49" t="str">
        <f t="array" ref="W1197">IF(AND(E1197&lt;&gt;"",K1197="OUI",Q1197="OUI"),60,"")</f>
        <v/>
      </c>
      <c r="X1197" s="56"/>
      <c r="Y1197" s="49"/>
      <c r="Z1197" s="49"/>
      <c r="AA1197" s="51"/>
      <c r="AB1197" s="48"/>
    </row>
    <row r="1198" spans="1:28" x14ac:dyDescent="0.25">
      <c r="A1198" s="152" t="str">
        <f t="array" ref="A1198">IF(D1198="",RIGHT(E1198,7),"")</f>
        <v>5199143</v>
      </c>
      <c r="B1198" s="152">
        <f t="array" ref="B1198">E1198</f>
        <v>10005199143</v>
      </c>
      <c r="C1198" s="61" t="str">
        <f t="array" ref="C1198">IFERROR(VLOOKUP(B1198,RT!A:B,2,FALSE),"")</f>
        <v/>
      </c>
      <c r="D1198" s="7" t="str">
        <f t="array" ref="D1198">IFERROR(VLOOKUP(B1198,RT!A:J,10,FALSE),"")</f>
        <v/>
      </c>
      <c r="E1198" s="203">
        <v>10005199143</v>
      </c>
      <c r="F1198" s="204" t="s">
        <v>345</v>
      </c>
      <c r="G1198" s="204" t="s">
        <v>70</v>
      </c>
      <c r="H1198" s="204"/>
      <c r="I1198" s="204" t="s">
        <v>333</v>
      </c>
      <c r="J1198" s="202" t="s">
        <v>334</v>
      </c>
      <c r="K1198" s="169" t="str">
        <f t="array" ref="K1198">IFERROR(VLOOKUP(B1198,RT!A:K,11,FALSE),"")</f>
        <v/>
      </c>
      <c r="L1198" s="170" t="str">
        <f t="array" ref="L1198">IFERROR(VLOOKUP(B1198,RT!A:AJ,36,FALSE),"")</f>
        <v/>
      </c>
      <c r="M1198" s="53" t="str">
        <f t="array" ref="M1198">IFERROR(VLOOKUP(B1198,RT!A:AL,38,FALSE),"")</f>
        <v/>
      </c>
      <c r="N1198" s="52" t="str">
        <f t="array" ref="N1198">IFERROR(VLOOKUP(B1198,RT!A:AK,37,FALSE),"")</f>
        <v/>
      </c>
      <c r="O1198" s="54" t="str">
        <f t="array" ref="O1198">IFERROR(VLOOKUP(B1198,RT!A:I,9,FALSE),"")</f>
        <v/>
      </c>
      <c r="P1198" s="52" t="str">
        <f t="array" ref="P1198">IFERROR(VLOOKUP(B1198,RT!A:H,8,FALSE),"")</f>
        <v/>
      </c>
      <c r="Q1198" s="55" t="str">
        <f t="array" ref="Q1198">IFERROR(VLOOKUP(B1198,RT!A:AA,27,FALSE),"")</f>
        <v/>
      </c>
      <c r="R1198" s="56" t="str">
        <f t="array" ref="R1198">IF(AND(E1198&lt;&gt;"",G1198="INS",K1198="OUI",M1198&gt;0),M1198*IF($O1198&gt;41790,5.94,5.65),"")</f>
        <v/>
      </c>
      <c r="S1198" s="50" t="str">
        <f t="array" ref="S1198">IF(AND(E1198&lt;&gt;"",G1198="REV",K1198="OUI",M1198&gt;0),M1198*IF($O1198&gt;41790,6.2,5.9),"")</f>
        <v/>
      </c>
      <c r="T1198" s="57" t="str">
        <f t="array" ref="T1198">IF(AND(E1198&lt;&gt;"",K1198="NON",OR(L1198="Branchement individuel",L1198="Batiment détruit")),3,"")</f>
        <v/>
      </c>
      <c r="U1198" s="58"/>
      <c r="V1198" s="58" t="str">
        <f t="array" ref="V1198">IF(AND(E1198&lt;&gt;"",K1198="OUI",Q1198="OUI"),18,"")</f>
        <v/>
      </c>
      <c r="W1198" s="49" t="str">
        <f t="array" ref="W1198">IF(AND(E1198&lt;&gt;"",K1198="OUI",Q1198="OUI"),60,"")</f>
        <v/>
      </c>
      <c r="X1198" s="56"/>
      <c r="Y1198" s="49"/>
      <c r="Z1198" s="49"/>
      <c r="AA1198" s="51"/>
      <c r="AB1198" s="48"/>
    </row>
    <row r="1199" spans="1:28" x14ac:dyDescent="0.25">
      <c r="A1199" s="152" t="str">
        <f t="array" ref="A1199">IF(D1199="",RIGHT(E1199,7),"")</f>
        <v>5424728</v>
      </c>
      <c r="B1199" s="152">
        <f t="array" ref="B1199">E1199</f>
        <v>10005424728</v>
      </c>
      <c r="C1199" s="61" t="str">
        <f t="array" ref="C1199">IFERROR(VLOOKUP(B1199,RT!A:B,2,FALSE),"")</f>
        <v/>
      </c>
      <c r="D1199" s="7" t="str">
        <f t="array" ref="D1199">IFERROR(VLOOKUP(B1199,RT!A:J,10,FALSE),"")</f>
        <v/>
      </c>
      <c r="E1199" s="203">
        <v>10005424728</v>
      </c>
      <c r="F1199" s="204" t="s">
        <v>340</v>
      </c>
      <c r="G1199" s="204" t="s">
        <v>70</v>
      </c>
      <c r="H1199" s="204"/>
      <c r="I1199" s="204" t="s">
        <v>333</v>
      </c>
      <c r="J1199" s="202" t="s">
        <v>334</v>
      </c>
      <c r="K1199" s="169" t="str">
        <f t="array" ref="K1199">IFERROR(VLOOKUP(B1199,RT!A:K,11,FALSE),"")</f>
        <v/>
      </c>
      <c r="L1199" s="170" t="str">
        <f t="array" ref="L1199">IFERROR(VLOOKUP(B1199,RT!A:AJ,36,FALSE),"")</f>
        <v/>
      </c>
      <c r="M1199" s="53" t="str">
        <f t="array" ref="M1199">IFERROR(VLOOKUP(B1199,RT!A:AL,38,FALSE),"")</f>
        <v/>
      </c>
      <c r="N1199" s="52" t="str">
        <f t="array" ref="N1199">IFERROR(VLOOKUP(B1199,RT!A:AK,37,FALSE),"")</f>
        <v/>
      </c>
      <c r="O1199" s="54" t="str">
        <f t="array" ref="O1199">IFERROR(VLOOKUP(B1199,RT!A:I,9,FALSE),"")</f>
        <v/>
      </c>
      <c r="P1199" s="52" t="str">
        <f t="array" ref="P1199">IFERROR(VLOOKUP(B1199,RT!A:H,8,FALSE),"")</f>
        <v/>
      </c>
      <c r="Q1199" s="55" t="str">
        <f t="array" ref="Q1199">IFERROR(VLOOKUP(B1199,RT!A:AA,27,FALSE),"")</f>
        <v/>
      </c>
      <c r="R1199" s="56" t="str">
        <f t="array" ref="R1199">IF(AND(E1199&lt;&gt;"",G1199="INS",K1199="OUI",M1199&gt;0),M1199*IF($O1199&gt;41790,5.94,5.65),"")</f>
        <v/>
      </c>
      <c r="S1199" s="50" t="str">
        <f t="array" ref="S1199">IF(AND(E1199&lt;&gt;"",G1199="REV",K1199="OUI",M1199&gt;0),M1199*IF($O1199&gt;41790,6.2,5.9),"")</f>
        <v/>
      </c>
      <c r="T1199" s="57" t="str">
        <f t="array" ref="T1199">IF(AND(E1199&lt;&gt;"",K1199="NON",OR(L1199="Branchement individuel",L1199="Batiment détruit")),3,"")</f>
        <v/>
      </c>
      <c r="U1199" s="58"/>
      <c r="V1199" s="58" t="str">
        <f t="array" ref="V1199">IF(AND(E1199&lt;&gt;"",K1199="OUI",Q1199="OUI"),18,"")</f>
        <v/>
      </c>
      <c r="W1199" s="49" t="str">
        <f t="array" ref="W1199">IF(AND(E1199&lt;&gt;"",K1199="OUI",Q1199="OUI"),60,"")</f>
        <v/>
      </c>
      <c r="X1199" s="56"/>
      <c r="Y1199" s="49"/>
      <c r="Z1199" s="49"/>
      <c r="AA1199" s="51"/>
      <c r="AB1199" s="48"/>
    </row>
    <row r="1200" spans="1:28" x14ac:dyDescent="0.25">
      <c r="A1200" s="152" t="str">
        <f t="array" ref="A1200">IF(D1200="",RIGHT(E1200,7),"")</f>
        <v>5424729</v>
      </c>
      <c r="B1200" s="152">
        <f t="array" ref="B1200">E1200</f>
        <v>10005424729</v>
      </c>
      <c r="C1200" s="61" t="str">
        <f t="array" ref="C1200">IFERROR(VLOOKUP(B1200,RT!A:B,2,FALSE),"")</f>
        <v/>
      </c>
      <c r="D1200" s="7" t="str">
        <f t="array" ref="D1200">IFERROR(VLOOKUP(B1200,RT!A:J,10,FALSE),"")</f>
        <v/>
      </c>
      <c r="E1200" s="203">
        <v>10005424729</v>
      </c>
      <c r="F1200" s="204" t="s">
        <v>332</v>
      </c>
      <c r="G1200" s="204" t="s">
        <v>70</v>
      </c>
      <c r="H1200" s="204"/>
      <c r="I1200" s="204" t="s">
        <v>333</v>
      </c>
      <c r="J1200" s="202" t="s">
        <v>334</v>
      </c>
      <c r="K1200" s="169" t="str">
        <f t="array" ref="K1200">IFERROR(VLOOKUP(B1200,RT!A:K,11,FALSE),"")</f>
        <v/>
      </c>
      <c r="L1200" s="170" t="str">
        <f t="array" ref="L1200">IFERROR(VLOOKUP(B1200,RT!A:AJ,36,FALSE),"")</f>
        <v/>
      </c>
      <c r="M1200" s="53" t="str">
        <f t="array" ref="M1200">IFERROR(VLOOKUP(B1200,RT!A:AL,38,FALSE),"")</f>
        <v/>
      </c>
      <c r="N1200" s="52" t="str">
        <f t="array" ref="N1200">IFERROR(VLOOKUP(B1200,RT!A:AK,37,FALSE),"")</f>
        <v/>
      </c>
      <c r="O1200" s="54" t="str">
        <f t="array" ref="O1200">IFERROR(VLOOKUP(B1200,RT!A:I,9,FALSE),"")</f>
        <v/>
      </c>
      <c r="P1200" s="52" t="str">
        <f t="array" ref="P1200">IFERROR(VLOOKUP(B1200,RT!A:H,8,FALSE),"")</f>
        <v/>
      </c>
      <c r="Q1200" s="55" t="str">
        <f t="array" ref="Q1200">IFERROR(VLOOKUP(B1200,RT!A:AA,27,FALSE),"")</f>
        <v/>
      </c>
      <c r="R1200" s="56" t="str">
        <f t="array" ref="R1200">IF(AND(E1200&lt;&gt;"",G1200="INS",K1200="OUI",M1200&gt;0),M1200*IF($O1200&gt;41790,5.94,5.65),"")</f>
        <v/>
      </c>
      <c r="S1200" s="50" t="str">
        <f t="array" ref="S1200">IF(AND(E1200&lt;&gt;"",G1200="REV",K1200="OUI",M1200&gt;0),M1200*IF($O1200&gt;41790,6.2,5.9),"")</f>
        <v/>
      </c>
      <c r="T1200" s="57" t="str">
        <f t="array" ref="T1200">IF(AND(E1200&lt;&gt;"",K1200="NON",OR(L1200="Branchement individuel",L1200="Batiment détruit")),3,"")</f>
        <v/>
      </c>
      <c r="U1200" s="58"/>
      <c r="V1200" s="58" t="str">
        <f t="array" ref="V1200">IF(AND(E1200&lt;&gt;"",K1200="OUI",Q1200="OUI"),18,"")</f>
        <v/>
      </c>
      <c r="W1200" s="49" t="str">
        <f t="array" ref="W1200">IF(AND(E1200&lt;&gt;"",K1200="OUI",Q1200="OUI"),60,"")</f>
        <v/>
      </c>
      <c r="X1200" s="56"/>
      <c r="Y1200" s="49"/>
      <c r="Z1200" s="49"/>
      <c r="AA1200" s="51"/>
      <c r="AB1200" s="48"/>
    </row>
    <row r="1201" spans="1:28" x14ac:dyDescent="0.25">
      <c r="A1201" s="152" t="str">
        <f t="array" ref="A1201">IF(D1201="",RIGHT(E1201,7),"")</f>
        <v>5423123</v>
      </c>
      <c r="B1201" s="152">
        <f t="array" ref="B1201">E1201</f>
        <v>10005423123</v>
      </c>
      <c r="C1201" s="61" t="str">
        <f t="array" ref="C1201">IFERROR(VLOOKUP(B1201,RT!A:B,2,FALSE),"")</f>
        <v/>
      </c>
      <c r="D1201" s="7" t="str">
        <f t="array" ref="D1201">IFERROR(VLOOKUP(B1201,RT!A:J,10,FALSE),"")</f>
        <v/>
      </c>
      <c r="E1201" s="203">
        <v>10005423123</v>
      </c>
      <c r="F1201" s="204" t="s">
        <v>336</v>
      </c>
      <c r="G1201" s="204" t="s">
        <v>70</v>
      </c>
      <c r="H1201" s="204"/>
      <c r="I1201" s="204" t="s">
        <v>333</v>
      </c>
      <c r="J1201" s="202" t="s">
        <v>334</v>
      </c>
      <c r="K1201" s="169" t="str">
        <f t="array" ref="K1201">IFERROR(VLOOKUP(B1201,RT!A:K,11,FALSE),"")</f>
        <v/>
      </c>
      <c r="L1201" s="170" t="str">
        <f t="array" ref="L1201">IFERROR(VLOOKUP(B1201,RT!A:AJ,36,FALSE),"")</f>
        <v/>
      </c>
      <c r="M1201" s="53" t="str">
        <f t="array" ref="M1201">IFERROR(VLOOKUP(B1201,RT!A:AL,38,FALSE),"")</f>
        <v/>
      </c>
      <c r="N1201" s="52" t="str">
        <f t="array" ref="N1201">IFERROR(VLOOKUP(B1201,RT!A:AK,37,FALSE),"")</f>
        <v/>
      </c>
      <c r="O1201" s="54" t="str">
        <f t="array" ref="O1201">IFERROR(VLOOKUP(B1201,RT!A:I,9,FALSE),"")</f>
        <v/>
      </c>
      <c r="P1201" s="52" t="str">
        <f t="array" ref="P1201">IFERROR(VLOOKUP(B1201,RT!A:H,8,FALSE),"")</f>
        <v/>
      </c>
      <c r="Q1201" s="55" t="str">
        <f t="array" ref="Q1201">IFERROR(VLOOKUP(B1201,RT!A:AA,27,FALSE),"")</f>
        <v/>
      </c>
      <c r="R1201" s="56" t="str">
        <f t="array" ref="R1201">IF(AND(E1201&lt;&gt;"",G1201="INS",K1201="OUI",M1201&gt;0),M1201*IF($O1201&gt;41790,5.94,5.65),"")</f>
        <v/>
      </c>
      <c r="S1201" s="50" t="str">
        <f t="array" ref="S1201">IF(AND(E1201&lt;&gt;"",G1201="REV",K1201="OUI",M1201&gt;0),M1201*IF($O1201&gt;41790,6.2,5.9),"")</f>
        <v/>
      </c>
      <c r="T1201" s="57" t="str">
        <f t="array" ref="T1201">IF(AND(E1201&lt;&gt;"",K1201="NON",OR(L1201="Branchement individuel",L1201="Batiment détruit")),3,"")</f>
        <v/>
      </c>
      <c r="U1201" s="58"/>
      <c r="V1201" s="58" t="str">
        <f t="array" ref="V1201">IF(AND(E1201&lt;&gt;"",K1201="OUI",Q1201="OUI"),18,"")</f>
        <v/>
      </c>
      <c r="W1201" s="49" t="str">
        <f t="array" ref="W1201">IF(AND(E1201&lt;&gt;"",K1201="OUI",Q1201="OUI"),60,"")</f>
        <v/>
      </c>
      <c r="X1201" s="56"/>
      <c r="Y1201" s="49"/>
      <c r="Z1201" s="49"/>
      <c r="AA1201" s="51"/>
      <c r="AB1201" s="48"/>
    </row>
    <row r="1202" spans="1:28" x14ac:dyDescent="0.25">
      <c r="A1202" s="152" t="str">
        <f t="array" ref="A1202">IF(D1202="",RIGHT(E1202,7),"")</f>
        <v>5423670</v>
      </c>
      <c r="B1202" s="152">
        <f t="array" ref="B1202">E1202</f>
        <v>10005423670</v>
      </c>
      <c r="C1202" s="61" t="str">
        <f t="array" ref="C1202">IFERROR(VLOOKUP(B1202,RT!A:B,2,FALSE),"")</f>
        <v/>
      </c>
      <c r="D1202" s="7" t="str">
        <f t="array" ref="D1202">IFERROR(VLOOKUP(B1202,RT!A:J,10,FALSE),"")</f>
        <v/>
      </c>
      <c r="E1202" s="203">
        <v>10005423670</v>
      </c>
      <c r="F1202" s="204" t="s">
        <v>335</v>
      </c>
      <c r="G1202" s="204" t="s">
        <v>70</v>
      </c>
      <c r="H1202" s="204"/>
      <c r="I1202" s="204" t="s">
        <v>333</v>
      </c>
      <c r="J1202" s="202" t="s">
        <v>334</v>
      </c>
      <c r="K1202" s="169" t="str">
        <f t="array" ref="K1202">IFERROR(VLOOKUP(B1202,RT!A:K,11,FALSE),"")</f>
        <v/>
      </c>
      <c r="L1202" s="170" t="str">
        <f t="array" ref="L1202">IFERROR(VLOOKUP(B1202,RT!A:AJ,36,FALSE),"")</f>
        <v/>
      </c>
      <c r="M1202" s="53" t="str">
        <f t="array" ref="M1202">IFERROR(VLOOKUP(B1202,RT!A:AL,38,FALSE),"")</f>
        <v/>
      </c>
      <c r="N1202" s="52" t="str">
        <f t="array" ref="N1202">IFERROR(VLOOKUP(B1202,RT!A:AK,37,FALSE),"")</f>
        <v/>
      </c>
      <c r="O1202" s="54" t="str">
        <f t="array" ref="O1202">IFERROR(VLOOKUP(B1202,RT!A:I,9,FALSE),"")</f>
        <v/>
      </c>
      <c r="P1202" s="52" t="str">
        <f t="array" ref="P1202">IFERROR(VLOOKUP(B1202,RT!A:H,8,FALSE),"")</f>
        <v/>
      </c>
      <c r="Q1202" s="55" t="str">
        <f t="array" ref="Q1202">IFERROR(VLOOKUP(B1202,RT!A:AA,27,FALSE),"")</f>
        <v/>
      </c>
      <c r="R1202" s="56" t="str">
        <f t="array" ref="R1202">IF(AND(E1202&lt;&gt;"",G1202="INS",K1202="OUI",M1202&gt;0),M1202*IF($O1202&gt;41790,5.94,5.65),"")</f>
        <v/>
      </c>
      <c r="S1202" s="50" t="str">
        <f t="array" ref="S1202">IF(AND(E1202&lt;&gt;"",G1202="REV",K1202="OUI",M1202&gt;0),M1202*IF($O1202&gt;41790,6.2,5.9),"")</f>
        <v/>
      </c>
      <c r="T1202" s="57" t="str">
        <f t="array" ref="T1202">IF(AND(E1202&lt;&gt;"",K1202="NON",OR(L1202="Branchement individuel",L1202="Batiment détruit")),3,"")</f>
        <v/>
      </c>
      <c r="U1202" s="58"/>
      <c r="V1202" s="58" t="str">
        <f t="array" ref="V1202">IF(AND(E1202&lt;&gt;"",K1202="OUI",Q1202="OUI"),18,"")</f>
        <v/>
      </c>
      <c r="W1202" s="49" t="str">
        <f t="array" ref="W1202">IF(AND(E1202&lt;&gt;"",K1202="OUI",Q1202="OUI"),60,"")</f>
        <v/>
      </c>
      <c r="X1202" s="56"/>
      <c r="Y1202" s="49"/>
      <c r="Z1202" s="49"/>
      <c r="AA1202" s="51"/>
      <c r="AB1202" s="48"/>
    </row>
    <row r="1203" spans="1:28" x14ac:dyDescent="0.25">
      <c r="A1203" s="152" t="str">
        <f t="array" ref="A1203">IF(D1203="",RIGHT(E1203,7),"")</f>
        <v>5420985</v>
      </c>
      <c r="B1203" s="152">
        <f t="array" ref="B1203">E1203</f>
        <v>10005420985</v>
      </c>
      <c r="C1203" s="61" t="str">
        <f t="array" ref="C1203">IFERROR(VLOOKUP(B1203,RT!A:B,2,FALSE),"")</f>
        <v/>
      </c>
      <c r="D1203" s="7" t="str">
        <f t="array" ref="D1203">IFERROR(VLOOKUP(B1203,RT!A:J,10,FALSE),"")</f>
        <v/>
      </c>
      <c r="E1203" s="203">
        <v>10005420985</v>
      </c>
      <c r="F1203" s="204" t="s">
        <v>337</v>
      </c>
      <c r="G1203" s="204" t="s">
        <v>70</v>
      </c>
      <c r="H1203" s="204"/>
      <c r="I1203" s="204" t="s">
        <v>333</v>
      </c>
      <c r="J1203" s="202" t="s">
        <v>334</v>
      </c>
      <c r="K1203" s="169" t="str">
        <f t="array" ref="K1203">IFERROR(VLOOKUP(B1203,RT!A:K,11,FALSE),"")</f>
        <v/>
      </c>
      <c r="L1203" s="170" t="str">
        <f t="array" ref="L1203">IFERROR(VLOOKUP(B1203,RT!A:AJ,36,FALSE),"")</f>
        <v/>
      </c>
      <c r="M1203" s="53" t="str">
        <f t="array" ref="M1203">IFERROR(VLOOKUP(B1203,RT!A:AL,38,FALSE),"")</f>
        <v/>
      </c>
      <c r="N1203" s="52" t="str">
        <f t="array" ref="N1203">IFERROR(VLOOKUP(B1203,RT!A:AK,37,FALSE),"")</f>
        <v/>
      </c>
      <c r="O1203" s="54" t="str">
        <f t="array" ref="O1203">IFERROR(VLOOKUP(B1203,RT!A:I,9,FALSE),"")</f>
        <v/>
      </c>
      <c r="P1203" s="52" t="str">
        <f t="array" ref="P1203">IFERROR(VLOOKUP(B1203,RT!A:H,8,FALSE),"")</f>
        <v/>
      </c>
      <c r="Q1203" s="55" t="str">
        <f t="array" ref="Q1203">IFERROR(VLOOKUP(B1203,RT!A:AA,27,FALSE),"")</f>
        <v/>
      </c>
      <c r="R1203" s="56" t="str">
        <f t="array" ref="R1203">IF(AND(E1203&lt;&gt;"",G1203="INS",K1203="OUI",M1203&gt;0),M1203*IF($O1203&gt;41790,5.94,5.65),"")</f>
        <v/>
      </c>
      <c r="S1203" s="50" t="str">
        <f t="array" ref="S1203">IF(AND(E1203&lt;&gt;"",G1203="REV",K1203="OUI",M1203&gt;0),M1203*IF($O1203&gt;41790,6.2,5.9),"")</f>
        <v/>
      </c>
      <c r="T1203" s="57" t="str">
        <f t="array" ref="T1203">IF(AND(E1203&lt;&gt;"",K1203="NON",OR(L1203="Branchement individuel",L1203="Batiment détruit")),3,"")</f>
        <v/>
      </c>
      <c r="U1203" s="58"/>
      <c r="V1203" s="58" t="str">
        <f t="array" ref="V1203">IF(AND(E1203&lt;&gt;"",K1203="OUI",Q1203="OUI"),18,"")</f>
        <v/>
      </c>
      <c r="W1203" s="49" t="str">
        <f t="array" ref="W1203">IF(AND(E1203&lt;&gt;"",K1203="OUI",Q1203="OUI"),60,"")</f>
        <v/>
      </c>
      <c r="X1203" s="56"/>
      <c r="Y1203" s="49"/>
      <c r="Z1203" s="49"/>
      <c r="AA1203" s="51"/>
      <c r="AB1203" s="48"/>
    </row>
    <row r="1204" spans="1:28" x14ac:dyDescent="0.25">
      <c r="A1204" s="152" t="str">
        <f t="array" ref="A1204">IF(D1204="",RIGHT(E1204,7),"")</f>
        <v>5425219</v>
      </c>
      <c r="B1204" s="152">
        <f t="array" ref="B1204">E1204</f>
        <v>10005425219</v>
      </c>
      <c r="C1204" s="61" t="str">
        <f t="array" ref="C1204">IFERROR(VLOOKUP(B1204,RT!A:B,2,FALSE),"")</f>
        <v/>
      </c>
      <c r="D1204" s="7" t="str">
        <f t="array" ref="D1204">IFERROR(VLOOKUP(B1204,RT!A:J,10,FALSE),"")</f>
        <v/>
      </c>
      <c r="E1204" s="203">
        <v>10005425219</v>
      </c>
      <c r="F1204" s="204" t="s">
        <v>339</v>
      </c>
      <c r="G1204" s="204" t="s">
        <v>70</v>
      </c>
      <c r="H1204" s="204"/>
      <c r="I1204" s="204" t="s">
        <v>333</v>
      </c>
      <c r="J1204" s="202" t="s">
        <v>334</v>
      </c>
      <c r="K1204" s="169" t="str">
        <f t="array" ref="K1204">IFERROR(VLOOKUP(B1204,RT!A:K,11,FALSE),"")</f>
        <v/>
      </c>
      <c r="L1204" s="170" t="str">
        <f t="array" ref="L1204">IFERROR(VLOOKUP(B1204,RT!A:AJ,36,FALSE),"")</f>
        <v/>
      </c>
      <c r="M1204" s="53" t="str">
        <f t="array" ref="M1204">IFERROR(VLOOKUP(B1204,RT!A:AL,38,FALSE),"")</f>
        <v/>
      </c>
      <c r="N1204" s="52" t="str">
        <f t="array" ref="N1204">IFERROR(VLOOKUP(B1204,RT!A:AK,37,FALSE),"")</f>
        <v/>
      </c>
      <c r="O1204" s="54" t="str">
        <f t="array" ref="O1204">IFERROR(VLOOKUP(B1204,RT!A:I,9,FALSE),"")</f>
        <v/>
      </c>
      <c r="P1204" s="52" t="str">
        <f t="array" ref="P1204">IFERROR(VLOOKUP(B1204,RT!A:H,8,FALSE),"")</f>
        <v/>
      </c>
      <c r="Q1204" s="55" t="str">
        <f t="array" ref="Q1204">IFERROR(VLOOKUP(B1204,RT!A:AA,27,FALSE),"")</f>
        <v/>
      </c>
      <c r="R1204" s="56" t="str">
        <f t="array" ref="R1204">IF(AND(E1204&lt;&gt;"",G1204="INS",K1204="OUI",M1204&gt;0),M1204*IF($O1204&gt;41790,5.94,5.65),"")</f>
        <v/>
      </c>
      <c r="S1204" s="50" t="str">
        <f t="array" ref="S1204">IF(AND(E1204&lt;&gt;"",G1204="REV",K1204="OUI",M1204&gt;0),M1204*IF($O1204&gt;41790,6.2,5.9),"")</f>
        <v/>
      </c>
      <c r="T1204" s="57" t="str">
        <f t="array" ref="T1204">IF(AND(E1204&lt;&gt;"",K1204="NON",OR(L1204="Branchement individuel",L1204="Batiment détruit")),3,"")</f>
        <v/>
      </c>
      <c r="U1204" s="58"/>
      <c r="V1204" s="58" t="str">
        <f t="array" ref="V1204">IF(AND(E1204&lt;&gt;"",K1204="OUI",Q1204="OUI"),18,"")</f>
        <v/>
      </c>
      <c r="W1204" s="49" t="str">
        <f t="array" ref="W1204">IF(AND(E1204&lt;&gt;"",K1204="OUI",Q1204="OUI"),60,"")</f>
        <v/>
      </c>
      <c r="X1204" s="56"/>
      <c r="Y1204" s="49"/>
      <c r="Z1204" s="49"/>
      <c r="AA1204" s="51"/>
      <c r="AB1204" s="48"/>
    </row>
    <row r="1205" spans="1:28" x14ac:dyDescent="0.25">
      <c r="A1205" s="152" t="str">
        <f t="array" ref="A1205">IF(D1205="",RIGHT(E1205,7),"")</f>
        <v>5523747</v>
      </c>
      <c r="B1205" s="152">
        <f t="array" ref="B1205">E1205</f>
        <v>10005523747</v>
      </c>
      <c r="C1205" s="61" t="str">
        <f t="array" ref="C1205">IFERROR(VLOOKUP(B1205,RT!A:B,2,FALSE),"")</f>
        <v/>
      </c>
      <c r="D1205" s="7" t="str">
        <f t="array" ref="D1205">IFERROR(VLOOKUP(B1205,RT!A:J,10,FALSE),"")</f>
        <v/>
      </c>
      <c r="E1205" s="203">
        <v>10005523747</v>
      </c>
      <c r="F1205" s="204" t="s">
        <v>342</v>
      </c>
      <c r="G1205" s="204" t="s">
        <v>70</v>
      </c>
      <c r="H1205" s="204"/>
      <c r="I1205" s="204" t="s">
        <v>333</v>
      </c>
      <c r="J1205" s="202" t="s">
        <v>334</v>
      </c>
      <c r="K1205" s="169" t="str">
        <f t="array" ref="K1205">IFERROR(VLOOKUP(B1205,RT!A:K,11,FALSE),"")</f>
        <v/>
      </c>
      <c r="L1205" s="170" t="str">
        <f t="array" ref="L1205">IFERROR(VLOOKUP(B1205,RT!A:AJ,36,FALSE),"")</f>
        <v/>
      </c>
      <c r="M1205" s="53" t="str">
        <f t="array" ref="M1205">IFERROR(VLOOKUP(B1205,RT!A:AL,38,FALSE),"")</f>
        <v/>
      </c>
      <c r="N1205" s="52" t="str">
        <f t="array" ref="N1205">IFERROR(VLOOKUP(B1205,RT!A:AK,37,FALSE),"")</f>
        <v/>
      </c>
      <c r="O1205" s="54" t="str">
        <f t="array" ref="O1205">IFERROR(VLOOKUP(B1205,RT!A:I,9,FALSE),"")</f>
        <v/>
      </c>
      <c r="P1205" s="52" t="str">
        <f t="array" ref="P1205">IFERROR(VLOOKUP(B1205,RT!A:H,8,FALSE),"")</f>
        <v/>
      </c>
      <c r="Q1205" s="55" t="str">
        <f t="array" ref="Q1205">IFERROR(VLOOKUP(B1205,RT!A:AA,27,FALSE),"")</f>
        <v/>
      </c>
      <c r="R1205" s="56" t="str">
        <f t="array" ref="R1205">IF(AND(E1205&lt;&gt;"",G1205="INS",K1205="OUI",M1205&gt;0),M1205*IF($O1205&gt;41790,5.94,5.65),"")</f>
        <v/>
      </c>
      <c r="S1205" s="50" t="str">
        <f t="array" ref="S1205">IF(AND(E1205&lt;&gt;"",G1205="REV",K1205="OUI",M1205&gt;0),M1205*IF($O1205&gt;41790,6.2,5.9),"")</f>
        <v/>
      </c>
      <c r="T1205" s="57" t="str">
        <f t="array" ref="T1205">IF(AND(E1205&lt;&gt;"",K1205="NON",OR(L1205="Branchement individuel",L1205="Batiment détruit")),3,"")</f>
        <v/>
      </c>
      <c r="U1205" s="58"/>
      <c r="V1205" s="58" t="str">
        <f t="array" ref="V1205">IF(AND(E1205&lt;&gt;"",K1205="OUI",Q1205="OUI"),18,"")</f>
        <v/>
      </c>
      <c r="W1205" s="49" t="str">
        <f t="array" ref="W1205">IF(AND(E1205&lt;&gt;"",K1205="OUI",Q1205="OUI"),60,"")</f>
        <v/>
      </c>
      <c r="X1205" s="56"/>
      <c r="Y1205" s="49"/>
      <c r="Z1205" s="49"/>
      <c r="AA1205" s="51"/>
      <c r="AB1205" s="48"/>
    </row>
    <row r="1206" spans="1:28" x14ac:dyDescent="0.25">
      <c r="A1206" s="152" t="str">
        <f t="array" ref="A1206">IF(D1206="",RIGHT(E1206,7),"")</f>
        <v>5524157</v>
      </c>
      <c r="B1206" s="152">
        <f t="array" ref="B1206">E1206</f>
        <v>10005524157</v>
      </c>
      <c r="C1206" s="61" t="str">
        <f t="array" ref="C1206">IFERROR(VLOOKUP(B1206,RT!A:B,2,FALSE),"")</f>
        <v/>
      </c>
      <c r="D1206" s="7" t="str">
        <f t="array" ref="D1206">IFERROR(VLOOKUP(B1206,RT!A:J,10,FALSE),"")</f>
        <v/>
      </c>
      <c r="E1206" s="203">
        <v>10005524157</v>
      </c>
      <c r="F1206" s="204" t="s">
        <v>341</v>
      </c>
      <c r="G1206" s="204" t="s">
        <v>70</v>
      </c>
      <c r="H1206" s="204"/>
      <c r="I1206" s="204" t="s">
        <v>333</v>
      </c>
      <c r="J1206" s="202" t="s">
        <v>334</v>
      </c>
      <c r="K1206" s="169" t="str">
        <f t="array" ref="K1206">IFERROR(VLOOKUP(B1206,RT!A:K,11,FALSE),"")</f>
        <v/>
      </c>
      <c r="L1206" s="170" t="str">
        <f t="array" ref="L1206">IFERROR(VLOOKUP(B1206,RT!A:AJ,36,FALSE),"")</f>
        <v/>
      </c>
      <c r="M1206" s="53" t="str">
        <f t="array" ref="M1206">IFERROR(VLOOKUP(B1206,RT!A:AL,38,FALSE),"")</f>
        <v/>
      </c>
      <c r="N1206" s="52" t="str">
        <f t="array" ref="N1206">IFERROR(VLOOKUP(B1206,RT!A:AK,37,FALSE),"")</f>
        <v/>
      </c>
      <c r="O1206" s="54" t="str">
        <f t="array" ref="O1206">IFERROR(VLOOKUP(B1206,RT!A:I,9,FALSE),"")</f>
        <v/>
      </c>
      <c r="P1206" s="52" t="str">
        <f t="array" ref="P1206">IFERROR(VLOOKUP(B1206,RT!A:H,8,FALSE),"")</f>
        <v/>
      </c>
      <c r="Q1206" s="55" t="str">
        <f t="array" ref="Q1206">IFERROR(VLOOKUP(B1206,RT!A:AA,27,FALSE),"")</f>
        <v/>
      </c>
      <c r="R1206" s="56" t="str">
        <f t="array" ref="R1206">IF(AND(E1206&lt;&gt;"",G1206="INS",K1206="OUI",M1206&gt;0),M1206*IF($O1206&gt;41790,5.94,5.65),"")</f>
        <v/>
      </c>
      <c r="S1206" s="50" t="str">
        <f t="array" ref="S1206">IF(AND(E1206&lt;&gt;"",G1206="REV",K1206="OUI",M1206&gt;0),M1206*IF($O1206&gt;41790,6.2,5.9),"")</f>
        <v/>
      </c>
      <c r="T1206" s="57" t="str">
        <f t="array" ref="T1206">IF(AND(E1206&lt;&gt;"",K1206="NON",OR(L1206="Branchement individuel",L1206="Batiment détruit")),3,"")</f>
        <v/>
      </c>
      <c r="U1206" s="58"/>
      <c r="V1206" s="58" t="str">
        <f t="array" ref="V1206">IF(AND(E1206&lt;&gt;"",K1206="OUI",Q1206="OUI"),18,"")</f>
        <v/>
      </c>
      <c r="W1206" s="49" t="str">
        <f t="array" ref="W1206">IF(AND(E1206&lt;&gt;"",K1206="OUI",Q1206="OUI"),60,"")</f>
        <v/>
      </c>
      <c r="X1206" s="56"/>
      <c r="Y1206" s="49"/>
      <c r="Z1206" s="49"/>
      <c r="AA1206" s="51"/>
      <c r="AB1206" s="48"/>
    </row>
    <row r="1207" spans="1:28" x14ac:dyDescent="0.25">
      <c r="A1207" s="152" t="str">
        <f t="array" ref="A1207">IF(D1207="",RIGHT(E1207,7),"")</f>
        <v>5523344</v>
      </c>
      <c r="B1207" s="152">
        <f t="array" ref="B1207">E1207</f>
        <v>10005523344</v>
      </c>
      <c r="C1207" s="61" t="str">
        <f t="array" ref="C1207">IFERROR(VLOOKUP(B1207,RT!A:B,2,FALSE),"")</f>
        <v/>
      </c>
      <c r="D1207" s="7" t="str">
        <f t="array" ref="D1207">IFERROR(VLOOKUP(B1207,RT!A:J,10,FALSE),"")</f>
        <v/>
      </c>
      <c r="E1207" s="203">
        <v>10005523344</v>
      </c>
      <c r="F1207" s="204" t="s">
        <v>344</v>
      </c>
      <c r="G1207" s="204" t="s">
        <v>70</v>
      </c>
      <c r="H1207" s="204"/>
      <c r="I1207" s="204" t="s">
        <v>333</v>
      </c>
      <c r="J1207" s="202" t="s">
        <v>334</v>
      </c>
      <c r="K1207" s="169" t="str">
        <f t="array" ref="K1207">IFERROR(VLOOKUP(B1207,RT!A:K,11,FALSE),"")</f>
        <v/>
      </c>
      <c r="L1207" s="170" t="str">
        <f t="array" ref="L1207">IFERROR(VLOOKUP(B1207,RT!A:AJ,36,FALSE),"")</f>
        <v/>
      </c>
      <c r="M1207" s="53" t="str">
        <f t="array" ref="M1207">IFERROR(VLOOKUP(B1207,RT!A:AL,38,FALSE),"")</f>
        <v/>
      </c>
      <c r="N1207" s="52" t="str">
        <f t="array" ref="N1207">IFERROR(VLOOKUP(B1207,RT!A:AK,37,FALSE),"")</f>
        <v/>
      </c>
      <c r="O1207" s="54" t="str">
        <f t="array" ref="O1207">IFERROR(VLOOKUP(B1207,RT!A:I,9,FALSE),"")</f>
        <v/>
      </c>
      <c r="P1207" s="52" t="str">
        <f t="array" ref="P1207">IFERROR(VLOOKUP(B1207,RT!A:H,8,FALSE),"")</f>
        <v/>
      </c>
      <c r="Q1207" s="55" t="str">
        <f t="array" ref="Q1207">IFERROR(VLOOKUP(B1207,RT!A:AA,27,FALSE),"")</f>
        <v/>
      </c>
      <c r="R1207" s="56" t="str">
        <f t="array" ref="R1207">IF(AND(E1207&lt;&gt;"",G1207="INS",K1207="OUI",M1207&gt;0),M1207*IF($O1207&gt;41790,5.94,5.65),"")</f>
        <v/>
      </c>
      <c r="S1207" s="50" t="str">
        <f t="array" ref="S1207">IF(AND(E1207&lt;&gt;"",G1207="REV",K1207="OUI",M1207&gt;0),M1207*IF($O1207&gt;41790,6.2,5.9),"")</f>
        <v/>
      </c>
      <c r="T1207" s="57" t="str">
        <f t="array" ref="T1207">IF(AND(E1207&lt;&gt;"",K1207="NON",OR(L1207="Branchement individuel",L1207="Batiment détruit")),3,"")</f>
        <v/>
      </c>
      <c r="U1207" s="58"/>
      <c r="V1207" s="58" t="str">
        <f t="array" ref="V1207">IF(AND(E1207&lt;&gt;"",K1207="OUI",Q1207="OUI"),18,"")</f>
        <v/>
      </c>
      <c r="W1207" s="49" t="str">
        <f t="array" ref="W1207">IF(AND(E1207&lt;&gt;"",K1207="OUI",Q1207="OUI"),60,"")</f>
        <v/>
      </c>
      <c r="X1207" s="56"/>
      <c r="Y1207" s="49"/>
      <c r="Z1207" s="49"/>
      <c r="AA1207" s="51"/>
      <c r="AB1207" s="48"/>
    </row>
    <row r="1208" spans="1:28" x14ac:dyDescent="0.25">
      <c r="A1208" s="152" t="str">
        <f t="array" ref="A1208">IF(D1208="",RIGHT(E1208,7),"")</f>
        <v>5423122</v>
      </c>
      <c r="B1208" s="152">
        <f t="array" ref="B1208">E1208</f>
        <v>10005423122</v>
      </c>
      <c r="C1208" s="61" t="str">
        <f t="array" ref="C1208">IFERROR(VLOOKUP(B1208,RT!A:B,2,FALSE),"")</f>
        <v/>
      </c>
      <c r="D1208" s="7" t="str">
        <f t="array" ref="D1208">IFERROR(VLOOKUP(B1208,RT!A:J,10,FALSE),"")</f>
        <v/>
      </c>
      <c r="E1208" s="203">
        <v>10005423122</v>
      </c>
      <c r="F1208" s="204" t="s">
        <v>343</v>
      </c>
      <c r="G1208" s="204" t="s">
        <v>70</v>
      </c>
      <c r="H1208" s="204"/>
      <c r="I1208" s="204" t="s">
        <v>333</v>
      </c>
      <c r="J1208" s="202" t="s">
        <v>334</v>
      </c>
      <c r="K1208" s="169" t="str">
        <f t="array" ref="K1208">IFERROR(VLOOKUP(B1208,RT!A:K,11,FALSE),"")</f>
        <v/>
      </c>
      <c r="L1208" s="170" t="str">
        <f t="array" ref="L1208">IFERROR(VLOOKUP(B1208,RT!A:AJ,36,FALSE),"")</f>
        <v/>
      </c>
      <c r="M1208" s="53" t="str">
        <f t="array" ref="M1208">IFERROR(VLOOKUP(B1208,RT!A:AL,38,FALSE),"")</f>
        <v/>
      </c>
      <c r="N1208" s="52" t="str">
        <f t="array" ref="N1208">IFERROR(VLOOKUP(B1208,RT!A:AK,37,FALSE),"")</f>
        <v/>
      </c>
      <c r="O1208" s="54" t="str">
        <f t="array" ref="O1208">IFERROR(VLOOKUP(B1208,RT!A:I,9,FALSE),"")</f>
        <v/>
      </c>
      <c r="P1208" s="52" t="str">
        <f t="array" ref="P1208">IFERROR(VLOOKUP(B1208,RT!A:H,8,FALSE),"")</f>
        <v/>
      </c>
      <c r="Q1208" s="55" t="str">
        <f t="array" ref="Q1208">IFERROR(VLOOKUP(B1208,RT!A:AA,27,FALSE),"")</f>
        <v/>
      </c>
      <c r="R1208" s="56" t="str">
        <f t="array" ref="R1208">IF(AND(E1208&lt;&gt;"",G1208="INS",K1208="OUI",M1208&gt;0),M1208*IF($O1208&gt;41790,5.94,5.65),"")</f>
        <v/>
      </c>
      <c r="S1208" s="50" t="str">
        <f t="array" ref="S1208">IF(AND(E1208&lt;&gt;"",G1208="REV",K1208="OUI",M1208&gt;0),M1208*IF($O1208&gt;41790,6.2,5.9),"")</f>
        <v/>
      </c>
      <c r="T1208" s="57" t="str">
        <f t="array" ref="T1208">IF(AND(E1208&lt;&gt;"",K1208="NON",OR(L1208="Branchement individuel",L1208="Batiment détruit")),3,"")</f>
        <v/>
      </c>
      <c r="U1208" s="58"/>
      <c r="V1208" s="58" t="str">
        <f t="array" ref="V1208">IF(AND(E1208&lt;&gt;"",K1208="OUI",Q1208="OUI"),18,"")</f>
        <v/>
      </c>
      <c r="W1208" s="49" t="str">
        <f t="array" ref="W1208">IF(AND(E1208&lt;&gt;"",K1208="OUI",Q1208="OUI"),60,"")</f>
        <v/>
      </c>
      <c r="X1208" s="56"/>
      <c r="Y1208" s="49"/>
      <c r="Z1208" s="49"/>
      <c r="AA1208" s="51"/>
      <c r="AB1208" s="48"/>
    </row>
    <row r="1209" spans="1:28" x14ac:dyDescent="0.25">
      <c r="A1209" s="152" t="str">
        <f t="array" ref="A1209">IF(D1209="",RIGHT(E1209,7),"")</f>
        <v>5520893</v>
      </c>
      <c r="B1209" s="152">
        <f t="array" ref="B1209">E1209</f>
        <v>10005520893</v>
      </c>
      <c r="C1209" s="61" t="str">
        <f t="array" ref="C1209">IFERROR(VLOOKUP(B1209,RT!A:B,2,FALSE),"")</f>
        <v/>
      </c>
      <c r="D1209" s="7" t="str">
        <f t="array" ref="D1209">IFERROR(VLOOKUP(B1209,RT!A:J,10,FALSE),"")</f>
        <v/>
      </c>
      <c r="E1209" s="203">
        <v>10005520893</v>
      </c>
      <c r="F1209" s="204" t="s">
        <v>385</v>
      </c>
      <c r="G1209" s="204" t="s">
        <v>70</v>
      </c>
      <c r="H1209" s="204"/>
      <c r="I1209" s="204" t="s">
        <v>384</v>
      </c>
      <c r="J1209" s="202" t="s">
        <v>334</v>
      </c>
      <c r="K1209" s="169" t="str">
        <f t="array" ref="K1209">IFERROR(VLOOKUP(B1209,RT!A:K,11,FALSE),"")</f>
        <v/>
      </c>
      <c r="L1209" s="170" t="str">
        <f t="array" ref="L1209">IFERROR(VLOOKUP(B1209,RT!A:AJ,36,FALSE),"")</f>
        <v/>
      </c>
      <c r="M1209" s="53" t="str">
        <f t="array" ref="M1209">IFERROR(VLOOKUP(B1209,RT!A:AL,38,FALSE),"")</f>
        <v/>
      </c>
      <c r="N1209" s="52" t="str">
        <f t="array" ref="N1209">IFERROR(VLOOKUP(B1209,RT!A:AK,37,FALSE),"")</f>
        <v/>
      </c>
      <c r="O1209" s="54" t="str">
        <f t="array" ref="O1209">IFERROR(VLOOKUP(B1209,RT!A:I,9,FALSE),"")</f>
        <v/>
      </c>
      <c r="P1209" s="52" t="str">
        <f t="array" ref="P1209">IFERROR(VLOOKUP(B1209,RT!A:H,8,FALSE),"")</f>
        <v/>
      </c>
      <c r="Q1209" s="55" t="str">
        <f t="array" ref="Q1209">IFERROR(VLOOKUP(B1209,RT!A:AA,27,FALSE),"")</f>
        <v/>
      </c>
      <c r="R1209" s="56" t="str">
        <f t="array" ref="R1209">IF(AND(E1209&lt;&gt;"",G1209="INS",K1209="OUI",M1209&gt;0),M1209*IF($O1209&gt;41790,5.94,5.65),"")</f>
        <v/>
      </c>
      <c r="S1209" s="50" t="str">
        <f t="array" ref="S1209">IF(AND(E1209&lt;&gt;"",G1209="REV",K1209="OUI",M1209&gt;0),M1209*IF($O1209&gt;41790,6.2,5.9),"")</f>
        <v/>
      </c>
      <c r="T1209" s="57" t="str">
        <f t="array" ref="T1209">IF(AND(E1209&lt;&gt;"",K1209="NON",OR(L1209="Branchement individuel",L1209="Batiment détruit")),3,"")</f>
        <v/>
      </c>
      <c r="U1209" s="58"/>
      <c r="V1209" s="58" t="str">
        <f t="array" ref="V1209">IF(AND(E1209&lt;&gt;"",K1209="OUI",Q1209="OUI"),18,"")</f>
        <v/>
      </c>
      <c r="W1209" s="49" t="str">
        <f t="array" ref="W1209">IF(AND(E1209&lt;&gt;"",K1209="OUI",Q1209="OUI"),60,"")</f>
        <v/>
      </c>
      <c r="X1209" s="56"/>
      <c r="Y1209" s="49"/>
      <c r="Z1209" s="49"/>
      <c r="AA1209" s="51"/>
      <c r="AB1209" s="48"/>
    </row>
    <row r="1210" spans="1:28" x14ac:dyDescent="0.25">
      <c r="A1210" s="152" t="str">
        <f t="array" ref="A1210">IF(D1210="",RIGHT(E1210,7),"")</f>
        <v>5522962</v>
      </c>
      <c r="B1210" s="152">
        <f t="array" ref="B1210">E1210</f>
        <v>10005522962</v>
      </c>
      <c r="C1210" s="61" t="str">
        <f t="array" ref="C1210">IFERROR(VLOOKUP(B1210,RT!A:B,2,FALSE),"")</f>
        <v/>
      </c>
      <c r="D1210" s="7" t="str">
        <f t="array" ref="D1210">IFERROR(VLOOKUP(B1210,RT!A:J,10,FALSE),"")</f>
        <v/>
      </c>
      <c r="E1210" s="203">
        <v>10005522962</v>
      </c>
      <c r="F1210" s="204" t="s">
        <v>383</v>
      </c>
      <c r="G1210" s="204" t="s">
        <v>70</v>
      </c>
      <c r="H1210" s="204"/>
      <c r="I1210" s="204" t="s">
        <v>384</v>
      </c>
      <c r="J1210" s="202" t="s">
        <v>334</v>
      </c>
      <c r="K1210" s="169" t="str">
        <f t="array" ref="K1210">IFERROR(VLOOKUP(B1210,RT!A:K,11,FALSE),"")</f>
        <v/>
      </c>
      <c r="L1210" s="170" t="str">
        <f t="array" ref="L1210">IFERROR(VLOOKUP(B1210,RT!A:AJ,36,FALSE),"")</f>
        <v/>
      </c>
      <c r="M1210" s="53" t="str">
        <f t="array" ref="M1210">IFERROR(VLOOKUP(B1210,RT!A:AL,38,FALSE),"")</f>
        <v/>
      </c>
      <c r="N1210" s="52" t="str">
        <f t="array" ref="N1210">IFERROR(VLOOKUP(B1210,RT!A:AK,37,FALSE),"")</f>
        <v/>
      </c>
      <c r="O1210" s="54" t="str">
        <f t="array" ref="O1210">IFERROR(VLOOKUP(B1210,RT!A:I,9,FALSE),"")</f>
        <v/>
      </c>
      <c r="P1210" s="52" t="str">
        <f t="array" ref="P1210">IFERROR(VLOOKUP(B1210,RT!A:H,8,FALSE),"")</f>
        <v/>
      </c>
      <c r="Q1210" s="55" t="str">
        <f t="array" ref="Q1210">IFERROR(VLOOKUP(B1210,RT!A:AA,27,FALSE),"")</f>
        <v/>
      </c>
      <c r="R1210" s="56" t="str">
        <f t="array" ref="R1210">IF(AND(E1210&lt;&gt;"",G1210="INS",K1210="OUI",M1210&gt;0),M1210*IF($O1210&gt;41790,5.94,5.65),"")</f>
        <v/>
      </c>
      <c r="S1210" s="50" t="str">
        <f t="array" ref="S1210">IF(AND(E1210&lt;&gt;"",G1210="REV",K1210="OUI",M1210&gt;0),M1210*IF($O1210&gt;41790,6.2,5.9),"")</f>
        <v/>
      </c>
      <c r="T1210" s="57" t="str">
        <f t="array" ref="T1210">IF(AND(E1210&lt;&gt;"",K1210="NON",OR(L1210="Branchement individuel",L1210="Batiment détruit")),3,"")</f>
        <v/>
      </c>
      <c r="U1210" s="58"/>
      <c r="V1210" s="58" t="str">
        <f t="array" ref="V1210">IF(AND(E1210&lt;&gt;"",K1210="OUI",Q1210="OUI"),18,"")</f>
        <v/>
      </c>
      <c r="W1210" s="49" t="str">
        <f t="array" ref="W1210">IF(AND(E1210&lt;&gt;"",K1210="OUI",Q1210="OUI"),60,"")</f>
        <v/>
      </c>
      <c r="X1210" s="56"/>
      <c r="Y1210" s="49"/>
      <c r="Z1210" s="49"/>
      <c r="AA1210" s="51"/>
      <c r="AB1210" s="48"/>
    </row>
    <row r="1211" spans="1:28" x14ac:dyDescent="0.25">
      <c r="A1211" s="152" t="str">
        <f t="array" ref="A1211">IF(D1211="",RIGHT(E1211,7),"")</f>
        <v>5421509</v>
      </c>
      <c r="B1211" s="152">
        <f t="array" ref="B1211">E1211</f>
        <v>10005421509</v>
      </c>
      <c r="C1211" s="61" t="str">
        <f t="array" ref="C1211">IFERROR(VLOOKUP(B1211,RT!A:B,2,FALSE),"")</f>
        <v/>
      </c>
      <c r="D1211" s="7" t="str">
        <f t="array" ref="D1211">IFERROR(VLOOKUP(B1211,RT!A:J,10,FALSE),"")</f>
        <v/>
      </c>
      <c r="E1211" s="203">
        <v>10005421509</v>
      </c>
      <c r="F1211" s="204" t="s">
        <v>401</v>
      </c>
      <c r="G1211" s="204" t="s">
        <v>70</v>
      </c>
      <c r="H1211" s="204"/>
      <c r="I1211" s="204" t="s">
        <v>400</v>
      </c>
      <c r="J1211" s="202" t="s">
        <v>334</v>
      </c>
      <c r="K1211" s="169" t="str">
        <f t="array" ref="K1211">IFERROR(VLOOKUP(B1211,RT!A:K,11,FALSE),"")</f>
        <v/>
      </c>
      <c r="L1211" s="170" t="str">
        <f t="array" ref="L1211">IFERROR(VLOOKUP(B1211,RT!A:AJ,36,FALSE),"")</f>
        <v/>
      </c>
      <c r="M1211" s="53" t="str">
        <f t="array" ref="M1211">IFERROR(VLOOKUP(B1211,RT!A:AL,38,FALSE),"")</f>
        <v/>
      </c>
      <c r="N1211" s="52" t="str">
        <f t="array" ref="N1211">IFERROR(VLOOKUP(B1211,RT!A:AK,37,FALSE),"")</f>
        <v/>
      </c>
      <c r="O1211" s="54" t="str">
        <f t="array" ref="O1211">IFERROR(VLOOKUP(B1211,RT!A:I,9,FALSE),"")</f>
        <v/>
      </c>
      <c r="P1211" s="52" t="str">
        <f t="array" ref="P1211">IFERROR(VLOOKUP(B1211,RT!A:H,8,FALSE),"")</f>
        <v/>
      </c>
      <c r="Q1211" s="55" t="str">
        <f t="array" ref="Q1211">IFERROR(VLOOKUP(B1211,RT!A:AA,27,FALSE),"")</f>
        <v/>
      </c>
      <c r="R1211" s="56" t="str">
        <f t="array" ref="R1211">IF(AND(E1211&lt;&gt;"",G1211="INS",K1211="OUI",M1211&gt;0),M1211*IF($O1211&gt;41790,5.94,5.65),"")</f>
        <v/>
      </c>
      <c r="S1211" s="50" t="str">
        <f t="array" ref="S1211">IF(AND(E1211&lt;&gt;"",G1211="REV",K1211="OUI",M1211&gt;0),M1211*IF($O1211&gt;41790,6.2,5.9),"")</f>
        <v/>
      </c>
      <c r="T1211" s="57" t="str">
        <f t="array" ref="T1211">IF(AND(E1211&lt;&gt;"",K1211="NON",OR(L1211="Branchement individuel",L1211="Batiment détruit")),3,"")</f>
        <v/>
      </c>
      <c r="U1211" s="58"/>
      <c r="V1211" s="58" t="str">
        <f t="array" ref="V1211">IF(AND(E1211&lt;&gt;"",K1211="OUI",Q1211="OUI"),18,"")</f>
        <v/>
      </c>
      <c r="W1211" s="49" t="str">
        <f t="array" ref="W1211">IF(AND(E1211&lt;&gt;"",K1211="OUI",Q1211="OUI"),60,"")</f>
        <v/>
      </c>
      <c r="X1211" s="56"/>
      <c r="Y1211" s="49"/>
      <c r="Z1211" s="49"/>
      <c r="AA1211" s="51"/>
      <c r="AB1211" s="48"/>
    </row>
    <row r="1212" spans="1:28" x14ac:dyDescent="0.25">
      <c r="A1212" s="152" t="str">
        <f t="array" ref="A1212">IF(D1212="",RIGHT(E1212,7),"")</f>
        <v>5581416</v>
      </c>
      <c r="B1212" s="152">
        <f t="array" ref="B1212">E1212</f>
        <v>10005581416</v>
      </c>
      <c r="C1212" s="61" t="str">
        <f t="array" ref="C1212">IFERROR(VLOOKUP(B1212,RT!A:B,2,FALSE),"")</f>
        <v/>
      </c>
      <c r="D1212" s="7" t="str">
        <f t="array" ref="D1212">IFERROR(VLOOKUP(B1212,RT!A:J,10,FALSE),"")</f>
        <v/>
      </c>
      <c r="E1212" s="203">
        <v>10005581416</v>
      </c>
      <c r="F1212" s="204" t="s">
        <v>407</v>
      </c>
      <c r="G1212" s="204" t="s">
        <v>70</v>
      </c>
      <c r="H1212" s="204"/>
      <c r="I1212" s="204" t="s">
        <v>400</v>
      </c>
      <c r="J1212" s="202" t="s">
        <v>334</v>
      </c>
      <c r="K1212" s="169" t="str">
        <f t="array" ref="K1212">IFERROR(VLOOKUP(B1212,RT!A:K,11,FALSE),"")</f>
        <v/>
      </c>
      <c r="L1212" s="170" t="str">
        <f t="array" ref="L1212">IFERROR(VLOOKUP(B1212,RT!A:AJ,36,FALSE),"")</f>
        <v/>
      </c>
      <c r="M1212" s="53" t="str">
        <f t="array" ref="M1212">IFERROR(VLOOKUP(B1212,RT!A:AL,38,FALSE),"")</f>
        <v/>
      </c>
      <c r="N1212" s="52" t="str">
        <f t="array" ref="N1212">IFERROR(VLOOKUP(B1212,RT!A:AK,37,FALSE),"")</f>
        <v/>
      </c>
      <c r="O1212" s="54" t="str">
        <f t="array" ref="O1212">IFERROR(VLOOKUP(B1212,RT!A:I,9,FALSE),"")</f>
        <v/>
      </c>
      <c r="P1212" s="52" t="str">
        <f t="array" ref="P1212">IFERROR(VLOOKUP(B1212,RT!A:H,8,FALSE),"")</f>
        <v/>
      </c>
      <c r="Q1212" s="55" t="str">
        <f t="array" ref="Q1212">IFERROR(VLOOKUP(B1212,RT!A:AA,27,FALSE),"")</f>
        <v/>
      </c>
      <c r="R1212" s="56" t="str">
        <f t="array" ref="R1212">IF(AND(E1212&lt;&gt;"",G1212="INS",K1212="OUI",M1212&gt;0),M1212*IF($O1212&gt;41790,5.94,5.65),"")</f>
        <v/>
      </c>
      <c r="S1212" s="50" t="str">
        <f t="array" ref="S1212">IF(AND(E1212&lt;&gt;"",G1212="REV",K1212="OUI",M1212&gt;0),M1212*IF($O1212&gt;41790,6.2,5.9),"")</f>
        <v/>
      </c>
      <c r="T1212" s="57" t="str">
        <f t="array" ref="T1212">IF(AND(E1212&lt;&gt;"",K1212="NON",OR(L1212="Branchement individuel",L1212="Batiment détruit")),3,"")</f>
        <v/>
      </c>
      <c r="U1212" s="58"/>
      <c r="V1212" s="58" t="str">
        <f t="array" ref="V1212">IF(AND(E1212&lt;&gt;"",K1212="OUI",Q1212="OUI"),18,"")</f>
        <v/>
      </c>
      <c r="W1212" s="49" t="str">
        <f t="array" ref="W1212">IF(AND(E1212&lt;&gt;"",K1212="OUI",Q1212="OUI"),60,"")</f>
        <v/>
      </c>
      <c r="X1212" s="56"/>
      <c r="Y1212" s="49"/>
      <c r="Z1212" s="49"/>
      <c r="AA1212" s="51"/>
      <c r="AB1212" s="48"/>
    </row>
    <row r="1213" spans="1:28" x14ac:dyDescent="0.25">
      <c r="A1213" s="152" t="str">
        <f t="array" ref="A1213">IF(D1213="",RIGHT(E1213,7),"")</f>
        <v>5422067</v>
      </c>
      <c r="B1213" s="152">
        <f t="array" ref="B1213">E1213</f>
        <v>10005422067</v>
      </c>
      <c r="C1213" s="61" t="str">
        <f t="array" ref="C1213">IFERROR(VLOOKUP(B1213,RT!A:B,2,FALSE),"")</f>
        <v/>
      </c>
      <c r="D1213" s="7" t="str">
        <f t="array" ref="D1213">IFERROR(VLOOKUP(B1213,RT!A:J,10,FALSE),"")</f>
        <v/>
      </c>
      <c r="E1213" s="203">
        <v>10005422067</v>
      </c>
      <c r="F1213" s="204" t="s">
        <v>412</v>
      </c>
      <c r="G1213" s="204" t="s">
        <v>70</v>
      </c>
      <c r="H1213" s="204"/>
      <c r="I1213" s="204" t="s">
        <v>400</v>
      </c>
      <c r="J1213" s="202" t="s">
        <v>334</v>
      </c>
      <c r="K1213" s="169" t="str">
        <f t="array" ref="K1213">IFERROR(VLOOKUP(B1213,RT!A:K,11,FALSE),"")</f>
        <v/>
      </c>
      <c r="L1213" s="170" t="str">
        <f t="array" ref="L1213">IFERROR(VLOOKUP(B1213,RT!A:AJ,36,FALSE),"")</f>
        <v/>
      </c>
      <c r="M1213" s="53" t="str">
        <f t="array" ref="M1213">IFERROR(VLOOKUP(B1213,RT!A:AL,38,FALSE),"")</f>
        <v/>
      </c>
      <c r="N1213" s="52" t="str">
        <f t="array" ref="N1213">IFERROR(VLOOKUP(B1213,RT!A:AK,37,FALSE),"")</f>
        <v/>
      </c>
      <c r="O1213" s="54" t="str">
        <f t="array" ref="O1213">IFERROR(VLOOKUP(B1213,RT!A:I,9,FALSE),"")</f>
        <v/>
      </c>
      <c r="P1213" s="52" t="str">
        <f t="array" ref="P1213">IFERROR(VLOOKUP(B1213,RT!A:H,8,FALSE),"")</f>
        <v/>
      </c>
      <c r="Q1213" s="55" t="str">
        <f t="array" ref="Q1213">IFERROR(VLOOKUP(B1213,RT!A:AA,27,FALSE),"")</f>
        <v/>
      </c>
      <c r="R1213" s="56" t="str">
        <f t="array" ref="R1213">IF(AND(E1213&lt;&gt;"",G1213="INS",K1213="OUI",M1213&gt;0),M1213*IF($O1213&gt;41790,5.94,5.65),"")</f>
        <v/>
      </c>
      <c r="S1213" s="50" t="str">
        <f t="array" ref="S1213">IF(AND(E1213&lt;&gt;"",G1213="REV",K1213="OUI",M1213&gt;0),M1213*IF($O1213&gt;41790,6.2,5.9),"")</f>
        <v/>
      </c>
      <c r="T1213" s="57" t="str">
        <f t="array" ref="T1213">IF(AND(E1213&lt;&gt;"",K1213="NON",OR(L1213="Branchement individuel",L1213="Batiment détruit")),3,"")</f>
        <v/>
      </c>
      <c r="U1213" s="58"/>
      <c r="V1213" s="58" t="str">
        <f t="array" ref="V1213">IF(AND(E1213&lt;&gt;"",K1213="OUI",Q1213="OUI"),18,"")</f>
        <v/>
      </c>
      <c r="W1213" s="49" t="str">
        <f t="array" ref="W1213">IF(AND(E1213&lt;&gt;"",K1213="OUI",Q1213="OUI"),60,"")</f>
        <v/>
      </c>
      <c r="X1213" s="56"/>
      <c r="Y1213" s="49"/>
      <c r="Z1213" s="49"/>
      <c r="AA1213" s="51"/>
      <c r="AB1213" s="48"/>
    </row>
    <row r="1214" spans="1:28" x14ac:dyDescent="0.25">
      <c r="A1214" s="152" t="str">
        <f t="array" ref="A1214">IF(D1214="",RIGHT(E1214,7),"")</f>
        <v>5422569</v>
      </c>
      <c r="B1214" s="152">
        <f t="array" ref="B1214">E1214</f>
        <v>10005422569</v>
      </c>
      <c r="C1214" s="61" t="str">
        <f t="array" ref="C1214">IFERROR(VLOOKUP(B1214,RT!A:B,2,FALSE),"")</f>
        <v/>
      </c>
      <c r="D1214" s="7" t="str">
        <f t="array" ref="D1214">IFERROR(VLOOKUP(B1214,RT!A:J,10,FALSE),"")</f>
        <v/>
      </c>
      <c r="E1214" s="203">
        <v>10005422569</v>
      </c>
      <c r="F1214" s="204" t="s">
        <v>411</v>
      </c>
      <c r="G1214" s="204" t="s">
        <v>70</v>
      </c>
      <c r="H1214" s="204"/>
      <c r="I1214" s="204" t="s">
        <v>400</v>
      </c>
      <c r="J1214" s="202" t="s">
        <v>334</v>
      </c>
      <c r="K1214" s="169" t="str">
        <f t="array" ref="K1214">IFERROR(VLOOKUP(B1214,RT!A:K,11,FALSE),"")</f>
        <v/>
      </c>
      <c r="L1214" s="170" t="str">
        <f t="array" ref="L1214">IFERROR(VLOOKUP(B1214,RT!A:AJ,36,FALSE),"")</f>
        <v/>
      </c>
      <c r="M1214" s="53" t="str">
        <f t="array" ref="M1214">IFERROR(VLOOKUP(B1214,RT!A:AL,38,FALSE),"")</f>
        <v/>
      </c>
      <c r="N1214" s="52" t="str">
        <f t="array" ref="N1214">IFERROR(VLOOKUP(B1214,RT!A:AK,37,FALSE),"")</f>
        <v/>
      </c>
      <c r="O1214" s="54" t="str">
        <f t="array" ref="O1214">IFERROR(VLOOKUP(B1214,RT!A:I,9,FALSE),"")</f>
        <v/>
      </c>
      <c r="P1214" s="52" t="str">
        <f t="array" ref="P1214">IFERROR(VLOOKUP(B1214,RT!A:H,8,FALSE),"")</f>
        <v/>
      </c>
      <c r="Q1214" s="55" t="str">
        <f t="array" ref="Q1214">IFERROR(VLOOKUP(B1214,RT!A:AA,27,FALSE),"")</f>
        <v/>
      </c>
      <c r="R1214" s="56" t="str">
        <f t="array" ref="R1214">IF(AND(E1214&lt;&gt;"",G1214="INS",K1214="OUI",M1214&gt;0),M1214*IF($O1214&gt;41790,5.94,5.65),"")</f>
        <v/>
      </c>
      <c r="S1214" s="50" t="str">
        <f t="array" ref="S1214">IF(AND(E1214&lt;&gt;"",G1214="REV",K1214="OUI",M1214&gt;0),M1214*IF($O1214&gt;41790,6.2,5.9),"")</f>
        <v/>
      </c>
      <c r="T1214" s="57" t="str">
        <f t="array" ref="T1214">IF(AND(E1214&lt;&gt;"",K1214="NON",OR(L1214="Branchement individuel",L1214="Batiment détruit")),3,"")</f>
        <v/>
      </c>
      <c r="U1214" s="58"/>
      <c r="V1214" s="58" t="str">
        <f t="array" ref="V1214">IF(AND(E1214&lt;&gt;"",K1214="OUI",Q1214="OUI"),18,"")</f>
        <v/>
      </c>
      <c r="W1214" s="49" t="str">
        <f t="array" ref="W1214">IF(AND(E1214&lt;&gt;"",K1214="OUI",Q1214="OUI"),60,"")</f>
        <v/>
      </c>
      <c r="X1214" s="56"/>
      <c r="Y1214" s="49"/>
      <c r="Z1214" s="49"/>
      <c r="AA1214" s="51"/>
      <c r="AB1214" s="48"/>
    </row>
    <row r="1215" spans="1:28" x14ac:dyDescent="0.25">
      <c r="A1215" s="152" t="str">
        <f t="array" ref="A1215">IF(D1215="",RIGHT(E1215,7),"")</f>
        <v>5422570</v>
      </c>
      <c r="B1215" s="152">
        <f t="array" ref="B1215">E1215</f>
        <v>10005422570</v>
      </c>
      <c r="C1215" s="61" t="str">
        <f t="array" ref="C1215">IFERROR(VLOOKUP(B1215,RT!A:B,2,FALSE),"")</f>
        <v/>
      </c>
      <c r="D1215" s="7" t="str">
        <f t="array" ref="D1215">IFERROR(VLOOKUP(B1215,RT!A:J,10,FALSE),"")</f>
        <v/>
      </c>
      <c r="E1215" s="203">
        <v>10005422570</v>
      </c>
      <c r="F1215" s="204" t="s">
        <v>403</v>
      </c>
      <c r="G1215" s="204" t="s">
        <v>70</v>
      </c>
      <c r="H1215" s="204"/>
      <c r="I1215" s="204" t="s">
        <v>400</v>
      </c>
      <c r="J1215" s="202" t="s">
        <v>334</v>
      </c>
      <c r="K1215" s="169" t="str">
        <f t="array" ref="K1215">IFERROR(VLOOKUP(B1215,RT!A:K,11,FALSE),"")</f>
        <v/>
      </c>
      <c r="L1215" s="170" t="str">
        <f t="array" ref="L1215">IFERROR(VLOOKUP(B1215,RT!A:AJ,36,FALSE),"")</f>
        <v/>
      </c>
      <c r="M1215" s="53" t="str">
        <f t="array" ref="M1215">IFERROR(VLOOKUP(B1215,RT!A:AL,38,FALSE),"")</f>
        <v/>
      </c>
      <c r="N1215" s="52" t="str">
        <f t="array" ref="N1215">IFERROR(VLOOKUP(B1215,RT!A:AK,37,FALSE),"")</f>
        <v/>
      </c>
      <c r="O1215" s="54" t="str">
        <f t="array" ref="O1215">IFERROR(VLOOKUP(B1215,RT!A:I,9,FALSE),"")</f>
        <v/>
      </c>
      <c r="P1215" s="52" t="str">
        <f t="array" ref="P1215">IFERROR(VLOOKUP(B1215,RT!A:H,8,FALSE),"")</f>
        <v/>
      </c>
      <c r="Q1215" s="55" t="str">
        <f t="array" ref="Q1215">IFERROR(VLOOKUP(B1215,RT!A:AA,27,FALSE),"")</f>
        <v/>
      </c>
      <c r="R1215" s="56" t="str">
        <f t="array" ref="R1215">IF(AND(E1215&lt;&gt;"",G1215="INS",K1215="OUI",M1215&gt;0),M1215*IF($O1215&gt;41790,5.94,5.65),"")</f>
        <v/>
      </c>
      <c r="S1215" s="50" t="str">
        <f t="array" ref="S1215">IF(AND(E1215&lt;&gt;"",G1215="REV",K1215="OUI",M1215&gt;0),M1215*IF($O1215&gt;41790,6.2,5.9),"")</f>
        <v/>
      </c>
      <c r="T1215" s="57" t="str">
        <f t="array" ref="T1215">IF(AND(E1215&lt;&gt;"",K1215="NON",OR(L1215="Branchement individuel",L1215="Batiment détruit")),3,"")</f>
        <v/>
      </c>
      <c r="U1215" s="58"/>
      <c r="V1215" s="58" t="str">
        <f t="array" ref="V1215">IF(AND(E1215&lt;&gt;"",K1215="OUI",Q1215="OUI"),18,"")</f>
        <v/>
      </c>
      <c r="W1215" s="49" t="str">
        <f t="array" ref="W1215">IF(AND(E1215&lt;&gt;"",K1215="OUI",Q1215="OUI"),60,"")</f>
        <v/>
      </c>
      <c r="X1215" s="56"/>
      <c r="Y1215" s="49"/>
      <c r="Z1215" s="49"/>
      <c r="AA1215" s="51"/>
      <c r="AB1215" s="48"/>
    </row>
    <row r="1216" spans="1:28" x14ac:dyDescent="0.25">
      <c r="A1216" s="152" t="str">
        <f t="array" ref="A1216">IF(D1216="",RIGHT(E1216,7),"")</f>
        <v>5423126</v>
      </c>
      <c r="B1216" s="152">
        <f t="array" ref="B1216">E1216</f>
        <v>10005423126</v>
      </c>
      <c r="C1216" s="61" t="str">
        <f t="array" ref="C1216">IFERROR(VLOOKUP(B1216,RT!A:B,2,FALSE),"")</f>
        <v/>
      </c>
      <c r="D1216" s="7" t="str">
        <f t="array" ref="D1216">IFERROR(VLOOKUP(B1216,RT!A:J,10,FALSE),"")</f>
        <v/>
      </c>
      <c r="E1216" s="203">
        <v>10005423126</v>
      </c>
      <c r="F1216" s="204" t="s">
        <v>402</v>
      </c>
      <c r="G1216" s="204" t="s">
        <v>70</v>
      </c>
      <c r="H1216" s="204"/>
      <c r="I1216" s="204" t="s">
        <v>400</v>
      </c>
      <c r="J1216" s="202" t="s">
        <v>334</v>
      </c>
      <c r="K1216" s="169" t="str">
        <f t="array" ref="K1216">IFERROR(VLOOKUP(B1216,RT!A:K,11,FALSE),"")</f>
        <v/>
      </c>
      <c r="L1216" s="170" t="str">
        <f t="array" ref="L1216">IFERROR(VLOOKUP(B1216,RT!A:AJ,36,FALSE),"")</f>
        <v/>
      </c>
      <c r="M1216" s="53" t="str">
        <f t="array" ref="M1216">IFERROR(VLOOKUP(B1216,RT!A:AL,38,FALSE),"")</f>
        <v/>
      </c>
      <c r="N1216" s="52" t="str">
        <f t="array" ref="N1216">IFERROR(VLOOKUP(B1216,RT!A:AK,37,FALSE),"")</f>
        <v/>
      </c>
      <c r="O1216" s="54" t="str">
        <f t="array" ref="O1216">IFERROR(VLOOKUP(B1216,RT!A:I,9,FALSE),"")</f>
        <v/>
      </c>
      <c r="P1216" s="52" t="str">
        <f t="array" ref="P1216">IFERROR(VLOOKUP(B1216,RT!A:H,8,FALSE),"")</f>
        <v/>
      </c>
      <c r="Q1216" s="55" t="str">
        <f t="array" ref="Q1216">IFERROR(VLOOKUP(B1216,RT!A:AA,27,FALSE),"")</f>
        <v/>
      </c>
      <c r="R1216" s="56" t="str">
        <f t="array" ref="R1216">IF(AND(E1216&lt;&gt;"",G1216="INS",K1216="OUI",M1216&gt;0),M1216*IF($O1216&gt;41790,5.94,5.65),"")</f>
        <v/>
      </c>
      <c r="S1216" s="50" t="str">
        <f t="array" ref="S1216">IF(AND(E1216&lt;&gt;"",G1216="REV",K1216="OUI",M1216&gt;0),M1216*IF($O1216&gt;41790,6.2,5.9),"")</f>
        <v/>
      </c>
      <c r="T1216" s="57" t="str">
        <f t="array" ref="T1216">IF(AND(E1216&lt;&gt;"",K1216="NON",OR(L1216="Branchement individuel",L1216="Batiment détruit")),3,"")</f>
        <v/>
      </c>
      <c r="U1216" s="58"/>
      <c r="V1216" s="58" t="str">
        <f t="array" ref="V1216">IF(AND(E1216&lt;&gt;"",K1216="OUI",Q1216="OUI"),18,"")</f>
        <v/>
      </c>
      <c r="W1216" s="49" t="str">
        <f t="array" ref="W1216">IF(AND(E1216&lt;&gt;"",K1216="OUI",Q1216="OUI"),60,"")</f>
        <v/>
      </c>
      <c r="X1216" s="56"/>
      <c r="Y1216" s="49"/>
      <c r="Z1216" s="49"/>
      <c r="AA1216" s="51"/>
      <c r="AB1216" s="48"/>
    </row>
    <row r="1217" spans="1:28" x14ac:dyDescent="0.25">
      <c r="A1217" s="152" t="str">
        <f t="array" ref="A1217">IF(D1217="",RIGHT(E1217,7),"")</f>
        <v>5461142</v>
      </c>
      <c r="B1217" s="152">
        <f t="array" ref="B1217">E1217</f>
        <v>10005461142</v>
      </c>
      <c r="C1217" s="61" t="str">
        <f t="array" ref="C1217">IFERROR(VLOOKUP(B1217,RT!A:B,2,FALSE),"")</f>
        <v/>
      </c>
      <c r="D1217" s="7" t="str">
        <f t="array" ref="D1217">IFERROR(VLOOKUP(B1217,RT!A:J,10,FALSE),"")</f>
        <v/>
      </c>
      <c r="E1217" s="203">
        <v>10005461142</v>
      </c>
      <c r="F1217" s="204" t="s">
        <v>409</v>
      </c>
      <c r="G1217" s="204" t="s">
        <v>70</v>
      </c>
      <c r="H1217" s="204"/>
      <c r="I1217" s="204" t="s">
        <v>400</v>
      </c>
      <c r="J1217" s="202" t="s">
        <v>334</v>
      </c>
      <c r="K1217" s="169" t="str">
        <f t="array" ref="K1217">IFERROR(VLOOKUP(B1217,RT!A:K,11,FALSE),"")</f>
        <v/>
      </c>
      <c r="L1217" s="170" t="str">
        <f t="array" ref="L1217">IFERROR(VLOOKUP(B1217,RT!A:AJ,36,FALSE),"")</f>
        <v/>
      </c>
      <c r="M1217" s="53" t="str">
        <f t="array" ref="M1217">IFERROR(VLOOKUP(B1217,RT!A:AL,38,FALSE),"")</f>
        <v/>
      </c>
      <c r="N1217" s="52" t="str">
        <f t="array" ref="N1217">IFERROR(VLOOKUP(B1217,RT!A:AK,37,FALSE),"")</f>
        <v/>
      </c>
      <c r="O1217" s="54" t="str">
        <f t="array" ref="O1217">IFERROR(VLOOKUP(B1217,RT!A:I,9,FALSE),"")</f>
        <v/>
      </c>
      <c r="P1217" s="52" t="str">
        <f t="array" ref="P1217">IFERROR(VLOOKUP(B1217,RT!A:H,8,FALSE),"")</f>
        <v/>
      </c>
      <c r="Q1217" s="55" t="str">
        <f t="array" ref="Q1217">IFERROR(VLOOKUP(B1217,RT!A:AA,27,FALSE),"")</f>
        <v/>
      </c>
      <c r="R1217" s="56" t="str">
        <f t="array" ref="R1217">IF(AND(E1217&lt;&gt;"",G1217="INS",K1217="OUI",M1217&gt;0),M1217*IF($O1217&gt;41790,5.94,5.65),"")</f>
        <v/>
      </c>
      <c r="S1217" s="50" t="str">
        <f t="array" ref="S1217">IF(AND(E1217&lt;&gt;"",G1217="REV",K1217="OUI",M1217&gt;0),M1217*IF($O1217&gt;41790,6.2,5.9),"")</f>
        <v/>
      </c>
      <c r="T1217" s="57" t="str">
        <f t="array" ref="T1217">IF(AND(E1217&lt;&gt;"",K1217="NON",OR(L1217="Branchement individuel",L1217="Batiment détruit")),3,"")</f>
        <v/>
      </c>
      <c r="U1217" s="58"/>
      <c r="V1217" s="58" t="str">
        <f t="array" ref="V1217">IF(AND(E1217&lt;&gt;"",K1217="OUI",Q1217="OUI"),18,"")</f>
        <v/>
      </c>
      <c r="W1217" s="49" t="str">
        <f t="array" ref="W1217">IF(AND(E1217&lt;&gt;"",K1217="OUI",Q1217="OUI"),60,"")</f>
        <v/>
      </c>
      <c r="X1217" s="56"/>
      <c r="Y1217" s="49"/>
      <c r="Z1217" s="49"/>
      <c r="AA1217" s="51"/>
      <c r="AB1217" s="48"/>
    </row>
    <row r="1218" spans="1:28" x14ac:dyDescent="0.25">
      <c r="A1218" s="152" t="str">
        <f t="array" ref="A1218">IF(D1218="",RIGHT(E1218,7),"")</f>
        <v>5583289</v>
      </c>
      <c r="B1218" s="152">
        <f t="array" ref="B1218">E1218</f>
        <v>10005583289</v>
      </c>
      <c r="C1218" s="61" t="str">
        <f t="array" ref="C1218">IFERROR(VLOOKUP(B1218,RT!A:B,2,FALSE),"")</f>
        <v/>
      </c>
      <c r="D1218" s="7" t="str">
        <f t="array" ref="D1218">IFERROR(VLOOKUP(B1218,RT!A:J,10,FALSE),"")</f>
        <v/>
      </c>
      <c r="E1218" s="203">
        <v>10005583289</v>
      </c>
      <c r="F1218" s="204" t="s">
        <v>399</v>
      </c>
      <c r="G1218" s="204" t="s">
        <v>70</v>
      </c>
      <c r="H1218" s="204"/>
      <c r="I1218" s="204" t="s">
        <v>400</v>
      </c>
      <c r="J1218" s="202" t="s">
        <v>334</v>
      </c>
      <c r="K1218" s="169" t="str">
        <f t="array" ref="K1218">IFERROR(VLOOKUP(B1218,RT!A:K,11,FALSE),"")</f>
        <v/>
      </c>
      <c r="L1218" s="170" t="str">
        <f t="array" ref="L1218">IFERROR(VLOOKUP(B1218,RT!A:AJ,36,FALSE),"")</f>
        <v/>
      </c>
      <c r="M1218" s="53" t="str">
        <f t="array" ref="M1218">IFERROR(VLOOKUP(B1218,RT!A:AL,38,FALSE),"")</f>
        <v/>
      </c>
      <c r="N1218" s="52" t="str">
        <f t="array" ref="N1218">IFERROR(VLOOKUP(B1218,RT!A:AK,37,FALSE),"")</f>
        <v/>
      </c>
      <c r="O1218" s="54" t="str">
        <f t="array" ref="O1218">IFERROR(VLOOKUP(B1218,RT!A:I,9,FALSE),"")</f>
        <v/>
      </c>
      <c r="P1218" s="52" t="str">
        <f t="array" ref="P1218">IFERROR(VLOOKUP(B1218,RT!A:H,8,FALSE),"")</f>
        <v/>
      </c>
      <c r="Q1218" s="55" t="str">
        <f t="array" ref="Q1218">IFERROR(VLOOKUP(B1218,RT!A:AA,27,FALSE),"")</f>
        <v/>
      </c>
      <c r="R1218" s="56" t="str">
        <f t="array" ref="R1218">IF(AND(E1218&lt;&gt;"",G1218="INS",K1218="OUI",M1218&gt;0),M1218*IF($O1218&gt;41790,5.94,5.65),"")</f>
        <v/>
      </c>
      <c r="S1218" s="50" t="str">
        <f t="array" ref="S1218">IF(AND(E1218&lt;&gt;"",G1218="REV",K1218="OUI",M1218&gt;0),M1218*IF($O1218&gt;41790,6.2,5.9),"")</f>
        <v/>
      </c>
      <c r="T1218" s="57" t="str">
        <f t="array" ref="T1218">IF(AND(E1218&lt;&gt;"",K1218="NON",OR(L1218="Branchement individuel",L1218="Batiment détruit")),3,"")</f>
        <v/>
      </c>
      <c r="U1218" s="58"/>
      <c r="V1218" s="58" t="str">
        <f t="array" ref="V1218">IF(AND(E1218&lt;&gt;"",K1218="OUI",Q1218="OUI"),18,"")</f>
        <v/>
      </c>
      <c r="W1218" s="49" t="str">
        <f t="array" ref="W1218">IF(AND(E1218&lt;&gt;"",K1218="OUI",Q1218="OUI"),60,"")</f>
        <v/>
      </c>
      <c r="X1218" s="56"/>
      <c r="Y1218" s="49"/>
      <c r="Z1218" s="49"/>
      <c r="AA1218" s="51"/>
      <c r="AB1218" s="48"/>
    </row>
    <row r="1219" spans="1:28" x14ac:dyDescent="0.25">
      <c r="A1219" s="152" t="str">
        <f t="array" ref="A1219">IF(D1219="",RIGHT(E1219,7),"")</f>
        <v>5424188</v>
      </c>
      <c r="B1219" s="152">
        <f t="array" ref="B1219">E1219</f>
        <v>10005424188</v>
      </c>
      <c r="C1219" s="61" t="str">
        <f t="array" ref="C1219">IFERROR(VLOOKUP(B1219,RT!A:B,2,FALSE),"")</f>
        <v/>
      </c>
      <c r="D1219" s="7" t="str">
        <f t="array" ref="D1219">IFERROR(VLOOKUP(B1219,RT!A:J,10,FALSE),"")</f>
        <v/>
      </c>
      <c r="E1219" s="203">
        <v>10005424188</v>
      </c>
      <c r="F1219" s="204" t="s">
        <v>406</v>
      </c>
      <c r="G1219" s="204" t="s">
        <v>70</v>
      </c>
      <c r="H1219" s="204"/>
      <c r="I1219" s="204" t="s">
        <v>400</v>
      </c>
      <c r="J1219" s="202" t="s">
        <v>334</v>
      </c>
      <c r="K1219" s="169" t="str">
        <f t="array" ref="K1219">IFERROR(VLOOKUP(B1219,RT!A:K,11,FALSE),"")</f>
        <v/>
      </c>
      <c r="L1219" s="170" t="str">
        <f t="array" ref="L1219">IFERROR(VLOOKUP(B1219,RT!A:AJ,36,FALSE),"")</f>
        <v/>
      </c>
      <c r="M1219" s="53" t="str">
        <f t="array" ref="M1219">IFERROR(VLOOKUP(B1219,RT!A:AL,38,FALSE),"")</f>
        <v/>
      </c>
      <c r="N1219" s="52" t="str">
        <f t="array" ref="N1219">IFERROR(VLOOKUP(B1219,RT!A:AK,37,FALSE),"")</f>
        <v/>
      </c>
      <c r="O1219" s="54" t="str">
        <f t="array" ref="O1219">IFERROR(VLOOKUP(B1219,RT!A:I,9,FALSE),"")</f>
        <v/>
      </c>
      <c r="P1219" s="52" t="str">
        <f t="array" ref="P1219">IFERROR(VLOOKUP(B1219,RT!A:H,8,FALSE),"")</f>
        <v/>
      </c>
      <c r="Q1219" s="55" t="str">
        <f t="array" ref="Q1219">IFERROR(VLOOKUP(B1219,RT!A:AA,27,FALSE),"")</f>
        <v/>
      </c>
      <c r="R1219" s="56" t="str">
        <f t="array" ref="R1219">IF(AND(E1219&lt;&gt;"",G1219="INS",K1219="OUI",M1219&gt;0),M1219*IF($O1219&gt;41790,5.94,5.65),"")</f>
        <v/>
      </c>
      <c r="S1219" s="50" t="str">
        <f t="array" ref="S1219">IF(AND(E1219&lt;&gt;"",G1219="REV",K1219="OUI",M1219&gt;0),M1219*IF($O1219&gt;41790,6.2,5.9),"")</f>
        <v/>
      </c>
      <c r="T1219" s="57" t="str">
        <f t="array" ref="T1219">IF(AND(E1219&lt;&gt;"",K1219="NON",OR(L1219="Branchement individuel",L1219="Batiment détruit")),3,"")</f>
        <v/>
      </c>
      <c r="U1219" s="58"/>
      <c r="V1219" s="58" t="str">
        <f t="array" ref="V1219">IF(AND(E1219&lt;&gt;"",K1219="OUI",Q1219="OUI"),18,"")</f>
        <v/>
      </c>
      <c r="W1219" s="49" t="str">
        <f t="array" ref="W1219">IF(AND(E1219&lt;&gt;"",K1219="OUI",Q1219="OUI"),60,"")</f>
        <v/>
      </c>
      <c r="X1219" s="56"/>
      <c r="Y1219" s="49"/>
      <c r="Z1219" s="49"/>
      <c r="AA1219" s="51"/>
      <c r="AB1219" s="48"/>
    </row>
    <row r="1220" spans="1:28" x14ac:dyDescent="0.25">
      <c r="A1220" s="152" t="str">
        <f t="array" ref="A1220">IF(D1220="",RIGHT(E1220,7),"")</f>
        <v>5423125</v>
      </c>
      <c r="B1220" s="152">
        <f t="array" ref="B1220">E1220</f>
        <v>10005423125</v>
      </c>
      <c r="C1220" s="61" t="str">
        <f t="array" ref="C1220">IFERROR(VLOOKUP(B1220,RT!A:B,2,FALSE),"")</f>
        <v/>
      </c>
      <c r="D1220" s="7" t="str">
        <f t="array" ref="D1220">IFERROR(VLOOKUP(B1220,RT!A:J,10,FALSE),"")</f>
        <v/>
      </c>
      <c r="E1220" s="203">
        <v>10005423125</v>
      </c>
      <c r="F1220" s="204" t="s">
        <v>410</v>
      </c>
      <c r="G1220" s="204" t="s">
        <v>70</v>
      </c>
      <c r="H1220" s="204"/>
      <c r="I1220" s="204" t="s">
        <v>400</v>
      </c>
      <c r="J1220" s="202" t="s">
        <v>334</v>
      </c>
      <c r="K1220" s="169" t="str">
        <f t="array" ref="K1220">IFERROR(VLOOKUP(B1220,RT!A:K,11,FALSE),"")</f>
        <v/>
      </c>
      <c r="L1220" s="170" t="str">
        <f t="array" ref="L1220">IFERROR(VLOOKUP(B1220,RT!A:AJ,36,FALSE),"")</f>
        <v/>
      </c>
      <c r="M1220" s="53" t="str">
        <f t="array" ref="M1220">IFERROR(VLOOKUP(B1220,RT!A:AL,38,FALSE),"")</f>
        <v/>
      </c>
      <c r="N1220" s="52" t="str">
        <f t="array" ref="N1220">IFERROR(VLOOKUP(B1220,RT!A:AK,37,FALSE),"")</f>
        <v/>
      </c>
      <c r="O1220" s="54" t="str">
        <f t="array" ref="O1220">IFERROR(VLOOKUP(B1220,RT!A:I,9,FALSE),"")</f>
        <v/>
      </c>
      <c r="P1220" s="52" t="str">
        <f t="array" ref="P1220">IFERROR(VLOOKUP(B1220,RT!A:H,8,FALSE),"")</f>
        <v/>
      </c>
      <c r="Q1220" s="55" t="str">
        <f t="array" ref="Q1220">IFERROR(VLOOKUP(B1220,RT!A:AA,27,FALSE),"")</f>
        <v/>
      </c>
      <c r="R1220" s="56" t="str">
        <f t="array" ref="R1220">IF(AND(E1220&lt;&gt;"",G1220="INS",K1220="OUI",M1220&gt;0),M1220*IF($O1220&gt;41790,5.94,5.65),"")</f>
        <v/>
      </c>
      <c r="S1220" s="50" t="str">
        <f t="array" ref="S1220">IF(AND(E1220&lt;&gt;"",G1220="REV",K1220="OUI",M1220&gt;0),M1220*IF($O1220&gt;41790,6.2,5.9),"")</f>
        <v/>
      </c>
      <c r="T1220" s="57" t="str">
        <f t="array" ref="T1220">IF(AND(E1220&lt;&gt;"",K1220="NON",OR(L1220="Branchement individuel",L1220="Batiment détruit")),3,"")</f>
        <v/>
      </c>
      <c r="U1220" s="58"/>
      <c r="V1220" s="58" t="str">
        <f t="array" ref="V1220">IF(AND(E1220&lt;&gt;"",K1220="OUI",Q1220="OUI"),18,"")</f>
        <v/>
      </c>
      <c r="W1220" s="49" t="str">
        <f t="array" ref="W1220">IF(AND(E1220&lt;&gt;"",K1220="OUI",Q1220="OUI"),60,"")</f>
        <v/>
      </c>
      <c r="X1220" s="56"/>
      <c r="Y1220" s="49"/>
      <c r="Z1220" s="49"/>
      <c r="AA1220" s="51"/>
      <c r="AB1220" s="48"/>
    </row>
    <row r="1221" spans="1:28" x14ac:dyDescent="0.25">
      <c r="A1221" s="152" t="str">
        <f t="array" ref="A1221">IF(D1221="",RIGHT(E1221,7),"")</f>
        <v>5461833</v>
      </c>
      <c r="B1221" s="152">
        <f t="array" ref="B1221">E1221</f>
        <v>10005461833</v>
      </c>
      <c r="C1221" s="61" t="str">
        <f t="array" ref="C1221">IFERROR(VLOOKUP(B1221,RT!A:B,2,FALSE),"")</f>
        <v/>
      </c>
      <c r="D1221" s="7" t="str">
        <f t="array" ref="D1221">IFERROR(VLOOKUP(B1221,RT!A:J,10,FALSE),"")</f>
        <v/>
      </c>
      <c r="E1221" s="203">
        <v>10005461833</v>
      </c>
      <c r="F1221" s="204" t="s">
        <v>408</v>
      </c>
      <c r="G1221" s="204" t="s">
        <v>70</v>
      </c>
      <c r="H1221" s="204"/>
      <c r="I1221" s="204" t="s">
        <v>400</v>
      </c>
      <c r="J1221" s="202" t="s">
        <v>334</v>
      </c>
      <c r="K1221" s="169" t="str">
        <f t="array" ref="K1221">IFERROR(VLOOKUP(B1221,RT!A:K,11,FALSE),"")</f>
        <v/>
      </c>
      <c r="L1221" s="170" t="str">
        <f t="array" ref="L1221">IFERROR(VLOOKUP(B1221,RT!A:AJ,36,FALSE),"")</f>
        <v/>
      </c>
      <c r="M1221" s="53" t="str">
        <f t="array" ref="M1221">IFERROR(VLOOKUP(B1221,RT!A:AL,38,FALSE),"")</f>
        <v/>
      </c>
      <c r="N1221" s="52" t="str">
        <f t="array" ref="N1221">IFERROR(VLOOKUP(B1221,RT!A:AK,37,FALSE),"")</f>
        <v/>
      </c>
      <c r="O1221" s="54" t="str">
        <f t="array" ref="O1221">IFERROR(VLOOKUP(B1221,RT!A:I,9,FALSE),"")</f>
        <v/>
      </c>
      <c r="P1221" s="52" t="str">
        <f t="array" ref="P1221">IFERROR(VLOOKUP(B1221,RT!A:H,8,FALSE),"")</f>
        <v/>
      </c>
      <c r="Q1221" s="55" t="str">
        <f t="array" ref="Q1221">IFERROR(VLOOKUP(B1221,RT!A:AA,27,FALSE),"")</f>
        <v/>
      </c>
      <c r="R1221" s="56" t="str">
        <f t="array" ref="R1221">IF(AND(E1221&lt;&gt;"",G1221="INS",K1221="OUI",M1221&gt;0),M1221*IF($O1221&gt;41790,5.94,5.65),"")</f>
        <v/>
      </c>
      <c r="S1221" s="50" t="str">
        <f t="array" ref="S1221">IF(AND(E1221&lt;&gt;"",G1221="REV",K1221="OUI",M1221&gt;0),M1221*IF($O1221&gt;41790,6.2,5.9),"")</f>
        <v/>
      </c>
      <c r="T1221" s="57" t="str">
        <f t="array" ref="T1221">IF(AND(E1221&lt;&gt;"",K1221="NON",OR(L1221="Branchement individuel",L1221="Batiment détruit")),3,"")</f>
        <v/>
      </c>
      <c r="U1221" s="58"/>
      <c r="V1221" s="58" t="str">
        <f t="array" ref="V1221">IF(AND(E1221&lt;&gt;"",K1221="OUI",Q1221="OUI"),18,"")</f>
        <v/>
      </c>
      <c r="W1221" s="49" t="str">
        <f t="array" ref="W1221">IF(AND(E1221&lt;&gt;"",K1221="OUI",Q1221="OUI"),60,"")</f>
        <v/>
      </c>
      <c r="X1221" s="56"/>
      <c r="Y1221" s="49"/>
      <c r="Z1221" s="49"/>
      <c r="AA1221" s="51"/>
      <c r="AB1221" s="48"/>
    </row>
    <row r="1222" spans="1:28" x14ac:dyDescent="0.25">
      <c r="A1222" s="152" t="str">
        <f t="array" ref="A1222">IF(D1222="",RIGHT(E1222,7),"")</f>
        <v>5580738</v>
      </c>
      <c r="B1222" s="152">
        <f t="array" ref="B1222">E1222</f>
        <v>10005580738</v>
      </c>
      <c r="C1222" s="61" t="str">
        <f t="array" ref="C1222">IFERROR(VLOOKUP(B1222,RT!A:B,2,FALSE),"")</f>
        <v/>
      </c>
      <c r="D1222" s="7" t="str">
        <f t="array" ref="D1222">IFERROR(VLOOKUP(B1222,RT!A:J,10,FALSE),"")</f>
        <v/>
      </c>
      <c r="E1222" s="203">
        <v>10005580738</v>
      </c>
      <c r="F1222" s="204" t="s">
        <v>405</v>
      </c>
      <c r="G1222" s="204" t="s">
        <v>70</v>
      </c>
      <c r="H1222" s="204"/>
      <c r="I1222" s="204" t="s">
        <v>400</v>
      </c>
      <c r="J1222" s="202" t="s">
        <v>334</v>
      </c>
      <c r="K1222" s="169" t="str">
        <f t="array" ref="K1222">IFERROR(VLOOKUP(B1222,RT!A:K,11,FALSE),"")</f>
        <v/>
      </c>
      <c r="L1222" s="170" t="str">
        <f t="array" ref="L1222">IFERROR(VLOOKUP(B1222,RT!A:AJ,36,FALSE),"")</f>
        <v/>
      </c>
      <c r="M1222" s="53" t="str">
        <f t="array" ref="M1222">IFERROR(VLOOKUP(B1222,RT!A:AL,38,FALSE),"")</f>
        <v/>
      </c>
      <c r="N1222" s="52" t="str">
        <f t="array" ref="N1222">IFERROR(VLOOKUP(B1222,RT!A:AK,37,FALSE),"")</f>
        <v/>
      </c>
      <c r="O1222" s="54" t="str">
        <f t="array" ref="O1222">IFERROR(VLOOKUP(B1222,RT!A:I,9,FALSE),"")</f>
        <v/>
      </c>
      <c r="P1222" s="52" t="str">
        <f t="array" ref="P1222">IFERROR(VLOOKUP(B1222,RT!A:H,8,FALSE),"")</f>
        <v/>
      </c>
      <c r="Q1222" s="55" t="str">
        <f t="array" ref="Q1222">IFERROR(VLOOKUP(B1222,RT!A:AA,27,FALSE),"")</f>
        <v/>
      </c>
      <c r="R1222" s="56" t="str">
        <f t="array" ref="R1222">IF(AND(E1222&lt;&gt;"",G1222="INS",K1222="OUI",M1222&gt;0),M1222*IF($O1222&gt;41790,5.94,5.65),"")</f>
        <v/>
      </c>
      <c r="S1222" s="50" t="str">
        <f t="array" ref="S1222">IF(AND(E1222&lt;&gt;"",G1222="REV",K1222="OUI",M1222&gt;0),M1222*IF($O1222&gt;41790,6.2,5.9),"")</f>
        <v/>
      </c>
      <c r="T1222" s="57" t="str">
        <f t="array" ref="T1222">IF(AND(E1222&lt;&gt;"",K1222="NON",OR(L1222="Branchement individuel",L1222="Batiment détruit")),3,"")</f>
        <v/>
      </c>
      <c r="U1222" s="58"/>
      <c r="V1222" s="58" t="str">
        <f t="array" ref="V1222">IF(AND(E1222&lt;&gt;"",K1222="OUI",Q1222="OUI"),18,"")</f>
        <v/>
      </c>
      <c r="W1222" s="49" t="str">
        <f t="array" ref="W1222">IF(AND(E1222&lt;&gt;"",K1222="OUI",Q1222="OUI"),60,"")</f>
        <v/>
      </c>
      <c r="X1222" s="56"/>
      <c r="Y1222" s="49"/>
      <c r="Z1222" s="49"/>
      <c r="AA1222" s="51"/>
      <c r="AB1222" s="48"/>
    </row>
    <row r="1223" spans="1:28" x14ac:dyDescent="0.25">
      <c r="A1223" s="152" t="str">
        <f t="array" ref="A1223">IF(D1223="",RIGHT(E1223,7),"")</f>
        <v>5581417</v>
      </c>
      <c r="B1223" s="152">
        <f t="array" ref="B1223">E1223</f>
        <v>10005581417</v>
      </c>
      <c r="C1223" s="61" t="str">
        <f t="array" ref="C1223">IFERROR(VLOOKUP(B1223,RT!A:B,2,FALSE),"")</f>
        <v/>
      </c>
      <c r="D1223" s="7" t="str">
        <f t="array" ref="D1223">IFERROR(VLOOKUP(B1223,RT!A:J,10,FALSE),"")</f>
        <v/>
      </c>
      <c r="E1223" s="203">
        <v>10005581417</v>
      </c>
      <c r="F1223" s="204" t="s">
        <v>404</v>
      </c>
      <c r="G1223" s="204" t="s">
        <v>70</v>
      </c>
      <c r="H1223" s="204"/>
      <c r="I1223" s="204" t="s">
        <v>400</v>
      </c>
      <c r="J1223" s="202" t="s">
        <v>334</v>
      </c>
      <c r="K1223" s="169" t="str">
        <f t="array" ref="K1223">IFERROR(VLOOKUP(B1223,RT!A:K,11,FALSE),"")</f>
        <v/>
      </c>
      <c r="L1223" s="170" t="str">
        <f t="array" ref="L1223">IFERROR(VLOOKUP(B1223,RT!A:AJ,36,FALSE),"")</f>
        <v/>
      </c>
      <c r="M1223" s="53" t="str">
        <f t="array" ref="M1223">IFERROR(VLOOKUP(B1223,RT!A:AL,38,FALSE),"")</f>
        <v/>
      </c>
      <c r="N1223" s="52" t="str">
        <f t="array" ref="N1223">IFERROR(VLOOKUP(B1223,RT!A:AK,37,FALSE),"")</f>
        <v/>
      </c>
      <c r="O1223" s="54" t="str">
        <f t="array" ref="O1223">IFERROR(VLOOKUP(B1223,RT!A:I,9,FALSE),"")</f>
        <v/>
      </c>
      <c r="P1223" s="52" t="str">
        <f t="array" ref="P1223">IFERROR(VLOOKUP(B1223,RT!A:H,8,FALSE),"")</f>
        <v/>
      </c>
      <c r="Q1223" s="55" t="str">
        <f t="array" ref="Q1223">IFERROR(VLOOKUP(B1223,RT!A:AA,27,FALSE),"")</f>
        <v/>
      </c>
      <c r="R1223" s="56" t="str">
        <f t="array" ref="R1223">IF(AND(E1223&lt;&gt;"",G1223="INS",K1223="OUI",M1223&gt;0),M1223*IF($O1223&gt;41790,5.94,5.65),"")</f>
        <v/>
      </c>
      <c r="S1223" s="50" t="str">
        <f t="array" ref="S1223">IF(AND(E1223&lt;&gt;"",G1223="REV",K1223="OUI",M1223&gt;0),M1223*IF($O1223&gt;41790,6.2,5.9),"")</f>
        <v/>
      </c>
      <c r="T1223" s="57" t="str">
        <f t="array" ref="T1223">IF(AND(E1223&lt;&gt;"",K1223="NON",OR(L1223="Branchement individuel",L1223="Batiment détruit")),3,"")</f>
        <v/>
      </c>
      <c r="U1223" s="58"/>
      <c r="V1223" s="58" t="str">
        <f t="array" ref="V1223">IF(AND(E1223&lt;&gt;"",K1223="OUI",Q1223="OUI"),18,"")</f>
        <v/>
      </c>
      <c r="W1223" s="49" t="str">
        <f t="array" ref="W1223">IF(AND(E1223&lt;&gt;"",K1223="OUI",Q1223="OUI"),60,"")</f>
        <v/>
      </c>
      <c r="X1223" s="56"/>
      <c r="Y1223" s="49"/>
      <c r="Z1223" s="49"/>
      <c r="AA1223" s="51"/>
      <c r="AB1223" s="48"/>
    </row>
    <row r="1224" spans="1:28" x14ac:dyDescent="0.25">
      <c r="A1224" s="152" t="str">
        <f t="array" ref="A1224">IF(D1224="",RIGHT(E1224,7),"")</f>
        <v>5585121</v>
      </c>
      <c r="B1224" s="152">
        <f t="array" ref="B1224">E1224</f>
        <v>10005585121</v>
      </c>
      <c r="C1224" s="61" t="str">
        <f t="array" ref="C1224">IFERROR(VLOOKUP(B1224,RT!A:B,2,FALSE),"")</f>
        <v/>
      </c>
      <c r="D1224" s="7" t="str">
        <f t="array" ref="D1224">IFERROR(VLOOKUP(B1224,RT!A:J,10,FALSE),"")</f>
        <v/>
      </c>
      <c r="E1224" s="203">
        <v>10005585121</v>
      </c>
      <c r="F1224" s="204" t="s">
        <v>413</v>
      </c>
      <c r="G1224" s="204" t="s">
        <v>70</v>
      </c>
      <c r="H1224" s="204"/>
      <c r="I1224" s="204" t="s">
        <v>414</v>
      </c>
      <c r="J1224" s="202" t="s">
        <v>334</v>
      </c>
      <c r="K1224" s="169" t="str">
        <f t="array" ref="K1224">IFERROR(VLOOKUP(B1224,RT!A:K,11,FALSE),"")</f>
        <v/>
      </c>
      <c r="L1224" s="170" t="str">
        <f t="array" ref="L1224">IFERROR(VLOOKUP(B1224,RT!A:AJ,36,FALSE),"")</f>
        <v/>
      </c>
      <c r="M1224" s="53" t="str">
        <f t="array" ref="M1224">IFERROR(VLOOKUP(B1224,RT!A:AL,38,FALSE),"")</f>
        <v/>
      </c>
      <c r="N1224" s="52" t="str">
        <f t="array" ref="N1224">IFERROR(VLOOKUP(B1224,RT!A:AK,37,FALSE),"")</f>
        <v/>
      </c>
      <c r="O1224" s="54" t="str">
        <f t="array" ref="O1224">IFERROR(VLOOKUP(B1224,RT!A:I,9,FALSE),"")</f>
        <v/>
      </c>
      <c r="P1224" s="52" t="str">
        <f t="array" ref="P1224">IFERROR(VLOOKUP(B1224,RT!A:H,8,FALSE),"")</f>
        <v/>
      </c>
      <c r="Q1224" s="55" t="str">
        <f t="array" ref="Q1224">IFERROR(VLOOKUP(B1224,RT!A:AA,27,FALSE),"")</f>
        <v/>
      </c>
      <c r="R1224" s="56" t="str">
        <f t="array" ref="R1224">IF(AND(E1224&lt;&gt;"",G1224="INS",K1224="OUI",M1224&gt;0),M1224*IF($O1224&gt;41790,5.94,5.65),"")</f>
        <v/>
      </c>
      <c r="S1224" s="50" t="str">
        <f t="array" ref="S1224">IF(AND(E1224&lt;&gt;"",G1224="REV",K1224="OUI",M1224&gt;0),M1224*IF($O1224&gt;41790,6.2,5.9),"")</f>
        <v/>
      </c>
      <c r="T1224" s="57" t="str">
        <f t="array" ref="T1224">IF(AND(E1224&lt;&gt;"",K1224="NON",OR(L1224="Branchement individuel",L1224="Batiment détruit")),3,"")</f>
        <v/>
      </c>
      <c r="U1224" s="58"/>
      <c r="V1224" s="58" t="str">
        <f t="array" ref="V1224">IF(AND(E1224&lt;&gt;"",K1224="OUI",Q1224="OUI"),18,"")</f>
        <v/>
      </c>
      <c r="W1224" s="49" t="str">
        <f t="array" ref="W1224">IF(AND(E1224&lt;&gt;"",K1224="OUI",Q1224="OUI"),60,"")</f>
        <v/>
      </c>
      <c r="X1224" s="56"/>
      <c r="Y1224" s="49"/>
      <c r="Z1224" s="49"/>
      <c r="AA1224" s="51"/>
      <c r="AB1224" s="48"/>
    </row>
    <row r="1225" spans="1:28" x14ac:dyDescent="0.25">
      <c r="A1225" s="152" t="str">
        <f t="array" ref="A1225">IF(D1225="",RIGHT(E1225,7),"")</f>
        <v>5560252</v>
      </c>
      <c r="B1225" s="152">
        <f t="array" ref="B1225">E1225</f>
        <v>10005560252</v>
      </c>
      <c r="C1225" s="61" t="str">
        <f t="array" ref="C1225">IFERROR(VLOOKUP(B1225,RT!A:B,2,FALSE),"")</f>
        <v/>
      </c>
      <c r="D1225" s="7" t="str">
        <f t="array" ref="D1225">IFERROR(VLOOKUP(B1225,RT!A:J,10,FALSE),"")</f>
        <v/>
      </c>
      <c r="E1225" s="203">
        <v>10005560252</v>
      </c>
      <c r="F1225" s="204" t="s">
        <v>503</v>
      </c>
      <c r="G1225" s="204" t="s">
        <v>70</v>
      </c>
      <c r="H1225" s="204"/>
      <c r="I1225" s="204" t="s">
        <v>496</v>
      </c>
      <c r="J1225" s="202" t="s">
        <v>334</v>
      </c>
      <c r="K1225" s="169" t="str">
        <f t="array" ref="K1225">IFERROR(VLOOKUP(B1225,RT!A:K,11,FALSE),"")</f>
        <v/>
      </c>
      <c r="L1225" s="170" t="str">
        <f t="array" ref="L1225">IFERROR(VLOOKUP(B1225,RT!A:AJ,36,FALSE),"")</f>
        <v/>
      </c>
      <c r="M1225" s="53" t="str">
        <f t="array" ref="M1225">IFERROR(VLOOKUP(B1225,RT!A:AL,38,FALSE),"")</f>
        <v/>
      </c>
      <c r="N1225" s="52" t="str">
        <f t="array" ref="N1225">IFERROR(VLOOKUP(B1225,RT!A:AK,37,FALSE),"")</f>
        <v/>
      </c>
      <c r="O1225" s="54" t="str">
        <f t="array" ref="O1225">IFERROR(VLOOKUP(B1225,RT!A:I,9,FALSE),"")</f>
        <v/>
      </c>
      <c r="P1225" s="52" t="str">
        <f t="array" ref="P1225">IFERROR(VLOOKUP(B1225,RT!A:H,8,FALSE),"")</f>
        <v/>
      </c>
      <c r="Q1225" s="55" t="str">
        <f t="array" ref="Q1225">IFERROR(VLOOKUP(B1225,RT!A:AA,27,FALSE),"")</f>
        <v/>
      </c>
      <c r="R1225" s="56" t="str">
        <f t="array" ref="R1225">IF(AND(E1225&lt;&gt;"",G1225="INS",K1225="OUI",M1225&gt;0),M1225*IF($O1225&gt;41790,5.94,5.65),"")</f>
        <v/>
      </c>
      <c r="S1225" s="50" t="str">
        <f t="array" ref="S1225">IF(AND(E1225&lt;&gt;"",G1225="REV",K1225="OUI",M1225&gt;0),M1225*IF($O1225&gt;41790,6.2,5.9),"")</f>
        <v/>
      </c>
      <c r="T1225" s="57" t="str">
        <f t="array" ref="T1225">IF(AND(E1225&lt;&gt;"",K1225="NON",OR(L1225="Branchement individuel",L1225="Batiment détruit")),3,"")</f>
        <v/>
      </c>
      <c r="U1225" s="58"/>
      <c r="V1225" s="58" t="str">
        <f t="array" ref="V1225">IF(AND(E1225&lt;&gt;"",K1225="OUI",Q1225="OUI"),18,"")</f>
        <v/>
      </c>
      <c r="W1225" s="49" t="str">
        <f t="array" ref="W1225">IF(AND(E1225&lt;&gt;"",K1225="OUI",Q1225="OUI"),60,"")</f>
        <v/>
      </c>
      <c r="X1225" s="56"/>
      <c r="Y1225" s="49"/>
      <c r="Z1225" s="49"/>
      <c r="AA1225" s="51"/>
      <c r="AB1225" s="48"/>
    </row>
    <row r="1226" spans="1:28" x14ac:dyDescent="0.25">
      <c r="A1226" s="152" t="str">
        <f t="array" ref="A1226">IF(D1226="",RIGHT(E1226,7),"")</f>
        <v>5521286</v>
      </c>
      <c r="B1226" s="152">
        <f t="array" ref="B1226">E1226</f>
        <v>10005521286</v>
      </c>
      <c r="C1226" s="61" t="str">
        <f t="array" ref="C1226">IFERROR(VLOOKUP(B1226,RT!A:B,2,FALSE),"")</f>
        <v/>
      </c>
      <c r="D1226" s="7" t="str">
        <f t="array" ref="D1226">IFERROR(VLOOKUP(B1226,RT!A:J,10,FALSE),"")</f>
        <v/>
      </c>
      <c r="E1226" s="203">
        <v>10005521286</v>
      </c>
      <c r="F1226" s="204" t="s">
        <v>508</v>
      </c>
      <c r="G1226" s="204" t="s">
        <v>70</v>
      </c>
      <c r="H1226" s="204"/>
      <c r="I1226" s="204" t="s">
        <v>496</v>
      </c>
      <c r="J1226" s="202" t="s">
        <v>334</v>
      </c>
      <c r="K1226" s="169" t="str">
        <f t="array" ref="K1226">IFERROR(VLOOKUP(B1226,RT!A:K,11,FALSE),"")</f>
        <v/>
      </c>
      <c r="L1226" s="170" t="str">
        <f t="array" ref="L1226">IFERROR(VLOOKUP(B1226,RT!A:AJ,36,FALSE),"")</f>
        <v/>
      </c>
      <c r="M1226" s="53" t="str">
        <f t="array" ref="M1226">IFERROR(VLOOKUP(B1226,RT!A:AL,38,FALSE),"")</f>
        <v/>
      </c>
      <c r="N1226" s="52" t="str">
        <f t="array" ref="N1226">IFERROR(VLOOKUP(B1226,RT!A:AK,37,FALSE),"")</f>
        <v/>
      </c>
      <c r="O1226" s="54" t="str">
        <f t="array" ref="O1226">IFERROR(VLOOKUP(B1226,RT!A:I,9,FALSE),"")</f>
        <v/>
      </c>
      <c r="P1226" s="52" t="str">
        <f t="array" ref="P1226">IFERROR(VLOOKUP(B1226,RT!A:H,8,FALSE),"")</f>
        <v/>
      </c>
      <c r="Q1226" s="55" t="str">
        <f t="array" ref="Q1226">IFERROR(VLOOKUP(B1226,RT!A:AA,27,FALSE),"")</f>
        <v/>
      </c>
      <c r="R1226" s="56" t="str">
        <f t="array" ref="R1226">IF(AND(E1226&lt;&gt;"",G1226="INS",K1226="OUI",M1226&gt;0),M1226*IF($O1226&gt;41790,5.94,5.65),"")</f>
        <v/>
      </c>
      <c r="S1226" s="50" t="str">
        <f t="array" ref="S1226">IF(AND(E1226&lt;&gt;"",G1226="REV",K1226="OUI",M1226&gt;0),M1226*IF($O1226&gt;41790,6.2,5.9),"")</f>
        <v/>
      </c>
      <c r="T1226" s="57" t="str">
        <f t="array" ref="T1226">IF(AND(E1226&lt;&gt;"",K1226="NON",OR(L1226="Branchement individuel",L1226="Batiment détruit")),3,"")</f>
        <v/>
      </c>
      <c r="U1226" s="58"/>
      <c r="V1226" s="58" t="str">
        <f t="array" ref="V1226">IF(AND(E1226&lt;&gt;"",K1226="OUI",Q1226="OUI"),18,"")</f>
        <v/>
      </c>
      <c r="W1226" s="49" t="str">
        <f t="array" ref="W1226">IF(AND(E1226&lt;&gt;"",K1226="OUI",Q1226="OUI"),60,"")</f>
        <v/>
      </c>
      <c r="X1226" s="56"/>
      <c r="Y1226" s="49"/>
      <c r="Z1226" s="49"/>
      <c r="AA1226" s="51"/>
      <c r="AB1226" s="48"/>
    </row>
    <row r="1227" spans="1:28" x14ac:dyDescent="0.25">
      <c r="A1227" s="152" t="str">
        <f t="array" ref="A1227">IF(D1227="",RIGHT(E1227,7),"")</f>
        <v>5522964</v>
      </c>
      <c r="B1227" s="152">
        <f t="array" ref="B1227">E1227</f>
        <v>10005522964</v>
      </c>
      <c r="C1227" s="61" t="str">
        <f t="array" ref="C1227">IFERROR(VLOOKUP(B1227,RT!A:B,2,FALSE),"")</f>
        <v/>
      </c>
      <c r="D1227" s="7" t="str">
        <f t="array" ref="D1227">IFERROR(VLOOKUP(B1227,RT!A:J,10,FALSE),"")</f>
        <v/>
      </c>
      <c r="E1227" s="203">
        <v>10005522964</v>
      </c>
      <c r="F1227" s="204" t="s">
        <v>507</v>
      </c>
      <c r="G1227" s="204" t="s">
        <v>70</v>
      </c>
      <c r="H1227" s="204"/>
      <c r="I1227" s="204" t="s">
        <v>496</v>
      </c>
      <c r="J1227" s="202" t="s">
        <v>334</v>
      </c>
      <c r="K1227" s="169" t="str">
        <f t="array" ref="K1227">IFERROR(VLOOKUP(B1227,RT!A:K,11,FALSE),"")</f>
        <v/>
      </c>
      <c r="L1227" s="170" t="str">
        <f t="array" ref="L1227">IFERROR(VLOOKUP(B1227,RT!A:AJ,36,FALSE),"")</f>
        <v/>
      </c>
      <c r="M1227" s="53" t="str">
        <f t="array" ref="M1227">IFERROR(VLOOKUP(B1227,RT!A:AL,38,FALSE),"")</f>
        <v/>
      </c>
      <c r="N1227" s="52" t="str">
        <f t="array" ref="N1227">IFERROR(VLOOKUP(B1227,RT!A:AK,37,FALSE),"")</f>
        <v/>
      </c>
      <c r="O1227" s="54" t="str">
        <f t="array" ref="O1227">IFERROR(VLOOKUP(B1227,RT!A:I,9,FALSE),"")</f>
        <v/>
      </c>
      <c r="P1227" s="52" t="str">
        <f t="array" ref="P1227">IFERROR(VLOOKUP(B1227,RT!A:H,8,FALSE),"")</f>
        <v/>
      </c>
      <c r="Q1227" s="55" t="str">
        <f t="array" ref="Q1227">IFERROR(VLOOKUP(B1227,RT!A:AA,27,FALSE),"")</f>
        <v/>
      </c>
      <c r="R1227" s="56" t="str">
        <f t="array" ref="R1227">IF(AND(E1227&lt;&gt;"",G1227="INS",K1227="OUI",M1227&gt;0),M1227*IF($O1227&gt;41790,5.94,5.65),"")</f>
        <v/>
      </c>
      <c r="S1227" s="50" t="str">
        <f t="array" ref="S1227">IF(AND(E1227&lt;&gt;"",G1227="REV",K1227="OUI",M1227&gt;0),M1227*IF($O1227&gt;41790,6.2,5.9),"")</f>
        <v/>
      </c>
      <c r="T1227" s="57" t="str">
        <f t="array" ref="T1227">IF(AND(E1227&lt;&gt;"",K1227="NON",OR(L1227="Branchement individuel",L1227="Batiment détruit")),3,"")</f>
        <v/>
      </c>
      <c r="U1227" s="58"/>
      <c r="V1227" s="58" t="str">
        <f t="array" ref="V1227">IF(AND(E1227&lt;&gt;"",K1227="OUI",Q1227="OUI"),18,"")</f>
        <v/>
      </c>
      <c r="W1227" s="49" t="str">
        <f t="array" ref="W1227">IF(AND(E1227&lt;&gt;"",K1227="OUI",Q1227="OUI"),60,"")</f>
        <v/>
      </c>
      <c r="X1227" s="56"/>
      <c r="Y1227" s="49"/>
      <c r="Z1227" s="49"/>
      <c r="AA1227" s="51"/>
      <c r="AB1227" s="48"/>
    </row>
    <row r="1228" spans="1:28" x14ac:dyDescent="0.25">
      <c r="A1228" s="152" t="str">
        <f t="array" ref="A1228">IF(D1228="",RIGHT(E1228,7),"")</f>
        <v>5523346</v>
      </c>
      <c r="B1228" s="152">
        <f t="array" ref="B1228">E1228</f>
        <v>10005523346</v>
      </c>
      <c r="C1228" s="61" t="str">
        <f t="array" ref="C1228">IFERROR(VLOOKUP(B1228,RT!A:B,2,FALSE),"")</f>
        <v/>
      </c>
      <c r="D1228" s="7" t="str">
        <f t="array" ref="D1228">IFERROR(VLOOKUP(B1228,RT!A:J,10,FALSE),"")</f>
        <v/>
      </c>
      <c r="E1228" s="203">
        <v>10005523346</v>
      </c>
      <c r="F1228" s="204" t="s">
        <v>506</v>
      </c>
      <c r="G1228" s="204" t="s">
        <v>70</v>
      </c>
      <c r="H1228" s="204"/>
      <c r="I1228" s="204" t="s">
        <v>496</v>
      </c>
      <c r="J1228" s="202" t="s">
        <v>334</v>
      </c>
      <c r="K1228" s="169" t="str">
        <f t="array" ref="K1228">IFERROR(VLOOKUP(B1228,RT!A:K,11,FALSE),"")</f>
        <v/>
      </c>
      <c r="L1228" s="170" t="str">
        <f t="array" ref="L1228">IFERROR(VLOOKUP(B1228,RT!A:AJ,36,FALSE),"")</f>
        <v/>
      </c>
      <c r="M1228" s="53" t="str">
        <f t="array" ref="M1228">IFERROR(VLOOKUP(B1228,RT!A:AL,38,FALSE),"")</f>
        <v/>
      </c>
      <c r="N1228" s="52" t="str">
        <f t="array" ref="N1228">IFERROR(VLOOKUP(B1228,RT!A:AK,37,FALSE),"")</f>
        <v/>
      </c>
      <c r="O1228" s="54" t="str">
        <f t="array" ref="O1228">IFERROR(VLOOKUP(B1228,RT!A:I,9,FALSE),"")</f>
        <v/>
      </c>
      <c r="P1228" s="52" t="str">
        <f t="array" ref="P1228">IFERROR(VLOOKUP(B1228,RT!A:H,8,FALSE),"")</f>
        <v/>
      </c>
      <c r="Q1228" s="55" t="str">
        <f t="array" ref="Q1228">IFERROR(VLOOKUP(B1228,RT!A:AA,27,FALSE),"")</f>
        <v/>
      </c>
      <c r="R1228" s="56" t="str">
        <f t="array" ref="R1228">IF(AND(E1228&lt;&gt;"",G1228="INS",K1228="OUI",M1228&gt;0),M1228*IF($O1228&gt;41790,5.94,5.65),"")</f>
        <v/>
      </c>
      <c r="S1228" s="50" t="str">
        <f t="array" ref="S1228">IF(AND(E1228&lt;&gt;"",G1228="REV",K1228="OUI",M1228&gt;0),M1228*IF($O1228&gt;41790,6.2,5.9),"")</f>
        <v/>
      </c>
      <c r="T1228" s="57" t="str">
        <f t="array" ref="T1228">IF(AND(E1228&lt;&gt;"",K1228="NON",OR(L1228="Branchement individuel",L1228="Batiment détruit")),3,"")</f>
        <v/>
      </c>
      <c r="U1228" s="58"/>
      <c r="V1228" s="58" t="str">
        <f t="array" ref="V1228">IF(AND(E1228&lt;&gt;"",K1228="OUI",Q1228="OUI"),18,"")</f>
        <v/>
      </c>
      <c r="W1228" s="49" t="str">
        <f t="array" ref="W1228">IF(AND(E1228&lt;&gt;"",K1228="OUI",Q1228="OUI"),60,"")</f>
        <v/>
      </c>
      <c r="X1228" s="56"/>
      <c r="Y1228" s="49"/>
      <c r="Z1228" s="49"/>
      <c r="AA1228" s="51"/>
      <c r="AB1228" s="48"/>
    </row>
    <row r="1229" spans="1:28" x14ac:dyDescent="0.25">
      <c r="A1229" s="152" t="str">
        <f t="array" ref="A1229">IF(D1229="",RIGHT(E1229,7),"")</f>
        <v>5524537</v>
      </c>
      <c r="B1229" s="152">
        <f t="array" ref="B1229">E1229</f>
        <v>10005524537</v>
      </c>
      <c r="C1229" s="61" t="str">
        <f t="array" ref="C1229">IFERROR(VLOOKUP(B1229,RT!A:B,2,FALSE),"")</f>
        <v/>
      </c>
      <c r="D1229" s="7" t="str">
        <f t="array" ref="D1229">IFERROR(VLOOKUP(B1229,RT!A:J,10,FALSE),"")</f>
        <v/>
      </c>
      <c r="E1229" s="203">
        <v>10005524537</v>
      </c>
      <c r="F1229" s="204" t="s">
        <v>505</v>
      </c>
      <c r="G1229" s="204" t="s">
        <v>70</v>
      </c>
      <c r="H1229" s="204"/>
      <c r="I1229" s="204" t="s">
        <v>496</v>
      </c>
      <c r="J1229" s="202" t="s">
        <v>334</v>
      </c>
      <c r="K1229" s="169" t="str">
        <f t="array" ref="K1229">IFERROR(VLOOKUP(B1229,RT!A:K,11,FALSE),"")</f>
        <v/>
      </c>
      <c r="L1229" s="170" t="str">
        <f t="array" ref="L1229">IFERROR(VLOOKUP(B1229,RT!A:AJ,36,FALSE),"")</f>
        <v/>
      </c>
      <c r="M1229" s="53" t="str">
        <f t="array" ref="M1229">IFERROR(VLOOKUP(B1229,RT!A:AL,38,FALSE),"")</f>
        <v/>
      </c>
      <c r="N1229" s="52" t="str">
        <f t="array" ref="N1229">IFERROR(VLOOKUP(B1229,RT!A:AK,37,FALSE),"")</f>
        <v/>
      </c>
      <c r="O1229" s="54" t="str">
        <f t="array" ref="O1229">IFERROR(VLOOKUP(B1229,RT!A:I,9,FALSE),"")</f>
        <v/>
      </c>
      <c r="P1229" s="52" t="str">
        <f t="array" ref="P1229">IFERROR(VLOOKUP(B1229,RT!A:H,8,FALSE),"")</f>
        <v/>
      </c>
      <c r="Q1229" s="55" t="str">
        <f t="array" ref="Q1229">IFERROR(VLOOKUP(B1229,RT!A:AA,27,FALSE),"")</f>
        <v/>
      </c>
      <c r="R1229" s="56" t="str">
        <f t="array" ref="R1229">IF(AND(E1229&lt;&gt;"",G1229="INS",K1229="OUI",M1229&gt;0),M1229*IF($O1229&gt;41790,5.94,5.65),"")</f>
        <v/>
      </c>
      <c r="S1229" s="50" t="str">
        <f t="array" ref="S1229">IF(AND(E1229&lt;&gt;"",G1229="REV",K1229="OUI",M1229&gt;0),M1229*IF($O1229&gt;41790,6.2,5.9),"")</f>
        <v/>
      </c>
      <c r="T1229" s="57" t="str">
        <f t="array" ref="T1229">IF(AND(E1229&lt;&gt;"",K1229="NON",OR(L1229="Branchement individuel",L1229="Batiment détruit")),3,"")</f>
        <v/>
      </c>
      <c r="U1229" s="58"/>
      <c r="V1229" s="58" t="str">
        <f t="array" ref="V1229">IF(AND(E1229&lt;&gt;"",K1229="OUI",Q1229="OUI"),18,"")</f>
        <v/>
      </c>
      <c r="W1229" s="49" t="str">
        <f t="array" ref="W1229">IF(AND(E1229&lt;&gt;"",K1229="OUI",Q1229="OUI"),60,"")</f>
        <v/>
      </c>
      <c r="X1229" s="56"/>
      <c r="Y1229" s="49"/>
      <c r="Z1229" s="49"/>
      <c r="AA1229" s="51"/>
      <c r="AB1229" s="48"/>
    </row>
    <row r="1230" spans="1:28" x14ac:dyDescent="0.25">
      <c r="A1230" s="152" t="str">
        <f t="array" ref="A1230">IF(D1230="",RIGHT(E1230,7),"")</f>
        <v>5520898</v>
      </c>
      <c r="B1230" s="152">
        <f t="array" ref="B1230">E1230</f>
        <v>10005520898</v>
      </c>
      <c r="C1230" s="61" t="str">
        <f t="array" ref="C1230">IFERROR(VLOOKUP(B1230,RT!A:B,2,FALSE),"")</f>
        <v/>
      </c>
      <c r="D1230" s="7" t="str">
        <f t="array" ref="D1230">IFERROR(VLOOKUP(B1230,RT!A:J,10,FALSE),"")</f>
        <v/>
      </c>
      <c r="E1230" s="203">
        <v>10005520898</v>
      </c>
      <c r="F1230" s="204" t="s">
        <v>504</v>
      </c>
      <c r="G1230" s="204" t="s">
        <v>70</v>
      </c>
      <c r="H1230" s="204"/>
      <c r="I1230" s="204" t="s">
        <v>496</v>
      </c>
      <c r="J1230" s="202" t="s">
        <v>334</v>
      </c>
      <c r="K1230" s="169" t="str">
        <f t="array" ref="K1230">IFERROR(VLOOKUP(B1230,RT!A:K,11,FALSE),"")</f>
        <v/>
      </c>
      <c r="L1230" s="170" t="str">
        <f t="array" ref="L1230">IFERROR(VLOOKUP(B1230,RT!A:AJ,36,FALSE),"")</f>
        <v/>
      </c>
      <c r="M1230" s="53" t="str">
        <f t="array" ref="M1230">IFERROR(VLOOKUP(B1230,RT!A:AL,38,FALSE),"")</f>
        <v/>
      </c>
      <c r="N1230" s="52" t="str">
        <f t="array" ref="N1230">IFERROR(VLOOKUP(B1230,RT!A:AK,37,FALSE),"")</f>
        <v/>
      </c>
      <c r="O1230" s="54" t="str">
        <f t="array" ref="O1230">IFERROR(VLOOKUP(B1230,RT!A:I,9,FALSE),"")</f>
        <v/>
      </c>
      <c r="P1230" s="52" t="str">
        <f t="array" ref="P1230">IFERROR(VLOOKUP(B1230,RT!A:H,8,FALSE),"")</f>
        <v/>
      </c>
      <c r="Q1230" s="55" t="str">
        <f t="array" ref="Q1230">IFERROR(VLOOKUP(B1230,RT!A:AA,27,FALSE),"")</f>
        <v/>
      </c>
      <c r="R1230" s="56" t="str">
        <f t="array" ref="R1230">IF(AND(E1230&lt;&gt;"",G1230="INS",K1230="OUI",M1230&gt;0),M1230*IF($O1230&gt;41790,5.94,5.65),"")</f>
        <v/>
      </c>
      <c r="S1230" s="50" t="str">
        <f t="array" ref="S1230">IF(AND(E1230&lt;&gt;"",G1230="REV",K1230="OUI",M1230&gt;0),M1230*IF($O1230&gt;41790,6.2,5.9),"")</f>
        <v/>
      </c>
      <c r="T1230" s="57" t="str">
        <f t="array" ref="T1230">IF(AND(E1230&lt;&gt;"",K1230="NON",OR(L1230="Branchement individuel",L1230="Batiment détruit")),3,"")</f>
        <v/>
      </c>
      <c r="U1230" s="58"/>
      <c r="V1230" s="58" t="str">
        <f t="array" ref="V1230">IF(AND(E1230&lt;&gt;"",K1230="OUI",Q1230="OUI"),18,"")</f>
        <v/>
      </c>
      <c r="W1230" s="49" t="str">
        <f t="array" ref="W1230">IF(AND(E1230&lt;&gt;"",K1230="OUI",Q1230="OUI"),60,"")</f>
        <v/>
      </c>
      <c r="X1230" s="56"/>
      <c r="Y1230" s="49"/>
      <c r="Z1230" s="49"/>
      <c r="AA1230" s="51"/>
      <c r="AB1230" s="48"/>
    </row>
    <row r="1231" spans="1:28" x14ac:dyDescent="0.25">
      <c r="A1231" s="152" t="str">
        <f t="array" ref="A1231">IF(D1231="",RIGHT(E1231,7),"")</f>
        <v>5556677</v>
      </c>
      <c r="B1231" s="152">
        <f t="array" ref="B1231">E1231</f>
        <v>10005556677</v>
      </c>
      <c r="C1231" s="61" t="str">
        <f t="array" ref="C1231">IFERROR(VLOOKUP(B1231,RT!A:B,2,FALSE),"")</f>
        <v/>
      </c>
      <c r="D1231" s="7" t="str">
        <f t="array" ref="D1231">IFERROR(VLOOKUP(B1231,RT!A:J,10,FALSE),"")</f>
        <v/>
      </c>
      <c r="E1231" s="203">
        <v>10005556677</v>
      </c>
      <c r="F1231" s="204" t="s">
        <v>510</v>
      </c>
      <c r="G1231" s="204" t="s">
        <v>70</v>
      </c>
      <c r="H1231" s="204"/>
      <c r="I1231" s="204" t="s">
        <v>496</v>
      </c>
      <c r="J1231" s="202" t="s">
        <v>334</v>
      </c>
      <c r="K1231" s="169" t="str">
        <f t="array" ref="K1231">IFERROR(VLOOKUP(B1231,RT!A:K,11,FALSE),"")</f>
        <v/>
      </c>
      <c r="L1231" s="170" t="str">
        <f t="array" ref="L1231">IFERROR(VLOOKUP(B1231,RT!A:AJ,36,FALSE),"")</f>
        <v/>
      </c>
      <c r="M1231" s="53" t="str">
        <f t="array" ref="M1231">IFERROR(VLOOKUP(B1231,RT!A:AL,38,FALSE),"")</f>
        <v/>
      </c>
      <c r="N1231" s="52" t="str">
        <f t="array" ref="N1231">IFERROR(VLOOKUP(B1231,RT!A:AK,37,FALSE),"")</f>
        <v/>
      </c>
      <c r="O1231" s="54" t="str">
        <f t="array" ref="O1231">IFERROR(VLOOKUP(B1231,RT!A:I,9,FALSE),"")</f>
        <v/>
      </c>
      <c r="P1231" s="52" t="str">
        <f t="array" ref="P1231">IFERROR(VLOOKUP(B1231,RT!A:H,8,FALSE),"")</f>
        <v/>
      </c>
      <c r="Q1231" s="55" t="str">
        <f t="array" ref="Q1231">IFERROR(VLOOKUP(B1231,RT!A:AA,27,FALSE),"")</f>
        <v/>
      </c>
      <c r="R1231" s="56" t="str">
        <f t="array" ref="R1231">IF(AND(E1231&lt;&gt;"",G1231="INS",K1231="OUI",M1231&gt;0),M1231*IF($O1231&gt;41790,5.94,5.65),"")</f>
        <v/>
      </c>
      <c r="S1231" s="50" t="str">
        <f t="array" ref="S1231">IF(AND(E1231&lt;&gt;"",G1231="REV",K1231="OUI",M1231&gt;0),M1231*IF($O1231&gt;41790,6.2,5.9),"")</f>
        <v/>
      </c>
      <c r="T1231" s="57" t="str">
        <f t="array" ref="T1231">IF(AND(E1231&lt;&gt;"",K1231="NON",OR(L1231="Branchement individuel",L1231="Batiment détruit")),3,"")</f>
        <v/>
      </c>
      <c r="U1231" s="58"/>
      <c r="V1231" s="58" t="str">
        <f t="array" ref="V1231">IF(AND(E1231&lt;&gt;"",K1231="OUI",Q1231="OUI"),18,"")</f>
        <v/>
      </c>
      <c r="W1231" s="49" t="str">
        <f t="array" ref="W1231">IF(AND(E1231&lt;&gt;"",K1231="OUI",Q1231="OUI"),60,"")</f>
        <v/>
      </c>
      <c r="X1231" s="56"/>
      <c r="Y1231" s="49"/>
      <c r="Z1231" s="49"/>
      <c r="AA1231" s="51"/>
      <c r="AB1231" s="48"/>
    </row>
    <row r="1232" spans="1:28" x14ac:dyDescent="0.25">
      <c r="A1232" s="152" t="str">
        <f t="array" ref="A1232">IF(D1232="",RIGHT(E1232,7),"")</f>
        <v>5557393</v>
      </c>
      <c r="B1232" s="152">
        <f t="array" ref="B1232">E1232</f>
        <v>10005557393</v>
      </c>
      <c r="C1232" s="61" t="str">
        <f t="array" ref="C1232">IFERROR(VLOOKUP(B1232,RT!A:B,2,FALSE),"")</f>
        <v/>
      </c>
      <c r="D1232" s="7" t="str">
        <f t="array" ref="D1232">IFERROR(VLOOKUP(B1232,RT!A:J,10,FALSE),"")</f>
        <v/>
      </c>
      <c r="E1232" s="203">
        <v>10005557393</v>
      </c>
      <c r="F1232" s="204" t="s">
        <v>511</v>
      </c>
      <c r="G1232" s="204" t="s">
        <v>70</v>
      </c>
      <c r="H1232" s="204"/>
      <c r="I1232" s="204" t="s">
        <v>496</v>
      </c>
      <c r="J1232" s="202" t="s">
        <v>334</v>
      </c>
      <c r="K1232" s="169" t="str">
        <f t="array" ref="K1232">IFERROR(VLOOKUP(B1232,RT!A:K,11,FALSE),"")</f>
        <v/>
      </c>
      <c r="L1232" s="170" t="str">
        <f t="array" ref="L1232">IFERROR(VLOOKUP(B1232,RT!A:AJ,36,FALSE),"")</f>
        <v/>
      </c>
      <c r="M1232" s="53" t="str">
        <f t="array" ref="M1232">IFERROR(VLOOKUP(B1232,RT!A:AL,38,FALSE),"")</f>
        <v/>
      </c>
      <c r="N1232" s="52" t="str">
        <f t="array" ref="N1232">IFERROR(VLOOKUP(B1232,RT!A:AK,37,FALSE),"")</f>
        <v/>
      </c>
      <c r="O1232" s="54" t="str">
        <f t="array" ref="O1232">IFERROR(VLOOKUP(B1232,RT!A:I,9,FALSE),"")</f>
        <v/>
      </c>
      <c r="P1232" s="52" t="str">
        <f t="array" ref="P1232">IFERROR(VLOOKUP(B1232,RT!A:H,8,FALSE),"")</f>
        <v/>
      </c>
      <c r="Q1232" s="55" t="str">
        <f t="array" ref="Q1232">IFERROR(VLOOKUP(B1232,RT!A:AA,27,FALSE),"")</f>
        <v/>
      </c>
      <c r="R1232" s="56" t="str">
        <f t="array" ref="R1232">IF(AND(E1232&lt;&gt;"",G1232="INS",K1232="OUI",M1232&gt;0),M1232*IF($O1232&gt;41790,5.94,5.65),"")</f>
        <v/>
      </c>
      <c r="S1232" s="50" t="str">
        <f t="array" ref="S1232">IF(AND(E1232&lt;&gt;"",G1232="REV",K1232="OUI",M1232&gt;0),M1232*IF($O1232&gt;41790,6.2,5.9),"")</f>
        <v/>
      </c>
      <c r="T1232" s="57" t="str">
        <f t="array" ref="T1232">IF(AND(E1232&lt;&gt;"",K1232="NON",OR(L1232="Branchement individuel",L1232="Batiment détruit")),3,"")</f>
        <v/>
      </c>
      <c r="U1232" s="58"/>
      <c r="V1232" s="58" t="str">
        <f t="array" ref="V1232">IF(AND(E1232&lt;&gt;"",K1232="OUI",Q1232="OUI"),18,"")</f>
        <v/>
      </c>
      <c r="W1232" s="49" t="str">
        <f t="array" ref="W1232">IF(AND(E1232&lt;&gt;"",K1232="OUI",Q1232="OUI"),60,"")</f>
        <v/>
      </c>
      <c r="X1232" s="56"/>
      <c r="Y1232" s="49"/>
      <c r="Z1232" s="49"/>
      <c r="AA1232" s="51"/>
      <c r="AB1232" s="48"/>
    </row>
    <row r="1233" spans="1:28" x14ac:dyDescent="0.25">
      <c r="A1233" s="152" t="str">
        <f t="array" ref="A1233">IF(D1233="",RIGHT(E1233,7),"")</f>
        <v>5558126</v>
      </c>
      <c r="B1233" s="152">
        <f t="array" ref="B1233">E1233</f>
        <v>10005558126</v>
      </c>
      <c r="C1233" s="61" t="str">
        <f t="array" ref="C1233">IFERROR(VLOOKUP(B1233,RT!A:B,2,FALSE),"")</f>
        <v/>
      </c>
      <c r="D1233" s="7" t="str">
        <f t="array" ref="D1233">IFERROR(VLOOKUP(B1233,RT!A:J,10,FALSE),"")</f>
        <v/>
      </c>
      <c r="E1233" s="203">
        <v>10005558126</v>
      </c>
      <c r="F1233" s="204" t="s">
        <v>509</v>
      </c>
      <c r="G1233" s="204" t="s">
        <v>70</v>
      </c>
      <c r="H1233" s="204"/>
      <c r="I1233" s="204" t="s">
        <v>496</v>
      </c>
      <c r="J1233" s="202" t="s">
        <v>334</v>
      </c>
      <c r="K1233" s="169" t="str">
        <f t="array" ref="K1233">IFERROR(VLOOKUP(B1233,RT!A:K,11,FALSE),"")</f>
        <v/>
      </c>
      <c r="L1233" s="170" t="str">
        <f t="array" ref="L1233">IFERROR(VLOOKUP(B1233,RT!A:AJ,36,FALSE),"")</f>
        <v/>
      </c>
      <c r="M1233" s="53" t="str">
        <f t="array" ref="M1233">IFERROR(VLOOKUP(B1233,RT!A:AL,38,FALSE),"")</f>
        <v/>
      </c>
      <c r="N1233" s="52" t="str">
        <f t="array" ref="N1233">IFERROR(VLOOKUP(B1233,RT!A:AK,37,FALSE),"")</f>
        <v/>
      </c>
      <c r="O1233" s="54" t="str">
        <f t="array" ref="O1233">IFERROR(VLOOKUP(B1233,RT!A:I,9,FALSE),"")</f>
        <v/>
      </c>
      <c r="P1233" s="52" t="str">
        <f t="array" ref="P1233">IFERROR(VLOOKUP(B1233,RT!A:H,8,FALSE),"")</f>
        <v/>
      </c>
      <c r="Q1233" s="55" t="str">
        <f t="array" ref="Q1233">IFERROR(VLOOKUP(B1233,RT!A:AA,27,FALSE),"")</f>
        <v/>
      </c>
      <c r="R1233" s="56" t="str">
        <f t="array" ref="R1233">IF(AND(E1233&lt;&gt;"",G1233="INS",K1233="OUI",M1233&gt;0),M1233*IF($O1233&gt;41790,5.94,5.65),"")</f>
        <v/>
      </c>
      <c r="S1233" s="50" t="str">
        <f t="array" ref="S1233">IF(AND(E1233&lt;&gt;"",G1233="REV",K1233="OUI",M1233&gt;0),M1233*IF($O1233&gt;41790,6.2,5.9),"")</f>
        <v/>
      </c>
      <c r="T1233" s="57" t="str">
        <f t="array" ref="T1233">IF(AND(E1233&lt;&gt;"",K1233="NON",OR(L1233="Branchement individuel",L1233="Batiment détruit")),3,"")</f>
        <v/>
      </c>
      <c r="U1233" s="58"/>
      <c r="V1233" s="58" t="str">
        <f t="array" ref="V1233">IF(AND(E1233&lt;&gt;"",K1233="OUI",Q1233="OUI"),18,"")</f>
        <v/>
      </c>
      <c r="W1233" s="49" t="str">
        <f t="array" ref="W1233">IF(AND(E1233&lt;&gt;"",K1233="OUI",Q1233="OUI"),60,"")</f>
        <v/>
      </c>
      <c r="X1233" s="56"/>
      <c r="Y1233" s="49"/>
      <c r="Z1233" s="49"/>
      <c r="AA1233" s="51"/>
      <c r="AB1233" s="48"/>
    </row>
    <row r="1234" spans="1:28" x14ac:dyDescent="0.25">
      <c r="A1234" s="152" t="str">
        <f t="array" ref="A1234">IF(D1234="",RIGHT(E1234,7),"")</f>
        <v>5556678</v>
      </c>
      <c r="B1234" s="152">
        <f t="array" ref="B1234">E1234</f>
        <v>10005556678</v>
      </c>
      <c r="C1234" s="61" t="str">
        <f t="array" ref="C1234">IFERROR(VLOOKUP(B1234,RT!A:B,2,FALSE),"")</f>
        <v/>
      </c>
      <c r="D1234" s="7" t="str">
        <f t="array" ref="D1234">IFERROR(VLOOKUP(B1234,RT!A:J,10,FALSE),"")</f>
        <v/>
      </c>
      <c r="E1234" s="203">
        <v>10005556678</v>
      </c>
      <c r="F1234" s="204" t="s">
        <v>501</v>
      </c>
      <c r="G1234" s="204" t="s">
        <v>70</v>
      </c>
      <c r="H1234" s="204"/>
      <c r="I1234" s="204" t="s">
        <v>496</v>
      </c>
      <c r="J1234" s="202" t="s">
        <v>334</v>
      </c>
      <c r="K1234" s="169" t="str">
        <f t="array" ref="K1234">IFERROR(VLOOKUP(B1234,RT!A:K,11,FALSE),"")</f>
        <v/>
      </c>
      <c r="L1234" s="170" t="str">
        <f t="array" ref="L1234">IFERROR(VLOOKUP(B1234,RT!A:AJ,36,FALSE),"")</f>
        <v/>
      </c>
      <c r="M1234" s="53" t="str">
        <f t="array" ref="M1234">IFERROR(VLOOKUP(B1234,RT!A:AL,38,FALSE),"")</f>
        <v/>
      </c>
      <c r="N1234" s="52" t="str">
        <f t="array" ref="N1234">IFERROR(VLOOKUP(B1234,RT!A:AK,37,FALSE),"")</f>
        <v/>
      </c>
      <c r="O1234" s="54" t="str">
        <f t="array" ref="O1234">IFERROR(VLOOKUP(B1234,RT!A:I,9,FALSE),"")</f>
        <v/>
      </c>
      <c r="P1234" s="52" t="str">
        <f t="array" ref="P1234">IFERROR(VLOOKUP(B1234,RT!A:H,8,FALSE),"")</f>
        <v/>
      </c>
      <c r="Q1234" s="55" t="str">
        <f t="array" ref="Q1234">IFERROR(VLOOKUP(B1234,RT!A:AA,27,FALSE),"")</f>
        <v/>
      </c>
      <c r="R1234" s="56" t="str">
        <f t="array" ref="R1234">IF(AND(E1234&lt;&gt;"",G1234="INS",K1234="OUI",M1234&gt;0),M1234*IF($O1234&gt;41790,5.94,5.65),"")</f>
        <v/>
      </c>
      <c r="S1234" s="50" t="str">
        <f t="array" ref="S1234">IF(AND(E1234&lt;&gt;"",G1234="REV",K1234="OUI",M1234&gt;0),M1234*IF($O1234&gt;41790,6.2,5.9),"")</f>
        <v/>
      </c>
      <c r="T1234" s="57" t="str">
        <f t="array" ref="T1234">IF(AND(E1234&lt;&gt;"",K1234="NON",OR(L1234="Branchement individuel",L1234="Batiment détruit")),3,"")</f>
        <v/>
      </c>
      <c r="U1234" s="58"/>
      <c r="V1234" s="58" t="str">
        <f t="array" ref="V1234">IF(AND(E1234&lt;&gt;"",K1234="OUI",Q1234="OUI"),18,"")</f>
        <v/>
      </c>
      <c r="W1234" s="49" t="str">
        <f t="array" ref="W1234">IF(AND(E1234&lt;&gt;"",K1234="OUI",Q1234="OUI"),60,"")</f>
        <v/>
      </c>
      <c r="X1234" s="56"/>
      <c r="Y1234" s="49"/>
      <c r="Z1234" s="49"/>
      <c r="AA1234" s="51"/>
      <c r="AB1234" s="48"/>
    </row>
    <row r="1235" spans="1:28" x14ac:dyDescent="0.25">
      <c r="A1235" s="152" t="str">
        <f t="array" ref="A1235">IF(D1235="",RIGHT(E1235,7),"")</f>
        <v>5583290</v>
      </c>
      <c r="B1235" s="152">
        <f t="array" ref="B1235">E1235</f>
        <v>10005583290</v>
      </c>
      <c r="C1235" s="61" t="str">
        <f t="array" ref="C1235">IFERROR(VLOOKUP(B1235,RT!A:B,2,FALSE),"")</f>
        <v/>
      </c>
      <c r="D1235" s="7" t="str">
        <f t="array" ref="D1235">IFERROR(VLOOKUP(B1235,RT!A:J,10,FALSE),"")</f>
        <v/>
      </c>
      <c r="E1235" s="203">
        <v>10005583290</v>
      </c>
      <c r="F1235" s="204" t="s">
        <v>498</v>
      </c>
      <c r="G1235" s="204" t="s">
        <v>70</v>
      </c>
      <c r="H1235" s="204"/>
      <c r="I1235" s="204" t="s">
        <v>496</v>
      </c>
      <c r="J1235" s="202" t="s">
        <v>334</v>
      </c>
      <c r="K1235" s="169" t="str">
        <f t="array" ref="K1235">IFERROR(VLOOKUP(B1235,RT!A:K,11,FALSE),"")</f>
        <v/>
      </c>
      <c r="L1235" s="170" t="str">
        <f t="array" ref="L1235">IFERROR(VLOOKUP(B1235,RT!A:AJ,36,FALSE),"")</f>
        <v/>
      </c>
      <c r="M1235" s="53" t="str">
        <f t="array" ref="M1235">IFERROR(VLOOKUP(B1235,RT!A:AL,38,FALSE),"")</f>
        <v/>
      </c>
      <c r="N1235" s="52" t="str">
        <f t="array" ref="N1235">IFERROR(VLOOKUP(B1235,RT!A:AK,37,FALSE),"")</f>
        <v/>
      </c>
      <c r="O1235" s="54" t="str">
        <f t="array" ref="O1235">IFERROR(VLOOKUP(B1235,RT!A:I,9,FALSE),"")</f>
        <v/>
      </c>
      <c r="P1235" s="52" t="str">
        <f t="array" ref="P1235">IFERROR(VLOOKUP(B1235,RT!A:H,8,FALSE),"")</f>
        <v/>
      </c>
      <c r="Q1235" s="55" t="str">
        <f t="array" ref="Q1235">IFERROR(VLOOKUP(B1235,RT!A:AA,27,FALSE),"")</f>
        <v/>
      </c>
      <c r="R1235" s="56" t="str">
        <f t="array" ref="R1235">IF(AND(E1235&lt;&gt;"",G1235="INS",K1235="OUI",M1235&gt;0),M1235*IF($O1235&gt;41790,5.94,5.65),"")</f>
        <v/>
      </c>
      <c r="S1235" s="50" t="str">
        <f t="array" ref="S1235">IF(AND(E1235&lt;&gt;"",G1235="REV",K1235="OUI",M1235&gt;0),M1235*IF($O1235&gt;41790,6.2,5.9),"")</f>
        <v/>
      </c>
      <c r="T1235" s="57" t="str">
        <f t="array" ref="T1235">IF(AND(E1235&lt;&gt;"",K1235="NON",OR(L1235="Branchement individuel",L1235="Batiment détruit")),3,"")</f>
        <v/>
      </c>
      <c r="U1235" s="58"/>
      <c r="V1235" s="58" t="str">
        <f t="array" ref="V1235">IF(AND(E1235&lt;&gt;"",K1235="OUI",Q1235="OUI"),18,"")</f>
        <v/>
      </c>
      <c r="W1235" s="49" t="str">
        <f t="array" ref="W1235">IF(AND(E1235&lt;&gt;"",K1235="OUI",Q1235="OUI"),60,"")</f>
        <v/>
      </c>
      <c r="X1235" s="56"/>
      <c r="Y1235" s="49"/>
      <c r="Z1235" s="49"/>
      <c r="AA1235" s="51"/>
      <c r="AB1235" s="48"/>
    </row>
    <row r="1236" spans="1:28" x14ac:dyDescent="0.25">
      <c r="A1236" s="152" t="str">
        <f t="array" ref="A1236">IF(D1236="",RIGHT(E1236,7),"")</f>
        <v>5555946</v>
      </c>
      <c r="B1236" s="152">
        <f t="array" ref="B1236">E1236</f>
        <v>10005555946</v>
      </c>
      <c r="C1236" s="61" t="str">
        <f t="array" ref="C1236">IFERROR(VLOOKUP(B1236,RT!A:B,2,FALSE),"")</f>
        <v/>
      </c>
      <c r="D1236" s="7" t="str">
        <f t="array" ref="D1236">IFERROR(VLOOKUP(B1236,RT!A:J,10,FALSE),"")</f>
        <v/>
      </c>
      <c r="E1236" s="203">
        <v>10005555946</v>
      </c>
      <c r="F1236" s="204" t="s">
        <v>500</v>
      </c>
      <c r="G1236" s="204" t="s">
        <v>70</v>
      </c>
      <c r="H1236" s="204"/>
      <c r="I1236" s="204" t="s">
        <v>496</v>
      </c>
      <c r="J1236" s="202" t="s">
        <v>334</v>
      </c>
      <c r="K1236" s="169" t="str">
        <f t="array" ref="K1236">IFERROR(VLOOKUP(B1236,RT!A:K,11,FALSE),"")</f>
        <v/>
      </c>
      <c r="L1236" s="170" t="str">
        <f t="array" ref="L1236">IFERROR(VLOOKUP(B1236,RT!A:AJ,36,FALSE),"")</f>
        <v/>
      </c>
      <c r="M1236" s="53" t="str">
        <f t="array" ref="M1236">IFERROR(VLOOKUP(B1236,RT!A:AL,38,FALSE),"")</f>
        <v/>
      </c>
      <c r="N1236" s="52" t="str">
        <f t="array" ref="N1236">IFERROR(VLOOKUP(B1236,RT!A:AK,37,FALSE),"")</f>
        <v/>
      </c>
      <c r="O1236" s="54" t="str">
        <f t="array" ref="O1236">IFERROR(VLOOKUP(B1236,RT!A:I,9,FALSE),"")</f>
        <v/>
      </c>
      <c r="P1236" s="52" t="str">
        <f t="array" ref="P1236">IFERROR(VLOOKUP(B1236,RT!A:H,8,FALSE),"")</f>
        <v/>
      </c>
      <c r="Q1236" s="55" t="str">
        <f t="array" ref="Q1236">IFERROR(VLOOKUP(B1236,RT!A:AA,27,FALSE),"")</f>
        <v/>
      </c>
      <c r="R1236" s="56" t="str">
        <f t="array" ref="R1236">IF(AND(E1236&lt;&gt;"",G1236="INS",K1236="OUI",M1236&gt;0),M1236*IF($O1236&gt;41790,5.94,5.65),"")</f>
        <v/>
      </c>
      <c r="S1236" s="50" t="str">
        <f t="array" ref="S1236">IF(AND(E1236&lt;&gt;"",G1236="REV",K1236="OUI",M1236&gt;0),M1236*IF($O1236&gt;41790,6.2,5.9),"")</f>
        <v/>
      </c>
      <c r="T1236" s="57" t="str">
        <f t="array" ref="T1236">IF(AND(E1236&lt;&gt;"",K1236="NON",OR(L1236="Branchement individuel",L1236="Batiment détruit")),3,"")</f>
        <v/>
      </c>
      <c r="U1236" s="58"/>
      <c r="V1236" s="58" t="str">
        <f t="array" ref="V1236">IF(AND(E1236&lt;&gt;"",K1236="OUI",Q1236="OUI"),18,"")</f>
        <v/>
      </c>
      <c r="W1236" s="49" t="str">
        <f t="array" ref="W1236">IF(AND(E1236&lt;&gt;"",K1236="OUI",Q1236="OUI"),60,"")</f>
        <v/>
      </c>
      <c r="X1236" s="56"/>
      <c r="Y1236" s="49"/>
      <c r="Z1236" s="49"/>
      <c r="AA1236" s="51"/>
      <c r="AB1236" s="48"/>
    </row>
    <row r="1237" spans="1:28" x14ac:dyDescent="0.25">
      <c r="A1237" s="152" t="str">
        <f t="array" ref="A1237">IF(D1237="",RIGHT(E1237,7),"")</f>
        <v>5554521</v>
      </c>
      <c r="B1237" s="152">
        <f t="array" ref="B1237">E1237</f>
        <v>10005554521</v>
      </c>
      <c r="C1237" s="61" t="str">
        <f t="array" ref="C1237">IFERROR(VLOOKUP(B1237,RT!A:B,2,FALSE),"")</f>
        <v/>
      </c>
      <c r="D1237" s="7" t="str">
        <f t="array" ref="D1237">IFERROR(VLOOKUP(B1237,RT!A:J,10,FALSE),"")</f>
        <v/>
      </c>
      <c r="E1237" s="203">
        <v>10005554521</v>
      </c>
      <c r="F1237" s="204" t="s">
        <v>502</v>
      </c>
      <c r="G1237" s="204" t="s">
        <v>70</v>
      </c>
      <c r="H1237" s="204"/>
      <c r="I1237" s="204" t="s">
        <v>496</v>
      </c>
      <c r="J1237" s="202" t="s">
        <v>334</v>
      </c>
      <c r="K1237" s="169" t="str">
        <f t="array" ref="K1237">IFERROR(VLOOKUP(B1237,RT!A:K,11,FALSE),"")</f>
        <v/>
      </c>
      <c r="L1237" s="170" t="str">
        <f t="array" ref="L1237">IFERROR(VLOOKUP(B1237,RT!A:AJ,36,FALSE),"")</f>
        <v/>
      </c>
      <c r="M1237" s="53" t="str">
        <f t="array" ref="M1237">IFERROR(VLOOKUP(B1237,RT!A:AL,38,FALSE),"")</f>
        <v/>
      </c>
      <c r="N1237" s="52" t="str">
        <f t="array" ref="N1237">IFERROR(VLOOKUP(B1237,RT!A:AK,37,FALSE),"")</f>
        <v/>
      </c>
      <c r="O1237" s="54" t="str">
        <f t="array" ref="O1237">IFERROR(VLOOKUP(B1237,RT!A:I,9,FALSE),"")</f>
        <v/>
      </c>
      <c r="P1237" s="52" t="str">
        <f t="array" ref="P1237">IFERROR(VLOOKUP(B1237,RT!A:H,8,FALSE),"")</f>
        <v/>
      </c>
      <c r="Q1237" s="55" t="str">
        <f t="array" ref="Q1237">IFERROR(VLOOKUP(B1237,RT!A:AA,27,FALSE),"")</f>
        <v/>
      </c>
      <c r="R1237" s="56" t="str">
        <f t="array" ref="R1237">IF(AND(E1237&lt;&gt;"",G1237="INS",K1237="OUI",M1237&gt;0),M1237*IF($O1237&gt;41790,5.94,5.65),"")</f>
        <v/>
      </c>
      <c r="S1237" s="50" t="str">
        <f t="array" ref="S1237">IF(AND(E1237&lt;&gt;"",G1237="REV",K1237="OUI",M1237&gt;0),M1237*IF($O1237&gt;41790,6.2,5.9),"")</f>
        <v/>
      </c>
      <c r="T1237" s="57" t="str">
        <f t="array" ref="T1237">IF(AND(E1237&lt;&gt;"",K1237="NON",OR(L1237="Branchement individuel",L1237="Batiment détruit")),3,"")</f>
        <v/>
      </c>
      <c r="U1237" s="58"/>
      <c r="V1237" s="58" t="str">
        <f t="array" ref="V1237">IF(AND(E1237&lt;&gt;"",K1237="OUI",Q1237="OUI"),18,"")</f>
        <v/>
      </c>
      <c r="W1237" s="49" t="str">
        <f t="array" ref="W1237">IF(AND(E1237&lt;&gt;"",K1237="OUI",Q1237="OUI"),60,"")</f>
        <v/>
      </c>
      <c r="X1237" s="56"/>
      <c r="Y1237" s="49"/>
      <c r="Z1237" s="49"/>
      <c r="AA1237" s="51"/>
      <c r="AB1237" s="48"/>
    </row>
    <row r="1238" spans="1:28" x14ac:dyDescent="0.25">
      <c r="A1238" s="152" t="str">
        <f t="array" ref="A1238">IF(D1238="",RIGHT(E1238,7),"")</f>
        <v>5582038</v>
      </c>
      <c r="B1238" s="152">
        <f t="array" ref="B1238">E1238</f>
        <v>10005582038</v>
      </c>
      <c r="C1238" s="61" t="str">
        <f t="array" ref="C1238">IFERROR(VLOOKUP(B1238,RT!A:B,2,FALSE),"")</f>
        <v/>
      </c>
      <c r="D1238" s="7" t="str">
        <f t="array" ref="D1238">IFERROR(VLOOKUP(B1238,RT!A:J,10,FALSE),"")</f>
        <v/>
      </c>
      <c r="E1238" s="203">
        <v>10005582038</v>
      </c>
      <c r="F1238" s="204" t="s">
        <v>497</v>
      </c>
      <c r="G1238" s="204" t="s">
        <v>70</v>
      </c>
      <c r="H1238" s="204"/>
      <c r="I1238" s="204" t="s">
        <v>496</v>
      </c>
      <c r="J1238" s="202" t="s">
        <v>334</v>
      </c>
      <c r="K1238" s="169" t="str">
        <f t="array" ref="K1238">IFERROR(VLOOKUP(B1238,RT!A:K,11,FALSE),"")</f>
        <v/>
      </c>
      <c r="L1238" s="170" t="str">
        <f t="array" ref="L1238">IFERROR(VLOOKUP(B1238,RT!A:AJ,36,FALSE),"")</f>
        <v/>
      </c>
      <c r="M1238" s="53" t="str">
        <f t="array" ref="M1238">IFERROR(VLOOKUP(B1238,RT!A:AL,38,FALSE),"")</f>
        <v/>
      </c>
      <c r="N1238" s="52" t="str">
        <f t="array" ref="N1238">IFERROR(VLOOKUP(B1238,RT!A:AK,37,FALSE),"")</f>
        <v/>
      </c>
      <c r="O1238" s="54" t="str">
        <f t="array" ref="O1238">IFERROR(VLOOKUP(B1238,RT!A:I,9,FALSE),"")</f>
        <v/>
      </c>
      <c r="P1238" s="52" t="str">
        <f t="array" ref="P1238">IFERROR(VLOOKUP(B1238,RT!A:H,8,FALSE),"")</f>
        <v/>
      </c>
      <c r="Q1238" s="55" t="str">
        <f t="array" ref="Q1238">IFERROR(VLOOKUP(B1238,RT!A:AA,27,FALSE),"")</f>
        <v/>
      </c>
      <c r="R1238" s="56" t="str">
        <f t="array" ref="R1238">IF(AND(E1238&lt;&gt;"",G1238="INS",K1238="OUI",M1238&gt;0),M1238*IF($O1238&gt;41790,5.94,5.65),"")</f>
        <v/>
      </c>
      <c r="S1238" s="50" t="str">
        <f t="array" ref="S1238">IF(AND(E1238&lt;&gt;"",G1238="REV",K1238="OUI",M1238&gt;0),M1238*IF($O1238&gt;41790,6.2,5.9),"")</f>
        <v/>
      </c>
      <c r="T1238" s="57" t="str">
        <f t="array" ref="T1238">IF(AND(E1238&lt;&gt;"",K1238="NON",OR(L1238="Branchement individuel",L1238="Batiment détruit")),3,"")</f>
        <v/>
      </c>
      <c r="U1238" s="58"/>
      <c r="V1238" s="58" t="str">
        <f t="array" ref="V1238">IF(AND(E1238&lt;&gt;"",K1238="OUI",Q1238="OUI"),18,"")</f>
        <v/>
      </c>
      <c r="W1238" s="49" t="str">
        <f t="array" ref="W1238">IF(AND(E1238&lt;&gt;"",K1238="OUI",Q1238="OUI"),60,"")</f>
        <v/>
      </c>
      <c r="X1238" s="56"/>
      <c r="Y1238" s="49"/>
      <c r="Z1238" s="49"/>
      <c r="AA1238" s="51"/>
      <c r="AB1238" s="48"/>
    </row>
    <row r="1239" spans="1:28" x14ac:dyDescent="0.25">
      <c r="A1239" s="152" t="str">
        <f t="array" ref="A1239">IF(D1239="",RIGHT(E1239,7),"")</f>
        <v>5558127</v>
      </c>
      <c r="B1239" s="152">
        <f t="array" ref="B1239">E1239</f>
        <v>10005558127</v>
      </c>
      <c r="C1239" s="61" t="str">
        <f t="array" ref="C1239">IFERROR(VLOOKUP(B1239,RT!A:B,2,FALSE),"")</f>
        <v/>
      </c>
      <c r="D1239" s="7" t="str">
        <f t="array" ref="D1239">IFERROR(VLOOKUP(B1239,RT!A:J,10,FALSE),"")</f>
        <v/>
      </c>
      <c r="E1239" s="203">
        <v>10005558127</v>
      </c>
      <c r="F1239" s="204" t="s">
        <v>499</v>
      </c>
      <c r="G1239" s="204" t="s">
        <v>70</v>
      </c>
      <c r="H1239" s="204"/>
      <c r="I1239" s="204" t="s">
        <v>496</v>
      </c>
      <c r="J1239" s="202" t="s">
        <v>334</v>
      </c>
      <c r="K1239" s="169" t="str">
        <f t="array" ref="K1239">IFERROR(VLOOKUP(B1239,RT!A:K,11,FALSE),"")</f>
        <v/>
      </c>
      <c r="L1239" s="170" t="str">
        <f t="array" ref="L1239">IFERROR(VLOOKUP(B1239,RT!A:AJ,36,FALSE),"")</f>
        <v/>
      </c>
      <c r="M1239" s="53" t="str">
        <f t="array" ref="M1239">IFERROR(VLOOKUP(B1239,RT!A:AL,38,FALSE),"")</f>
        <v/>
      </c>
      <c r="N1239" s="52" t="str">
        <f t="array" ref="N1239">IFERROR(VLOOKUP(B1239,RT!A:AK,37,FALSE),"")</f>
        <v/>
      </c>
      <c r="O1239" s="54" t="str">
        <f t="array" ref="O1239">IFERROR(VLOOKUP(B1239,RT!A:I,9,FALSE),"")</f>
        <v/>
      </c>
      <c r="P1239" s="52" t="str">
        <f t="array" ref="P1239">IFERROR(VLOOKUP(B1239,RT!A:H,8,FALSE),"")</f>
        <v/>
      </c>
      <c r="Q1239" s="55" t="str">
        <f t="array" ref="Q1239">IFERROR(VLOOKUP(B1239,RT!A:AA,27,FALSE),"")</f>
        <v/>
      </c>
      <c r="R1239" s="56" t="str">
        <f t="array" ref="R1239">IF(AND(E1239&lt;&gt;"",G1239="INS",K1239="OUI",M1239&gt;0),M1239*IF($O1239&gt;41790,5.94,5.65),"")</f>
        <v/>
      </c>
      <c r="S1239" s="50" t="str">
        <f t="array" ref="S1239">IF(AND(E1239&lt;&gt;"",G1239="REV",K1239="OUI",M1239&gt;0),M1239*IF($O1239&gt;41790,6.2,5.9),"")</f>
        <v/>
      </c>
      <c r="T1239" s="57" t="str">
        <f t="array" ref="T1239">IF(AND(E1239&lt;&gt;"",K1239="NON",OR(L1239="Branchement individuel",L1239="Batiment détruit")),3,"")</f>
        <v/>
      </c>
      <c r="U1239" s="58"/>
      <c r="V1239" s="58" t="str">
        <f t="array" ref="V1239">IF(AND(E1239&lt;&gt;"",K1239="OUI",Q1239="OUI"),18,"")</f>
        <v/>
      </c>
      <c r="W1239" s="49" t="str">
        <f t="array" ref="W1239">IF(AND(E1239&lt;&gt;"",K1239="OUI",Q1239="OUI"),60,"")</f>
        <v/>
      </c>
      <c r="X1239" s="56"/>
      <c r="Y1239" s="49"/>
      <c r="Z1239" s="49"/>
      <c r="AA1239" s="51"/>
      <c r="AB1239" s="48"/>
    </row>
    <row r="1240" spans="1:28" x14ac:dyDescent="0.25">
      <c r="A1240" s="152" t="str">
        <f t="array" ref="A1240">IF(D1240="",RIGHT(E1240,7),"")</f>
        <v>5637940</v>
      </c>
      <c r="B1240" s="152">
        <f t="array" ref="B1240">E1240</f>
        <v>10005637940</v>
      </c>
      <c r="C1240" s="61" t="str">
        <f t="array" ref="C1240">IFERROR(VLOOKUP(B1240,RT!A:B,2,FALSE),"")</f>
        <v/>
      </c>
      <c r="D1240" s="7" t="str">
        <f t="array" ref="D1240">IFERROR(VLOOKUP(B1240,RT!A:J,10,FALSE),"")</f>
        <v/>
      </c>
      <c r="E1240" s="203">
        <v>10005637940</v>
      </c>
      <c r="F1240" s="204" t="s">
        <v>495</v>
      </c>
      <c r="G1240" s="204" t="s">
        <v>70</v>
      </c>
      <c r="H1240" s="204"/>
      <c r="I1240" s="204" t="s">
        <v>496</v>
      </c>
      <c r="J1240" s="202" t="s">
        <v>334</v>
      </c>
      <c r="K1240" s="169" t="str">
        <f t="array" ref="K1240">IFERROR(VLOOKUP(B1240,RT!A:K,11,FALSE),"")</f>
        <v/>
      </c>
      <c r="L1240" s="170" t="str">
        <f t="array" ref="L1240">IFERROR(VLOOKUP(B1240,RT!A:AJ,36,FALSE),"")</f>
        <v/>
      </c>
      <c r="M1240" s="53" t="str">
        <f t="array" ref="M1240">IFERROR(VLOOKUP(B1240,RT!A:AL,38,FALSE),"")</f>
        <v/>
      </c>
      <c r="N1240" s="52" t="str">
        <f t="array" ref="N1240">IFERROR(VLOOKUP(B1240,RT!A:AK,37,FALSE),"")</f>
        <v/>
      </c>
      <c r="O1240" s="54" t="str">
        <f t="array" ref="O1240">IFERROR(VLOOKUP(B1240,RT!A:I,9,FALSE),"")</f>
        <v/>
      </c>
      <c r="P1240" s="52" t="str">
        <f t="array" ref="P1240">IFERROR(VLOOKUP(B1240,RT!A:H,8,FALSE),"")</f>
        <v/>
      </c>
      <c r="Q1240" s="55" t="str">
        <f t="array" ref="Q1240">IFERROR(VLOOKUP(B1240,RT!A:AA,27,FALSE),"")</f>
        <v/>
      </c>
      <c r="R1240" s="56" t="str">
        <f t="array" ref="R1240">IF(AND(E1240&lt;&gt;"",G1240="INS",K1240="OUI",M1240&gt;0),M1240*IF($O1240&gt;41790,5.94,5.65),"")</f>
        <v/>
      </c>
      <c r="S1240" s="50" t="str">
        <f t="array" ref="S1240">IF(AND(E1240&lt;&gt;"",G1240="REV",K1240="OUI",M1240&gt;0),M1240*IF($O1240&gt;41790,6.2,5.9),"")</f>
        <v/>
      </c>
      <c r="T1240" s="57" t="str">
        <f t="array" ref="T1240">IF(AND(E1240&lt;&gt;"",K1240="NON",OR(L1240="Branchement individuel",L1240="Batiment détruit")),3,"")</f>
        <v/>
      </c>
      <c r="U1240" s="58"/>
      <c r="V1240" s="58" t="str">
        <f t="array" ref="V1240">IF(AND(E1240&lt;&gt;"",K1240="OUI",Q1240="OUI"),18,"")</f>
        <v/>
      </c>
      <c r="W1240" s="49" t="str">
        <f t="array" ref="W1240">IF(AND(E1240&lt;&gt;"",K1240="OUI",Q1240="OUI"),60,"")</f>
        <v/>
      </c>
      <c r="X1240" s="56"/>
      <c r="Y1240" s="49"/>
      <c r="Z1240" s="49"/>
      <c r="AA1240" s="51"/>
      <c r="AB1240" s="48"/>
    </row>
    <row r="1241" spans="1:28" x14ac:dyDescent="0.25">
      <c r="A1241" s="152" t="str">
        <f t="array" ref="A1241">IF(D1241="",RIGHT(E1241,7),"")</f>
        <v>5559564</v>
      </c>
      <c r="B1241" s="152">
        <f t="array" ref="B1241">E1241</f>
        <v>10005559564</v>
      </c>
      <c r="C1241" s="61" t="str">
        <f t="array" ref="C1241">IFERROR(VLOOKUP(B1241,RT!A:B,2,FALSE),"")</f>
        <v/>
      </c>
      <c r="D1241" s="7" t="str">
        <f t="array" ref="D1241">IFERROR(VLOOKUP(B1241,RT!A:J,10,FALSE),"")</f>
        <v/>
      </c>
      <c r="E1241" s="203">
        <v>10005559564</v>
      </c>
      <c r="F1241" s="204" t="s">
        <v>512</v>
      </c>
      <c r="G1241" s="204" t="s">
        <v>70</v>
      </c>
      <c r="H1241" s="204"/>
      <c r="I1241" s="204" t="s">
        <v>496</v>
      </c>
      <c r="J1241" s="202" t="s">
        <v>334</v>
      </c>
      <c r="K1241" s="169" t="str">
        <f t="array" ref="K1241">IFERROR(VLOOKUP(B1241,RT!A:K,11,FALSE),"")</f>
        <v/>
      </c>
      <c r="L1241" s="170" t="str">
        <f t="array" ref="L1241">IFERROR(VLOOKUP(B1241,RT!A:AJ,36,FALSE),"")</f>
        <v/>
      </c>
      <c r="M1241" s="53" t="str">
        <f t="array" ref="M1241">IFERROR(VLOOKUP(B1241,RT!A:AL,38,FALSE),"")</f>
        <v/>
      </c>
      <c r="N1241" s="52" t="str">
        <f t="array" ref="N1241">IFERROR(VLOOKUP(B1241,RT!A:AK,37,FALSE),"")</f>
        <v/>
      </c>
      <c r="O1241" s="54" t="str">
        <f t="array" ref="O1241">IFERROR(VLOOKUP(B1241,RT!A:I,9,FALSE),"")</f>
        <v/>
      </c>
      <c r="P1241" s="52" t="str">
        <f t="array" ref="P1241">IFERROR(VLOOKUP(B1241,RT!A:H,8,FALSE),"")</f>
        <v/>
      </c>
      <c r="Q1241" s="55" t="str">
        <f t="array" ref="Q1241">IFERROR(VLOOKUP(B1241,RT!A:AA,27,FALSE),"")</f>
        <v/>
      </c>
      <c r="R1241" s="56" t="str">
        <f t="array" ref="R1241">IF(AND(E1241&lt;&gt;"",G1241="INS",K1241="OUI",M1241&gt;0),M1241*IF($O1241&gt;41790,5.94,5.65),"")</f>
        <v/>
      </c>
      <c r="S1241" s="50" t="str">
        <f t="array" ref="S1241">IF(AND(E1241&lt;&gt;"",G1241="REV",K1241="OUI",M1241&gt;0),M1241*IF($O1241&gt;41790,6.2,5.9),"")</f>
        <v/>
      </c>
      <c r="T1241" s="57" t="str">
        <f t="array" ref="T1241">IF(AND(E1241&lt;&gt;"",K1241="NON",OR(L1241="Branchement individuel",L1241="Batiment détruit")),3,"")</f>
        <v/>
      </c>
      <c r="U1241" s="58"/>
      <c r="V1241" s="58" t="str">
        <f t="array" ref="V1241">IF(AND(E1241&lt;&gt;"",K1241="OUI",Q1241="OUI"),18,"")</f>
        <v/>
      </c>
      <c r="W1241" s="49" t="str">
        <f t="array" ref="W1241">IF(AND(E1241&lt;&gt;"",K1241="OUI",Q1241="OUI"),60,"")</f>
        <v/>
      </c>
      <c r="X1241" s="56"/>
      <c r="Y1241" s="49"/>
      <c r="Z1241" s="49"/>
      <c r="AA1241" s="51"/>
      <c r="AB1241" s="48"/>
    </row>
    <row r="1242" spans="1:28" x14ac:dyDescent="0.25">
      <c r="A1242" s="152" t="str">
        <f t="array" ref="A1242">IF(D1242="",RIGHT(E1242,7),"")</f>
        <v>5556680</v>
      </c>
      <c r="B1242" s="152">
        <f t="array" ref="B1242">E1242</f>
        <v>10005556680</v>
      </c>
      <c r="C1242" s="61" t="str">
        <f t="array" ref="C1242">IFERROR(VLOOKUP(B1242,RT!A:B,2,FALSE),"")</f>
        <v/>
      </c>
      <c r="D1242" s="7" t="str">
        <f t="array" ref="D1242">IFERROR(VLOOKUP(B1242,RT!A:J,10,FALSE),"")</f>
        <v/>
      </c>
      <c r="E1242" s="203">
        <v>10005556680</v>
      </c>
      <c r="F1242" s="204" t="s">
        <v>634</v>
      </c>
      <c r="G1242" s="204" t="s">
        <v>70</v>
      </c>
      <c r="H1242" s="204"/>
      <c r="I1242" s="204" t="s">
        <v>629</v>
      </c>
      <c r="J1242" s="202" t="s">
        <v>334</v>
      </c>
      <c r="K1242" s="169" t="str">
        <f t="array" ref="K1242">IFERROR(VLOOKUP(B1242,RT!A:K,11,FALSE),"")</f>
        <v/>
      </c>
      <c r="L1242" s="170" t="str">
        <f t="array" ref="L1242">IFERROR(VLOOKUP(B1242,RT!A:AJ,36,FALSE),"")</f>
        <v/>
      </c>
      <c r="M1242" s="53" t="str">
        <f t="array" ref="M1242">IFERROR(VLOOKUP(B1242,RT!A:AL,38,FALSE),"")</f>
        <v/>
      </c>
      <c r="N1242" s="52" t="str">
        <f t="array" ref="N1242">IFERROR(VLOOKUP(B1242,RT!A:AK,37,FALSE),"")</f>
        <v/>
      </c>
      <c r="O1242" s="54" t="str">
        <f t="array" ref="O1242">IFERROR(VLOOKUP(B1242,RT!A:I,9,FALSE),"")</f>
        <v/>
      </c>
      <c r="P1242" s="52" t="str">
        <f t="array" ref="P1242">IFERROR(VLOOKUP(B1242,RT!A:H,8,FALSE),"")</f>
        <v/>
      </c>
      <c r="Q1242" s="55" t="str">
        <f t="array" ref="Q1242">IFERROR(VLOOKUP(B1242,RT!A:AA,27,FALSE),"")</f>
        <v/>
      </c>
      <c r="R1242" s="56" t="str">
        <f t="array" ref="R1242">IF(AND(E1242&lt;&gt;"",G1242="INS",K1242="OUI",M1242&gt;0),M1242*IF($O1242&gt;41790,5.94,5.65),"")</f>
        <v/>
      </c>
      <c r="S1242" s="50" t="str">
        <f t="array" ref="S1242">IF(AND(E1242&lt;&gt;"",G1242="REV",K1242="OUI",M1242&gt;0),M1242*IF($O1242&gt;41790,6.2,5.9),"")</f>
        <v/>
      </c>
      <c r="T1242" s="57" t="str">
        <f t="array" ref="T1242">IF(AND(E1242&lt;&gt;"",K1242="NON",OR(L1242="Branchement individuel",L1242="Batiment détruit")),3,"")</f>
        <v/>
      </c>
      <c r="U1242" s="58"/>
      <c r="V1242" s="58" t="str">
        <f t="array" ref="V1242">IF(AND(E1242&lt;&gt;"",K1242="OUI",Q1242="OUI"),18,"")</f>
        <v/>
      </c>
      <c r="W1242" s="49" t="str">
        <f t="array" ref="W1242">IF(AND(E1242&lt;&gt;"",K1242="OUI",Q1242="OUI"),60,"")</f>
        <v/>
      </c>
      <c r="X1242" s="56"/>
      <c r="Y1242" s="49"/>
      <c r="Z1242" s="49"/>
      <c r="AA1242" s="51"/>
      <c r="AB1242" s="48"/>
    </row>
    <row r="1243" spans="1:28" x14ac:dyDescent="0.25">
      <c r="A1243" s="152" t="str">
        <f t="array" ref="A1243">IF(D1243="",RIGHT(E1243,7),"")</f>
        <v>5555949</v>
      </c>
      <c r="B1243" s="152">
        <f t="array" ref="B1243">E1243</f>
        <v>10005555949</v>
      </c>
      <c r="C1243" s="61" t="str">
        <f t="array" ref="C1243">IFERROR(VLOOKUP(B1243,RT!A:B,2,FALSE),"")</f>
        <v/>
      </c>
      <c r="D1243" s="7" t="str">
        <f t="array" ref="D1243">IFERROR(VLOOKUP(B1243,RT!A:J,10,FALSE),"")</f>
        <v/>
      </c>
      <c r="E1243" s="203">
        <v>10005555949</v>
      </c>
      <c r="F1243" s="204" t="s">
        <v>640</v>
      </c>
      <c r="G1243" s="204" t="s">
        <v>70</v>
      </c>
      <c r="H1243" s="204"/>
      <c r="I1243" s="204" t="s">
        <v>629</v>
      </c>
      <c r="J1243" s="202" t="s">
        <v>334</v>
      </c>
      <c r="K1243" s="169" t="str">
        <f t="array" ref="K1243">IFERROR(VLOOKUP(B1243,RT!A:K,11,FALSE),"")</f>
        <v/>
      </c>
      <c r="L1243" s="170" t="str">
        <f t="array" ref="L1243">IFERROR(VLOOKUP(B1243,RT!A:AJ,36,FALSE),"")</f>
        <v/>
      </c>
      <c r="M1243" s="53" t="str">
        <f t="array" ref="M1243">IFERROR(VLOOKUP(B1243,RT!A:AL,38,FALSE),"")</f>
        <v/>
      </c>
      <c r="N1243" s="52" t="str">
        <f t="array" ref="N1243">IFERROR(VLOOKUP(B1243,RT!A:AK,37,FALSE),"")</f>
        <v/>
      </c>
      <c r="O1243" s="54" t="str">
        <f t="array" ref="O1243">IFERROR(VLOOKUP(B1243,RT!A:I,9,FALSE),"")</f>
        <v/>
      </c>
      <c r="P1243" s="52" t="str">
        <f t="array" ref="P1243">IFERROR(VLOOKUP(B1243,RT!A:H,8,FALSE),"")</f>
        <v/>
      </c>
      <c r="Q1243" s="55" t="str">
        <f t="array" ref="Q1243">IFERROR(VLOOKUP(B1243,RT!A:AA,27,FALSE),"")</f>
        <v/>
      </c>
      <c r="R1243" s="56" t="str">
        <f t="array" ref="R1243">IF(AND(E1243&lt;&gt;"",G1243="INS",K1243="OUI",M1243&gt;0),M1243*IF($O1243&gt;41790,5.94,5.65),"")</f>
        <v/>
      </c>
      <c r="S1243" s="50" t="str">
        <f t="array" ref="S1243">IF(AND(E1243&lt;&gt;"",G1243="REV",K1243="OUI",M1243&gt;0),M1243*IF($O1243&gt;41790,6.2,5.9),"")</f>
        <v/>
      </c>
      <c r="T1243" s="57" t="str">
        <f t="array" ref="T1243">IF(AND(E1243&lt;&gt;"",K1243="NON",OR(L1243="Branchement individuel",L1243="Batiment détruit")),3,"")</f>
        <v/>
      </c>
      <c r="U1243" s="58"/>
      <c r="V1243" s="58" t="str">
        <f t="array" ref="V1243">IF(AND(E1243&lt;&gt;"",K1243="OUI",Q1243="OUI"),18,"")</f>
        <v/>
      </c>
      <c r="W1243" s="49" t="str">
        <f t="array" ref="W1243">IF(AND(E1243&lt;&gt;"",K1243="OUI",Q1243="OUI"),60,"")</f>
        <v/>
      </c>
      <c r="X1243" s="56"/>
      <c r="Y1243" s="49"/>
      <c r="Z1243" s="49"/>
      <c r="AA1243" s="51"/>
      <c r="AB1243" s="48"/>
    </row>
    <row r="1244" spans="1:28" x14ac:dyDescent="0.25">
      <c r="A1244" s="152" t="str">
        <f t="array" ref="A1244">IF(D1244="",RIGHT(E1244,7),"")</f>
        <v>5553746</v>
      </c>
      <c r="B1244" s="152">
        <f t="array" ref="B1244">E1244</f>
        <v>10005553746</v>
      </c>
      <c r="C1244" s="61" t="str">
        <f t="array" ref="C1244">IFERROR(VLOOKUP(B1244,RT!A:B,2,FALSE),"")</f>
        <v/>
      </c>
      <c r="D1244" s="7" t="str">
        <f t="array" ref="D1244">IFERROR(VLOOKUP(B1244,RT!A:J,10,FALSE),"")</f>
        <v/>
      </c>
      <c r="E1244" s="203">
        <v>10005553746</v>
      </c>
      <c r="F1244" s="204" t="s">
        <v>642</v>
      </c>
      <c r="G1244" s="204" t="s">
        <v>70</v>
      </c>
      <c r="H1244" s="204"/>
      <c r="I1244" s="204" t="s">
        <v>629</v>
      </c>
      <c r="J1244" s="202" t="s">
        <v>334</v>
      </c>
      <c r="K1244" s="169" t="str">
        <f t="array" ref="K1244">IFERROR(VLOOKUP(B1244,RT!A:K,11,FALSE),"")</f>
        <v/>
      </c>
      <c r="L1244" s="170" t="str">
        <f t="array" ref="L1244">IFERROR(VLOOKUP(B1244,RT!A:AJ,36,FALSE),"")</f>
        <v/>
      </c>
      <c r="M1244" s="53" t="str">
        <f t="array" ref="M1244">IFERROR(VLOOKUP(B1244,RT!A:AL,38,FALSE),"")</f>
        <v/>
      </c>
      <c r="N1244" s="52" t="str">
        <f t="array" ref="N1244">IFERROR(VLOOKUP(B1244,RT!A:AK,37,FALSE),"")</f>
        <v/>
      </c>
      <c r="O1244" s="54" t="str">
        <f t="array" ref="O1244">IFERROR(VLOOKUP(B1244,RT!A:I,9,FALSE),"")</f>
        <v/>
      </c>
      <c r="P1244" s="52" t="str">
        <f t="array" ref="P1244">IFERROR(VLOOKUP(B1244,RT!A:H,8,FALSE),"")</f>
        <v/>
      </c>
      <c r="Q1244" s="55" t="str">
        <f t="array" ref="Q1244">IFERROR(VLOOKUP(B1244,RT!A:AA,27,FALSE),"")</f>
        <v/>
      </c>
      <c r="R1244" s="56" t="str">
        <f t="array" ref="R1244">IF(AND(E1244&lt;&gt;"",G1244="INS",K1244="OUI",M1244&gt;0),M1244*IF($O1244&gt;41790,5.94,5.65),"")</f>
        <v/>
      </c>
      <c r="S1244" s="50" t="str">
        <f t="array" ref="S1244">IF(AND(E1244&lt;&gt;"",G1244="REV",K1244="OUI",M1244&gt;0),M1244*IF($O1244&gt;41790,6.2,5.9),"")</f>
        <v/>
      </c>
      <c r="T1244" s="57" t="str">
        <f t="array" ref="T1244">IF(AND(E1244&lt;&gt;"",K1244="NON",OR(L1244="Branchement individuel",L1244="Batiment détruit")),3,"")</f>
        <v/>
      </c>
      <c r="U1244" s="58"/>
      <c r="V1244" s="58" t="str">
        <f t="array" ref="V1244">IF(AND(E1244&lt;&gt;"",K1244="OUI",Q1244="OUI"),18,"")</f>
        <v/>
      </c>
      <c r="W1244" s="49" t="str">
        <f t="array" ref="W1244">IF(AND(E1244&lt;&gt;"",K1244="OUI",Q1244="OUI"),60,"")</f>
        <v/>
      </c>
      <c r="X1244" s="56"/>
      <c r="Y1244" s="49"/>
      <c r="Z1244" s="49"/>
      <c r="AA1244" s="51"/>
      <c r="AB1244" s="48"/>
    </row>
    <row r="1245" spans="1:28" x14ac:dyDescent="0.25">
      <c r="A1245" s="152" t="str">
        <f t="array" ref="A1245">IF(D1245="",RIGHT(E1245,7),"")</f>
        <v>5558831</v>
      </c>
      <c r="B1245" s="152">
        <f t="array" ref="B1245">E1245</f>
        <v>10005558831</v>
      </c>
      <c r="C1245" s="61" t="str">
        <f t="array" ref="C1245">IFERROR(VLOOKUP(B1245,RT!A:B,2,FALSE),"")</f>
        <v/>
      </c>
      <c r="D1245" s="7" t="str">
        <f t="array" ref="D1245">IFERROR(VLOOKUP(B1245,RT!A:J,10,FALSE),"")</f>
        <v/>
      </c>
      <c r="E1245" s="203">
        <v>10005558831</v>
      </c>
      <c r="F1245" s="204" t="s">
        <v>643</v>
      </c>
      <c r="G1245" s="204" t="s">
        <v>70</v>
      </c>
      <c r="H1245" s="204"/>
      <c r="I1245" s="204" t="s">
        <v>629</v>
      </c>
      <c r="J1245" s="202" t="s">
        <v>334</v>
      </c>
      <c r="K1245" s="169" t="str">
        <f t="array" ref="K1245">IFERROR(VLOOKUP(B1245,RT!A:K,11,FALSE),"")</f>
        <v/>
      </c>
      <c r="L1245" s="170" t="str">
        <f t="array" ref="L1245">IFERROR(VLOOKUP(B1245,RT!A:AJ,36,FALSE),"")</f>
        <v/>
      </c>
      <c r="M1245" s="53" t="str">
        <f t="array" ref="M1245">IFERROR(VLOOKUP(B1245,RT!A:AL,38,FALSE),"")</f>
        <v/>
      </c>
      <c r="N1245" s="52" t="str">
        <f t="array" ref="N1245">IFERROR(VLOOKUP(B1245,RT!A:AK,37,FALSE),"")</f>
        <v/>
      </c>
      <c r="O1245" s="54" t="str">
        <f t="array" ref="O1245">IFERROR(VLOOKUP(B1245,RT!A:I,9,FALSE),"")</f>
        <v/>
      </c>
      <c r="P1245" s="52" t="str">
        <f t="array" ref="P1245">IFERROR(VLOOKUP(B1245,RT!A:H,8,FALSE),"")</f>
        <v/>
      </c>
      <c r="Q1245" s="55" t="str">
        <f t="array" ref="Q1245">IFERROR(VLOOKUP(B1245,RT!A:AA,27,FALSE),"")</f>
        <v/>
      </c>
      <c r="R1245" s="56" t="str">
        <f t="array" ref="R1245">IF(AND(E1245&lt;&gt;"",G1245="INS",K1245="OUI",M1245&gt;0),M1245*IF($O1245&gt;41790,5.94,5.65),"")</f>
        <v/>
      </c>
      <c r="S1245" s="50" t="str">
        <f t="array" ref="S1245">IF(AND(E1245&lt;&gt;"",G1245="REV",K1245="OUI",M1245&gt;0),M1245*IF($O1245&gt;41790,6.2,5.9),"")</f>
        <v/>
      </c>
      <c r="T1245" s="57" t="str">
        <f t="array" ref="T1245">IF(AND(E1245&lt;&gt;"",K1245="NON",OR(L1245="Branchement individuel",L1245="Batiment détruit")),3,"")</f>
        <v/>
      </c>
      <c r="U1245" s="58"/>
      <c r="V1245" s="58" t="str">
        <f t="array" ref="V1245">IF(AND(E1245&lt;&gt;"",K1245="OUI",Q1245="OUI"),18,"")</f>
        <v/>
      </c>
      <c r="W1245" s="49" t="str">
        <f t="array" ref="W1245">IF(AND(E1245&lt;&gt;"",K1245="OUI",Q1245="OUI"),60,"")</f>
        <v/>
      </c>
      <c r="X1245" s="56"/>
      <c r="Y1245" s="49"/>
      <c r="Z1245" s="49"/>
      <c r="AA1245" s="51"/>
      <c r="AB1245" s="48"/>
    </row>
    <row r="1246" spans="1:28" x14ac:dyDescent="0.25">
      <c r="A1246" s="152" t="str">
        <f t="array" ref="A1246">IF(D1246="",RIGHT(E1246,7),"")</f>
        <v>5583880</v>
      </c>
      <c r="B1246" s="152">
        <f t="array" ref="B1246">E1246</f>
        <v>10005583880</v>
      </c>
      <c r="C1246" s="61" t="str">
        <f t="array" ref="C1246">IFERROR(VLOOKUP(B1246,RT!A:B,2,FALSE),"")</f>
        <v/>
      </c>
      <c r="D1246" s="7" t="str">
        <f t="array" ref="D1246">IFERROR(VLOOKUP(B1246,RT!A:J,10,FALSE),"")</f>
        <v/>
      </c>
      <c r="E1246" s="203">
        <v>10005583880</v>
      </c>
      <c r="F1246" s="204" t="s">
        <v>632</v>
      </c>
      <c r="G1246" s="204" t="s">
        <v>70</v>
      </c>
      <c r="H1246" s="204"/>
      <c r="I1246" s="204" t="s">
        <v>629</v>
      </c>
      <c r="J1246" s="202" t="s">
        <v>334</v>
      </c>
      <c r="K1246" s="169" t="str">
        <f t="array" ref="K1246">IFERROR(VLOOKUP(B1246,RT!A:K,11,FALSE),"")</f>
        <v/>
      </c>
      <c r="L1246" s="170" t="str">
        <f t="array" ref="L1246">IFERROR(VLOOKUP(B1246,RT!A:AJ,36,FALSE),"")</f>
        <v/>
      </c>
      <c r="M1246" s="53" t="str">
        <f t="array" ref="M1246">IFERROR(VLOOKUP(B1246,RT!A:AL,38,FALSE),"")</f>
        <v/>
      </c>
      <c r="N1246" s="52" t="str">
        <f t="array" ref="N1246">IFERROR(VLOOKUP(B1246,RT!A:AK,37,FALSE),"")</f>
        <v/>
      </c>
      <c r="O1246" s="54" t="str">
        <f t="array" ref="O1246">IFERROR(VLOOKUP(B1246,RT!A:I,9,FALSE),"")</f>
        <v/>
      </c>
      <c r="P1246" s="52" t="str">
        <f t="array" ref="P1246">IFERROR(VLOOKUP(B1246,RT!A:H,8,FALSE),"")</f>
        <v/>
      </c>
      <c r="Q1246" s="55" t="str">
        <f t="array" ref="Q1246">IFERROR(VLOOKUP(B1246,RT!A:AA,27,FALSE),"")</f>
        <v/>
      </c>
      <c r="R1246" s="56" t="str">
        <f t="array" ref="R1246">IF(AND(E1246&lt;&gt;"",G1246="INS",K1246="OUI",M1246&gt;0),M1246*IF($O1246&gt;41790,5.94,5.65),"")</f>
        <v/>
      </c>
      <c r="S1246" s="50" t="str">
        <f t="array" ref="S1246">IF(AND(E1246&lt;&gt;"",G1246="REV",K1246="OUI",M1246&gt;0),M1246*IF($O1246&gt;41790,6.2,5.9),"")</f>
        <v/>
      </c>
      <c r="T1246" s="57" t="str">
        <f t="array" ref="T1246">IF(AND(E1246&lt;&gt;"",K1246="NON",OR(L1246="Branchement individuel",L1246="Batiment détruit")),3,"")</f>
        <v/>
      </c>
      <c r="U1246" s="58"/>
      <c r="V1246" s="58" t="str">
        <f t="array" ref="V1246">IF(AND(E1246&lt;&gt;"",K1246="OUI",Q1246="OUI"),18,"")</f>
        <v/>
      </c>
      <c r="W1246" s="49" t="str">
        <f t="array" ref="W1246">IF(AND(E1246&lt;&gt;"",K1246="OUI",Q1246="OUI"),60,"")</f>
        <v/>
      </c>
      <c r="X1246" s="56"/>
      <c r="Y1246" s="49"/>
      <c r="Z1246" s="49"/>
      <c r="AA1246" s="51"/>
      <c r="AB1246" s="48"/>
    </row>
    <row r="1247" spans="1:28" x14ac:dyDescent="0.25">
      <c r="A1247" s="152" t="str">
        <f t="array" ref="A1247">IF(D1247="",RIGHT(E1247,7),"")</f>
        <v>5557397</v>
      </c>
      <c r="B1247" s="152">
        <f t="array" ref="B1247">E1247</f>
        <v>10005557397</v>
      </c>
      <c r="C1247" s="61" t="str">
        <f t="array" ref="C1247">IFERROR(VLOOKUP(B1247,RT!A:B,2,FALSE),"")</f>
        <v/>
      </c>
      <c r="D1247" s="7" t="str">
        <f t="array" ref="D1247">IFERROR(VLOOKUP(B1247,RT!A:J,10,FALSE),"")</f>
        <v/>
      </c>
      <c r="E1247" s="203">
        <v>10005557397</v>
      </c>
      <c r="F1247" s="204" t="s">
        <v>639</v>
      </c>
      <c r="G1247" s="204" t="s">
        <v>70</v>
      </c>
      <c r="H1247" s="204"/>
      <c r="I1247" s="204" t="s">
        <v>629</v>
      </c>
      <c r="J1247" s="202" t="s">
        <v>334</v>
      </c>
      <c r="K1247" s="169" t="str">
        <f t="array" ref="K1247">IFERROR(VLOOKUP(B1247,RT!A:K,11,FALSE),"")</f>
        <v/>
      </c>
      <c r="L1247" s="170" t="str">
        <f t="array" ref="L1247">IFERROR(VLOOKUP(B1247,RT!A:AJ,36,FALSE),"")</f>
        <v/>
      </c>
      <c r="M1247" s="53" t="str">
        <f t="array" ref="M1247">IFERROR(VLOOKUP(B1247,RT!A:AL,38,FALSE),"")</f>
        <v/>
      </c>
      <c r="N1247" s="52" t="str">
        <f t="array" ref="N1247">IFERROR(VLOOKUP(B1247,RT!A:AK,37,FALSE),"")</f>
        <v/>
      </c>
      <c r="O1247" s="54" t="str">
        <f t="array" ref="O1247">IFERROR(VLOOKUP(B1247,RT!A:I,9,FALSE),"")</f>
        <v/>
      </c>
      <c r="P1247" s="52" t="str">
        <f t="array" ref="P1247">IFERROR(VLOOKUP(B1247,RT!A:H,8,FALSE),"")</f>
        <v/>
      </c>
      <c r="Q1247" s="55" t="str">
        <f t="array" ref="Q1247">IFERROR(VLOOKUP(B1247,RT!A:AA,27,FALSE),"")</f>
        <v/>
      </c>
      <c r="R1247" s="56" t="str">
        <f t="array" ref="R1247">IF(AND(E1247&lt;&gt;"",G1247="INS",K1247="OUI",M1247&gt;0),M1247*IF($O1247&gt;41790,5.94,5.65),"")</f>
        <v/>
      </c>
      <c r="S1247" s="50" t="str">
        <f t="array" ref="S1247">IF(AND(E1247&lt;&gt;"",G1247="REV",K1247="OUI",M1247&gt;0),M1247*IF($O1247&gt;41790,6.2,5.9),"")</f>
        <v/>
      </c>
      <c r="T1247" s="57" t="str">
        <f t="array" ref="T1247">IF(AND(E1247&lt;&gt;"",K1247="NON",OR(L1247="Branchement individuel",L1247="Batiment détruit")),3,"")</f>
        <v/>
      </c>
      <c r="U1247" s="58"/>
      <c r="V1247" s="58" t="str">
        <f t="array" ref="V1247">IF(AND(E1247&lt;&gt;"",K1247="OUI",Q1247="OUI"),18,"")</f>
        <v/>
      </c>
      <c r="W1247" s="49" t="str">
        <f t="array" ref="W1247">IF(AND(E1247&lt;&gt;"",K1247="OUI",Q1247="OUI"),60,"")</f>
        <v/>
      </c>
      <c r="X1247" s="56"/>
      <c r="Y1247" s="49"/>
      <c r="Z1247" s="49"/>
      <c r="AA1247" s="51"/>
      <c r="AB1247" s="48"/>
    </row>
    <row r="1248" spans="1:28" x14ac:dyDescent="0.25">
      <c r="A1248" s="152" t="str">
        <f t="array" ref="A1248">IF(D1248="",RIGHT(E1248,7),"")</f>
        <v>5554524</v>
      </c>
      <c r="B1248" s="152">
        <f t="array" ref="B1248">E1248</f>
        <v>10005554524</v>
      </c>
      <c r="C1248" s="61" t="str">
        <f t="array" ref="C1248">IFERROR(VLOOKUP(B1248,RT!A:B,2,FALSE),"")</f>
        <v/>
      </c>
      <c r="D1248" s="7" t="str">
        <f t="array" ref="D1248">IFERROR(VLOOKUP(B1248,RT!A:J,10,FALSE),"")</f>
        <v/>
      </c>
      <c r="E1248" s="203">
        <v>10005554524</v>
      </c>
      <c r="F1248" s="204" t="s">
        <v>638</v>
      </c>
      <c r="G1248" s="204" t="s">
        <v>70</v>
      </c>
      <c r="H1248" s="204"/>
      <c r="I1248" s="204" t="s">
        <v>629</v>
      </c>
      <c r="J1248" s="202" t="s">
        <v>334</v>
      </c>
      <c r="K1248" s="169" t="str">
        <f t="array" ref="K1248">IFERROR(VLOOKUP(B1248,RT!A:K,11,FALSE),"")</f>
        <v/>
      </c>
      <c r="L1248" s="170" t="str">
        <f t="array" ref="L1248">IFERROR(VLOOKUP(B1248,RT!A:AJ,36,FALSE),"")</f>
        <v/>
      </c>
      <c r="M1248" s="53" t="str">
        <f t="array" ref="M1248">IFERROR(VLOOKUP(B1248,RT!A:AL,38,FALSE),"")</f>
        <v/>
      </c>
      <c r="N1248" s="52" t="str">
        <f t="array" ref="N1248">IFERROR(VLOOKUP(B1248,RT!A:AK,37,FALSE),"")</f>
        <v/>
      </c>
      <c r="O1248" s="54" t="str">
        <f t="array" ref="O1248">IFERROR(VLOOKUP(B1248,RT!A:I,9,FALSE),"")</f>
        <v/>
      </c>
      <c r="P1248" s="52" t="str">
        <f t="array" ref="P1248">IFERROR(VLOOKUP(B1248,RT!A:H,8,FALSE),"")</f>
        <v/>
      </c>
      <c r="Q1248" s="55" t="str">
        <f t="array" ref="Q1248">IFERROR(VLOOKUP(B1248,RT!A:AA,27,FALSE),"")</f>
        <v/>
      </c>
      <c r="R1248" s="56" t="str">
        <f t="array" ref="R1248">IF(AND(E1248&lt;&gt;"",G1248="INS",K1248="OUI",M1248&gt;0),M1248*IF($O1248&gt;41790,5.94,5.65),"")</f>
        <v/>
      </c>
      <c r="S1248" s="50" t="str">
        <f t="array" ref="S1248">IF(AND(E1248&lt;&gt;"",G1248="REV",K1248="OUI",M1248&gt;0),M1248*IF($O1248&gt;41790,6.2,5.9),"")</f>
        <v/>
      </c>
      <c r="T1248" s="57" t="str">
        <f t="array" ref="T1248">IF(AND(E1248&lt;&gt;"",K1248="NON",OR(L1248="Branchement individuel",L1248="Batiment détruit")),3,"")</f>
        <v/>
      </c>
      <c r="U1248" s="58"/>
      <c r="V1248" s="58" t="str">
        <f t="array" ref="V1248">IF(AND(E1248&lt;&gt;"",K1248="OUI",Q1248="OUI"),18,"")</f>
        <v/>
      </c>
      <c r="W1248" s="49" t="str">
        <f t="array" ref="W1248">IF(AND(E1248&lt;&gt;"",K1248="OUI",Q1248="OUI"),60,"")</f>
        <v/>
      </c>
      <c r="X1248" s="56"/>
      <c r="Y1248" s="49"/>
      <c r="Z1248" s="49"/>
      <c r="AA1248" s="51"/>
      <c r="AB1248" s="48"/>
    </row>
    <row r="1249" spans="1:28" x14ac:dyDescent="0.25">
      <c r="A1249" s="152" t="str">
        <f t="array" ref="A1249">IF(D1249="",RIGHT(E1249,7),"")</f>
        <v>5555256</v>
      </c>
      <c r="B1249" s="152">
        <f t="array" ref="B1249">E1249</f>
        <v>10005555256</v>
      </c>
      <c r="C1249" s="61" t="str">
        <f t="array" ref="C1249">IFERROR(VLOOKUP(B1249,RT!A:B,2,FALSE),"")</f>
        <v/>
      </c>
      <c r="D1249" s="7" t="str">
        <f t="array" ref="D1249">IFERROR(VLOOKUP(B1249,RT!A:J,10,FALSE),"")</f>
        <v/>
      </c>
      <c r="E1249" s="203">
        <v>10005555256</v>
      </c>
      <c r="F1249" s="204" t="s">
        <v>637</v>
      </c>
      <c r="G1249" s="204" t="s">
        <v>70</v>
      </c>
      <c r="H1249" s="204"/>
      <c r="I1249" s="204" t="s">
        <v>629</v>
      </c>
      <c r="J1249" s="202" t="s">
        <v>334</v>
      </c>
      <c r="K1249" s="169" t="str">
        <f t="array" ref="K1249">IFERROR(VLOOKUP(B1249,RT!A:K,11,FALSE),"")</f>
        <v/>
      </c>
      <c r="L1249" s="170" t="str">
        <f t="array" ref="L1249">IFERROR(VLOOKUP(B1249,RT!A:AJ,36,FALSE),"")</f>
        <v/>
      </c>
      <c r="M1249" s="53" t="str">
        <f t="array" ref="M1249">IFERROR(VLOOKUP(B1249,RT!A:AL,38,FALSE),"")</f>
        <v/>
      </c>
      <c r="N1249" s="52" t="str">
        <f t="array" ref="N1249">IFERROR(VLOOKUP(B1249,RT!A:AK,37,FALSE),"")</f>
        <v/>
      </c>
      <c r="O1249" s="54" t="str">
        <f t="array" ref="O1249">IFERROR(VLOOKUP(B1249,RT!A:I,9,FALSE),"")</f>
        <v/>
      </c>
      <c r="P1249" s="52" t="str">
        <f t="array" ref="P1249">IFERROR(VLOOKUP(B1249,RT!A:H,8,FALSE),"")</f>
        <v/>
      </c>
      <c r="Q1249" s="55" t="str">
        <f t="array" ref="Q1249">IFERROR(VLOOKUP(B1249,RT!A:AA,27,FALSE),"")</f>
        <v/>
      </c>
      <c r="R1249" s="56" t="str">
        <f t="array" ref="R1249">IF(AND(E1249&lt;&gt;"",G1249="INS",K1249="OUI",M1249&gt;0),M1249*IF($O1249&gt;41790,5.94,5.65),"")</f>
        <v/>
      </c>
      <c r="S1249" s="50" t="str">
        <f t="array" ref="S1249">IF(AND(E1249&lt;&gt;"",G1249="REV",K1249="OUI",M1249&gt;0),M1249*IF($O1249&gt;41790,6.2,5.9),"")</f>
        <v/>
      </c>
      <c r="T1249" s="57" t="str">
        <f t="array" ref="T1249">IF(AND(E1249&lt;&gt;"",K1249="NON",OR(L1249="Branchement individuel",L1249="Batiment détruit")),3,"")</f>
        <v/>
      </c>
      <c r="U1249" s="58"/>
      <c r="V1249" s="58" t="str">
        <f t="array" ref="V1249">IF(AND(E1249&lt;&gt;"",K1249="OUI",Q1249="OUI"),18,"")</f>
        <v/>
      </c>
      <c r="W1249" s="49" t="str">
        <f t="array" ref="W1249">IF(AND(E1249&lt;&gt;"",K1249="OUI",Q1249="OUI"),60,"")</f>
        <v/>
      </c>
      <c r="X1249" s="56"/>
      <c r="Y1249" s="49"/>
      <c r="Z1249" s="49"/>
      <c r="AA1249" s="51"/>
      <c r="AB1249" s="48"/>
    </row>
    <row r="1250" spans="1:28" x14ac:dyDescent="0.25">
      <c r="A1250" s="152" t="str">
        <f t="array" ref="A1250">IF(D1250="",RIGHT(E1250,7),"")</f>
        <v>5583881</v>
      </c>
      <c r="B1250" s="152">
        <f t="array" ref="B1250">E1250</f>
        <v>10005583881</v>
      </c>
      <c r="C1250" s="61" t="str">
        <f t="array" ref="C1250">IFERROR(VLOOKUP(B1250,RT!A:B,2,FALSE),"")</f>
        <v/>
      </c>
      <c r="D1250" s="7" t="str">
        <f t="array" ref="D1250">IFERROR(VLOOKUP(B1250,RT!A:J,10,FALSE),"")</f>
        <v/>
      </c>
      <c r="E1250" s="203">
        <v>10005583881</v>
      </c>
      <c r="F1250" s="204" t="s">
        <v>631</v>
      </c>
      <c r="G1250" s="204" t="s">
        <v>70</v>
      </c>
      <c r="H1250" s="204"/>
      <c r="I1250" s="204" t="s">
        <v>629</v>
      </c>
      <c r="J1250" s="202" t="s">
        <v>334</v>
      </c>
      <c r="K1250" s="169" t="str">
        <f t="array" ref="K1250">IFERROR(VLOOKUP(B1250,RT!A:K,11,FALSE),"")</f>
        <v/>
      </c>
      <c r="L1250" s="170" t="str">
        <f t="array" ref="L1250">IFERROR(VLOOKUP(B1250,RT!A:AJ,36,FALSE),"")</f>
        <v/>
      </c>
      <c r="M1250" s="53" t="str">
        <f t="array" ref="M1250">IFERROR(VLOOKUP(B1250,RT!A:AL,38,FALSE),"")</f>
        <v/>
      </c>
      <c r="N1250" s="52" t="str">
        <f t="array" ref="N1250">IFERROR(VLOOKUP(B1250,RT!A:AK,37,FALSE),"")</f>
        <v/>
      </c>
      <c r="O1250" s="54" t="str">
        <f t="array" ref="O1250">IFERROR(VLOOKUP(B1250,RT!A:I,9,FALSE),"")</f>
        <v/>
      </c>
      <c r="P1250" s="52" t="str">
        <f t="array" ref="P1250">IFERROR(VLOOKUP(B1250,RT!A:H,8,FALSE),"")</f>
        <v/>
      </c>
      <c r="Q1250" s="55" t="str">
        <f t="array" ref="Q1250">IFERROR(VLOOKUP(B1250,RT!A:AA,27,FALSE),"")</f>
        <v/>
      </c>
      <c r="R1250" s="56" t="str">
        <f t="array" ref="R1250">IF(AND(E1250&lt;&gt;"",G1250="INS",K1250="OUI",M1250&gt;0),M1250*IF($O1250&gt;41790,5.94,5.65),"")</f>
        <v/>
      </c>
      <c r="S1250" s="50" t="str">
        <f t="array" ref="S1250">IF(AND(E1250&lt;&gt;"",G1250="REV",K1250="OUI",M1250&gt;0),M1250*IF($O1250&gt;41790,6.2,5.9),"")</f>
        <v/>
      </c>
      <c r="T1250" s="57" t="str">
        <f t="array" ref="T1250">IF(AND(E1250&lt;&gt;"",K1250="NON",OR(L1250="Branchement individuel",L1250="Batiment détruit")),3,"")</f>
        <v/>
      </c>
      <c r="U1250" s="58"/>
      <c r="V1250" s="58" t="str">
        <f t="array" ref="V1250">IF(AND(E1250&lt;&gt;"",K1250="OUI",Q1250="OUI"),18,"")</f>
        <v/>
      </c>
      <c r="W1250" s="49" t="str">
        <f t="array" ref="W1250">IF(AND(E1250&lt;&gt;"",K1250="OUI",Q1250="OUI"),60,"")</f>
        <v/>
      </c>
      <c r="X1250" s="56"/>
      <c r="Y1250" s="49"/>
      <c r="Z1250" s="49"/>
      <c r="AA1250" s="51"/>
      <c r="AB1250" s="48"/>
    </row>
    <row r="1251" spans="1:28" x14ac:dyDescent="0.25">
      <c r="A1251" s="152" t="str">
        <f t="array" ref="A1251">IF(D1251="",RIGHT(E1251,7),"")</f>
        <v>5585122</v>
      </c>
      <c r="B1251" s="152">
        <f t="array" ref="B1251">E1251</f>
        <v>10005585122</v>
      </c>
      <c r="C1251" s="61" t="str">
        <f t="array" ref="C1251">IFERROR(VLOOKUP(B1251,RT!A:B,2,FALSE),"")</f>
        <v/>
      </c>
      <c r="D1251" s="7" t="str">
        <f t="array" ref="D1251">IFERROR(VLOOKUP(B1251,RT!A:J,10,FALSE),"")</f>
        <v/>
      </c>
      <c r="E1251" s="203">
        <v>10005585122</v>
      </c>
      <c r="F1251" s="204" t="s">
        <v>630</v>
      </c>
      <c r="G1251" s="204" t="s">
        <v>70</v>
      </c>
      <c r="H1251" s="204"/>
      <c r="I1251" s="204" t="s">
        <v>629</v>
      </c>
      <c r="J1251" s="202" t="s">
        <v>334</v>
      </c>
      <c r="K1251" s="169" t="str">
        <f t="array" ref="K1251">IFERROR(VLOOKUP(B1251,RT!A:K,11,FALSE),"")</f>
        <v/>
      </c>
      <c r="L1251" s="170" t="str">
        <f t="array" ref="L1251">IFERROR(VLOOKUP(B1251,RT!A:AJ,36,FALSE),"")</f>
        <v/>
      </c>
      <c r="M1251" s="53" t="str">
        <f t="array" ref="M1251">IFERROR(VLOOKUP(B1251,RT!A:AL,38,FALSE),"")</f>
        <v/>
      </c>
      <c r="N1251" s="52" t="str">
        <f t="array" ref="N1251">IFERROR(VLOOKUP(B1251,RT!A:AK,37,FALSE),"")</f>
        <v/>
      </c>
      <c r="O1251" s="54" t="str">
        <f t="array" ref="O1251">IFERROR(VLOOKUP(B1251,RT!A:I,9,FALSE),"")</f>
        <v/>
      </c>
      <c r="P1251" s="52" t="str">
        <f t="array" ref="P1251">IFERROR(VLOOKUP(B1251,RT!A:H,8,FALSE),"")</f>
        <v/>
      </c>
      <c r="Q1251" s="55" t="str">
        <f t="array" ref="Q1251">IFERROR(VLOOKUP(B1251,RT!A:AA,27,FALSE),"")</f>
        <v/>
      </c>
      <c r="R1251" s="56" t="str">
        <f t="array" ref="R1251">IF(AND(E1251&lt;&gt;"",G1251="INS",K1251="OUI",M1251&gt;0),M1251*IF($O1251&gt;41790,5.94,5.65),"")</f>
        <v/>
      </c>
      <c r="S1251" s="50" t="str">
        <f t="array" ref="S1251">IF(AND(E1251&lt;&gt;"",G1251="REV",K1251="OUI",M1251&gt;0),M1251*IF($O1251&gt;41790,6.2,5.9),"")</f>
        <v/>
      </c>
      <c r="T1251" s="57" t="str">
        <f t="array" ref="T1251">IF(AND(E1251&lt;&gt;"",K1251="NON",OR(L1251="Branchement individuel",L1251="Batiment détruit")),3,"")</f>
        <v/>
      </c>
      <c r="U1251" s="58"/>
      <c r="V1251" s="58" t="str">
        <f t="array" ref="V1251">IF(AND(E1251&lt;&gt;"",K1251="OUI",Q1251="OUI"),18,"")</f>
        <v/>
      </c>
      <c r="W1251" s="49" t="str">
        <f t="array" ref="W1251">IF(AND(E1251&lt;&gt;"",K1251="OUI",Q1251="OUI"),60,"")</f>
        <v/>
      </c>
      <c r="X1251" s="56"/>
      <c r="Y1251" s="49"/>
      <c r="Z1251" s="49"/>
      <c r="AA1251" s="51"/>
      <c r="AB1251" s="48"/>
    </row>
    <row r="1252" spans="1:28" x14ac:dyDescent="0.25">
      <c r="A1252" s="152" t="str">
        <f t="array" ref="A1252">IF(D1252="",RIGHT(E1252,7),"")</f>
        <v>5554526</v>
      </c>
      <c r="B1252" s="152">
        <f t="array" ref="B1252">E1252</f>
        <v>10005554526</v>
      </c>
      <c r="C1252" s="61" t="str">
        <f t="array" ref="C1252">IFERROR(VLOOKUP(B1252,RT!A:B,2,FALSE),"")</f>
        <v/>
      </c>
      <c r="D1252" s="7" t="str">
        <f t="array" ref="D1252">IFERROR(VLOOKUP(B1252,RT!A:J,10,FALSE),"")</f>
        <v/>
      </c>
      <c r="E1252" s="203">
        <v>10005554526</v>
      </c>
      <c r="F1252" s="204" t="s">
        <v>636</v>
      </c>
      <c r="G1252" s="204" t="s">
        <v>70</v>
      </c>
      <c r="H1252" s="204"/>
      <c r="I1252" s="204" t="s">
        <v>629</v>
      </c>
      <c r="J1252" s="202" t="s">
        <v>334</v>
      </c>
      <c r="K1252" s="169" t="str">
        <f t="array" ref="K1252">IFERROR(VLOOKUP(B1252,RT!A:K,11,FALSE),"")</f>
        <v/>
      </c>
      <c r="L1252" s="170" t="str">
        <f t="array" ref="L1252">IFERROR(VLOOKUP(B1252,RT!A:AJ,36,FALSE),"")</f>
        <v/>
      </c>
      <c r="M1252" s="53" t="str">
        <f t="array" ref="M1252">IFERROR(VLOOKUP(B1252,RT!A:AL,38,FALSE),"")</f>
        <v/>
      </c>
      <c r="N1252" s="52" t="str">
        <f t="array" ref="N1252">IFERROR(VLOOKUP(B1252,RT!A:AK,37,FALSE),"")</f>
        <v/>
      </c>
      <c r="O1252" s="54" t="str">
        <f t="array" ref="O1252">IFERROR(VLOOKUP(B1252,RT!A:I,9,FALSE),"")</f>
        <v/>
      </c>
      <c r="P1252" s="52" t="str">
        <f t="array" ref="P1252">IFERROR(VLOOKUP(B1252,RT!A:H,8,FALSE),"")</f>
        <v/>
      </c>
      <c r="Q1252" s="55" t="str">
        <f t="array" ref="Q1252">IFERROR(VLOOKUP(B1252,RT!A:AA,27,FALSE),"")</f>
        <v/>
      </c>
      <c r="R1252" s="56" t="str">
        <f t="array" ref="R1252">IF(AND(E1252&lt;&gt;"",G1252="INS",K1252="OUI",M1252&gt;0),M1252*IF($O1252&gt;41790,5.94,5.65),"")</f>
        <v/>
      </c>
      <c r="S1252" s="50" t="str">
        <f t="array" ref="S1252">IF(AND(E1252&lt;&gt;"",G1252="REV",K1252="OUI",M1252&gt;0),M1252*IF($O1252&gt;41790,6.2,5.9),"")</f>
        <v/>
      </c>
      <c r="T1252" s="57" t="str">
        <f t="array" ref="T1252">IF(AND(E1252&lt;&gt;"",K1252="NON",OR(L1252="Branchement individuel",L1252="Batiment détruit")),3,"")</f>
        <v/>
      </c>
      <c r="U1252" s="58"/>
      <c r="V1252" s="58" t="str">
        <f t="array" ref="V1252">IF(AND(E1252&lt;&gt;"",K1252="OUI",Q1252="OUI"),18,"")</f>
        <v/>
      </c>
      <c r="W1252" s="49" t="str">
        <f t="array" ref="W1252">IF(AND(E1252&lt;&gt;"",K1252="OUI",Q1252="OUI"),60,"")</f>
        <v/>
      </c>
      <c r="X1252" s="56"/>
      <c r="Y1252" s="49"/>
      <c r="Z1252" s="49"/>
      <c r="AA1252" s="51"/>
      <c r="AB1252" s="48"/>
    </row>
    <row r="1253" spans="1:28" x14ac:dyDescent="0.25">
      <c r="A1253" s="152" t="str">
        <f t="array" ref="A1253">IF(D1253="",RIGHT(E1253,7),"")</f>
        <v>5580741</v>
      </c>
      <c r="B1253" s="152">
        <f t="array" ref="B1253">E1253</f>
        <v>10005580741</v>
      </c>
      <c r="C1253" s="61" t="str">
        <f t="array" ref="C1253">IFERROR(VLOOKUP(B1253,RT!A:B,2,FALSE),"")</f>
        <v/>
      </c>
      <c r="D1253" s="7" t="str">
        <f t="array" ref="D1253">IFERROR(VLOOKUP(B1253,RT!A:J,10,FALSE),"")</f>
        <v/>
      </c>
      <c r="E1253" s="203">
        <v>10005580741</v>
      </c>
      <c r="F1253" s="204" t="s">
        <v>628</v>
      </c>
      <c r="G1253" s="204" t="s">
        <v>70</v>
      </c>
      <c r="H1253" s="204"/>
      <c r="I1253" s="204" t="s">
        <v>629</v>
      </c>
      <c r="J1253" s="202" t="s">
        <v>334</v>
      </c>
      <c r="K1253" s="169" t="str">
        <f t="array" ref="K1253">IFERROR(VLOOKUP(B1253,RT!A:K,11,FALSE),"")</f>
        <v/>
      </c>
      <c r="L1253" s="170" t="str">
        <f t="array" ref="L1253">IFERROR(VLOOKUP(B1253,RT!A:AJ,36,FALSE),"")</f>
        <v/>
      </c>
      <c r="M1253" s="53" t="str">
        <f t="array" ref="M1253">IFERROR(VLOOKUP(B1253,RT!A:AL,38,FALSE),"")</f>
        <v/>
      </c>
      <c r="N1253" s="52" t="str">
        <f t="array" ref="N1253">IFERROR(VLOOKUP(B1253,RT!A:AK,37,FALSE),"")</f>
        <v/>
      </c>
      <c r="O1253" s="54" t="str">
        <f t="array" ref="O1253">IFERROR(VLOOKUP(B1253,RT!A:I,9,FALSE),"")</f>
        <v/>
      </c>
      <c r="P1253" s="52" t="str">
        <f t="array" ref="P1253">IFERROR(VLOOKUP(B1253,RT!A:H,8,FALSE),"")</f>
        <v/>
      </c>
      <c r="Q1253" s="55" t="str">
        <f t="array" ref="Q1253">IFERROR(VLOOKUP(B1253,RT!A:AA,27,FALSE),"")</f>
        <v/>
      </c>
      <c r="R1253" s="56" t="str">
        <f t="array" ref="R1253">IF(AND(E1253&lt;&gt;"",G1253="INS",K1253="OUI",M1253&gt;0),M1253*IF($O1253&gt;41790,5.94,5.65),"")</f>
        <v/>
      </c>
      <c r="S1253" s="50" t="str">
        <f t="array" ref="S1253">IF(AND(E1253&lt;&gt;"",G1253="REV",K1253="OUI",M1253&gt;0),M1253*IF($O1253&gt;41790,6.2,5.9),"")</f>
        <v/>
      </c>
      <c r="T1253" s="57" t="str">
        <f t="array" ref="T1253">IF(AND(E1253&lt;&gt;"",K1253="NON",OR(L1253="Branchement individuel",L1253="Batiment détruit")),3,"")</f>
        <v/>
      </c>
      <c r="U1253" s="58"/>
      <c r="V1253" s="58" t="str">
        <f t="array" ref="V1253">IF(AND(E1253&lt;&gt;"",K1253="OUI",Q1253="OUI"),18,"")</f>
        <v/>
      </c>
      <c r="W1253" s="49" t="str">
        <f t="array" ref="W1253">IF(AND(E1253&lt;&gt;"",K1253="OUI",Q1253="OUI"),60,"")</f>
        <v/>
      </c>
      <c r="X1253" s="56"/>
      <c r="Y1253" s="49"/>
      <c r="Z1253" s="49"/>
      <c r="AA1253" s="51"/>
      <c r="AB1253" s="48"/>
    </row>
    <row r="1254" spans="1:28" x14ac:dyDescent="0.25">
      <c r="A1254" s="152" t="str">
        <f t="array" ref="A1254">IF(D1254="",RIGHT(E1254,7),"")</f>
        <v>5557398</v>
      </c>
      <c r="B1254" s="152">
        <f t="array" ref="B1254">E1254</f>
        <v>10005557398</v>
      </c>
      <c r="C1254" s="61" t="str">
        <f t="array" ref="C1254">IFERROR(VLOOKUP(B1254,RT!A:B,2,FALSE),"")</f>
        <v/>
      </c>
      <c r="D1254" s="7" t="str">
        <f t="array" ref="D1254">IFERROR(VLOOKUP(B1254,RT!A:J,10,FALSE),"")</f>
        <v/>
      </c>
      <c r="E1254" s="203">
        <v>10005557398</v>
      </c>
      <c r="F1254" s="204" t="s">
        <v>633</v>
      </c>
      <c r="G1254" s="204" t="s">
        <v>70</v>
      </c>
      <c r="H1254" s="204"/>
      <c r="I1254" s="204" t="s">
        <v>629</v>
      </c>
      <c r="J1254" s="202" t="s">
        <v>334</v>
      </c>
      <c r="K1254" s="169" t="str">
        <f t="array" ref="K1254">IFERROR(VLOOKUP(B1254,RT!A:K,11,FALSE),"")</f>
        <v/>
      </c>
      <c r="L1254" s="170" t="str">
        <f t="array" ref="L1254">IFERROR(VLOOKUP(B1254,RT!A:AJ,36,FALSE),"")</f>
        <v/>
      </c>
      <c r="M1254" s="53" t="str">
        <f t="array" ref="M1254">IFERROR(VLOOKUP(B1254,RT!A:AL,38,FALSE),"")</f>
        <v/>
      </c>
      <c r="N1254" s="52" t="str">
        <f t="array" ref="N1254">IFERROR(VLOOKUP(B1254,RT!A:AK,37,FALSE),"")</f>
        <v/>
      </c>
      <c r="O1254" s="54" t="str">
        <f t="array" ref="O1254">IFERROR(VLOOKUP(B1254,RT!A:I,9,FALSE),"")</f>
        <v/>
      </c>
      <c r="P1254" s="52" t="str">
        <f t="array" ref="P1254">IFERROR(VLOOKUP(B1254,RT!A:H,8,FALSE),"")</f>
        <v/>
      </c>
      <c r="Q1254" s="55" t="str">
        <f t="array" ref="Q1254">IFERROR(VLOOKUP(B1254,RT!A:AA,27,FALSE),"")</f>
        <v/>
      </c>
      <c r="R1254" s="56" t="str">
        <f t="array" ref="R1254">IF(AND(E1254&lt;&gt;"",G1254="INS",K1254="OUI",M1254&gt;0),M1254*IF($O1254&gt;41790,5.94,5.65),"")</f>
        <v/>
      </c>
      <c r="S1254" s="50" t="str">
        <f t="array" ref="S1254">IF(AND(E1254&lt;&gt;"",G1254="REV",K1254="OUI",M1254&gt;0),M1254*IF($O1254&gt;41790,6.2,5.9),"")</f>
        <v/>
      </c>
      <c r="T1254" s="57" t="str">
        <f t="array" ref="T1254">IF(AND(E1254&lt;&gt;"",K1254="NON",OR(L1254="Branchement individuel",L1254="Batiment détruit")),3,"")</f>
        <v/>
      </c>
      <c r="U1254" s="58"/>
      <c r="V1254" s="58" t="str">
        <f t="array" ref="V1254">IF(AND(E1254&lt;&gt;"",K1254="OUI",Q1254="OUI"),18,"")</f>
        <v/>
      </c>
      <c r="W1254" s="49" t="str">
        <f t="array" ref="W1254">IF(AND(E1254&lt;&gt;"",K1254="OUI",Q1254="OUI"),60,"")</f>
        <v/>
      </c>
      <c r="X1254" s="56"/>
      <c r="Y1254" s="49"/>
      <c r="Z1254" s="49"/>
      <c r="AA1254" s="51"/>
      <c r="AB1254" s="48"/>
    </row>
    <row r="1255" spans="1:28" x14ac:dyDescent="0.25">
      <c r="A1255" s="152" t="str">
        <f t="array" ref="A1255">IF(D1255="",RIGHT(E1255,7),"")</f>
        <v>5555951</v>
      </c>
      <c r="B1255" s="152">
        <f t="array" ref="B1255">E1255</f>
        <v>10005555951</v>
      </c>
      <c r="C1255" s="61" t="str">
        <f t="array" ref="C1255">IFERROR(VLOOKUP(B1255,RT!A:B,2,FALSE),"")</f>
        <v/>
      </c>
      <c r="D1255" s="7" t="str">
        <f t="array" ref="D1255">IFERROR(VLOOKUP(B1255,RT!A:J,10,FALSE),"")</f>
        <v/>
      </c>
      <c r="E1255" s="203">
        <v>10005555951</v>
      </c>
      <c r="F1255" s="204" t="s">
        <v>635</v>
      </c>
      <c r="G1255" s="204" t="s">
        <v>70</v>
      </c>
      <c r="H1255" s="204"/>
      <c r="I1255" s="204" t="s">
        <v>629</v>
      </c>
      <c r="J1255" s="202" t="s">
        <v>334</v>
      </c>
      <c r="K1255" s="169" t="str">
        <f t="array" ref="K1255">IFERROR(VLOOKUP(B1255,RT!A:K,11,FALSE),"")</f>
        <v/>
      </c>
      <c r="L1255" s="170" t="str">
        <f t="array" ref="L1255">IFERROR(VLOOKUP(B1255,RT!A:AJ,36,FALSE),"")</f>
        <v/>
      </c>
      <c r="M1255" s="53" t="str">
        <f t="array" ref="M1255">IFERROR(VLOOKUP(B1255,RT!A:AL,38,FALSE),"")</f>
        <v/>
      </c>
      <c r="N1255" s="52" t="str">
        <f t="array" ref="N1255">IFERROR(VLOOKUP(B1255,RT!A:AK,37,FALSE),"")</f>
        <v/>
      </c>
      <c r="O1255" s="54" t="str">
        <f t="array" ref="O1255">IFERROR(VLOOKUP(B1255,RT!A:I,9,FALSE),"")</f>
        <v/>
      </c>
      <c r="P1255" s="52" t="str">
        <f t="array" ref="P1255">IFERROR(VLOOKUP(B1255,RT!A:H,8,FALSE),"")</f>
        <v/>
      </c>
      <c r="Q1255" s="55" t="str">
        <f t="array" ref="Q1255">IFERROR(VLOOKUP(B1255,RT!A:AA,27,FALSE),"")</f>
        <v/>
      </c>
      <c r="R1255" s="56" t="str">
        <f t="array" ref="R1255">IF(AND(E1255&lt;&gt;"",G1255="INS",K1255="OUI",M1255&gt;0),M1255*IF($O1255&gt;41790,5.94,5.65),"")</f>
        <v/>
      </c>
      <c r="S1255" s="50" t="str">
        <f t="array" ref="S1255">IF(AND(E1255&lt;&gt;"",G1255="REV",K1255="OUI",M1255&gt;0),M1255*IF($O1255&gt;41790,6.2,5.9),"")</f>
        <v/>
      </c>
      <c r="T1255" s="57" t="str">
        <f t="array" ref="T1255">IF(AND(E1255&lt;&gt;"",K1255="NON",OR(L1255="Branchement individuel",L1255="Batiment détruit")),3,"")</f>
        <v/>
      </c>
      <c r="U1255" s="58"/>
      <c r="V1255" s="58" t="str">
        <f t="array" ref="V1255">IF(AND(E1255&lt;&gt;"",K1255="OUI",Q1255="OUI"),18,"")</f>
        <v/>
      </c>
      <c r="W1255" s="49" t="str">
        <f t="array" ref="W1255">IF(AND(E1255&lt;&gt;"",K1255="OUI",Q1255="OUI"),60,"")</f>
        <v/>
      </c>
      <c r="X1255" s="56"/>
      <c r="Y1255" s="49"/>
      <c r="Z1255" s="49"/>
      <c r="AA1255" s="51"/>
      <c r="AB1255" s="48"/>
    </row>
    <row r="1256" spans="1:28" x14ac:dyDescent="0.25">
      <c r="A1256" s="152" t="str">
        <f t="array" ref="A1256">IF(D1256="",RIGHT(E1256,7),"")</f>
        <v>5555255</v>
      </c>
      <c r="B1256" s="152">
        <f t="array" ref="B1256">E1256</f>
        <v>10005555255</v>
      </c>
      <c r="C1256" s="61" t="str">
        <f t="array" ref="C1256">IFERROR(VLOOKUP(B1256,RT!A:B,2,FALSE),"")</f>
        <v/>
      </c>
      <c r="D1256" s="7" t="str">
        <f t="array" ref="D1256">IFERROR(VLOOKUP(B1256,RT!A:J,10,FALSE),"")</f>
        <v/>
      </c>
      <c r="E1256" s="203">
        <v>10005555255</v>
      </c>
      <c r="F1256" s="204" t="s">
        <v>641</v>
      </c>
      <c r="G1256" s="204" t="s">
        <v>70</v>
      </c>
      <c r="H1256" s="204"/>
      <c r="I1256" s="204" t="s">
        <v>629</v>
      </c>
      <c r="J1256" s="202" t="s">
        <v>334</v>
      </c>
      <c r="K1256" s="169" t="str">
        <f t="array" ref="K1256">IFERROR(VLOOKUP(B1256,RT!A:K,11,FALSE),"")</f>
        <v/>
      </c>
      <c r="L1256" s="170" t="str">
        <f t="array" ref="L1256">IFERROR(VLOOKUP(B1256,RT!A:AJ,36,FALSE),"")</f>
        <v/>
      </c>
      <c r="M1256" s="53" t="str">
        <f t="array" ref="M1256">IFERROR(VLOOKUP(B1256,RT!A:AL,38,FALSE),"")</f>
        <v/>
      </c>
      <c r="N1256" s="52" t="str">
        <f t="array" ref="N1256">IFERROR(VLOOKUP(B1256,RT!A:AK,37,FALSE),"")</f>
        <v/>
      </c>
      <c r="O1256" s="54" t="str">
        <f t="array" ref="O1256">IFERROR(VLOOKUP(B1256,RT!A:I,9,FALSE),"")</f>
        <v/>
      </c>
      <c r="P1256" s="52" t="str">
        <f t="array" ref="P1256">IFERROR(VLOOKUP(B1256,RT!A:H,8,FALSE),"")</f>
        <v/>
      </c>
      <c r="Q1256" s="55" t="str">
        <f t="array" ref="Q1256">IFERROR(VLOOKUP(B1256,RT!A:AA,27,FALSE),"")</f>
        <v/>
      </c>
      <c r="R1256" s="56" t="str">
        <f t="array" ref="R1256">IF(AND(E1256&lt;&gt;"",G1256="INS",K1256="OUI",M1256&gt;0),M1256*IF($O1256&gt;41790,5.94,5.65),"")</f>
        <v/>
      </c>
      <c r="S1256" s="50" t="str">
        <f t="array" ref="S1256">IF(AND(E1256&lt;&gt;"",G1256="REV",K1256="OUI",M1256&gt;0),M1256*IF($O1256&gt;41790,6.2,5.9),"")</f>
        <v/>
      </c>
      <c r="T1256" s="57" t="str">
        <f t="array" ref="T1256">IF(AND(E1256&lt;&gt;"",K1256="NON",OR(L1256="Branchement individuel",L1256="Batiment détruit")),3,"")</f>
        <v/>
      </c>
      <c r="U1256" s="58"/>
      <c r="V1256" s="58" t="str">
        <f t="array" ref="V1256">IF(AND(E1256&lt;&gt;"",K1256="OUI",Q1256="OUI"),18,"")</f>
        <v/>
      </c>
      <c r="W1256" s="49" t="str">
        <f t="array" ref="W1256">IF(AND(E1256&lt;&gt;"",K1256="OUI",Q1256="OUI"),60,"")</f>
        <v/>
      </c>
      <c r="X1256" s="56"/>
      <c r="Y1256" s="49"/>
      <c r="Z1256" s="49"/>
      <c r="AA1256" s="51"/>
      <c r="AB1256" s="48"/>
    </row>
    <row r="1257" spans="1:28" x14ac:dyDescent="0.25">
      <c r="A1257" s="152" t="str">
        <f t="array" ref="A1257">IF(D1257="",RIGHT(E1257,7),"")</f>
        <v>5583296</v>
      </c>
      <c r="B1257" s="152">
        <f t="array" ref="B1257">E1257</f>
        <v>10005583296</v>
      </c>
      <c r="C1257" s="61" t="str">
        <f t="array" ref="C1257">IFERROR(VLOOKUP(B1257,RT!A:B,2,FALSE),"")</f>
        <v/>
      </c>
      <c r="D1257" s="7" t="str">
        <f t="array" ref="D1257">IFERROR(VLOOKUP(B1257,RT!A:J,10,FALSE),"")</f>
        <v/>
      </c>
      <c r="E1257" s="203">
        <v>10005583296</v>
      </c>
      <c r="F1257" s="204" t="s">
        <v>1482</v>
      </c>
      <c r="G1257" s="204" t="s">
        <v>70</v>
      </c>
      <c r="H1257" s="204"/>
      <c r="I1257" s="204" t="s">
        <v>334</v>
      </c>
      <c r="J1257" s="202" t="s">
        <v>334</v>
      </c>
      <c r="K1257" s="169" t="str">
        <f t="array" ref="K1257">IFERROR(VLOOKUP(B1257,RT!A:K,11,FALSE),"")</f>
        <v/>
      </c>
      <c r="L1257" s="170" t="str">
        <f t="array" ref="L1257">IFERROR(VLOOKUP(B1257,RT!A:AJ,36,FALSE),"")</f>
        <v/>
      </c>
      <c r="M1257" s="53" t="str">
        <f t="array" ref="M1257">IFERROR(VLOOKUP(B1257,RT!A:AL,38,FALSE),"")</f>
        <v/>
      </c>
      <c r="N1257" s="52" t="str">
        <f t="array" ref="N1257">IFERROR(VLOOKUP(B1257,RT!A:AK,37,FALSE),"")</f>
        <v/>
      </c>
      <c r="O1257" s="54" t="str">
        <f t="array" ref="O1257">IFERROR(VLOOKUP(B1257,RT!A:I,9,FALSE),"")</f>
        <v/>
      </c>
      <c r="P1257" s="52" t="str">
        <f t="array" ref="P1257">IFERROR(VLOOKUP(B1257,RT!A:H,8,FALSE),"")</f>
        <v/>
      </c>
      <c r="Q1257" s="55" t="str">
        <f t="array" ref="Q1257">IFERROR(VLOOKUP(B1257,RT!A:AA,27,FALSE),"")</f>
        <v/>
      </c>
      <c r="R1257" s="56" t="str">
        <f t="array" ref="R1257">IF(AND(E1257&lt;&gt;"",G1257="INS",K1257="OUI",M1257&gt;0),M1257*IF($O1257&gt;41790,5.94,5.65),"")</f>
        <v/>
      </c>
      <c r="S1257" s="50" t="str">
        <f t="array" ref="S1257">IF(AND(E1257&lt;&gt;"",G1257="REV",K1257="OUI",M1257&gt;0),M1257*IF($O1257&gt;41790,6.2,5.9),"")</f>
        <v/>
      </c>
      <c r="T1257" s="57" t="str">
        <f t="array" ref="T1257">IF(AND(E1257&lt;&gt;"",K1257="NON",OR(L1257="Branchement individuel",L1257="Batiment détruit")),3,"")</f>
        <v/>
      </c>
      <c r="U1257" s="58"/>
      <c r="V1257" s="58" t="str">
        <f t="array" ref="V1257">IF(AND(E1257&lt;&gt;"",K1257="OUI",Q1257="OUI"),18,"")</f>
        <v/>
      </c>
      <c r="W1257" s="49" t="str">
        <f t="array" ref="W1257">IF(AND(E1257&lt;&gt;"",K1257="OUI",Q1257="OUI"),60,"")</f>
        <v/>
      </c>
      <c r="X1257" s="56"/>
      <c r="Y1257" s="49"/>
      <c r="Z1257" s="49"/>
      <c r="AA1257" s="51"/>
      <c r="AB1257" s="48"/>
    </row>
    <row r="1258" spans="1:28" x14ac:dyDescent="0.25">
      <c r="A1258" s="152" t="str">
        <f t="array" ref="A1258">IF(D1258="",RIGHT(E1258,7),"")</f>
        <v>5580759</v>
      </c>
      <c r="B1258" s="152">
        <f t="array" ref="B1258">E1258</f>
        <v>10005580759</v>
      </c>
      <c r="C1258" s="61" t="str">
        <f t="array" ref="C1258">IFERROR(VLOOKUP(B1258,RT!A:B,2,FALSE),"")</f>
        <v/>
      </c>
      <c r="D1258" s="7" t="str">
        <f t="array" ref="D1258">IFERROR(VLOOKUP(B1258,RT!A:J,10,FALSE),"")</f>
        <v/>
      </c>
      <c r="E1258" s="203">
        <v>10005580759</v>
      </c>
      <c r="F1258" s="204" t="s">
        <v>1455</v>
      </c>
      <c r="G1258" s="204" t="s">
        <v>70</v>
      </c>
      <c r="H1258" s="204"/>
      <c r="I1258" s="204" t="s">
        <v>334</v>
      </c>
      <c r="J1258" s="202" t="s">
        <v>334</v>
      </c>
      <c r="K1258" s="169" t="str">
        <f t="array" ref="K1258">IFERROR(VLOOKUP(B1258,RT!A:K,11,FALSE),"")</f>
        <v/>
      </c>
      <c r="L1258" s="170" t="str">
        <f t="array" ref="L1258">IFERROR(VLOOKUP(B1258,RT!A:AJ,36,FALSE),"")</f>
        <v/>
      </c>
      <c r="M1258" s="53" t="str">
        <f t="array" ref="M1258">IFERROR(VLOOKUP(B1258,RT!A:AL,38,FALSE),"")</f>
        <v/>
      </c>
      <c r="N1258" s="52" t="str">
        <f t="array" ref="N1258">IFERROR(VLOOKUP(B1258,RT!A:AK,37,FALSE),"")</f>
        <v/>
      </c>
      <c r="O1258" s="54" t="str">
        <f t="array" ref="O1258">IFERROR(VLOOKUP(B1258,RT!A:I,9,FALSE),"")</f>
        <v/>
      </c>
      <c r="P1258" s="52" t="str">
        <f t="array" ref="P1258">IFERROR(VLOOKUP(B1258,RT!A:H,8,FALSE),"")</f>
        <v/>
      </c>
      <c r="Q1258" s="55" t="str">
        <f t="array" ref="Q1258">IFERROR(VLOOKUP(B1258,RT!A:AA,27,FALSE),"")</f>
        <v/>
      </c>
      <c r="R1258" s="56" t="str">
        <f t="array" ref="R1258">IF(AND(E1258&lt;&gt;"",G1258="INS",K1258="OUI",M1258&gt;0),M1258*IF($O1258&gt;41790,5.94,5.65),"")</f>
        <v/>
      </c>
      <c r="S1258" s="50" t="str">
        <f t="array" ref="S1258">IF(AND(E1258&lt;&gt;"",G1258="REV",K1258="OUI",M1258&gt;0),M1258*IF($O1258&gt;41790,6.2,5.9),"")</f>
        <v/>
      </c>
      <c r="T1258" s="57" t="str">
        <f t="array" ref="T1258">IF(AND(E1258&lt;&gt;"",K1258="NON",OR(L1258="Branchement individuel",L1258="Batiment détruit")),3,"")</f>
        <v/>
      </c>
      <c r="U1258" s="58"/>
      <c r="V1258" s="58" t="str">
        <f t="array" ref="V1258">IF(AND(E1258&lt;&gt;"",K1258="OUI",Q1258="OUI"),18,"")</f>
        <v/>
      </c>
      <c r="W1258" s="49" t="str">
        <f t="array" ref="W1258">IF(AND(E1258&lt;&gt;"",K1258="OUI",Q1258="OUI"),60,"")</f>
        <v/>
      </c>
      <c r="X1258" s="56"/>
      <c r="Y1258" s="49"/>
      <c r="Z1258" s="49"/>
      <c r="AA1258" s="51"/>
      <c r="AB1258" s="48"/>
    </row>
    <row r="1259" spans="1:28" x14ac:dyDescent="0.25">
      <c r="A1259" s="152" t="str">
        <f t="array" ref="A1259">IF(D1259="",RIGHT(E1259,7),"")</f>
        <v>5585735</v>
      </c>
      <c r="B1259" s="152">
        <f t="array" ref="B1259">E1259</f>
        <v>10005585735</v>
      </c>
      <c r="C1259" s="61" t="str">
        <f t="array" ref="C1259">IFERROR(VLOOKUP(B1259,RT!A:B,2,FALSE),"")</f>
        <v/>
      </c>
      <c r="D1259" s="7" t="str">
        <f t="array" ref="D1259">IFERROR(VLOOKUP(B1259,RT!A:J,10,FALSE),"")</f>
        <v/>
      </c>
      <c r="E1259" s="203">
        <v>10005585735</v>
      </c>
      <c r="F1259" s="204" t="s">
        <v>1483</v>
      </c>
      <c r="G1259" s="204" t="s">
        <v>70</v>
      </c>
      <c r="H1259" s="204"/>
      <c r="I1259" s="204" t="s">
        <v>334</v>
      </c>
      <c r="J1259" s="202" t="s">
        <v>334</v>
      </c>
      <c r="K1259" s="169" t="str">
        <f t="array" ref="K1259">IFERROR(VLOOKUP(B1259,RT!A:K,11,FALSE),"")</f>
        <v/>
      </c>
      <c r="L1259" s="170" t="str">
        <f t="array" ref="L1259">IFERROR(VLOOKUP(B1259,RT!A:AJ,36,FALSE),"")</f>
        <v/>
      </c>
      <c r="M1259" s="53" t="str">
        <f t="array" ref="M1259">IFERROR(VLOOKUP(B1259,RT!A:AL,38,FALSE),"")</f>
        <v/>
      </c>
      <c r="N1259" s="52" t="str">
        <f t="array" ref="N1259">IFERROR(VLOOKUP(B1259,RT!A:AK,37,FALSE),"")</f>
        <v/>
      </c>
      <c r="O1259" s="54" t="str">
        <f t="array" ref="O1259">IFERROR(VLOOKUP(B1259,RT!A:I,9,FALSE),"")</f>
        <v/>
      </c>
      <c r="P1259" s="52" t="str">
        <f t="array" ref="P1259">IFERROR(VLOOKUP(B1259,RT!A:H,8,FALSE),"")</f>
        <v/>
      </c>
      <c r="Q1259" s="55" t="str">
        <f t="array" ref="Q1259">IFERROR(VLOOKUP(B1259,RT!A:AA,27,FALSE),"")</f>
        <v/>
      </c>
      <c r="R1259" s="56" t="str">
        <f t="array" ref="R1259">IF(AND(E1259&lt;&gt;"",G1259="INS",K1259="OUI",M1259&gt;0),M1259*IF($O1259&gt;41790,5.94,5.65),"")</f>
        <v/>
      </c>
      <c r="S1259" s="50" t="str">
        <f t="array" ref="S1259">IF(AND(E1259&lt;&gt;"",G1259="REV",K1259="OUI",M1259&gt;0),M1259*IF($O1259&gt;41790,6.2,5.9),"")</f>
        <v/>
      </c>
      <c r="T1259" s="57" t="str">
        <f t="array" ref="T1259">IF(AND(E1259&lt;&gt;"",K1259="NON",OR(L1259="Branchement individuel",L1259="Batiment détruit")),3,"")</f>
        <v/>
      </c>
      <c r="U1259" s="58"/>
      <c r="V1259" s="58" t="str">
        <f t="array" ref="V1259">IF(AND(E1259&lt;&gt;"",K1259="OUI",Q1259="OUI"),18,"")</f>
        <v/>
      </c>
      <c r="W1259" s="49" t="str">
        <f t="array" ref="W1259">IF(AND(E1259&lt;&gt;"",K1259="OUI",Q1259="OUI"),60,"")</f>
        <v/>
      </c>
      <c r="X1259" s="56"/>
      <c r="Y1259" s="49"/>
      <c r="Z1259" s="49"/>
      <c r="AA1259" s="51"/>
      <c r="AB1259" s="48"/>
    </row>
    <row r="1260" spans="1:28" x14ac:dyDescent="0.25">
      <c r="A1260" s="152" t="str">
        <f t="array" ref="A1260">IF(D1260="",RIGHT(E1260,7),"")</f>
        <v>5524164</v>
      </c>
      <c r="B1260" s="152">
        <f t="array" ref="B1260">E1260</f>
        <v>10005524164</v>
      </c>
      <c r="C1260" s="61" t="str">
        <f t="array" ref="C1260">IFERROR(VLOOKUP(B1260,RT!A:B,2,FALSE),"")</f>
        <v/>
      </c>
      <c r="D1260" s="7" t="str">
        <f t="array" ref="D1260">IFERROR(VLOOKUP(B1260,RT!A:J,10,FALSE),"")</f>
        <v/>
      </c>
      <c r="E1260" s="203">
        <v>10005524164</v>
      </c>
      <c r="F1260" s="204" t="s">
        <v>1530</v>
      </c>
      <c r="G1260" s="204" t="s">
        <v>70</v>
      </c>
      <c r="H1260" s="204"/>
      <c r="I1260" s="204" t="s">
        <v>334</v>
      </c>
      <c r="J1260" s="202" t="s">
        <v>334</v>
      </c>
      <c r="K1260" s="169" t="str">
        <f t="array" ref="K1260">IFERROR(VLOOKUP(B1260,RT!A:K,11,FALSE),"")</f>
        <v/>
      </c>
      <c r="L1260" s="170" t="str">
        <f t="array" ref="L1260">IFERROR(VLOOKUP(B1260,RT!A:AJ,36,FALSE),"")</f>
        <v/>
      </c>
      <c r="M1260" s="53" t="str">
        <f t="array" ref="M1260">IFERROR(VLOOKUP(B1260,RT!A:AL,38,FALSE),"")</f>
        <v/>
      </c>
      <c r="N1260" s="52" t="str">
        <f t="array" ref="N1260">IFERROR(VLOOKUP(B1260,RT!A:AK,37,FALSE),"")</f>
        <v/>
      </c>
      <c r="O1260" s="54" t="str">
        <f t="array" ref="O1260">IFERROR(VLOOKUP(B1260,RT!A:I,9,FALSE),"")</f>
        <v/>
      </c>
      <c r="P1260" s="52" t="str">
        <f t="array" ref="P1260">IFERROR(VLOOKUP(B1260,RT!A:H,8,FALSE),"")</f>
        <v/>
      </c>
      <c r="Q1260" s="55" t="str">
        <f t="array" ref="Q1260">IFERROR(VLOOKUP(B1260,RT!A:AA,27,FALSE),"")</f>
        <v/>
      </c>
      <c r="R1260" s="56" t="str">
        <f t="array" ref="R1260">IF(AND(E1260&lt;&gt;"",G1260="INS",K1260="OUI",M1260&gt;0),M1260*IF($O1260&gt;41790,5.94,5.65),"")</f>
        <v/>
      </c>
      <c r="S1260" s="50" t="str">
        <f t="array" ref="S1260">IF(AND(E1260&lt;&gt;"",G1260="REV",K1260="OUI",M1260&gt;0),M1260*IF($O1260&gt;41790,6.2,5.9),"")</f>
        <v/>
      </c>
      <c r="T1260" s="57" t="str">
        <f t="array" ref="T1260">IF(AND(E1260&lt;&gt;"",K1260="NON",OR(L1260="Branchement individuel",L1260="Batiment détruit")),3,"")</f>
        <v/>
      </c>
      <c r="U1260" s="58"/>
      <c r="V1260" s="58" t="str">
        <f t="array" ref="V1260">IF(AND(E1260&lt;&gt;"",K1260="OUI",Q1260="OUI"),18,"")</f>
        <v/>
      </c>
      <c r="W1260" s="49" t="str">
        <f t="array" ref="W1260">IF(AND(E1260&lt;&gt;"",K1260="OUI",Q1260="OUI"),60,"")</f>
        <v/>
      </c>
      <c r="X1260" s="56"/>
      <c r="Y1260" s="49"/>
      <c r="Z1260" s="49"/>
      <c r="AA1260" s="51"/>
      <c r="AB1260" s="48"/>
    </row>
    <row r="1261" spans="1:28" x14ac:dyDescent="0.25">
      <c r="A1261" s="152" t="str">
        <f t="array" ref="A1261">IF(D1261="",RIGHT(E1261,7),"")</f>
        <v>5242664</v>
      </c>
      <c r="B1261" s="152">
        <f t="array" ref="B1261">E1261</f>
        <v>10005242664</v>
      </c>
      <c r="C1261" s="61" t="str">
        <f t="array" ref="C1261">IFERROR(VLOOKUP(B1261,RT!A:B,2,FALSE),"")</f>
        <v/>
      </c>
      <c r="D1261" s="7" t="str">
        <f t="array" ref="D1261">IFERROR(VLOOKUP(B1261,RT!A:J,10,FALSE),"")</f>
        <v/>
      </c>
      <c r="E1261" s="203">
        <v>10005242664</v>
      </c>
      <c r="F1261" s="204" t="s">
        <v>1531</v>
      </c>
      <c r="G1261" s="204" t="s">
        <v>70</v>
      </c>
      <c r="H1261" s="204"/>
      <c r="I1261" s="204" t="s">
        <v>334</v>
      </c>
      <c r="J1261" s="202" t="s">
        <v>334</v>
      </c>
      <c r="K1261" s="169" t="str">
        <f t="array" ref="K1261">IFERROR(VLOOKUP(B1261,RT!A:K,11,FALSE),"")</f>
        <v/>
      </c>
      <c r="L1261" s="170" t="str">
        <f t="array" ref="L1261">IFERROR(VLOOKUP(B1261,RT!A:AJ,36,FALSE),"")</f>
        <v/>
      </c>
      <c r="M1261" s="53" t="str">
        <f t="array" ref="M1261">IFERROR(VLOOKUP(B1261,RT!A:AL,38,FALSE),"")</f>
        <v/>
      </c>
      <c r="N1261" s="52" t="str">
        <f t="array" ref="N1261">IFERROR(VLOOKUP(B1261,RT!A:AK,37,FALSE),"")</f>
        <v/>
      </c>
      <c r="O1261" s="54" t="str">
        <f t="array" ref="O1261">IFERROR(VLOOKUP(B1261,RT!A:I,9,FALSE),"")</f>
        <v/>
      </c>
      <c r="P1261" s="52" t="str">
        <f t="array" ref="P1261">IFERROR(VLOOKUP(B1261,RT!A:H,8,FALSE),"")</f>
        <v/>
      </c>
      <c r="Q1261" s="55" t="str">
        <f t="array" ref="Q1261">IFERROR(VLOOKUP(B1261,RT!A:AA,27,FALSE),"")</f>
        <v/>
      </c>
      <c r="R1261" s="56" t="str">
        <f t="array" ref="R1261">IF(AND(E1261&lt;&gt;"",G1261="INS",K1261="OUI",M1261&gt;0),M1261*IF($O1261&gt;41790,5.94,5.65),"")</f>
        <v/>
      </c>
      <c r="S1261" s="50" t="str">
        <f t="array" ref="S1261">IF(AND(E1261&lt;&gt;"",G1261="REV",K1261="OUI",M1261&gt;0),M1261*IF($O1261&gt;41790,6.2,5.9),"")</f>
        <v/>
      </c>
      <c r="T1261" s="57" t="str">
        <f t="array" ref="T1261">IF(AND(E1261&lt;&gt;"",K1261="NON",OR(L1261="Branchement individuel",L1261="Batiment détruit")),3,"")</f>
        <v/>
      </c>
      <c r="U1261" s="58"/>
      <c r="V1261" s="58" t="str">
        <f t="array" ref="V1261">IF(AND(E1261&lt;&gt;"",K1261="OUI",Q1261="OUI"),18,"")</f>
        <v/>
      </c>
      <c r="W1261" s="49" t="str">
        <f t="array" ref="W1261">IF(AND(E1261&lt;&gt;"",K1261="OUI",Q1261="OUI"),60,"")</f>
        <v/>
      </c>
      <c r="X1261" s="56"/>
      <c r="Y1261" s="49"/>
      <c r="Z1261" s="49"/>
      <c r="AA1261" s="51"/>
      <c r="AB1261" s="48"/>
    </row>
    <row r="1262" spans="1:28" x14ac:dyDescent="0.25">
      <c r="A1262" s="152" t="str">
        <f t="array" ref="A1262">IF(D1262="",RIGHT(E1262,7),"")</f>
        <v>5285878</v>
      </c>
      <c r="B1262" s="152">
        <f t="array" ref="B1262">E1262</f>
        <v>10005285878</v>
      </c>
      <c r="C1262" s="61" t="str">
        <f t="array" ref="C1262">IFERROR(VLOOKUP(B1262,RT!A:B,2,FALSE),"")</f>
        <v/>
      </c>
      <c r="D1262" s="7" t="str">
        <f t="array" ref="D1262">IFERROR(VLOOKUP(B1262,RT!A:J,10,FALSE),"")</f>
        <v/>
      </c>
      <c r="E1262" s="203">
        <v>10005285878</v>
      </c>
      <c r="F1262" s="204" t="s">
        <v>1532</v>
      </c>
      <c r="G1262" s="204" t="s">
        <v>70</v>
      </c>
      <c r="H1262" s="204"/>
      <c r="I1262" s="204" t="s">
        <v>334</v>
      </c>
      <c r="J1262" s="202" t="s">
        <v>334</v>
      </c>
      <c r="K1262" s="169" t="str">
        <f t="array" ref="K1262">IFERROR(VLOOKUP(B1262,RT!A:K,11,FALSE),"")</f>
        <v/>
      </c>
      <c r="L1262" s="170" t="str">
        <f t="array" ref="L1262">IFERROR(VLOOKUP(B1262,RT!A:AJ,36,FALSE),"")</f>
        <v/>
      </c>
      <c r="M1262" s="53" t="str">
        <f t="array" ref="M1262">IFERROR(VLOOKUP(B1262,RT!A:AL,38,FALSE),"")</f>
        <v/>
      </c>
      <c r="N1262" s="52" t="str">
        <f t="array" ref="N1262">IFERROR(VLOOKUP(B1262,RT!A:AK,37,FALSE),"")</f>
        <v/>
      </c>
      <c r="O1262" s="54" t="str">
        <f t="array" ref="O1262">IFERROR(VLOOKUP(B1262,RT!A:I,9,FALSE),"")</f>
        <v/>
      </c>
      <c r="P1262" s="52" t="str">
        <f t="array" ref="P1262">IFERROR(VLOOKUP(B1262,RT!A:H,8,FALSE),"")</f>
        <v/>
      </c>
      <c r="Q1262" s="55" t="str">
        <f t="array" ref="Q1262">IFERROR(VLOOKUP(B1262,RT!A:AA,27,FALSE),"")</f>
        <v/>
      </c>
      <c r="R1262" s="56" t="str">
        <f t="array" ref="R1262">IF(AND(E1262&lt;&gt;"",G1262="INS",K1262="OUI",M1262&gt;0),M1262*IF($O1262&gt;41790,5.94,5.65),"")</f>
        <v/>
      </c>
      <c r="S1262" s="50" t="str">
        <f t="array" ref="S1262">IF(AND(E1262&lt;&gt;"",G1262="REV",K1262="OUI",M1262&gt;0),M1262*IF($O1262&gt;41790,6.2,5.9),"")</f>
        <v/>
      </c>
      <c r="T1262" s="57" t="str">
        <f t="array" ref="T1262">IF(AND(E1262&lt;&gt;"",K1262="NON",OR(L1262="Branchement individuel",L1262="Batiment détruit")),3,"")</f>
        <v/>
      </c>
      <c r="U1262" s="58"/>
      <c r="V1262" s="58" t="str">
        <f t="array" ref="V1262">IF(AND(E1262&lt;&gt;"",K1262="OUI",Q1262="OUI"),18,"")</f>
        <v/>
      </c>
      <c r="W1262" s="49" t="str">
        <f t="array" ref="W1262">IF(AND(E1262&lt;&gt;"",K1262="OUI",Q1262="OUI"),60,"")</f>
        <v/>
      </c>
      <c r="X1262" s="56"/>
      <c r="Y1262" s="49"/>
      <c r="Z1262" s="49"/>
      <c r="AA1262" s="51"/>
      <c r="AB1262" s="48"/>
    </row>
    <row r="1263" spans="1:28" x14ac:dyDescent="0.25">
      <c r="A1263" s="152" t="str">
        <f t="array" ref="A1263">IF(D1263="",RIGHT(E1263,7),"")</f>
        <v>5242066</v>
      </c>
      <c r="B1263" s="152">
        <f t="array" ref="B1263">E1263</f>
        <v>10005242066</v>
      </c>
      <c r="C1263" s="61" t="str">
        <f t="array" ref="C1263">IFERROR(VLOOKUP(B1263,RT!A:B,2,FALSE),"")</f>
        <v/>
      </c>
      <c r="D1263" s="7" t="str">
        <f t="array" ref="D1263">IFERROR(VLOOKUP(B1263,RT!A:J,10,FALSE),"")</f>
        <v/>
      </c>
      <c r="E1263" s="203">
        <v>10005242066</v>
      </c>
      <c r="F1263" s="204" t="s">
        <v>1533</v>
      </c>
      <c r="G1263" s="204" t="s">
        <v>70</v>
      </c>
      <c r="H1263" s="204"/>
      <c r="I1263" s="204" t="s">
        <v>334</v>
      </c>
      <c r="J1263" s="202" t="s">
        <v>334</v>
      </c>
      <c r="K1263" s="169" t="str">
        <f t="array" ref="K1263">IFERROR(VLOOKUP(B1263,RT!A:K,11,FALSE),"")</f>
        <v/>
      </c>
      <c r="L1263" s="170" t="str">
        <f t="array" ref="L1263">IFERROR(VLOOKUP(B1263,RT!A:AJ,36,FALSE),"")</f>
        <v/>
      </c>
      <c r="M1263" s="53" t="str">
        <f t="array" ref="M1263">IFERROR(VLOOKUP(B1263,RT!A:AL,38,FALSE),"")</f>
        <v/>
      </c>
      <c r="N1263" s="52" t="str">
        <f t="array" ref="N1263">IFERROR(VLOOKUP(B1263,RT!A:AK,37,FALSE),"")</f>
        <v/>
      </c>
      <c r="O1263" s="54" t="str">
        <f t="array" ref="O1263">IFERROR(VLOOKUP(B1263,RT!A:I,9,FALSE),"")</f>
        <v/>
      </c>
      <c r="P1263" s="52" t="str">
        <f t="array" ref="P1263">IFERROR(VLOOKUP(B1263,RT!A:H,8,FALSE),"")</f>
        <v/>
      </c>
      <c r="Q1263" s="55" t="str">
        <f t="array" ref="Q1263">IFERROR(VLOOKUP(B1263,RT!A:AA,27,FALSE),"")</f>
        <v/>
      </c>
      <c r="R1263" s="56" t="str">
        <f t="array" ref="R1263">IF(AND(E1263&lt;&gt;"",G1263="INS",K1263="OUI",M1263&gt;0),M1263*IF($O1263&gt;41790,5.94,5.65),"")</f>
        <v/>
      </c>
      <c r="S1263" s="50" t="str">
        <f t="array" ref="S1263">IF(AND(E1263&lt;&gt;"",G1263="REV",K1263="OUI",M1263&gt;0),M1263*IF($O1263&gt;41790,6.2,5.9),"")</f>
        <v/>
      </c>
      <c r="T1263" s="57" t="str">
        <f t="array" ref="T1263">IF(AND(E1263&lt;&gt;"",K1263="NON",OR(L1263="Branchement individuel",L1263="Batiment détruit")),3,"")</f>
        <v/>
      </c>
      <c r="U1263" s="58"/>
      <c r="V1263" s="58" t="str">
        <f t="array" ref="V1263">IF(AND(E1263&lt;&gt;"",K1263="OUI",Q1263="OUI"),18,"")</f>
        <v/>
      </c>
      <c r="W1263" s="49" t="str">
        <f t="array" ref="W1263">IF(AND(E1263&lt;&gt;"",K1263="OUI",Q1263="OUI"),60,"")</f>
        <v/>
      </c>
      <c r="X1263" s="56"/>
      <c r="Y1263" s="49"/>
      <c r="Z1263" s="49"/>
      <c r="AA1263" s="51"/>
      <c r="AB1263" s="48"/>
    </row>
    <row r="1264" spans="1:28" x14ac:dyDescent="0.25">
      <c r="A1264" s="152" t="str">
        <f t="array" ref="A1264">IF(D1264="",RIGHT(E1264,7),"")</f>
        <v>5383516</v>
      </c>
      <c r="B1264" s="152">
        <f t="array" ref="B1264">E1264</f>
        <v>10005383516</v>
      </c>
      <c r="C1264" s="61" t="str">
        <f t="array" ref="C1264">IFERROR(VLOOKUP(B1264,RT!A:B,2,FALSE),"")</f>
        <v/>
      </c>
      <c r="D1264" s="7" t="str">
        <f t="array" ref="D1264">IFERROR(VLOOKUP(B1264,RT!A:J,10,FALSE),"")</f>
        <v/>
      </c>
      <c r="E1264" s="203">
        <v>10005383516</v>
      </c>
      <c r="F1264" s="204" t="s">
        <v>1506</v>
      </c>
      <c r="G1264" s="204" t="s">
        <v>70</v>
      </c>
      <c r="H1264" s="204"/>
      <c r="I1264" s="204" t="s">
        <v>334</v>
      </c>
      <c r="J1264" s="202" t="s">
        <v>334</v>
      </c>
      <c r="K1264" s="169" t="str">
        <f t="array" ref="K1264">IFERROR(VLOOKUP(B1264,RT!A:K,11,FALSE),"")</f>
        <v/>
      </c>
      <c r="L1264" s="170" t="str">
        <f t="array" ref="L1264">IFERROR(VLOOKUP(B1264,RT!A:AJ,36,FALSE),"")</f>
        <v/>
      </c>
      <c r="M1264" s="53" t="str">
        <f t="array" ref="M1264">IFERROR(VLOOKUP(B1264,RT!A:AL,38,FALSE),"")</f>
        <v/>
      </c>
      <c r="N1264" s="52" t="str">
        <f t="array" ref="N1264">IFERROR(VLOOKUP(B1264,RT!A:AK,37,FALSE),"")</f>
        <v/>
      </c>
      <c r="O1264" s="54" t="str">
        <f t="array" ref="O1264">IFERROR(VLOOKUP(B1264,RT!A:I,9,FALSE),"")</f>
        <v/>
      </c>
      <c r="P1264" s="52" t="str">
        <f t="array" ref="P1264">IFERROR(VLOOKUP(B1264,RT!A:H,8,FALSE),"")</f>
        <v/>
      </c>
      <c r="Q1264" s="55" t="str">
        <f t="array" ref="Q1264">IFERROR(VLOOKUP(B1264,RT!A:AA,27,FALSE),"")</f>
        <v/>
      </c>
      <c r="R1264" s="56" t="str">
        <f t="array" ref="R1264">IF(AND(E1264&lt;&gt;"",G1264="INS",K1264="OUI",M1264&gt;0),M1264*IF($O1264&gt;41790,5.94,5.65),"")</f>
        <v/>
      </c>
      <c r="S1264" s="50" t="str">
        <f t="array" ref="S1264">IF(AND(E1264&lt;&gt;"",G1264="REV",K1264="OUI",M1264&gt;0),M1264*IF($O1264&gt;41790,6.2,5.9),"")</f>
        <v/>
      </c>
      <c r="T1264" s="57" t="str">
        <f t="array" ref="T1264">IF(AND(E1264&lt;&gt;"",K1264="NON",OR(L1264="Branchement individuel",L1264="Batiment détruit")),3,"")</f>
        <v/>
      </c>
      <c r="U1264" s="58"/>
      <c r="V1264" s="58" t="str">
        <f t="array" ref="V1264">IF(AND(E1264&lt;&gt;"",K1264="OUI",Q1264="OUI"),18,"")</f>
        <v/>
      </c>
      <c r="W1264" s="49" t="str">
        <f t="array" ref="W1264">IF(AND(E1264&lt;&gt;"",K1264="OUI",Q1264="OUI"),60,"")</f>
        <v/>
      </c>
      <c r="X1264" s="56"/>
      <c r="Y1264" s="49"/>
      <c r="Z1264" s="49"/>
      <c r="AA1264" s="51"/>
      <c r="AB1264" s="48"/>
    </row>
    <row r="1265" spans="1:28" x14ac:dyDescent="0.25">
      <c r="A1265" s="152" t="str">
        <f t="array" ref="A1265">IF(D1265="",RIGHT(E1265,7),"")</f>
        <v>5288845</v>
      </c>
      <c r="B1265" s="152">
        <f t="array" ref="B1265">E1265</f>
        <v>10005288845</v>
      </c>
      <c r="C1265" s="61" t="str">
        <f t="array" ref="C1265">IFERROR(VLOOKUP(B1265,RT!A:B,2,FALSE),"")</f>
        <v/>
      </c>
      <c r="D1265" s="7" t="str">
        <f t="array" ref="D1265">IFERROR(VLOOKUP(B1265,RT!A:J,10,FALSE),"")</f>
        <v/>
      </c>
      <c r="E1265" s="203">
        <v>10005288845</v>
      </c>
      <c r="F1265" s="204" t="s">
        <v>1651</v>
      </c>
      <c r="G1265" s="204" t="s">
        <v>70</v>
      </c>
      <c r="H1265" s="204"/>
      <c r="I1265" s="204" t="s">
        <v>334</v>
      </c>
      <c r="J1265" s="202" t="s">
        <v>334</v>
      </c>
      <c r="K1265" s="169" t="str">
        <f t="array" ref="K1265">IFERROR(VLOOKUP(B1265,RT!A:K,11,FALSE),"")</f>
        <v/>
      </c>
      <c r="L1265" s="170" t="str">
        <f t="array" ref="L1265">IFERROR(VLOOKUP(B1265,RT!A:AJ,36,FALSE),"")</f>
        <v/>
      </c>
      <c r="M1265" s="53" t="str">
        <f t="array" ref="M1265">IFERROR(VLOOKUP(B1265,RT!A:AL,38,FALSE),"")</f>
        <v/>
      </c>
      <c r="N1265" s="52" t="str">
        <f t="array" ref="N1265">IFERROR(VLOOKUP(B1265,RT!A:AK,37,FALSE),"")</f>
        <v/>
      </c>
      <c r="O1265" s="54" t="str">
        <f t="array" ref="O1265">IFERROR(VLOOKUP(B1265,RT!A:I,9,FALSE),"")</f>
        <v/>
      </c>
      <c r="P1265" s="52" t="str">
        <f t="array" ref="P1265">IFERROR(VLOOKUP(B1265,RT!A:H,8,FALSE),"")</f>
        <v/>
      </c>
      <c r="Q1265" s="55" t="str">
        <f t="array" ref="Q1265">IFERROR(VLOOKUP(B1265,RT!A:AA,27,FALSE),"")</f>
        <v/>
      </c>
      <c r="R1265" s="56" t="str">
        <f t="array" ref="R1265">IF(AND(E1265&lt;&gt;"",G1265="INS",K1265="OUI",M1265&gt;0),M1265*IF($O1265&gt;41790,5.94,5.65),"")</f>
        <v/>
      </c>
      <c r="S1265" s="50" t="str">
        <f t="array" ref="S1265">IF(AND(E1265&lt;&gt;"",G1265="REV",K1265="OUI",M1265&gt;0),M1265*IF($O1265&gt;41790,6.2,5.9),"")</f>
        <v/>
      </c>
      <c r="T1265" s="57" t="str">
        <f t="array" ref="T1265">IF(AND(E1265&lt;&gt;"",K1265="NON",OR(L1265="Branchement individuel",L1265="Batiment détruit")),3,"")</f>
        <v/>
      </c>
      <c r="U1265" s="58"/>
      <c r="V1265" s="58" t="str">
        <f t="array" ref="V1265">IF(AND(E1265&lt;&gt;"",K1265="OUI",Q1265="OUI"),18,"")</f>
        <v/>
      </c>
      <c r="W1265" s="49" t="str">
        <f t="array" ref="W1265">IF(AND(E1265&lt;&gt;"",K1265="OUI",Q1265="OUI"),60,"")</f>
        <v/>
      </c>
      <c r="X1265" s="56"/>
      <c r="Y1265" s="49"/>
      <c r="Z1265" s="49"/>
      <c r="AA1265" s="51"/>
      <c r="AB1265" s="48"/>
    </row>
    <row r="1266" spans="1:28" x14ac:dyDescent="0.25">
      <c r="A1266" s="152" t="str">
        <f t="array" ref="A1266">IF(D1266="",RIGHT(E1266,7),"")</f>
        <v>5199151</v>
      </c>
      <c r="B1266" s="152">
        <f t="array" ref="B1266">E1266</f>
        <v>10005199151</v>
      </c>
      <c r="C1266" s="61" t="str">
        <f t="array" ref="C1266">IFERROR(VLOOKUP(B1266,RT!A:B,2,FALSE),"")</f>
        <v/>
      </c>
      <c r="D1266" s="7" t="str">
        <f t="array" ref="D1266">IFERROR(VLOOKUP(B1266,RT!A:J,10,FALSE),"")</f>
        <v/>
      </c>
      <c r="E1266" s="203">
        <v>10005199151</v>
      </c>
      <c r="F1266" s="204" t="s">
        <v>1656</v>
      </c>
      <c r="G1266" s="204" t="s">
        <v>70</v>
      </c>
      <c r="H1266" s="204"/>
      <c r="I1266" s="204" t="s">
        <v>334</v>
      </c>
      <c r="J1266" s="202" t="s">
        <v>334</v>
      </c>
      <c r="K1266" s="169" t="str">
        <f t="array" ref="K1266">IFERROR(VLOOKUP(B1266,RT!A:K,11,FALSE),"")</f>
        <v/>
      </c>
      <c r="L1266" s="170" t="str">
        <f t="array" ref="L1266">IFERROR(VLOOKUP(B1266,RT!A:AJ,36,FALSE),"")</f>
        <v/>
      </c>
      <c r="M1266" s="53" t="str">
        <f t="array" ref="M1266">IFERROR(VLOOKUP(B1266,RT!A:AL,38,FALSE),"")</f>
        <v/>
      </c>
      <c r="N1266" s="52" t="str">
        <f t="array" ref="N1266">IFERROR(VLOOKUP(B1266,RT!A:AK,37,FALSE),"")</f>
        <v/>
      </c>
      <c r="O1266" s="54" t="str">
        <f t="array" ref="O1266">IFERROR(VLOOKUP(B1266,RT!A:I,9,FALSE),"")</f>
        <v/>
      </c>
      <c r="P1266" s="52" t="str">
        <f t="array" ref="P1266">IFERROR(VLOOKUP(B1266,RT!A:H,8,FALSE),"")</f>
        <v/>
      </c>
      <c r="Q1266" s="55" t="str">
        <f t="array" ref="Q1266">IFERROR(VLOOKUP(B1266,RT!A:AA,27,FALSE),"")</f>
        <v/>
      </c>
      <c r="R1266" s="56" t="str">
        <f t="array" ref="R1266">IF(AND(E1266&lt;&gt;"",G1266="INS",K1266="OUI",M1266&gt;0),M1266*IF($O1266&gt;41790,5.94,5.65),"")</f>
        <v/>
      </c>
      <c r="S1266" s="50" t="str">
        <f t="array" ref="S1266">IF(AND(E1266&lt;&gt;"",G1266="REV",K1266="OUI",M1266&gt;0),M1266*IF($O1266&gt;41790,6.2,5.9),"")</f>
        <v/>
      </c>
      <c r="T1266" s="57" t="str">
        <f t="array" ref="T1266">IF(AND(E1266&lt;&gt;"",K1266="NON",OR(L1266="Branchement individuel",L1266="Batiment détruit")),3,"")</f>
        <v/>
      </c>
      <c r="U1266" s="58"/>
      <c r="V1266" s="58" t="str">
        <f t="array" ref="V1266">IF(AND(E1266&lt;&gt;"",K1266="OUI",Q1266="OUI"),18,"")</f>
        <v/>
      </c>
      <c r="W1266" s="49" t="str">
        <f t="array" ref="W1266">IF(AND(E1266&lt;&gt;"",K1266="OUI",Q1266="OUI"),60,"")</f>
        <v/>
      </c>
      <c r="X1266" s="56"/>
      <c r="Y1266" s="49"/>
      <c r="Z1266" s="49"/>
      <c r="AA1266" s="51"/>
      <c r="AB1266" s="48"/>
    </row>
    <row r="1267" spans="1:28" x14ac:dyDescent="0.25">
      <c r="A1267" s="152" t="str">
        <f t="array" ref="A1267">IF(D1267="",RIGHT(E1267,7),"")</f>
        <v>5197090</v>
      </c>
      <c r="B1267" s="152">
        <f t="array" ref="B1267">E1267</f>
        <v>10005197090</v>
      </c>
      <c r="C1267" s="61" t="str">
        <f t="array" ref="C1267">IFERROR(VLOOKUP(B1267,RT!A:B,2,FALSE),"")</f>
        <v/>
      </c>
      <c r="D1267" s="7" t="str">
        <f t="array" ref="D1267">IFERROR(VLOOKUP(B1267,RT!A:J,10,FALSE),"")</f>
        <v/>
      </c>
      <c r="E1267" s="203">
        <v>10005197090</v>
      </c>
      <c r="F1267" s="204" t="s">
        <v>1657</v>
      </c>
      <c r="G1267" s="204" t="s">
        <v>70</v>
      </c>
      <c r="H1267" s="204"/>
      <c r="I1267" s="204" t="s">
        <v>334</v>
      </c>
      <c r="J1267" s="202" t="s">
        <v>334</v>
      </c>
      <c r="K1267" s="169" t="str">
        <f t="array" ref="K1267">IFERROR(VLOOKUP(B1267,RT!A:K,11,FALSE),"")</f>
        <v/>
      </c>
      <c r="L1267" s="170" t="str">
        <f t="array" ref="L1267">IFERROR(VLOOKUP(B1267,RT!A:AJ,36,FALSE),"")</f>
        <v/>
      </c>
      <c r="M1267" s="53" t="str">
        <f t="array" ref="M1267">IFERROR(VLOOKUP(B1267,RT!A:AL,38,FALSE),"")</f>
        <v/>
      </c>
      <c r="N1267" s="52" t="str">
        <f t="array" ref="N1267">IFERROR(VLOOKUP(B1267,RT!A:AK,37,FALSE),"")</f>
        <v/>
      </c>
      <c r="O1267" s="54" t="str">
        <f t="array" ref="O1267">IFERROR(VLOOKUP(B1267,RT!A:I,9,FALSE),"")</f>
        <v/>
      </c>
      <c r="P1267" s="52" t="str">
        <f t="array" ref="P1267">IFERROR(VLOOKUP(B1267,RT!A:H,8,FALSE),"")</f>
        <v/>
      </c>
      <c r="Q1267" s="55" t="str">
        <f t="array" ref="Q1267">IFERROR(VLOOKUP(B1267,RT!A:AA,27,FALSE),"")</f>
        <v/>
      </c>
      <c r="R1267" s="56" t="str">
        <f t="array" ref="R1267">IF(AND(E1267&lt;&gt;"",G1267="INS",K1267="OUI",M1267&gt;0),M1267*IF($O1267&gt;41790,5.94,5.65),"")</f>
        <v/>
      </c>
      <c r="S1267" s="50" t="str">
        <f t="array" ref="S1267">IF(AND(E1267&lt;&gt;"",G1267="REV",K1267="OUI",M1267&gt;0),M1267*IF($O1267&gt;41790,6.2,5.9),"")</f>
        <v/>
      </c>
      <c r="T1267" s="57" t="str">
        <f t="array" ref="T1267">IF(AND(E1267&lt;&gt;"",K1267="NON",OR(L1267="Branchement individuel",L1267="Batiment détruit")),3,"")</f>
        <v/>
      </c>
      <c r="U1267" s="58"/>
      <c r="V1267" s="58" t="str">
        <f t="array" ref="V1267">IF(AND(E1267&lt;&gt;"",K1267="OUI",Q1267="OUI"),18,"")</f>
        <v/>
      </c>
      <c r="W1267" s="49" t="str">
        <f t="array" ref="W1267">IF(AND(E1267&lt;&gt;"",K1267="OUI",Q1267="OUI"),60,"")</f>
        <v/>
      </c>
      <c r="X1267" s="56"/>
      <c r="Y1267" s="49"/>
      <c r="Z1267" s="49"/>
      <c r="AA1267" s="51"/>
      <c r="AB1267" s="48"/>
    </row>
    <row r="1268" spans="1:28" x14ac:dyDescent="0.25">
      <c r="A1268" s="152" t="str">
        <f t="array" ref="A1268">IF(D1268="",RIGHT(E1268,7),"")</f>
        <v>5196057</v>
      </c>
      <c r="B1268" s="152">
        <f t="array" ref="B1268">E1268</f>
        <v>10005196057</v>
      </c>
      <c r="C1268" s="61" t="str">
        <f t="array" ref="C1268">IFERROR(VLOOKUP(B1268,RT!A:B,2,FALSE),"")</f>
        <v/>
      </c>
      <c r="D1268" s="7" t="str">
        <f t="array" ref="D1268">IFERROR(VLOOKUP(B1268,RT!A:J,10,FALSE),"")</f>
        <v/>
      </c>
      <c r="E1268" s="203">
        <v>10005196057</v>
      </c>
      <c r="F1268" s="204" t="s">
        <v>1658</v>
      </c>
      <c r="G1268" s="204" t="s">
        <v>70</v>
      </c>
      <c r="H1268" s="204"/>
      <c r="I1268" s="204" t="s">
        <v>334</v>
      </c>
      <c r="J1268" s="202" t="s">
        <v>334</v>
      </c>
      <c r="K1268" s="169" t="str">
        <f t="array" ref="K1268">IFERROR(VLOOKUP(B1268,RT!A:K,11,FALSE),"")</f>
        <v/>
      </c>
      <c r="L1268" s="170" t="str">
        <f t="array" ref="L1268">IFERROR(VLOOKUP(B1268,RT!A:AJ,36,FALSE),"")</f>
        <v/>
      </c>
      <c r="M1268" s="53" t="str">
        <f t="array" ref="M1268">IFERROR(VLOOKUP(B1268,RT!A:AL,38,FALSE),"")</f>
        <v/>
      </c>
      <c r="N1268" s="52" t="str">
        <f t="array" ref="N1268">IFERROR(VLOOKUP(B1268,RT!A:AK,37,FALSE),"")</f>
        <v/>
      </c>
      <c r="O1268" s="54" t="str">
        <f t="array" ref="O1268">IFERROR(VLOOKUP(B1268,RT!A:I,9,FALSE),"")</f>
        <v/>
      </c>
      <c r="P1268" s="52" t="str">
        <f t="array" ref="P1268">IFERROR(VLOOKUP(B1268,RT!A:H,8,FALSE),"")</f>
        <v/>
      </c>
      <c r="Q1268" s="55" t="str">
        <f t="array" ref="Q1268">IFERROR(VLOOKUP(B1268,RT!A:AA,27,FALSE),"")</f>
        <v/>
      </c>
      <c r="R1268" s="56" t="str">
        <f t="array" ref="R1268">IF(AND(E1268&lt;&gt;"",G1268="INS",K1268="OUI",M1268&gt;0),M1268*IF($O1268&gt;41790,5.94,5.65),"")</f>
        <v/>
      </c>
      <c r="S1268" s="50" t="str">
        <f t="array" ref="S1268">IF(AND(E1268&lt;&gt;"",G1268="REV",K1268="OUI",M1268&gt;0),M1268*IF($O1268&gt;41790,6.2,5.9),"")</f>
        <v/>
      </c>
      <c r="T1268" s="57" t="str">
        <f t="array" ref="T1268">IF(AND(E1268&lt;&gt;"",K1268="NON",OR(L1268="Branchement individuel",L1268="Batiment détruit")),3,"")</f>
        <v/>
      </c>
      <c r="U1268" s="58"/>
      <c r="V1268" s="58" t="str">
        <f t="array" ref="V1268">IF(AND(E1268&lt;&gt;"",K1268="OUI",Q1268="OUI"),18,"")</f>
        <v/>
      </c>
      <c r="W1268" s="49" t="str">
        <f t="array" ref="W1268">IF(AND(E1268&lt;&gt;"",K1268="OUI",Q1268="OUI"),60,"")</f>
        <v/>
      </c>
      <c r="X1268" s="56"/>
      <c r="Y1268" s="49"/>
      <c r="Z1268" s="49"/>
      <c r="AA1268" s="51"/>
      <c r="AB1268" s="48"/>
    </row>
    <row r="1269" spans="1:28" x14ac:dyDescent="0.25">
      <c r="A1269" s="152" t="str">
        <f t="array" ref="A1269">IF(D1269="",RIGHT(E1269,7),"")</f>
        <v>5194955</v>
      </c>
      <c r="B1269" s="152">
        <f t="array" ref="B1269">E1269</f>
        <v>10005194955</v>
      </c>
      <c r="C1269" s="61" t="str">
        <f t="array" ref="C1269">IFERROR(VLOOKUP(B1269,RT!A:B,2,FALSE),"")</f>
        <v/>
      </c>
      <c r="D1269" s="7" t="str">
        <f t="array" ref="D1269">IFERROR(VLOOKUP(B1269,RT!A:J,10,FALSE),"")</f>
        <v/>
      </c>
      <c r="E1269" s="203">
        <v>10005194955</v>
      </c>
      <c r="F1269" s="204" t="s">
        <v>1659</v>
      </c>
      <c r="G1269" s="204" t="s">
        <v>70</v>
      </c>
      <c r="H1269" s="204"/>
      <c r="I1269" s="204" t="s">
        <v>334</v>
      </c>
      <c r="J1269" s="202" t="s">
        <v>334</v>
      </c>
      <c r="K1269" s="169" t="str">
        <f t="array" ref="K1269">IFERROR(VLOOKUP(B1269,RT!A:K,11,FALSE),"")</f>
        <v/>
      </c>
      <c r="L1269" s="170" t="str">
        <f t="array" ref="L1269">IFERROR(VLOOKUP(B1269,RT!A:AJ,36,FALSE),"")</f>
        <v/>
      </c>
      <c r="M1269" s="53" t="str">
        <f t="array" ref="M1269">IFERROR(VLOOKUP(B1269,RT!A:AL,38,FALSE),"")</f>
        <v/>
      </c>
      <c r="N1269" s="52" t="str">
        <f t="array" ref="N1269">IFERROR(VLOOKUP(B1269,RT!A:AK,37,FALSE),"")</f>
        <v/>
      </c>
      <c r="O1269" s="54" t="str">
        <f t="array" ref="O1269">IFERROR(VLOOKUP(B1269,RT!A:I,9,FALSE),"")</f>
        <v/>
      </c>
      <c r="P1269" s="52" t="str">
        <f t="array" ref="P1269">IFERROR(VLOOKUP(B1269,RT!A:H,8,FALSE),"")</f>
        <v/>
      </c>
      <c r="Q1269" s="55" t="str">
        <f t="array" ref="Q1269">IFERROR(VLOOKUP(B1269,RT!A:AA,27,FALSE),"")</f>
        <v/>
      </c>
      <c r="R1269" s="56" t="str">
        <f t="array" ref="R1269">IF(AND(E1269&lt;&gt;"",G1269="INS",K1269="OUI",M1269&gt;0),M1269*IF($O1269&gt;41790,5.94,5.65),"")</f>
        <v/>
      </c>
      <c r="S1269" s="50" t="str">
        <f t="array" ref="S1269">IF(AND(E1269&lt;&gt;"",G1269="REV",K1269="OUI",M1269&gt;0),M1269*IF($O1269&gt;41790,6.2,5.9),"")</f>
        <v/>
      </c>
      <c r="T1269" s="57" t="str">
        <f t="array" ref="T1269">IF(AND(E1269&lt;&gt;"",K1269="NON",OR(L1269="Branchement individuel",L1269="Batiment détruit")),3,"")</f>
        <v/>
      </c>
      <c r="U1269" s="58"/>
      <c r="V1269" s="58" t="str">
        <f t="array" ref="V1269">IF(AND(E1269&lt;&gt;"",K1269="OUI",Q1269="OUI"),18,"")</f>
        <v/>
      </c>
      <c r="W1269" s="49" t="str">
        <f t="array" ref="W1269">IF(AND(E1269&lt;&gt;"",K1269="OUI",Q1269="OUI"),60,"")</f>
        <v/>
      </c>
      <c r="X1269" s="56"/>
      <c r="Y1269" s="49"/>
      <c r="Z1269" s="49"/>
      <c r="AA1269" s="51"/>
      <c r="AB1269" s="48"/>
    </row>
    <row r="1270" spans="1:28" x14ac:dyDescent="0.25">
      <c r="A1270" s="152" t="str">
        <f t="array" ref="A1270">IF(D1270="",RIGHT(E1270,7),"")</f>
        <v>5200100</v>
      </c>
      <c r="B1270" s="152">
        <f t="array" ref="B1270">E1270</f>
        <v>10005200100</v>
      </c>
      <c r="C1270" s="61" t="str">
        <f t="array" ref="C1270">IFERROR(VLOOKUP(B1270,RT!A:B,2,FALSE),"")</f>
        <v/>
      </c>
      <c r="D1270" s="7" t="str">
        <f t="array" ref="D1270">IFERROR(VLOOKUP(B1270,RT!A:J,10,FALSE),"")</f>
        <v/>
      </c>
      <c r="E1270" s="203">
        <v>10005200100</v>
      </c>
      <c r="F1270" s="204" t="s">
        <v>1652</v>
      </c>
      <c r="G1270" s="204" t="s">
        <v>70</v>
      </c>
      <c r="H1270" s="204"/>
      <c r="I1270" s="204" t="s">
        <v>334</v>
      </c>
      <c r="J1270" s="202" t="s">
        <v>334</v>
      </c>
      <c r="K1270" s="169" t="str">
        <f t="array" ref="K1270">IFERROR(VLOOKUP(B1270,RT!A:K,11,FALSE),"")</f>
        <v/>
      </c>
      <c r="L1270" s="170" t="str">
        <f t="array" ref="L1270">IFERROR(VLOOKUP(B1270,RT!A:AJ,36,FALSE),"")</f>
        <v/>
      </c>
      <c r="M1270" s="53" t="str">
        <f t="array" ref="M1270">IFERROR(VLOOKUP(B1270,RT!A:AL,38,FALSE),"")</f>
        <v/>
      </c>
      <c r="N1270" s="52" t="str">
        <f t="array" ref="N1270">IFERROR(VLOOKUP(B1270,RT!A:AK,37,FALSE),"")</f>
        <v/>
      </c>
      <c r="O1270" s="54" t="str">
        <f t="array" ref="O1270">IFERROR(VLOOKUP(B1270,RT!A:I,9,FALSE),"")</f>
        <v/>
      </c>
      <c r="P1270" s="52" t="str">
        <f t="array" ref="P1270">IFERROR(VLOOKUP(B1270,RT!A:H,8,FALSE),"")</f>
        <v/>
      </c>
      <c r="Q1270" s="55" t="str">
        <f t="array" ref="Q1270">IFERROR(VLOOKUP(B1270,RT!A:AA,27,FALSE),"")</f>
        <v/>
      </c>
      <c r="R1270" s="56" t="str">
        <f t="array" ref="R1270">IF(AND(E1270&lt;&gt;"",G1270="INS",K1270="OUI",M1270&gt;0),M1270*IF($O1270&gt;41790,5.94,5.65),"")</f>
        <v/>
      </c>
      <c r="S1270" s="50" t="str">
        <f t="array" ref="S1270">IF(AND(E1270&lt;&gt;"",G1270="REV",K1270="OUI",M1270&gt;0),M1270*IF($O1270&gt;41790,6.2,5.9),"")</f>
        <v/>
      </c>
      <c r="T1270" s="57" t="str">
        <f t="array" ref="T1270">IF(AND(E1270&lt;&gt;"",K1270="NON",OR(L1270="Branchement individuel",L1270="Batiment détruit")),3,"")</f>
        <v/>
      </c>
      <c r="U1270" s="58"/>
      <c r="V1270" s="58" t="str">
        <f t="array" ref="V1270">IF(AND(E1270&lt;&gt;"",K1270="OUI",Q1270="OUI"),18,"")</f>
        <v/>
      </c>
      <c r="W1270" s="49" t="str">
        <f t="array" ref="W1270">IF(AND(E1270&lt;&gt;"",K1270="OUI",Q1270="OUI"),60,"")</f>
        <v/>
      </c>
      <c r="X1270" s="56"/>
      <c r="Y1270" s="49"/>
      <c r="Z1270" s="49"/>
      <c r="AA1270" s="51"/>
      <c r="AB1270" s="48"/>
    </row>
    <row r="1271" spans="1:28" x14ac:dyDescent="0.25">
      <c r="A1271" s="152" t="str">
        <f t="array" ref="A1271">IF(D1271="",RIGHT(E1271,7),"")</f>
        <v>5521290</v>
      </c>
      <c r="B1271" s="152">
        <f t="array" ref="B1271">E1271</f>
        <v>10005521290</v>
      </c>
      <c r="C1271" s="61" t="str">
        <f t="array" ref="C1271">IFERROR(VLOOKUP(B1271,RT!A:B,2,FALSE),"")</f>
        <v/>
      </c>
      <c r="D1271" s="7" t="str">
        <f t="array" ref="D1271">IFERROR(VLOOKUP(B1271,RT!A:J,10,FALSE),"")</f>
        <v/>
      </c>
      <c r="E1271" s="203">
        <v>10005521290</v>
      </c>
      <c r="F1271" s="204" t="s">
        <v>1663</v>
      </c>
      <c r="G1271" s="204" t="s">
        <v>70</v>
      </c>
      <c r="H1271" s="204"/>
      <c r="I1271" s="204" t="s">
        <v>334</v>
      </c>
      <c r="J1271" s="202" t="s">
        <v>334</v>
      </c>
      <c r="K1271" s="169" t="str">
        <f t="array" ref="K1271">IFERROR(VLOOKUP(B1271,RT!A:K,11,FALSE),"")</f>
        <v/>
      </c>
      <c r="L1271" s="170" t="str">
        <f t="array" ref="L1271">IFERROR(VLOOKUP(B1271,RT!A:AJ,36,FALSE),"")</f>
        <v/>
      </c>
      <c r="M1271" s="53" t="str">
        <f t="array" ref="M1271">IFERROR(VLOOKUP(B1271,RT!A:AL,38,FALSE),"")</f>
        <v/>
      </c>
      <c r="N1271" s="52" t="str">
        <f t="array" ref="N1271">IFERROR(VLOOKUP(B1271,RT!A:AK,37,FALSE),"")</f>
        <v/>
      </c>
      <c r="O1271" s="54" t="str">
        <f t="array" ref="O1271">IFERROR(VLOOKUP(B1271,RT!A:I,9,FALSE),"")</f>
        <v/>
      </c>
      <c r="P1271" s="52" t="str">
        <f t="array" ref="P1271">IFERROR(VLOOKUP(B1271,RT!A:H,8,FALSE),"")</f>
        <v/>
      </c>
      <c r="Q1271" s="55" t="str">
        <f t="array" ref="Q1271">IFERROR(VLOOKUP(B1271,RT!A:AA,27,FALSE),"")</f>
        <v/>
      </c>
      <c r="R1271" s="56" t="str">
        <f t="array" ref="R1271">IF(AND(E1271&lt;&gt;"",G1271="INS",K1271="OUI",M1271&gt;0),M1271*IF($O1271&gt;41790,5.94,5.65),"")</f>
        <v/>
      </c>
      <c r="S1271" s="50" t="str">
        <f t="array" ref="S1271">IF(AND(E1271&lt;&gt;"",G1271="REV",K1271="OUI",M1271&gt;0),M1271*IF($O1271&gt;41790,6.2,5.9),"")</f>
        <v/>
      </c>
      <c r="T1271" s="57" t="str">
        <f t="array" ref="T1271">IF(AND(E1271&lt;&gt;"",K1271="NON",OR(L1271="Branchement individuel",L1271="Batiment détruit")),3,"")</f>
        <v/>
      </c>
      <c r="U1271" s="58"/>
      <c r="V1271" s="58" t="str">
        <f t="array" ref="V1271">IF(AND(E1271&lt;&gt;"",K1271="OUI",Q1271="OUI"),18,"")</f>
        <v/>
      </c>
      <c r="W1271" s="49" t="str">
        <f t="array" ref="W1271">IF(AND(E1271&lt;&gt;"",K1271="OUI",Q1271="OUI"),60,"")</f>
        <v/>
      </c>
      <c r="X1271" s="56"/>
      <c r="Y1271" s="49"/>
      <c r="Z1271" s="49"/>
      <c r="AA1271" s="51"/>
      <c r="AB1271" s="48"/>
    </row>
    <row r="1272" spans="1:28" x14ac:dyDescent="0.25">
      <c r="A1272" s="152" t="str">
        <f t="array" ref="A1272">IF(D1272="",RIGHT(E1272,7),"")</f>
        <v>5197091</v>
      </c>
      <c r="B1272" s="152">
        <f t="array" ref="B1272">E1272</f>
        <v>10005197091</v>
      </c>
      <c r="C1272" s="61" t="str">
        <f t="array" ref="C1272">IFERROR(VLOOKUP(B1272,RT!A:B,2,FALSE),"")</f>
        <v/>
      </c>
      <c r="D1272" s="7" t="str">
        <f t="array" ref="D1272">IFERROR(VLOOKUP(B1272,RT!A:J,10,FALSE),"")</f>
        <v/>
      </c>
      <c r="E1272" s="203">
        <v>10005197091</v>
      </c>
      <c r="F1272" s="204" t="s">
        <v>1653</v>
      </c>
      <c r="G1272" s="204" t="s">
        <v>70</v>
      </c>
      <c r="H1272" s="204"/>
      <c r="I1272" s="204" t="s">
        <v>334</v>
      </c>
      <c r="J1272" s="202" t="s">
        <v>334</v>
      </c>
      <c r="K1272" s="169" t="str">
        <f t="array" ref="K1272">IFERROR(VLOOKUP(B1272,RT!A:K,11,FALSE),"")</f>
        <v/>
      </c>
      <c r="L1272" s="170" t="str">
        <f t="array" ref="L1272">IFERROR(VLOOKUP(B1272,RT!A:AJ,36,FALSE),"")</f>
        <v/>
      </c>
      <c r="M1272" s="53" t="str">
        <f t="array" ref="M1272">IFERROR(VLOOKUP(B1272,RT!A:AL,38,FALSE),"")</f>
        <v/>
      </c>
      <c r="N1272" s="52" t="str">
        <f t="array" ref="N1272">IFERROR(VLOOKUP(B1272,RT!A:AK,37,FALSE),"")</f>
        <v/>
      </c>
      <c r="O1272" s="54" t="str">
        <f t="array" ref="O1272">IFERROR(VLOOKUP(B1272,RT!A:I,9,FALSE),"")</f>
        <v/>
      </c>
      <c r="P1272" s="52" t="str">
        <f t="array" ref="P1272">IFERROR(VLOOKUP(B1272,RT!A:H,8,FALSE),"")</f>
        <v/>
      </c>
      <c r="Q1272" s="55" t="str">
        <f t="array" ref="Q1272">IFERROR(VLOOKUP(B1272,RT!A:AA,27,FALSE),"")</f>
        <v/>
      </c>
      <c r="R1272" s="56" t="str">
        <f t="array" ref="R1272">IF(AND(E1272&lt;&gt;"",G1272="INS",K1272="OUI",M1272&gt;0),M1272*IF($O1272&gt;41790,5.94,5.65),"")</f>
        <v/>
      </c>
      <c r="S1272" s="50" t="str">
        <f t="array" ref="S1272">IF(AND(E1272&lt;&gt;"",G1272="REV",K1272="OUI",M1272&gt;0),M1272*IF($O1272&gt;41790,6.2,5.9),"")</f>
        <v/>
      </c>
      <c r="T1272" s="57" t="str">
        <f t="array" ref="T1272">IF(AND(E1272&lt;&gt;"",K1272="NON",OR(L1272="Branchement individuel",L1272="Batiment détruit")),3,"")</f>
        <v/>
      </c>
      <c r="U1272" s="58"/>
      <c r="V1272" s="58" t="str">
        <f t="array" ref="V1272">IF(AND(E1272&lt;&gt;"",K1272="OUI",Q1272="OUI"),18,"")</f>
        <v/>
      </c>
      <c r="W1272" s="49" t="str">
        <f t="array" ref="W1272">IF(AND(E1272&lt;&gt;"",K1272="OUI",Q1272="OUI"),60,"")</f>
        <v/>
      </c>
      <c r="X1272" s="56"/>
      <c r="Y1272" s="49"/>
      <c r="Z1272" s="49"/>
      <c r="AA1272" s="51"/>
      <c r="AB1272" s="48"/>
    </row>
    <row r="1273" spans="1:28" x14ac:dyDescent="0.25">
      <c r="A1273" s="152" t="str">
        <f t="array" ref="A1273">IF(D1273="",RIGHT(E1273,7),"")</f>
        <v>5196058</v>
      </c>
      <c r="B1273" s="152">
        <f t="array" ref="B1273">E1273</f>
        <v>10005196058</v>
      </c>
      <c r="C1273" s="61" t="str">
        <f t="array" ref="C1273">IFERROR(VLOOKUP(B1273,RT!A:B,2,FALSE),"")</f>
        <v/>
      </c>
      <c r="D1273" s="7" t="str">
        <f t="array" ref="D1273">IFERROR(VLOOKUP(B1273,RT!A:J,10,FALSE),"")</f>
        <v/>
      </c>
      <c r="E1273" s="203">
        <v>10005196058</v>
      </c>
      <c r="F1273" s="204" t="s">
        <v>1654</v>
      </c>
      <c r="G1273" s="204" t="s">
        <v>70</v>
      </c>
      <c r="H1273" s="204"/>
      <c r="I1273" s="204" t="s">
        <v>334</v>
      </c>
      <c r="J1273" s="202" t="s">
        <v>334</v>
      </c>
      <c r="K1273" s="169" t="str">
        <f t="array" ref="K1273">IFERROR(VLOOKUP(B1273,RT!A:K,11,FALSE),"")</f>
        <v/>
      </c>
      <c r="L1273" s="170" t="str">
        <f t="array" ref="L1273">IFERROR(VLOOKUP(B1273,RT!A:AJ,36,FALSE),"")</f>
        <v/>
      </c>
      <c r="M1273" s="53" t="str">
        <f t="array" ref="M1273">IFERROR(VLOOKUP(B1273,RT!A:AL,38,FALSE),"")</f>
        <v/>
      </c>
      <c r="N1273" s="52" t="str">
        <f t="array" ref="N1273">IFERROR(VLOOKUP(B1273,RT!A:AK,37,FALSE),"")</f>
        <v/>
      </c>
      <c r="O1273" s="54" t="str">
        <f t="array" ref="O1273">IFERROR(VLOOKUP(B1273,RT!A:I,9,FALSE),"")</f>
        <v/>
      </c>
      <c r="P1273" s="52" t="str">
        <f t="array" ref="P1273">IFERROR(VLOOKUP(B1273,RT!A:H,8,FALSE),"")</f>
        <v/>
      </c>
      <c r="Q1273" s="55" t="str">
        <f t="array" ref="Q1273">IFERROR(VLOOKUP(B1273,RT!A:AA,27,FALSE),"")</f>
        <v/>
      </c>
      <c r="R1273" s="56" t="str">
        <f t="array" ref="R1273">IF(AND(E1273&lt;&gt;"",G1273="INS",K1273="OUI",M1273&gt;0),M1273*IF($O1273&gt;41790,5.94,5.65),"")</f>
        <v/>
      </c>
      <c r="S1273" s="50" t="str">
        <f t="array" ref="S1273">IF(AND(E1273&lt;&gt;"",G1273="REV",K1273="OUI",M1273&gt;0),M1273*IF($O1273&gt;41790,6.2,5.9),"")</f>
        <v/>
      </c>
      <c r="T1273" s="57" t="str">
        <f t="array" ref="T1273">IF(AND(E1273&lt;&gt;"",K1273="NON",OR(L1273="Branchement individuel",L1273="Batiment détruit")),3,"")</f>
        <v/>
      </c>
      <c r="U1273" s="58"/>
      <c r="V1273" s="58" t="str">
        <f t="array" ref="V1273">IF(AND(E1273&lt;&gt;"",K1273="OUI",Q1273="OUI"),18,"")</f>
        <v/>
      </c>
      <c r="W1273" s="49" t="str">
        <f t="array" ref="W1273">IF(AND(E1273&lt;&gt;"",K1273="OUI",Q1273="OUI"),60,"")</f>
        <v/>
      </c>
      <c r="X1273" s="56"/>
      <c r="Y1273" s="49"/>
      <c r="Z1273" s="49"/>
      <c r="AA1273" s="51"/>
      <c r="AB1273" s="48"/>
    </row>
    <row r="1274" spans="1:28" x14ac:dyDescent="0.25">
      <c r="A1274" s="152" t="str">
        <f t="array" ref="A1274">IF(D1274="",RIGHT(E1274,7),"")</f>
        <v>5194956</v>
      </c>
      <c r="B1274" s="152">
        <f t="array" ref="B1274">E1274</f>
        <v>10005194956</v>
      </c>
      <c r="C1274" s="61" t="str">
        <f t="array" ref="C1274">IFERROR(VLOOKUP(B1274,RT!A:B,2,FALSE),"")</f>
        <v/>
      </c>
      <c r="D1274" s="7" t="str">
        <f t="array" ref="D1274">IFERROR(VLOOKUP(B1274,RT!A:J,10,FALSE),"")</f>
        <v/>
      </c>
      <c r="E1274" s="203">
        <v>10005194956</v>
      </c>
      <c r="F1274" s="204" t="s">
        <v>1655</v>
      </c>
      <c r="G1274" s="204" t="s">
        <v>70</v>
      </c>
      <c r="H1274" s="204"/>
      <c r="I1274" s="204" t="s">
        <v>334</v>
      </c>
      <c r="J1274" s="202" t="s">
        <v>334</v>
      </c>
      <c r="K1274" s="169" t="str">
        <f t="array" ref="K1274">IFERROR(VLOOKUP(B1274,RT!A:K,11,FALSE),"")</f>
        <v/>
      </c>
      <c r="L1274" s="170" t="str">
        <f t="array" ref="L1274">IFERROR(VLOOKUP(B1274,RT!A:AJ,36,FALSE),"")</f>
        <v/>
      </c>
      <c r="M1274" s="53" t="str">
        <f t="array" ref="M1274">IFERROR(VLOOKUP(B1274,RT!A:AL,38,FALSE),"")</f>
        <v/>
      </c>
      <c r="N1274" s="52" t="str">
        <f t="array" ref="N1274">IFERROR(VLOOKUP(B1274,RT!A:AK,37,FALSE),"")</f>
        <v/>
      </c>
      <c r="O1274" s="54" t="str">
        <f t="array" ref="O1274">IFERROR(VLOOKUP(B1274,RT!A:I,9,FALSE),"")</f>
        <v/>
      </c>
      <c r="P1274" s="52" t="str">
        <f t="array" ref="P1274">IFERROR(VLOOKUP(B1274,RT!A:H,8,FALSE),"")</f>
        <v/>
      </c>
      <c r="Q1274" s="55" t="str">
        <f t="array" ref="Q1274">IFERROR(VLOOKUP(B1274,RT!A:AA,27,FALSE),"")</f>
        <v/>
      </c>
      <c r="R1274" s="56" t="str">
        <f t="array" ref="R1274">IF(AND(E1274&lt;&gt;"",G1274="INS",K1274="OUI",M1274&gt;0),M1274*IF($O1274&gt;41790,5.94,5.65),"")</f>
        <v/>
      </c>
      <c r="S1274" s="50" t="str">
        <f t="array" ref="S1274">IF(AND(E1274&lt;&gt;"",G1274="REV",K1274="OUI",M1274&gt;0),M1274*IF($O1274&gt;41790,6.2,5.9),"")</f>
        <v/>
      </c>
      <c r="T1274" s="57" t="str">
        <f t="array" ref="T1274">IF(AND(E1274&lt;&gt;"",K1274="NON",OR(L1274="Branchement individuel",L1274="Batiment détruit")),3,"")</f>
        <v/>
      </c>
      <c r="U1274" s="58"/>
      <c r="V1274" s="58" t="str">
        <f t="array" ref="V1274">IF(AND(E1274&lt;&gt;"",K1274="OUI",Q1274="OUI"),18,"")</f>
        <v/>
      </c>
      <c r="W1274" s="49" t="str">
        <f t="array" ref="W1274">IF(AND(E1274&lt;&gt;"",K1274="OUI",Q1274="OUI"),60,"")</f>
        <v/>
      </c>
      <c r="X1274" s="56"/>
      <c r="Y1274" s="49"/>
      <c r="Z1274" s="49"/>
      <c r="AA1274" s="51"/>
      <c r="AB1274" s="48"/>
    </row>
    <row r="1275" spans="1:28" x14ac:dyDescent="0.25">
      <c r="A1275" s="152" t="str">
        <f t="array" ref="A1275">IF(D1275="",RIGHT(E1275,7),"")</f>
        <v>5193922</v>
      </c>
      <c r="B1275" s="152">
        <f t="array" ref="B1275">E1275</f>
        <v>10005193922</v>
      </c>
      <c r="C1275" s="61" t="str">
        <f t="array" ref="C1275">IFERROR(VLOOKUP(B1275,RT!A:B,2,FALSE),"")</f>
        <v/>
      </c>
      <c r="D1275" s="7" t="str">
        <f t="array" ref="D1275">IFERROR(VLOOKUP(B1275,RT!A:J,10,FALSE),"")</f>
        <v/>
      </c>
      <c r="E1275" s="203">
        <v>10005193922</v>
      </c>
      <c r="F1275" s="204" t="s">
        <v>1660</v>
      </c>
      <c r="G1275" s="204" t="s">
        <v>70</v>
      </c>
      <c r="H1275" s="204"/>
      <c r="I1275" s="204" t="s">
        <v>334</v>
      </c>
      <c r="J1275" s="202" t="s">
        <v>334</v>
      </c>
      <c r="K1275" s="169" t="str">
        <f t="array" ref="K1275">IFERROR(VLOOKUP(B1275,RT!A:K,11,FALSE),"")</f>
        <v/>
      </c>
      <c r="L1275" s="170" t="str">
        <f t="array" ref="L1275">IFERROR(VLOOKUP(B1275,RT!A:AJ,36,FALSE),"")</f>
        <v/>
      </c>
      <c r="M1275" s="53" t="str">
        <f t="array" ref="M1275">IFERROR(VLOOKUP(B1275,RT!A:AL,38,FALSE),"")</f>
        <v/>
      </c>
      <c r="N1275" s="52" t="str">
        <f t="array" ref="N1275">IFERROR(VLOOKUP(B1275,RT!A:AK,37,FALSE),"")</f>
        <v/>
      </c>
      <c r="O1275" s="54" t="str">
        <f t="array" ref="O1275">IFERROR(VLOOKUP(B1275,RT!A:I,9,FALSE),"")</f>
        <v/>
      </c>
      <c r="P1275" s="52" t="str">
        <f t="array" ref="P1275">IFERROR(VLOOKUP(B1275,RT!A:H,8,FALSE),"")</f>
        <v/>
      </c>
      <c r="Q1275" s="55" t="str">
        <f t="array" ref="Q1275">IFERROR(VLOOKUP(B1275,RT!A:AA,27,FALSE),"")</f>
        <v/>
      </c>
      <c r="R1275" s="56" t="str">
        <f t="array" ref="R1275">IF(AND(E1275&lt;&gt;"",G1275="INS",K1275="OUI",M1275&gt;0),M1275*IF($O1275&gt;41790,5.94,5.65),"")</f>
        <v/>
      </c>
      <c r="S1275" s="50" t="str">
        <f t="array" ref="S1275">IF(AND(E1275&lt;&gt;"",G1275="REV",K1275="OUI",M1275&gt;0),M1275*IF($O1275&gt;41790,6.2,5.9),"")</f>
        <v/>
      </c>
      <c r="T1275" s="57" t="str">
        <f t="array" ref="T1275">IF(AND(E1275&lt;&gt;"",K1275="NON",OR(L1275="Branchement individuel",L1275="Batiment détruit")),3,"")</f>
        <v/>
      </c>
      <c r="U1275" s="58"/>
      <c r="V1275" s="58" t="str">
        <f t="array" ref="V1275">IF(AND(E1275&lt;&gt;"",K1275="OUI",Q1275="OUI"),18,"")</f>
        <v/>
      </c>
      <c r="W1275" s="49" t="str">
        <f t="array" ref="W1275">IF(AND(E1275&lt;&gt;"",K1275="OUI",Q1275="OUI"),60,"")</f>
        <v/>
      </c>
      <c r="X1275" s="56"/>
      <c r="Y1275" s="49"/>
      <c r="Z1275" s="49"/>
      <c r="AA1275" s="51"/>
      <c r="AB1275" s="48"/>
    </row>
    <row r="1276" spans="1:28" x14ac:dyDescent="0.25">
      <c r="A1276" s="152" t="str">
        <f t="array" ref="A1276">IF(D1276="",RIGHT(E1276,7),"")</f>
        <v>5560265</v>
      </c>
      <c r="B1276" s="152">
        <f t="array" ref="B1276">E1276</f>
        <v>10005560265</v>
      </c>
      <c r="C1276" s="61" t="str">
        <f t="array" ref="C1276">IFERROR(VLOOKUP(B1276,RT!A:B,2,FALSE),"")</f>
        <v/>
      </c>
      <c r="D1276" s="7" t="str">
        <f t="array" ref="D1276">IFERROR(VLOOKUP(B1276,RT!A:J,10,FALSE),"")</f>
        <v/>
      </c>
      <c r="E1276" s="203">
        <v>10005560265</v>
      </c>
      <c r="F1276" s="204" t="s">
        <v>1664</v>
      </c>
      <c r="G1276" s="204" t="s">
        <v>70</v>
      </c>
      <c r="H1276" s="204"/>
      <c r="I1276" s="204" t="s">
        <v>334</v>
      </c>
      <c r="J1276" s="202" t="s">
        <v>334</v>
      </c>
      <c r="K1276" s="169" t="str">
        <f t="array" ref="K1276">IFERROR(VLOOKUP(B1276,RT!A:K,11,FALSE),"")</f>
        <v/>
      </c>
      <c r="L1276" s="170" t="str">
        <f t="array" ref="L1276">IFERROR(VLOOKUP(B1276,RT!A:AJ,36,FALSE),"")</f>
        <v/>
      </c>
      <c r="M1276" s="53" t="str">
        <f t="array" ref="M1276">IFERROR(VLOOKUP(B1276,RT!A:AL,38,FALSE),"")</f>
        <v/>
      </c>
      <c r="N1276" s="52" t="str">
        <f t="array" ref="N1276">IFERROR(VLOOKUP(B1276,RT!A:AK,37,FALSE),"")</f>
        <v/>
      </c>
      <c r="O1276" s="54" t="str">
        <f t="array" ref="O1276">IFERROR(VLOOKUP(B1276,RT!A:I,9,FALSE),"")</f>
        <v/>
      </c>
      <c r="P1276" s="52" t="str">
        <f t="array" ref="P1276">IFERROR(VLOOKUP(B1276,RT!A:H,8,FALSE),"")</f>
        <v/>
      </c>
      <c r="Q1276" s="55" t="str">
        <f t="array" ref="Q1276">IFERROR(VLOOKUP(B1276,RT!A:AA,27,FALSE),"")</f>
        <v/>
      </c>
      <c r="R1276" s="56" t="str">
        <f t="array" ref="R1276">IF(AND(E1276&lt;&gt;"",G1276="INS",K1276="OUI",M1276&gt;0),M1276*IF($O1276&gt;41790,5.94,5.65),"")</f>
        <v/>
      </c>
      <c r="S1276" s="50" t="str">
        <f t="array" ref="S1276">IF(AND(E1276&lt;&gt;"",G1276="REV",K1276="OUI",M1276&gt;0),M1276*IF($O1276&gt;41790,6.2,5.9),"")</f>
        <v/>
      </c>
      <c r="T1276" s="57" t="str">
        <f t="array" ref="T1276">IF(AND(E1276&lt;&gt;"",K1276="NON",OR(L1276="Branchement individuel",L1276="Batiment détruit")),3,"")</f>
        <v/>
      </c>
      <c r="U1276" s="58"/>
      <c r="V1276" s="58" t="str">
        <f t="array" ref="V1276">IF(AND(E1276&lt;&gt;"",K1276="OUI",Q1276="OUI"),18,"")</f>
        <v/>
      </c>
      <c r="W1276" s="49" t="str">
        <f t="array" ref="W1276">IF(AND(E1276&lt;&gt;"",K1276="OUI",Q1276="OUI"),60,"")</f>
        <v/>
      </c>
      <c r="X1276" s="56"/>
      <c r="Y1276" s="49"/>
      <c r="Z1276" s="49"/>
      <c r="AA1276" s="51"/>
      <c r="AB1276" s="48"/>
    </row>
    <row r="1277" spans="1:28" x14ac:dyDescent="0.25">
      <c r="A1277" s="152" t="str">
        <f t="array" ref="A1277">IF(D1277="",RIGHT(E1277,7),"")</f>
        <v>5559578</v>
      </c>
      <c r="B1277" s="152">
        <f t="array" ref="B1277">E1277</f>
        <v>10005559578</v>
      </c>
      <c r="C1277" s="61" t="str">
        <f t="array" ref="C1277">IFERROR(VLOOKUP(B1277,RT!A:B,2,FALSE),"")</f>
        <v/>
      </c>
      <c r="D1277" s="7" t="str">
        <f t="array" ref="D1277">IFERROR(VLOOKUP(B1277,RT!A:J,10,FALSE),"")</f>
        <v/>
      </c>
      <c r="E1277" s="203">
        <v>10005559578</v>
      </c>
      <c r="F1277" s="204" t="s">
        <v>1665</v>
      </c>
      <c r="G1277" s="204" t="s">
        <v>70</v>
      </c>
      <c r="H1277" s="204"/>
      <c r="I1277" s="204" t="s">
        <v>334</v>
      </c>
      <c r="J1277" s="202" t="s">
        <v>334</v>
      </c>
      <c r="K1277" s="169" t="str">
        <f t="array" ref="K1277">IFERROR(VLOOKUP(B1277,RT!A:K,11,FALSE),"")</f>
        <v/>
      </c>
      <c r="L1277" s="170" t="str">
        <f t="array" ref="L1277">IFERROR(VLOOKUP(B1277,RT!A:AJ,36,FALSE),"")</f>
        <v/>
      </c>
      <c r="M1277" s="53" t="str">
        <f t="array" ref="M1277">IFERROR(VLOOKUP(B1277,RT!A:AL,38,FALSE),"")</f>
        <v/>
      </c>
      <c r="N1277" s="52" t="str">
        <f t="array" ref="N1277">IFERROR(VLOOKUP(B1277,RT!A:AK,37,FALSE),"")</f>
        <v/>
      </c>
      <c r="O1277" s="54" t="str">
        <f t="array" ref="O1277">IFERROR(VLOOKUP(B1277,RT!A:I,9,FALSE),"")</f>
        <v/>
      </c>
      <c r="P1277" s="52" t="str">
        <f t="array" ref="P1277">IFERROR(VLOOKUP(B1277,RT!A:H,8,FALSE),"")</f>
        <v/>
      </c>
      <c r="Q1277" s="55" t="str">
        <f t="array" ref="Q1277">IFERROR(VLOOKUP(B1277,RT!A:AA,27,FALSE),"")</f>
        <v/>
      </c>
      <c r="R1277" s="56" t="str">
        <f t="array" ref="R1277">IF(AND(E1277&lt;&gt;"",G1277="INS",K1277="OUI",M1277&gt;0),M1277*IF($O1277&gt;41790,5.94,5.65),"")</f>
        <v/>
      </c>
      <c r="S1277" s="50" t="str">
        <f t="array" ref="S1277">IF(AND(E1277&lt;&gt;"",G1277="REV",K1277="OUI",M1277&gt;0),M1277*IF($O1277&gt;41790,6.2,5.9),"")</f>
        <v/>
      </c>
      <c r="T1277" s="57" t="str">
        <f t="array" ref="T1277">IF(AND(E1277&lt;&gt;"",K1277="NON",OR(L1277="Branchement individuel",L1277="Batiment détruit")),3,"")</f>
        <v/>
      </c>
      <c r="U1277" s="58"/>
      <c r="V1277" s="58" t="str">
        <f t="array" ref="V1277">IF(AND(E1277&lt;&gt;"",K1277="OUI",Q1277="OUI"),18,"")</f>
        <v/>
      </c>
      <c r="W1277" s="49" t="str">
        <f t="array" ref="W1277">IF(AND(E1277&lt;&gt;"",K1277="OUI",Q1277="OUI"),60,"")</f>
        <v/>
      </c>
      <c r="X1277" s="56"/>
      <c r="Y1277" s="49"/>
      <c r="Z1277" s="49"/>
      <c r="AA1277" s="51"/>
      <c r="AB1277" s="48"/>
    </row>
    <row r="1278" spans="1:28" x14ac:dyDescent="0.25">
      <c r="A1278" s="152" t="str">
        <f t="array" ref="A1278">IF(D1278="",RIGHT(E1278,7),"")</f>
        <v>5141839</v>
      </c>
      <c r="B1278" s="152">
        <f t="array" ref="B1278">E1278</f>
        <v>10005141839</v>
      </c>
      <c r="C1278" s="61" t="str">
        <f t="array" ref="C1278">IFERROR(VLOOKUP(B1278,RT!A:B,2,FALSE),"")</f>
        <v/>
      </c>
      <c r="D1278" s="7" t="str">
        <f t="array" ref="D1278">IFERROR(VLOOKUP(B1278,RT!A:J,10,FALSE),"")</f>
        <v/>
      </c>
      <c r="E1278" s="203">
        <v>10005141839</v>
      </c>
      <c r="F1278" s="204" t="s">
        <v>1661</v>
      </c>
      <c r="G1278" s="204" t="s">
        <v>70</v>
      </c>
      <c r="H1278" s="204"/>
      <c r="I1278" s="204" t="s">
        <v>334</v>
      </c>
      <c r="J1278" s="202" t="s">
        <v>334</v>
      </c>
      <c r="K1278" s="169" t="str">
        <f t="array" ref="K1278">IFERROR(VLOOKUP(B1278,RT!A:K,11,FALSE),"")</f>
        <v/>
      </c>
      <c r="L1278" s="170" t="str">
        <f t="array" ref="L1278">IFERROR(VLOOKUP(B1278,RT!A:AJ,36,FALSE),"")</f>
        <v/>
      </c>
      <c r="M1278" s="53" t="str">
        <f t="array" ref="M1278">IFERROR(VLOOKUP(B1278,RT!A:AL,38,FALSE),"")</f>
        <v/>
      </c>
      <c r="N1278" s="52" t="str">
        <f t="array" ref="N1278">IFERROR(VLOOKUP(B1278,RT!A:AK,37,FALSE),"")</f>
        <v/>
      </c>
      <c r="O1278" s="54" t="str">
        <f t="array" ref="O1278">IFERROR(VLOOKUP(B1278,RT!A:I,9,FALSE),"")</f>
        <v/>
      </c>
      <c r="P1278" s="52" t="str">
        <f t="array" ref="P1278">IFERROR(VLOOKUP(B1278,RT!A:H,8,FALSE),"")</f>
        <v/>
      </c>
      <c r="Q1278" s="55" t="str">
        <f t="array" ref="Q1278">IFERROR(VLOOKUP(B1278,RT!A:AA,27,FALSE),"")</f>
        <v/>
      </c>
      <c r="R1278" s="56" t="str">
        <f t="array" ref="R1278">IF(AND(E1278&lt;&gt;"",G1278="INS",K1278="OUI",M1278&gt;0),M1278*IF($O1278&gt;41790,5.94,5.65),"")</f>
        <v/>
      </c>
      <c r="S1278" s="50" t="str">
        <f t="array" ref="S1278">IF(AND(E1278&lt;&gt;"",G1278="REV",K1278="OUI",M1278&gt;0),M1278*IF($O1278&gt;41790,6.2,5.9),"")</f>
        <v/>
      </c>
      <c r="T1278" s="57" t="str">
        <f t="array" ref="T1278">IF(AND(E1278&lt;&gt;"",K1278="NON",OR(L1278="Branchement individuel",L1278="Batiment détruit")),3,"")</f>
        <v/>
      </c>
      <c r="U1278" s="58"/>
      <c r="V1278" s="58" t="str">
        <f t="array" ref="V1278">IF(AND(E1278&lt;&gt;"",K1278="OUI",Q1278="OUI"),18,"")</f>
        <v/>
      </c>
      <c r="W1278" s="49" t="str">
        <f t="array" ref="W1278">IF(AND(E1278&lt;&gt;"",K1278="OUI",Q1278="OUI"),60,"")</f>
        <v/>
      </c>
      <c r="X1278" s="56"/>
      <c r="Y1278" s="49"/>
      <c r="Z1278" s="49"/>
      <c r="AA1278" s="51"/>
      <c r="AB1278" s="48"/>
    </row>
    <row r="1279" spans="1:28" x14ac:dyDescent="0.25">
      <c r="A1279" s="152" t="str">
        <f t="array" ref="A1279">IF(D1279="",RIGHT(E1279,7),"")</f>
        <v>5286468</v>
      </c>
      <c r="B1279" s="152">
        <f t="array" ref="B1279">E1279</f>
        <v>10005286468</v>
      </c>
      <c r="C1279" s="61" t="str">
        <f t="array" ref="C1279">IFERROR(VLOOKUP(B1279,RT!A:B,2,FALSE),"")</f>
        <v/>
      </c>
      <c r="D1279" s="7" t="str">
        <f t="array" ref="D1279">IFERROR(VLOOKUP(B1279,RT!A:J,10,FALSE),"")</f>
        <v/>
      </c>
      <c r="E1279" s="203">
        <v>10005286468</v>
      </c>
      <c r="F1279" s="204" t="s">
        <v>1662</v>
      </c>
      <c r="G1279" s="204" t="s">
        <v>70</v>
      </c>
      <c r="H1279" s="204"/>
      <c r="I1279" s="204" t="s">
        <v>334</v>
      </c>
      <c r="J1279" s="202" t="s">
        <v>334</v>
      </c>
      <c r="K1279" s="169" t="str">
        <f t="array" ref="K1279">IFERROR(VLOOKUP(B1279,RT!A:K,11,FALSE),"")</f>
        <v/>
      </c>
      <c r="L1279" s="170" t="str">
        <f t="array" ref="L1279">IFERROR(VLOOKUP(B1279,RT!A:AJ,36,FALSE),"")</f>
        <v/>
      </c>
      <c r="M1279" s="53" t="str">
        <f t="array" ref="M1279">IFERROR(VLOOKUP(B1279,RT!A:AL,38,FALSE),"")</f>
        <v/>
      </c>
      <c r="N1279" s="52" t="str">
        <f t="array" ref="N1279">IFERROR(VLOOKUP(B1279,RT!A:AK,37,FALSE),"")</f>
        <v/>
      </c>
      <c r="O1279" s="54" t="str">
        <f t="array" ref="O1279">IFERROR(VLOOKUP(B1279,RT!A:I,9,FALSE),"")</f>
        <v/>
      </c>
      <c r="P1279" s="52" t="str">
        <f t="array" ref="P1279">IFERROR(VLOOKUP(B1279,RT!A:H,8,FALSE),"")</f>
        <v/>
      </c>
      <c r="Q1279" s="55" t="str">
        <f t="array" ref="Q1279">IFERROR(VLOOKUP(B1279,RT!A:AA,27,FALSE),"")</f>
        <v/>
      </c>
      <c r="R1279" s="56" t="str">
        <f t="array" ref="R1279">IF(AND(E1279&lt;&gt;"",G1279="INS",K1279="OUI",M1279&gt;0),M1279*IF($O1279&gt;41790,5.94,5.65),"")</f>
        <v/>
      </c>
      <c r="S1279" s="50" t="str">
        <f t="array" ref="S1279">IF(AND(E1279&lt;&gt;"",G1279="REV",K1279="OUI",M1279&gt;0),M1279*IF($O1279&gt;41790,6.2,5.9),"")</f>
        <v/>
      </c>
      <c r="T1279" s="57" t="str">
        <f t="array" ref="T1279">IF(AND(E1279&lt;&gt;"",K1279="NON",OR(L1279="Branchement individuel",L1279="Batiment détruit")),3,"")</f>
        <v/>
      </c>
      <c r="U1279" s="58"/>
      <c r="V1279" s="58" t="str">
        <f t="array" ref="V1279">IF(AND(E1279&lt;&gt;"",K1279="OUI",Q1279="OUI"),18,"")</f>
        <v/>
      </c>
      <c r="W1279" s="49" t="str">
        <f t="array" ref="W1279">IF(AND(E1279&lt;&gt;"",K1279="OUI",Q1279="OUI"),60,"")</f>
        <v/>
      </c>
      <c r="X1279" s="56"/>
      <c r="Y1279" s="49"/>
      <c r="Z1279" s="49"/>
      <c r="AA1279" s="51"/>
      <c r="AB1279" s="48"/>
    </row>
    <row r="1280" spans="1:28" x14ac:dyDescent="0.25">
      <c r="A1280" s="152" t="str">
        <f t="array" ref="A1280">IF(D1280="",RIGHT(E1280,7),"")</f>
        <v>5583889</v>
      </c>
      <c r="B1280" s="152">
        <f t="array" ref="B1280">E1280</f>
        <v>10005583889</v>
      </c>
      <c r="C1280" s="61" t="str">
        <f t="array" ref="C1280">IFERROR(VLOOKUP(B1280,RT!A:B,2,FALSE),"")</f>
        <v/>
      </c>
      <c r="D1280" s="7" t="str">
        <f t="array" ref="D1280">IFERROR(VLOOKUP(B1280,RT!A:J,10,FALSE),"")</f>
        <v/>
      </c>
      <c r="E1280" s="203">
        <v>10005583889</v>
      </c>
      <c r="F1280" s="204" t="s">
        <v>1489</v>
      </c>
      <c r="G1280" s="204" t="s">
        <v>70</v>
      </c>
      <c r="H1280" s="204"/>
      <c r="I1280" s="204" t="s">
        <v>334</v>
      </c>
      <c r="J1280" s="202" t="s">
        <v>334</v>
      </c>
      <c r="K1280" s="169" t="str">
        <f t="array" ref="K1280">IFERROR(VLOOKUP(B1280,RT!A:K,11,FALSE),"")</f>
        <v/>
      </c>
      <c r="L1280" s="170" t="str">
        <f t="array" ref="L1280">IFERROR(VLOOKUP(B1280,RT!A:AJ,36,FALSE),"")</f>
        <v/>
      </c>
      <c r="M1280" s="53" t="str">
        <f t="array" ref="M1280">IFERROR(VLOOKUP(B1280,RT!A:AL,38,FALSE),"")</f>
        <v/>
      </c>
      <c r="N1280" s="52" t="str">
        <f t="array" ref="N1280">IFERROR(VLOOKUP(B1280,RT!A:AK,37,FALSE),"")</f>
        <v/>
      </c>
      <c r="O1280" s="54" t="str">
        <f t="array" ref="O1280">IFERROR(VLOOKUP(B1280,RT!A:I,9,FALSE),"")</f>
        <v/>
      </c>
      <c r="P1280" s="52" t="str">
        <f t="array" ref="P1280">IFERROR(VLOOKUP(B1280,RT!A:H,8,FALSE),"")</f>
        <v/>
      </c>
      <c r="Q1280" s="55" t="str">
        <f t="array" ref="Q1280">IFERROR(VLOOKUP(B1280,RT!A:AA,27,FALSE),"")</f>
        <v/>
      </c>
      <c r="R1280" s="56" t="str">
        <f t="array" ref="R1280">IF(AND(E1280&lt;&gt;"",G1280="INS",K1280="OUI",M1280&gt;0),M1280*IF($O1280&gt;41790,5.94,5.65),"")</f>
        <v/>
      </c>
      <c r="S1280" s="50" t="str">
        <f t="array" ref="S1280">IF(AND(E1280&lt;&gt;"",G1280="REV",K1280="OUI",M1280&gt;0),M1280*IF($O1280&gt;41790,6.2,5.9),"")</f>
        <v/>
      </c>
      <c r="T1280" s="57" t="str">
        <f t="array" ref="T1280">IF(AND(E1280&lt;&gt;"",K1280="NON",OR(L1280="Branchement individuel",L1280="Batiment détruit")),3,"")</f>
        <v/>
      </c>
      <c r="U1280" s="58"/>
      <c r="V1280" s="58" t="str">
        <f t="array" ref="V1280">IF(AND(E1280&lt;&gt;"",K1280="OUI",Q1280="OUI"),18,"")</f>
        <v/>
      </c>
      <c r="W1280" s="49" t="str">
        <f t="array" ref="W1280">IF(AND(E1280&lt;&gt;"",K1280="OUI",Q1280="OUI"),60,"")</f>
        <v/>
      </c>
      <c r="X1280" s="56"/>
      <c r="Y1280" s="49"/>
      <c r="Z1280" s="49"/>
      <c r="AA1280" s="51"/>
      <c r="AB1280" s="48"/>
    </row>
    <row r="1281" spans="1:28" x14ac:dyDescent="0.25">
      <c r="A1281" s="152" t="str">
        <f t="array" ref="A1281">IF(D1281="",RIGHT(E1281,7),"")</f>
        <v>5197098</v>
      </c>
      <c r="B1281" s="152">
        <f t="array" ref="B1281">E1281</f>
        <v>10005197098</v>
      </c>
      <c r="C1281" s="61" t="str">
        <f t="array" ref="C1281">IFERROR(VLOOKUP(B1281,RT!A:B,2,FALSE),"")</f>
        <v/>
      </c>
      <c r="D1281" s="7" t="str">
        <f t="array" ref="D1281">IFERROR(VLOOKUP(B1281,RT!A:J,10,FALSE),"")</f>
        <v/>
      </c>
      <c r="E1281" s="203">
        <v>10005197098</v>
      </c>
      <c r="F1281" s="204" t="s">
        <v>1637</v>
      </c>
      <c r="G1281" s="204" t="s">
        <v>70</v>
      </c>
      <c r="H1281" s="204"/>
      <c r="I1281" s="204" t="s">
        <v>334</v>
      </c>
      <c r="J1281" s="202" t="s">
        <v>334</v>
      </c>
      <c r="K1281" s="169" t="str">
        <f t="array" ref="K1281">IFERROR(VLOOKUP(B1281,RT!A:K,11,FALSE),"")</f>
        <v/>
      </c>
      <c r="L1281" s="170" t="str">
        <f t="array" ref="L1281">IFERROR(VLOOKUP(B1281,RT!A:AJ,36,FALSE),"")</f>
        <v/>
      </c>
      <c r="M1281" s="53" t="str">
        <f t="array" ref="M1281">IFERROR(VLOOKUP(B1281,RT!A:AL,38,FALSE),"")</f>
        <v/>
      </c>
      <c r="N1281" s="52" t="str">
        <f t="array" ref="N1281">IFERROR(VLOOKUP(B1281,RT!A:AK,37,FALSE),"")</f>
        <v/>
      </c>
      <c r="O1281" s="54" t="str">
        <f t="array" ref="O1281">IFERROR(VLOOKUP(B1281,RT!A:I,9,FALSE),"")</f>
        <v/>
      </c>
      <c r="P1281" s="52" t="str">
        <f t="array" ref="P1281">IFERROR(VLOOKUP(B1281,RT!A:H,8,FALSE),"")</f>
        <v/>
      </c>
      <c r="Q1281" s="55" t="str">
        <f t="array" ref="Q1281">IFERROR(VLOOKUP(B1281,RT!A:AA,27,FALSE),"")</f>
        <v/>
      </c>
      <c r="R1281" s="56" t="str">
        <f t="array" ref="R1281">IF(AND(E1281&lt;&gt;"",G1281="INS",K1281="OUI",M1281&gt;0),M1281*IF($O1281&gt;41790,5.94,5.65),"")</f>
        <v/>
      </c>
      <c r="S1281" s="50" t="str">
        <f t="array" ref="S1281">IF(AND(E1281&lt;&gt;"",G1281="REV",K1281="OUI",M1281&gt;0),M1281*IF($O1281&gt;41790,6.2,5.9),"")</f>
        <v/>
      </c>
      <c r="T1281" s="57" t="str">
        <f t="array" ref="T1281">IF(AND(E1281&lt;&gt;"",K1281="NON",OR(L1281="Branchement individuel",L1281="Batiment détruit")),3,"")</f>
        <v/>
      </c>
      <c r="U1281" s="58"/>
      <c r="V1281" s="58" t="str">
        <f t="array" ref="V1281">IF(AND(E1281&lt;&gt;"",K1281="OUI",Q1281="OUI"),18,"")</f>
        <v/>
      </c>
      <c r="W1281" s="49" t="str">
        <f t="array" ref="W1281">IF(AND(E1281&lt;&gt;"",K1281="OUI",Q1281="OUI"),60,"")</f>
        <v/>
      </c>
      <c r="X1281" s="56"/>
      <c r="Y1281" s="49"/>
      <c r="Z1281" s="49"/>
      <c r="AA1281" s="51"/>
      <c r="AB1281" s="48"/>
    </row>
    <row r="1282" spans="1:28" x14ac:dyDescent="0.25">
      <c r="A1282" s="152" t="str">
        <f t="array" ref="A1282">IF(D1282="",RIGHT(E1282,7),"")</f>
        <v>5288846</v>
      </c>
      <c r="B1282" s="152">
        <f t="array" ref="B1282">E1282</f>
        <v>10005288846</v>
      </c>
      <c r="C1282" s="61" t="str">
        <f t="array" ref="C1282">IFERROR(VLOOKUP(B1282,RT!A:B,2,FALSE),"")</f>
        <v/>
      </c>
      <c r="D1282" s="7" t="str">
        <f t="array" ref="D1282">IFERROR(VLOOKUP(B1282,RT!A:J,10,FALSE),"")</f>
        <v/>
      </c>
      <c r="E1282" s="203">
        <v>10005288846</v>
      </c>
      <c r="F1282" s="204" t="s">
        <v>1638</v>
      </c>
      <c r="G1282" s="204" t="s">
        <v>70</v>
      </c>
      <c r="H1282" s="204"/>
      <c r="I1282" s="204" t="s">
        <v>334</v>
      </c>
      <c r="J1282" s="202" t="s">
        <v>334</v>
      </c>
      <c r="K1282" s="169" t="str">
        <f t="array" ref="K1282">IFERROR(VLOOKUP(B1282,RT!A:K,11,FALSE),"")</f>
        <v/>
      </c>
      <c r="L1282" s="170" t="str">
        <f t="array" ref="L1282">IFERROR(VLOOKUP(B1282,RT!A:AJ,36,FALSE),"")</f>
        <v/>
      </c>
      <c r="M1282" s="53" t="str">
        <f t="array" ref="M1282">IFERROR(VLOOKUP(B1282,RT!A:AL,38,FALSE),"")</f>
        <v/>
      </c>
      <c r="N1282" s="52" t="str">
        <f t="array" ref="N1282">IFERROR(VLOOKUP(B1282,RT!A:AK,37,FALSE),"")</f>
        <v/>
      </c>
      <c r="O1282" s="54" t="str">
        <f t="array" ref="O1282">IFERROR(VLOOKUP(B1282,RT!A:I,9,FALSE),"")</f>
        <v/>
      </c>
      <c r="P1282" s="52" t="str">
        <f t="array" ref="P1282">IFERROR(VLOOKUP(B1282,RT!A:H,8,FALSE),"")</f>
        <v/>
      </c>
      <c r="Q1282" s="55" t="str">
        <f t="array" ref="Q1282">IFERROR(VLOOKUP(B1282,RT!A:AA,27,FALSE),"")</f>
        <v/>
      </c>
      <c r="R1282" s="56" t="str">
        <f t="array" ref="R1282">IF(AND(E1282&lt;&gt;"",G1282="INS",K1282="OUI",M1282&gt;0),M1282*IF($O1282&gt;41790,5.94,5.65),"")</f>
        <v/>
      </c>
      <c r="S1282" s="50" t="str">
        <f t="array" ref="S1282">IF(AND(E1282&lt;&gt;"",G1282="REV",K1282="OUI",M1282&gt;0),M1282*IF($O1282&gt;41790,6.2,5.9),"")</f>
        <v/>
      </c>
      <c r="T1282" s="57" t="str">
        <f t="array" ref="T1282">IF(AND(E1282&lt;&gt;"",K1282="NON",OR(L1282="Branchement individuel",L1282="Batiment détruit")),3,"")</f>
        <v/>
      </c>
      <c r="U1282" s="58"/>
      <c r="V1282" s="58" t="str">
        <f t="array" ref="V1282">IF(AND(E1282&lt;&gt;"",K1282="OUI",Q1282="OUI"),18,"")</f>
        <v/>
      </c>
      <c r="W1282" s="49" t="str">
        <f t="array" ref="W1282">IF(AND(E1282&lt;&gt;"",K1282="OUI",Q1282="OUI"),60,"")</f>
        <v/>
      </c>
      <c r="X1282" s="56"/>
      <c r="Y1282" s="49"/>
      <c r="Z1282" s="49"/>
      <c r="AA1282" s="51"/>
      <c r="AB1282" s="48"/>
    </row>
    <row r="1283" spans="1:28" x14ac:dyDescent="0.25">
      <c r="A1283" s="152" t="str">
        <f t="array" ref="A1283">IF(D1283="",RIGHT(E1283,7),"")</f>
        <v>5558145</v>
      </c>
      <c r="B1283" s="152">
        <f t="array" ref="B1283">E1283</f>
        <v>10005558145</v>
      </c>
      <c r="C1283" s="61" t="str">
        <f t="array" ref="C1283">IFERROR(VLOOKUP(B1283,RT!A:B,2,FALSE),"")</f>
        <v/>
      </c>
      <c r="D1283" s="7" t="str">
        <f t="array" ref="D1283">IFERROR(VLOOKUP(B1283,RT!A:J,10,FALSE),"")</f>
        <v/>
      </c>
      <c r="E1283" s="203">
        <v>10005558145</v>
      </c>
      <c r="F1283" s="204" t="s">
        <v>1571</v>
      </c>
      <c r="G1283" s="204" t="s">
        <v>70</v>
      </c>
      <c r="H1283" s="204"/>
      <c r="I1283" s="204" t="s">
        <v>334</v>
      </c>
      <c r="J1283" s="202" t="s">
        <v>334</v>
      </c>
      <c r="K1283" s="169" t="str">
        <f t="array" ref="K1283">IFERROR(VLOOKUP(B1283,RT!A:K,11,FALSE),"")</f>
        <v/>
      </c>
      <c r="L1283" s="170" t="str">
        <f t="array" ref="L1283">IFERROR(VLOOKUP(B1283,RT!A:AJ,36,FALSE),"")</f>
        <v/>
      </c>
      <c r="M1283" s="53" t="str">
        <f t="array" ref="M1283">IFERROR(VLOOKUP(B1283,RT!A:AL,38,FALSE),"")</f>
        <v/>
      </c>
      <c r="N1283" s="52" t="str">
        <f t="array" ref="N1283">IFERROR(VLOOKUP(B1283,RT!A:AK,37,FALSE),"")</f>
        <v/>
      </c>
      <c r="O1283" s="54" t="str">
        <f t="array" ref="O1283">IFERROR(VLOOKUP(B1283,RT!A:I,9,FALSE),"")</f>
        <v/>
      </c>
      <c r="P1283" s="52" t="str">
        <f t="array" ref="P1283">IFERROR(VLOOKUP(B1283,RT!A:H,8,FALSE),"")</f>
        <v/>
      </c>
      <c r="Q1283" s="55" t="str">
        <f t="array" ref="Q1283">IFERROR(VLOOKUP(B1283,RT!A:AA,27,FALSE),"")</f>
        <v/>
      </c>
      <c r="R1283" s="56" t="str">
        <f t="array" ref="R1283">IF(AND(E1283&lt;&gt;"",G1283="INS",K1283="OUI",M1283&gt;0),M1283*IF($O1283&gt;41790,5.94,5.65),"")</f>
        <v/>
      </c>
      <c r="S1283" s="50" t="str">
        <f t="array" ref="S1283">IF(AND(E1283&lt;&gt;"",G1283="REV",K1283="OUI",M1283&gt;0),M1283*IF($O1283&gt;41790,6.2,5.9),"")</f>
        <v/>
      </c>
      <c r="T1283" s="57" t="str">
        <f t="array" ref="T1283">IF(AND(E1283&lt;&gt;"",K1283="NON",OR(L1283="Branchement individuel",L1283="Batiment détruit")),3,"")</f>
        <v/>
      </c>
      <c r="U1283" s="58"/>
      <c r="V1283" s="58" t="str">
        <f t="array" ref="V1283">IF(AND(E1283&lt;&gt;"",K1283="OUI",Q1283="OUI"),18,"")</f>
        <v/>
      </c>
      <c r="W1283" s="49" t="str">
        <f t="array" ref="W1283">IF(AND(E1283&lt;&gt;"",K1283="OUI",Q1283="OUI"),60,"")</f>
        <v/>
      </c>
      <c r="X1283" s="56"/>
      <c r="Y1283" s="49"/>
      <c r="Z1283" s="49"/>
      <c r="AA1283" s="51"/>
      <c r="AB1283" s="48"/>
    </row>
    <row r="1284" spans="1:28" x14ac:dyDescent="0.25">
      <c r="A1284" s="152" t="str">
        <f t="array" ref="A1284">IF(D1284="",RIGHT(E1284,7),"")</f>
        <v>5199166</v>
      </c>
      <c r="B1284" s="152">
        <f t="array" ref="B1284">E1284</f>
        <v>10005199166</v>
      </c>
      <c r="C1284" s="61" t="str">
        <f t="array" ref="C1284">IFERROR(VLOOKUP(B1284,RT!A:B,2,FALSE),"")</f>
        <v/>
      </c>
      <c r="D1284" s="7" t="str">
        <f t="array" ref="D1284">IFERROR(VLOOKUP(B1284,RT!A:J,10,FALSE),"")</f>
        <v/>
      </c>
      <c r="E1284" s="203">
        <v>10005199166</v>
      </c>
      <c r="F1284" s="204" t="s">
        <v>1574</v>
      </c>
      <c r="G1284" s="204" t="s">
        <v>70</v>
      </c>
      <c r="H1284" s="204"/>
      <c r="I1284" s="204" t="s">
        <v>334</v>
      </c>
      <c r="J1284" s="202" t="s">
        <v>334</v>
      </c>
      <c r="K1284" s="169" t="str">
        <f t="array" ref="K1284">IFERROR(VLOOKUP(B1284,RT!A:K,11,FALSE),"")</f>
        <v/>
      </c>
      <c r="L1284" s="170" t="str">
        <f t="array" ref="L1284">IFERROR(VLOOKUP(B1284,RT!A:AJ,36,FALSE),"")</f>
        <v/>
      </c>
      <c r="M1284" s="53" t="str">
        <f t="array" ref="M1284">IFERROR(VLOOKUP(B1284,RT!A:AL,38,FALSE),"")</f>
        <v/>
      </c>
      <c r="N1284" s="52" t="str">
        <f t="array" ref="N1284">IFERROR(VLOOKUP(B1284,RT!A:AK,37,FALSE),"")</f>
        <v/>
      </c>
      <c r="O1284" s="54" t="str">
        <f t="array" ref="O1284">IFERROR(VLOOKUP(B1284,RT!A:I,9,FALSE),"")</f>
        <v/>
      </c>
      <c r="P1284" s="52" t="str">
        <f t="array" ref="P1284">IFERROR(VLOOKUP(B1284,RT!A:H,8,FALSE),"")</f>
        <v/>
      </c>
      <c r="Q1284" s="55" t="str">
        <f t="array" ref="Q1284">IFERROR(VLOOKUP(B1284,RT!A:AA,27,FALSE),"")</f>
        <v/>
      </c>
      <c r="R1284" s="56" t="str">
        <f t="array" ref="R1284">IF(AND(E1284&lt;&gt;"",G1284="INS",K1284="OUI",M1284&gt;0),M1284*IF($O1284&gt;41790,5.94,5.65),"")</f>
        <v/>
      </c>
      <c r="S1284" s="50" t="str">
        <f t="array" ref="S1284">IF(AND(E1284&lt;&gt;"",G1284="REV",K1284="OUI",M1284&gt;0),M1284*IF($O1284&gt;41790,6.2,5.9),"")</f>
        <v/>
      </c>
      <c r="T1284" s="57" t="str">
        <f t="array" ref="T1284">IF(AND(E1284&lt;&gt;"",K1284="NON",OR(L1284="Branchement individuel",L1284="Batiment détruit")),3,"")</f>
        <v/>
      </c>
      <c r="U1284" s="58"/>
      <c r="V1284" s="58" t="str">
        <f t="array" ref="V1284">IF(AND(E1284&lt;&gt;"",K1284="OUI",Q1284="OUI"),18,"")</f>
        <v/>
      </c>
      <c r="W1284" s="49" t="str">
        <f t="array" ref="W1284">IF(AND(E1284&lt;&gt;"",K1284="OUI",Q1284="OUI"),60,"")</f>
        <v/>
      </c>
      <c r="X1284" s="56"/>
      <c r="Y1284" s="49"/>
      <c r="Z1284" s="49"/>
      <c r="AA1284" s="51"/>
      <c r="AB1284" s="48"/>
    </row>
    <row r="1285" spans="1:28" x14ac:dyDescent="0.25">
      <c r="A1285" s="152" t="str">
        <f t="array" ref="A1285">IF(D1285="",RIGHT(E1285,7),"")</f>
        <v>5200116</v>
      </c>
      <c r="B1285" s="152">
        <f t="array" ref="B1285">E1285</f>
        <v>10005200116</v>
      </c>
      <c r="C1285" s="61" t="str">
        <f t="array" ref="C1285">IFERROR(VLOOKUP(B1285,RT!A:B,2,FALSE),"")</f>
        <v/>
      </c>
      <c r="D1285" s="7" t="str">
        <f t="array" ref="D1285">IFERROR(VLOOKUP(B1285,RT!A:J,10,FALSE),"")</f>
        <v/>
      </c>
      <c r="E1285" s="203">
        <v>10005200116</v>
      </c>
      <c r="F1285" s="204" t="s">
        <v>1573</v>
      </c>
      <c r="G1285" s="204" t="s">
        <v>70</v>
      </c>
      <c r="H1285" s="204"/>
      <c r="I1285" s="204" t="s">
        <v>334</v>
      </c>
      <c r="J1285" s="202" t="s">
        <v>334</v>
      </c>
      <c r="K1285" s="169" t="str">
        <f t="array" ref="K1285">IFERROR(VLOOKUP(B1285,RT!A:K,11,FALSE),"")</f>
        <v/>
      </c>
      <c r="L1285" s="170" t="str">
        <f t="array" ref="L1285">IFERROR(VLOOKUP(B1285,RT!A:AJ,36,FALSE),"")</f>
        <v/>
      </c>
      <c r="M1285" s="53" t="str">
        <f t="array" ref="M1285">IFERROR(VLOOKUP(B1285,RT!A:AL,38,FALSE),"")</f>
        <v/>
      </c>
      <c r="N1285" s="52" t="str">
        <f t="array" ref="N1285">IFERROR(VLOOKUP(B1285,RT!A:AK,37,FALSE),"")</f>
        <v/>
      </c>
      <c r="O1285" s="54" t="str">
        <f t="array" ref="O1285">IFERROR(VLOOKUP(B1285,RT!A:I,9,FALSE),"")</f>
        <v/>
      </c>
      <c r="P1285" s="52" t="str">
        <f t="array" ref="P1285">IFERROR(VLOOKUP(B1285,RT!A:H,8,FALSE),"")</f>
        <v/>
      </c>
      <c r="Q1285" s="55" t="str">
        <f t="array" ref="Q1285">IFERROR(VLOOKUP(B1285,RT!A:AA,27,FALSE),"")</f>
        <v/>
      </c>
      <c r="R1285" s="56" t="str">
        <f t="array" ref="R1285">IF(AND(E1285&lt;&gt;"",G1285="INS",K1285="OUI",M1285&gt;0),M1285*IF($O1285&gt;41790,5.94,5.65),"")</f>
        <v/>
      </c>
      <c r="S1285" s="50" t="str">
        <f t="array" ref="S1285">IF(AND(E1285&lt;&gt;"",G1285="REV",K1285="OUI",M1285&gt;0),M1285*IF($O1285&gt;41790,6.2,5.9),"")</f>
        <v/>
      </c>
      <c r="T1285" s="57" t="str">
        <f t="array" ref="T1285">IF(AND(E1285&lt;&gt;"",K1285="NON",OR(L1285="Branchement individuel",L1285="Batiment détruit")),3,"")</f>
        <v/>
      </c>
      <c r="U1285" s="58"/>
      <c r="V1285" s="58" t="str">
        <f t="array" ref="V1285">IF(AND(E1285&lt;&gt;"",K1285="OUI",Q1285="OUI"),18,"")</f>
        <v/>
      </c>
      <c r="W1285" s="49" t="str">
        <f t="array" ref="W1285">IF(AND(E1285&lt;&gt;"",K1285="OUI",Q1285="OUI"),60,"")</f>
        <v/>
      </c>
      <c r="X1285" s="56"/>
      <c r="Y1285" s="49"/>
      <c r="Z1285" s="49"/>
      <c r="AA1285" s="51"/>
      <c r="AB1285" s="48"/>
    </row>
    <row r="1286" spans="1:28" x14ac:dyDescent="0.25">
      <c r="A1286" s="152" t="str">
        <f t="array" ref="A1286">IF(D1286="",RIGHT(E1286,7),"")</f>
        <v>5243292</v>
      </c>
      <c r="B1286" s="152">
        <f t="array" ref="B1286">E1286</f>
        <v>10005243292</v>
      </c>
      <c r="C1286" s="61" t="str">
        <f t="array" ref="C1286">IFERROR(VLOOKUP(B1286,RT!A:B,2,FALSE),"")</f>
        <v/>
      </c>
      <c r="D1286" s="7" t="str">
        <f t="array" ref="D1286">IFERROR(VLOOKUP(B1286,RT!A:J,10,FALSE),"")</f>
        <v/>
      </c>
      <c r="E1286" s="203">
        <v>10005243292</v>
      </c>
      <c r="F1286" s="204" t="s">
        <v>1572</v>
      </c>
      <c r="G1286" s="204" t="s">
        <v>70</v>
      </c>
      <c r="H1286" s="204"/>
      <c r="I1286" s="204" t="s">
        <v>334</v>
      </c>
      <c r="J1286" s="202" t="s">
        <v>334</v>
      </c>
      <c r="K1286" s="169" t="str">
        <f t="array" ref="K1286">IFERROR(VLOOKUP(B1286,RT!A:K,11,FALSE),"")</f>
        <v/>
      </c>
      <c r="L1286" s="170" t="str">
        <f t="array" ref="L1286">IFERROR(VLOOKUP(B1286,RT!A:AJ,36,FALSE),"")</f>
        <v/>
      </c>
      <c r="M1286" s="53" t="str">
        <f t="array" ref="M1286">IFERROR(VLOOKUP(B1286,RT!A:AL,38,FALSE),"")</f>
        <v/>
      </c>
      <c r="N1286" s="52" t="str">
        <f t="array" ref="N1286">IFERROR(VLOOKUP(B1286,RT!A:AK,37,FALSE),"")</f>
        <v/>
      </c>
      <c r="O1286" s="54" t="str">
        <f t="array" ref="O1286">IFERROR(VLOOKUP(B1286,RT!A:I,9,FALSE),"")</f>
        <v/>
      </c>
      <c r="P1286" s="52" t="str">
        <f t="array" ref="P1286">IFERROR(VLOOKUP(B1286,RT!A:H,8,FALSE),"")</f>
        <v/>
      </c>
      <c r="Q1286" s="55" t="str">
        <f t="array" ref="Q1286">IFERROR(VLOOKUP(B1286,RT!A:AA,27,FALSE),"")</f>
        <v/>
      </c>
      <c r="R1286" s="56" t="str">
        <f t="array" ref="R1286">IF(AND(E1286&lt;&gt;"",G1286="INS",K1286="OUI",M1286&gt;0),M1286*IF($O1286&gt;41790,5.94,5.65),"")</f>
        <v/>
      </c>
      <c r="S1286" s="50" t="str">
        <f t="array" ref="S1286">IF(AND(E1286&lt;&gt;"",G1286="REV",K1286="OUI",M1286&gt;0),M1286*IF($O1286&gt;41790,6.2,5.9),"")</f>
        <v/>
      </c>
      <c r="T1286" s="57" t="str">
        <f t="array" ref="T1286">IF(AND(E1286&lt;&gt;"",K1286="NON",OR(L1286="Branchement individuel",L1286="Batiment détruit")),3,"")</f>
        <v/>
      </c>
      <c r="U1286" s="58"/>
      <c r="V1286" s="58" t="str">
        <f t="array" ref="V1286">IF(AND(E1286&lt;&gt;"",K1286="OUI",Q1286="OUI"),18,"")</f>
        <v/>
      </c>
      <c r="W1286" s="49" t="str">
        <f t="array" ref="W1286">IF(AND(E1286&lt;&gt;"",K1286="OUI",Q1286="OUI"),60,"")</f>
        <v/>
      </c>
      <c r="X1286" s="56"/>
      <c r="Y1286" s="49"/>
      <c r="Z1286" s="49"/>
      <c r="AA1286" s="51"/>
      <c r="AB1286" s="48"/>
    </row>
    <row r="1287" spans="1:28" x14ac:dyDescent="0.25">
      <c r="A1287" s="152" t="str">
        <f t="array" ref="A1287">IF(D1287="",RIGHT(E1287,7),"")</f>
        <v>5199165</v>
      </c>
      <c r="B1287" s="152">
        <f t="array" ref="B1287">E1287</f>
        <v>10005199165</v>
      </c>
      <c r="C1287" s="61" t="str">
        <f t="array" ref="C1287">IFERROR(VLOOKUP(B1287,RT!A:B,2,FALSE),"")</f>
        <v/>
      </c>
      <c r="D1287" s="7" t="str">
        <f t="array" ref="D1287">IFERROR(VLOOKUP(B1287,RT!A:J,10,FALSE),"")</f>
        <v/>
      </c>
      <c r="E1287" s="203">
        <v>10005199165</v>
      </c>
      <c r="F1287" s="204" t="s">
        <v>1575</v>
      </c>
      <c r="G1287" s="204" t="s">
        <v>70</v>
      </c>
      <c r="H1287" s="204"/>
      <c r="I1287" s="204" t="s">
        <v>334</v>
      </c>
      <c r="J1287" s="202" t="s">
        <v>334</v>
      </c>
      <c r="K1287" s="169" t="str">
        <f t="array" ref="K1287">IFERROR(VLOOKUP(B1287,RT!A:K,11,FALSE),"")</f>
        <v/>
      </c>
      <c r="L1287" s="170" t="str">
        <f t="array" ref="L1287">IFERROR(VLOOKUP(B1287,RT!A:AJ,36,FALSE),"")</f>
        <v/>
      </c>
      <c r="M1287" s="53" t="str">
        <f t="array" ref="M1287">IFERROR(VLOOKUP(B1287,RT!A:AL,38,FALSE),"")</f>
        <v/>
      </c>
      <c r="N1287" s="52" t="str">
        <f t="array" ref="N1287">IFERROR(VLOOKUP(B1287,RT!A:AK,37,FALSE),"")</f>
        <v/>
      </c>
      <c r="O1287" s="54" t="str">
        <f t="array" ref="O1287">IFERROR(VLOOKUP(B1287,RT!A:I,9,FALSE),"")</f>
        <v/>
      </c>
      <c r="P1287" s="52" t="str">
        <f t="array" ref="P1287">IFERROR(VLOOKUP(B1287,RT!A:H,8,FALSE),"")</f>
        <v/>
      </c>
      <c r="Q1287" s="55" t="str">
        <f t="array" ref="Q1287">IFERROR(VLOOKUP(B1287,RT!A:AA,27,FALSE),"")</f>
        <v/>
      </c>
      <c r="R1287" s="56" t="str">
        <f t="array" ref="R1287">IF(AND(E1287&lt;&gt;"",G1287="INS",K1287="OUI",M1287&gt;0),M1287*IF($O1287&gt;41790,5.94,5.65),"")</f>
        <v/>
      </c>
      <c r="S1287" s="50" t="str">
        <f t="array" ref="S1287">IF(AND(E1287&lt;&gt;"",G1287="REV",K1287="OUI",M1287&gt;0),M1287*IF($O1287&gt;41790,6.2,5.9),"")</f>
        <v/>
      </c>
      <c r="T1287" s="57" t="str">
        <f t="array" ref="T1287">IF(AND(E1287&lt;&gt;"",K1287="NON",OR(L1287="Branchement individuel",L1287="Batiment détruit")),3,"")</f>
        <v/>
      </c>
      <c r="U1287" s="58"/>
      <c r="V1287" s="58" t="str">
        <f t="array" ref="V1287">IF(AND(E1287&lt;&gt;"",K1287="OUI",Q1287="OUI"),18,"")</f>
        <v/>
      </c>
      <c r="W1287" s="49" t="str">
        <f t="array" ref="W1287">IF(AND(E1287&lt;&gt;"",K1287="OUI",Q1287="OUI"),60,"")</f>
        <v/>
      </c>
      <c r="X1287" s="56"/>
      <c r="Y1287" s="49"/>
      <c r="Z1287" s="49"/>
      <c r="AA1287" s="51"/>
      <c r="AB1287" s="48"/>
    </row>
    <row r="1288" spans="1:28" x14ac:dyDescent="0.25">
      <c r="A1288" s="152" t="str">
        <f t="array" ref="A1288">IF(D1288="",RIGHT(E1288,7),"")</f>
        <v>5340574</v>
      </c>
      <c r="B1288" s="152">
        <f t="array" ref="B1288">E1288</f>
        <v>10005340574</v>
      </c>
      <c r="C1288" s="61" t="str">
        <f t="array" ref="C1288">IFERROR(VLOOKUP(B1288,RT!A:B,2,FALSE),"")</f>
        <v/>
      </c>
      <c r="D1288" s="7" t="str">
        <f t="array" ref="D1288">IFERROR(VLOOKUP(B1288,RT!A:J,10,FALSE),"")</f>
        <v/>
      </c>
      <c r="E1288" s="203">
        <v>10005340574</v>
      </c>
      <c r="F1288" s="204" t="s">
        <v>1545</v>
      </c>
      <c r="G1288" s="204" t="s">
        <v>70</v>
      </c>
      <c r="H1288" s="204"/>
      <c r="I1288" s="204" t="s">
        <v>334</v>
      </c>
      <c r="J1288" s="202" t="s">
        <v>334</v>
      </c>
      <c r="K1288" s="169" t="str">
        <f t="array" ref="K1288">IFERROR(VLOOKUP(B1288,RT!A:K,11,FALSE),"")</f>
        <v/>
      </c>
      <c r="L1288" s="170" t="str">
        <f t="array" ref="L1288">IFERROR(VLOOKUP(B1288,RT!A:AJ,36,FALSE),"")</f>
        <v/>
      </c>
      <c r="M1288" s="53" t="str">
        <f t="array" ref="M1288">IFERROR(VLOOKUP(B1288,RT!A:AL,38,FALSE),"")</f>
        <v/>
      </c>
      <c r="N1288" s="52" t="str">
        <f t="array" ref="N1288">IFERROR(VLOOKUP(B1288,RT!A:AK,37,FALSE),"")</f>
        <v/>
      </c>
      <c r="O1288" s="54" t="str">
        <f t="array" ref="O1288">IFERROR(VLOOKUP(B1288,RT!A:I,9,FALSE),"")</f>
        <v/>
      </c>
      <c r="P1288" s="52" t="str">
        <f t="array" ref="P1288">IFERROR(VLOOKUP(B1288,RT!A:H,8,FALSE),"")</f>
        <v/>
      </c>
      <c r="Q1288" s="55" t="str">
        <f t="array" ref="Q1288">IFERROR(VLOOKUP(B1288,RT!A:AA,27,FALSE),"")</f>
        <v/>
      </c>
      <c r="R1288" s="56" t="str">
        <f t="array" ref="R1288">IF(AND(E1288&lt;&gt;"",G1288="INS",K1288="OUI",M1288&gt;0),M1288*IF($O1288&gt;41790,5.94,5.65),"")</f>
        <v/>
      </c>
      <c r="S1288" s="50" t="str">
        <f t="array" ref="S1288">IF(AND(E1288&lt;&gt;"",G1288="REV",K1288="OUI",M1288&gt;0),M1288*IF($O1288&gt;41790,6.2,5.9),"")</f>
        <v/>
      </c>
      <c r="T1288" s="57" t="str">
        <f t="array" ref="T1288">IF(AND(E1288&lt;&gt;"",K1288="NON",OR(L1288="Branchement individuel",L1288="Batiment détruit")),3,"")</f>
        <v/>
      </c>
      <c r="U1288" s="58"/>
      <c r="V1288" s="58" t="str">
        <f t="array" ref="V1288">IF(AND(E1288&lt;&gt;"",K1288="OUI",Q1288="OUI"),18,"")</f>
        <v/>
      </c>
      <c r="W1288" s="49" t="str">
        <f t="array" ref="W1288">IF(AND(E1288&lt;&gt;"",K1288="OUI",Q1288="OUI"),60,"")</f>
        <v/>
      </c>
      <c r="X1288" s="56"/>
      <c r="Y1288" s="49"/>
      <c r="Z1288" s="49"/>
      <c r="AA1288" s="51"/>
      <c r="AB1288" s="48"/>
    </row>
    <row r="1289" spans="1:28" x14ac:dyDescent="0.25">
      <c r="A1289" s="152" t="str">
        <f t="array" ref="A1289">IF(D1289="",RIGHT(E1289,7),"")</f>
        <v>5241478</v>
      </c>
      <c r="B1289" s="152">
        <f t="array" ref="B1289">E1289</f>
        <v>10005241478</v>
      </c>
      <c r="C1289" s="61" t="str">
        <f t="array" ref="C1289">IFERROR(VLOOKUP(B1289,RT!A:B,2,FALSE),"")</f>
        <v/>
      </c>
      <c r="D1289" s="7" t="str">
        <f t="array" ref="D1289">IFERROR(VLOOKUP(B1289,RT!A:J,10,FALSE),"")</f>
        <v/>
      </c>
      <c r="E1289" s="203">
        <v>10005241478</v>
      </c>
      <c r="F1289" s="204" t="s">
        <v>1551</v>
      </c>
      <c r="G1289" s="204" t="s">
        <v>70</v>
      </c>
      <c r="H1289" s="204"/>
      <c r="I1289" s="204" t="s">
        <v>334</v>
      </c>
      <c r="J1289" s="202" t="s">
        <v>334</v>
      </c>
      <c r="K1289" s="169" t="str">
        <f t="array" ref="K1289">IFERROR(VLOOKUP(B1289,RT!A:K,11,FALSE),"")</f>
        <v/>
      </c>
      <c r="L1289" s="170" t="str">
        <f t="array" ref="L1289">IFERROR(VLOOKUP(B1289,RT!A:AJ,36,FALSE),"")</f>
        <v/>
      </c>
      <c r="M1289" s="53" t="str">
        <f t="array" ref="M1289">IFERROR(VLOOKUP(B1289,RT!A:AL,38,FALSE),"")</f>
        <v/>
      </c>
      <c r="N1289" s="52" t="str">
        <f t="array" ref="N1289">IFERROR(VLOOKUP(B1289,RT!A:AK,37,FALSE),"")</f>
        <v/>
      </c>
      <c r="O1289" s="54" t="str">
        <f t="array" ref="O1289">IFERROR(VLOOKUP(B1289,RT!A:I,9,FALSE),"")</f>
        <v/>
      </c>
      <c r="P1289" s="52" t="str">
        <f t="array" ref="P1289">IFERROR(VLOOKUP(B1289,RT!A:H,8,FALSE),"")</f>
        <v/>
      </c>
      <c r="Q1289" s="55" t="str">
        <f t="array" ref="Q1289">IFERROR(VLOOKUP(B1289,RT!A:AA,27,FALSE),"")</f>
        <v/>
      </c>
      <c r="R1289" s="56" t="str">
        <f t="array" ref="R1289">IF(AND(E1289&lt;&gt;"",G1289="INS",K1289="OUI",M1289&gt;0),M1289*IF($O1289&gt;41790,5.94,5.65),"")</f>
        <v/>
      </c>
      <c r="S1289" s="50" t="str">
        <f t="array" ref="S1289">IF(AND(E1289&lt;&gt;"",G1289="REV",K1289="OUI",M1289&gt;0),M1289*IF($O1289&gt;41790,6.2,5.9),"")</f>
        <v/>
      </c>
      <c r="T1289" s="57" t="str">
        <f t="array" ref="T1289">IF(AND(E1289&lt;&gt;"",K1289="NON",OR(L1289="Branchement individuel",L1289="Batiment détruit")),3,"")</f>
        <v/>
      </c>
      <c r="U1289" s="58"/>
      <c r="V1289" s="58" t="str">
        <f t="array" ref="V1289">IF(AND(E1289&lt;&gt;"",K1289="OUI",Q1289="OUI"),18,"")</f>
        <v/>
      </c>
      <c r="W1289" s="49" t="str">
        <f t="array" ref="W1289">IF(AND(E1289&lt;&gt;"",K1289="OUI",Q1289="OUI"),60,"")</f>
        <v/>
      </c>
      <c r="X1289" s="56"/>
      <c r="Y1289" s="49"/>
      <c r="Z1289" s="49"/>
      <c r="AA1289" s="51"/>
      <c r="AB1289" s="48"/>
    </row>
    <row r="1290" spans="1:28" x14ac:dyDescent="0.25">
      <c r="A1290" s="152" t="str">
        <f t="array" ref="A1290">IF(D1290="",RIGHT(E1290,7),"")</f>
        <v>5242078</v>
      </c>
      <c r="B1290" s="152">
        <f t="array" ref="B1290">E1290</f>
        <v>10005242078</v>
      </c>
      <c r="C1290" s="61" t="str">
        <f t="array" ref="C1290">IFERROR(VLOOKUP(B1290,RT!A:B,2,FALSE),"")</f>
        <v/>
      </c>
      <c r="D1290" s="7" t="str">
        <f t="array" ref="D1290">IFERROR(VLOOKUP(B1290,RT!A:J,10,FALSE),"")</f>
        <v/>
      </c>
      <c r="E1290" s="203">
        <v>10005242078</v>
      </c>
      <c r="F1290" s="204" t="s">
        <v>1471</v>
      </c>
      <c r="G1290" s="204" t="s">
        <v>70</v>
      </c>
      <c r="H1290" s="204"/>
      <c r="I1290" s="204" t="s">
        <v>334</v>
      </c>
      <c r="J1290" s="202" t="s">
        <v>334</v>
      </c>
      <c r="K1290" s="169" t="str">
        <f t="array" ref="K1290">IFERROR(VLOOKUP(B1290,RT!A:K,11,FALSE),"")</f>
        <v/>
      </c>
      <c r="L1290" s="170" t="str">
        <f t="array" ref="L1290">IFERROR(VLOOKUP(B1290,RT!A:AJ,36,FALSE),"")</f>
        <v/>
      </c>
      <c r="M1290" s="53" t="str">
        <f t="array" ref="M1290">IFERROR(VLOOKUP(B1290,RT!A:AL,38,FALSE),"")</f>
        <v/>
      </c>
      <c r="N1290" s="52" t="str">
        <f t="array" ref="N1290">IFERROR(VLOOKUP(B1290,RT!A:AK,37,FALSE),"")</f>
        <v/>
      </c>
      <c r="O1290" s="54" t="str">
        <f t="array" ref="O1290">IFERROR(VLOOKUP(B1290,RT!A:I,9,FALSE),"")</f>
        <v/>
      </c>
      <c r="P1290" s="52" t="str">
        <f t="array" ref="P1290">IFERROR(VLOOKUP(B1290,RT!A:H,8,FALSE),"")</f>
        <v/>
      </c>
      <c r="Q1290" s="55" t="str">
        <f t="array" ref="Q1290">IFERROR(VLOOKUP(B1290,RT!A:AA,27,FALSE),"")</f>
        <v/>
      </c>
      <c r="R1290" s="56" t="str">
        <f t="array" ref="R1290">IF(AND(E1290&lt;&gt;"",G1290="INS",K1290="OUI",M1290&gt;0),M1290*IF($O1290&gt;41790,5.94,5.65),"")</f>
        <v/>
      </c>
      <c r="S1290" s="50" t="str">
        <f t="array" ref="S1290">IF(AND(E1290&lt;&gt;"",G1290="REV",K1290="OUI",M1290&gt;0),M1290*IF($O1290&gt;41790,6.2,5.9),"")</f>
        <v/>
      </c>
      <c r="T1290" s="57" t="str">
        <f t="array" ref="T1290">IF(AND(E1290&lt;&gt;"",K1290="NON",OR(L1290="Branchement individuel",L1290="Batiment détruit")),3,"")</f>
        <v/>
      </c>
      <c r="U1290" s="58"/>
      <c r="V1290" s="58" t="str">
        <f t="array" ref="V1290">IF(AND(E1290&lt;&gt;"",K1290="OUI",Q1290="OUI"),18,"")</f>
        <v/>
      </c>
      <c r="W1290" s="49" t="str">
        <f t="array" ref="W1290">IF(AND(E1290&lt;&gt;"",K1290="OUI",Q1290="OUI"),60,"")</f>
        <v/>
      </c>
      <c r="X1290" s="56"/>
      <c r="Y1290" s="49"/>
      <c r="Z1290" s="49"/>
      <c r="AA1290" s="51"/>
      <c r="AB1290" s="48"/>
    </row>
    <row r="1291" spans="1:28" x14ac:dyDescent="0.25">
      <c r="A1291" s="152" t="str">
        <f t="array" ref="A1291">IF(D1291="",RIGHT(E1291,7),"")</f>
        <v>5241479</v>
      </c>
      <c r="B1291" s="152">
        <f t="array" ref="B1291">E1291</f>
        <v>10005241479</v>
      </c>
      <c r="C1291" s="61" t="str">
        <f t="array" ref="C1291">IFERROR(VLOOKUP(B1291,RT!A:B,2,FALSE),"")</f>
        <v/>
      </c>
      <c r="D1291" s="7" t="str">
        <f t="array" ref="D1291">IFERROR(VLOOKUP(B1291,RT!A:J,10,FALSE),"")</f>
        <v/>
      </c>
      <c r="E1291" s="203">
        <v>10005241479</v>
      </c>
      <c r="F1291" s="204" t="s">
        <v>1469</v>
      </c>
      <c r="G1291" s="204" t="s">
        <v>70</v>
      </c>
      <c r="H1291" s="204"/>
      <c r="I1291" s="204" t="s">
        <v>334</v>
      </c>
      <c r="J1291" s="202" t="s">
        <v>334</v>
      </c>
      <c r="K1291" s="169" t="str">
        <f t="array" ref="K1291">IFERROR(VLOOKUP(B1291,RT!A:K,11,FALSE),"")</f>
        <v/>
      </c>
      <c r="L1291" s="170" t="str">
        <f t="array" ref="L1291">IFERROR(VLOOKUP(B1291,RT!A:AJ,36,FALSE),"")</f>
        <v/>
      </c>
      <c r="M1291" s="53" t="str">
        <f t="array" ref="M1291">IFERROR(VLOOKUP(B1291,RT!A:AL,38,FALSE),"")</f>
        <v/>
      </c>
      <c r="N1291" s="52" t="str">
        <f t="array" ref="N1291">IFERROR(VLOOKUP(B1291,RT!A:AK,37,FALSE),"")</f>
        <v/>
      </c>
      <c r="O1291" s="54" t="str">
        <f t="array" ref="O1291">IFERROR(VLOOKUP(B1291,RT!A:I,9,FALSE),"")</f>
        <v/>
      </c>
      <c r="P1291" s="52" t="str">
        <f t="array" ref="P1291">IFERROR(VLOOKUP(B1291,RT!A:H,8,FALSE),"")</f>
        <v/>
      </c>
      <c r="Q1291" s="55" t="str">
        <f t="array" ref="Q1291">IFERROR(VLOOKUP(B1291,RT!A:AA,27,FALSE),"")</f>
        <v/>
      </c>
      <c r="R1291" s="56" t="str">
        <f t="array" ref="R1291">IF(AND(E1291&lt;&gt;"",G1291="INS",K1291="OUI",M1291&gt;0),M1291*IF($O1291&gt;41790,5.94,5.65),"")</f>
        <v/>
      </c>
      <c r="S1291" s="50" t="str">
        <f t="array" ref="S1291">IF(AND(E1291&lt;&gt;"",G1291="REV",K1291="OUI",M1291&gt;0),M1291*IF($O1291&gt;41790,6.2,5.9),"")</f>
        <v/>
      </c>
      <c r="T1291" s="57" t="str">
        <f t="array" ref="T1291">IF(AND(E1291&lt;&gt;"",K1291="NON",OR(L1291="Branchement individuel",L1291="Batiment détruit")),3,"")</f>
        <v/>
      </c>
      <c r="U1291" s="58"/>
      <c r="V1291" s="58" t="str">
        <f t="array" ref="V1291">IF(AND(E1291&lt;&gt;"",K1291="OUI",Q1291="OUI"),18,"")</f>
        <v/>
      </c>
      <c r="W1291" s="49" t="str">
        <f t="array" ref="W1291">IF(AND(E1291&lt;&gt;"",K1291="OUI",Q1291="OUI"),60,"")</f>
        <v/>
      </c>
      <c r="X1291" s="56"/>
      <c r="Y1291" s="49"/>
      <c r="Z1291" s="49"/>
      <c r="AA1291" s="51"/>
      <c r="AB1291" s="48"/>
    </row>
    <row r="1292" spans="1:28" x14ac:dyDescent="0.25">
      <c r="A1292" s="152" t="str">
        <f t="array" ref="A1292">IF(D1292="",RIGHT(E1292,7),"")</f>
        <v>5242680</v>
      </c>
      <c r="B1292" s="152">
        <f t="array" ref="B1292">E1292</f>
        <v>10005242680</v>
      </c>
      <c r="C1292" s="61" t="str">
        <f t="array" ref="C1292">IFERROR(VLOOKUP(B1292,RT!A:B,2,FALSE),"")</f>
        <v/>
      </c>
      <c r="D1292" s="7" t="str">
        <f t="array" ref="D1292">IFERROR(VLOOKUP(B1292,RT!A:J,10,FALSE),"")</f>
        <v/>
      </c>
      <c r="E1292" s="203">
        <v>10005242680</v>
      </c>
      <c r="F1292" s="204" t="s">
        <v>1550</v>
      </c>
      <c r="G1292" s="204" t="s">
        <v>70</v>
      </c>
      <c r="H1292" s="204"/>
      <c r="I1292" s="204" t="s">
        <v>334</v>
      </c>
      <c r="J1292" s="202" t="s">
        <v>334</v>
      </c>
      <c r="K1292" s="169" t="str">
        <f t="array" ref="K1292">IFERROR(VLOOKUP(B1292,RT!A:K,11,FALSE),"")</f>
        <v/>
      </c>
      <c r="L1292" s="170" t="str">
        <f t="array" ref="L1292">IFERROR(VLOOKUP(B1292,RT!A:AJ,36,FALSE),"")</f>
        <v/>
      </c>
      <c r="M1292" s="53" t="str">
        <f t="array" ref="M1292">IFERROR(VLOOKUP(B1292,RT!A:AL,38,FALSE),"")</f>
        <v/>
      </c>
      <c r="N1292" s="52" t="str">
        <f t="array" ref="N1292">IFERROR(VLOOKUP(B1292,RT!A:AK,37,FALSE),"")</f>
        <v/>
      </c>
      <c r="O1292" s="54" t="str">
        <f t="array" ref="O1292">IFERROR(VLOOKUP(B1292,RT!A:I,9,FALSE),"")</f>
        <v/>
      </c>
      <c r="P1292" s="52" t="str">
        <f t="array" ref="P1292">IFERROR(VLOOKUP(B1292,RT!A:H,8,FALSE),"")</f>
        <v/>
      </c>
      <c r="Q1292" s="55" t="str">
        <f t="array" ref="Q1292">IFERROR(VLOOKUP(B1292,RT!A:AA,27,FALSE),"")</f>
        <v/>
      </c>
      <c r="R1292" s="56" t="str">
        <f t="array" ref="R1292">IF(AND(E1292&lt;&gt;"",G1292="INS",K1292="OUI",M1292&gt;0),M1292*IF($O1292&gt;41790,5.94,5.65),"")</f>
        <v/>
      </c>
      <c r="S1292" s="50" t="str">
        <f t="array" ref="S1292">IF(AND(E1292&lt;&gt;"",G1292="REV",K1292="OUI",M1292&gt;0),M1292*IF($O1292&gt;41790,6.2,5.9),"")</f>
        <v/>
      </c>
      <c r="T1292" s="57" t="str">
        <f t="array" ref="T1292">IF(AND(E1292&lt;&gt;"",K1292="NON",OR(L1292="Branchement individuel",L1292="Batiment détruit")),3,"")</f>
        <v/>
      </c>
      <c r="U1292" s="58"/>
      <c r="V1292" s="58" t="str">
        <f t="array" ref="V1292">IF(AND(E1292&lt;&gt;"",K1292="OUI",Q1292="OUI"),18,"")</f>
        <v/>
      </c>
      <c r="W1292" s="49" t="str">
        <f t="array" ref="W1292">IF(AND(E1292&lt;&gt;"",K1292="OUI",Q1292="OUI"),60,"")</f>
        <v/>
      </c>
      <c r="X1292" s="56"/>
      <c r="Y1292" s="49"/>
      <c r="Z1292" s="49"/>
      <c r="AA1292" s="51"/>
      <c r="AB1292" s="48"/>
    </row>
    <row r="1293" spans="1:28" x14ac:dyDescent="0.25">
      <c r="A1293" s="152" t="str">
        <f t="array" ref="A1293">IF(D1293="",RIGHT(E1293,7),"")</f>
        <v>5502408</v>
      </c>
      <c r="B1293" s="152">
        <f t="array" ref="B1293">E1293</f>
        <v>10005502408</v>
      </c>
      <c r="C1293" s="61" t="str">
        <f t="array" ref="C1293">IFERROR(VLOOKUP(B1293,RT!A:B,2,FALSE),"")</f>
        <v/>
      </c>
      <c r="D1293" s="7" t="str">
        <f t="array" ref="D1293">IFERROR(VLOOKUP(B1293,RT!A:J,10,FALSE),"")</f>
        <v/>
      </c>
      <c r="E1293" s="203">
        <v>10005502408</v>
      </c>
      <c r="F1293" s="204" t="s">
        <v>1546</v>
      </c>
      <c r="G1293" s="204" t="s">
        <v>70</v>
      </c>
      <c r="H1293" s="204"/>
      <c r="I1293" s="204" t="s">
        <v>334</v>
      </c>
      <c r="J1293" s="202" t="s">
        <v>334</v>
      </c>
      <c r="K1293" s="169" t="str">
        <f t="array" ref="K1293">IFERROR(VLOOKUP(B1293,RT!A:K,11,FALSE),"")</f>
        <v/>
      </c>
      <c r="L1293" s="170" t="str">
        <f t="array" ref="L1293">IFERROR(VLOOKUP(B1293,RT!A:AJ,36,FALSE),"")</f>
        <v/>
      </c>
      <c r="M1293" s="53" t="str">
        <f t="array" ref="M1293">IFERROR(VLOOKUP(B1293,RT!A:AL,38,FALSE),"")</f>
        <v/>
      </c>
      <c r="N1293" s="52" t="str">
        <f t="array" ref="N1293">IFERROR(VLOOKUP(B1293,RT!A:AK,37,FALSE),"")</f>
        <v/>
      </c>
      <c r="O1293" s="54" t="str">
        <f t="array" ref="O1293">IFERROR(VLOOKUP(B1293,RT!A:I,9,FALSE),"")</f>
        <v/>
      </c>
      <c r="P1293" s="52" t="str">
        <f t="array" ref="P1293">IFERROR(VLOOKUP(B1293,RT!A:H,8,FALSE),"")</f>
        <v/>
      </c>
      <c r="Q1293" s="55" t="str">
        <f t="array" ref="Q1293">IFERROR(VLOOKUP(B1293,RT!A:AA,27,FALSE),"")</f>
        <v/>
      </c>
      <c r="R1293" s="56" t="str">
        <f t="array" ref="R1293">IF(AND(E1293&lt;&gt;"",G1293="INS",K1293="OUI",M1293&gt;0),M1293*IF($O1293&gt;41790,5.94,5.65),"")</f>
        <v/>
      </c>
      <c r="S1293" s="50" t="str">
        <f t="array" ref="S1293">IF(AND(E1293&lt;&gt;"",G1293="REV",K1293="OUI",M1293&gt;0),M1293*IF($O1293&gt;41790,6.2,5.9),"")</f>
        <v/>
      </c>
      <c r="T1293" s="57" t="str">
        <f t="array" ref="T1293">IF(AND(E1293&lt;&gt;"",K1293="NON",OR(L1293="Branchement individuel",L1293="Batiment détruit")),3,"")</f>
        <v/>
      </c>
      <c r="U1293" s="58"/>
      <c r="V1293" s="58" t="str">
        <f t="array" ref="V1293">IF(AND(E1293&lt;&gt;"",K1293="OUI",Q1293="OUI"),18,"")</f>
        <v/>
      </c>
      <c r="W1293" s="49" t="str">
        <f t="array" ref="W1293">IF(AND(E1293&lt;&gt;"",K1293="OUI",Q1293="OUI"),60,"")</f>
        <v/>
      </c>
      <c r="X1293" s="56"/>
      <c r="Y1293" s="49"/>
      <c r="Z1293" s="49"/>
      <c r="AA1293" s="51"/>
      <c r="AB1293" s="48"/>
    </row>
    <row r="1294" spans="1:28" x14ac:dyDescent="0.25">
      <c r="A1294" s="152" t="str">
        <f t="array" ref="A1294">IF(D1294="",RIGHT(E1294,7),"")</f>
        <v>5244467</v>
      </c>
      <c r="B1294" s="152">
        <f t="array" ref="B1294">E1294</f>
        <v>10005244467</v>
      </c>
      <c r="C1294" s="61" t="str">
        <f t="array" ref="C1294">IFERROR(VLOOKUP(B1294,RT!A:B,2,FALSE),"")</f>
        <v/>
      </c>
      <c r="D1294" s="7" t="str">
        <f t="array" ref="D1294">IFERROR(VLOOKUP(B1294,RT!A:J,10,FALSE),"")</f>
        <v/>
      </c>
      <c r="E1294" s="203">
        <v>10005244467</v>
      </c>
      <c r="F1294" s="204" t="s">
        <v>1470</v>
      </c>
      <c r="G1294" s="204" t="s">
        <v>70</v>
      </c>
      <c r="H1294" s="204"/>
      <c r="I1294" s="204" t="s">
        <v>334</v>
      </c>
      <c r="J1294" s="202" t="s">
        <v>334</v>
      </c>
      <c r="K1294" s="169" t="str">
        <f t="array" ref="K1294">IFERROR(VLOOKUP(B1294,RT!A:K,11,FALSE),"")</f>
        <v/>
      </c>
      <c r="L1294" s="170" t="str">
        <f t="array" ref="L1294">IFERROR(VLOOKUP(B1294,RT!A:AJ,36,FALSE),"")</f>
        <v/>
      </c>
      <c r="M1294" s="53" t="str">
        <f t="array" ref="M1294">IFERROR(VLOOKUP(B1294,RT!A:AL,38,FALSE),"")</f>
        <v/>
      </c>
      <c r="N1294" s="52" t="str">
        <f t="array" ref="N1294">IFERROR(VLOOKUP(B1294,RT!A:AK,37,FALSE),"")</f>
        <v/>
      </c>
      <c r="O1294" s="54" t="str">
        <f t="array" ref="O1294">IFERROR(VLOOKUP(B1294,RT!A:I,9,FALSE),"")</f>
        <v/>
      </c>
      <c r="P1294" s="52" t="str">
        <f t="array" ref="P1294">IFERROR(VLOOKUP(B1294,RT!A:H,8,FALSE),"")</f>
        <v/>
      </c>
      <c r="Q1294" s="55" t="str">
        <f t="array" ref="Q1294">IFERROR(VLOOKUP(B1294,RT!A:AA,27,FALSE),"")</f>
        <v/>
      </c>
      <c r="R1294" s="56" t="str">
        <f t="array" ref="R1294">IF(AND(E1294&lt;&gt;"",G1294="INS",K1294="OUI",M1294&gt;0),M1294*IF($O1294&gt;41790,5.94,5.65),"")</f>
        <v/>
      </c>
      <c r="S1294" s="50" t="str">
        <f t="array" ref="S1294">IF(AND(E1294&lt;&gt;"",G1294="REV",K1294="OUI",M1294&gt;0),M1294*IF($O1294&gt;41790,6.2,5.9),"")</f>
        <v/>
      </c>
      <c r="T1294" s="57" t="str">
        <f t="array" ref="T1294">IF(AND(E1294&lt;&gt;"",K1294="NON",OR(L1294="Branchement individuel",L1294="Batiment détruit")),3,"")</f>
        <v/>
      </c>
      <c r="U1294" s="58"/>
      <c r="V1294" s="58" t="str">
        <f t="array" ref="V1294">IF(AND(E1294&lt;&gt;"",K1294="OUI",Q1294="OUI"),18,"")</f>
        <v/>
      </c>
      <c r="W1294" s="49" t="str">
        <f t="array" ref="W1294">IF(AND(E1294&lt;&gt;"",K1294="OUI",Q1294="OUI"),60,"")</f>
        <v/>
      </c>
      <c r="X1294" s="56"/>
      <c r="Y1294" s="49"/>
      <c r="Z1294" s="49"/>
      <c r="AA1294" s="51"/>
      <c r="AB1294" s="48"/>
    </row>
    <row r="1295" spans="1:28" x14ac:dyDescent="0.25">
      <c r="A1295" s="152" t="str">
        <f t="array" ref="A1295">IF(D1295="",RIGHT(E1295,7),"")</f>
        <v>5649076</v>
      </c>
      <c r="B1295" s="152">
        <f t="array" ref="B1295">E1295</f>
        <v>10005649076</v>
      </c>
      <c r="C1295" s="61" t="str">
        <f t="array" ref="C1295">IFERROR(VLOOKUP(B1295,RT!A:B,2,FALSE),"")</f>
        <v/>
      </c>
      <c r="D1295" s="7" t="str">
        <f t="array" ref="D1295">IFERROR(VLOOKUP(B1295,RT!A:J,10,FALSE),"")</f>
        <v/>
      </c>
      <c r="E1295" s="203">
        <v>10005649076</v>
      </c>
      <c r="F1295" s="204" t="s">
        <v>1505</v>
      </c>
      <c r="G1295" s="204" t="s">
        <v>70</v>
      </c>
      <c r="H1295" s="204"/>
      <c r="I1295" s="204" t="s">
        <v>334</v>
      </c>
      <c r="J1295" s="202" t="s">
        <v>334</v>
      </c>
      <c r="K1295" s="169" t="str">
        <f t="array" ref="K1295">IFERROR(VLOOKUP(B1295,RT!A:K,11,FALSE),"")</f>
        <v/>
      </c>
      <c r="L1295" s="170" t="str">
        <f t="array" ref="L1295">IFERROR(VLOOKUP(B1295,RT!A:AJ,36,FALSE),"")</f>
        <v/>
      </c>
      <c r="M1295" s="53" t="str">
        <f t="array" ref="M1295">IFERROR(VLOOKUP(B1295,RT!A:AL,38,FALSE),"")</f>
        <v/>
      </c>
      <c r="N1295" s="52" t="str">
        <f t="array" ref="N1295">IFERROR(VLOOKUP(B1295,RT!A:AK,37,FALSE),"")</f>
        <v/>
      </c>
      <c r="O1295" s="54" t="str">
        <f t="array" ref="O1295">IFERROR(VLOOKUP(B1295,RT!A:I,9,FALSE),"")</f>
        <v/>
      </c>
      <c r="P1295" s="52" t="str">
        <f t="array" ref="P1295">IFERROR(VLOOKUP(B1295,RT!A:H,8,FALSE),"")</f>
        <v/>
      </c>
      <c r="Q1295" s="55" t="str">
        <f t="array" ref="Q1295">IFERROR(VLOOKUP(B1295,RT!A:AA,27,FALSE),"")</f>
        <v/>
      </c>
      <c r="R1295" s="56" t="str">
        <f t="array" ref="R1295">IF(AND(E1295&lt;&gt;"",G1295="INS",K1295="OUI",M1295&gt;0),M1295*IF($O1295&gt;41790,5.94,5.65),"")</f>
        <v/>
      </c>
      <c r="S1295" s="50" t="str">
        <f t="array" ref="S1295">IF(AND(E1295&lt;&gt;"",G1295="REV",K1295="OUI",M1295&gt;0),M1295*IF($O1295&gt;41790,6.2,5.9),"")</f>
        <v/>
      </c>
      <c r="T1295" s="57" t="str">
        <f t="array" ref="T1295">IF(AND(E1295&lt;&gt;"",K1295="NON",OR(L1295="Branchement individuel",L1295="Batiment détruit")),3,"")</f>
        <v/>
      </c>
      <c r="U1295" s="58"/>
      <c r="V1295" s="58" t="str">
        <f t="array" ref="V1295">IF(AND(E1295&lt;&gt;"",K1295="OUI",Q1295="OUI"),18,"")</f>
        <v/>
      </c>
      <c r="W1295" s="49" t="str">
        <f t="array" ref="W1295">IF(AND(E1295&lt;&gt;"",K1295="OUI",Q1295="OUI"),60,"")</f>
        <v/>
      </c>
      <c r="X1295" s="56"/>
      <c r="Y1295" s="49"/>
      <c r="Z1295" s="49"/>
      <c r="AA1295" s="51"/>
      <c r="AB1295" s="48"/>
    </row>
    <row r="1296" spans="1:28" x14ac:dyDescent="0.25">
      <c r="A1296" s="152" t="str">
        <f t="array" ref="A1296">IF(D1296="",RIGHT(E1296,7),"")</f>
        <v>5337617</v>
      </c>
      <c r="B1296" s="152">
        <f t="array" ref="B1296">E1296</f>
        <v>10005337617</v>
      </c>
      <c r="C1296" s="61" t="str">
        <f t="array" ref="C1296">IFERROR(VLOOKUP(B1296,RT!A:B,2,FALSE),"")</f>
        <v/>
      </c>
      <c r="D1296" s="7" t="str">
        <f t="array" ref="D1296">IFERROR(VLOOKUP(B1296,RT!A:J,10,FALSE),"")</f>
        <v/>
      </c>
      <c r="E1296" s="203">
        <v>10005337617</v>
      </c>
      <c r="F1296" s="204" t="s">
        <v>1439</v>
      </c>
      <c r="G1296" s="204" t="s">
        <v>70</v>
      </c>
      <c r="H1296" s="204"/>
      <c r="I1296" s="204" t="s">
        <v>334</v>
      </c>
      <c r="J1296" s="202" t="s">
        <v>334</v>
      </c>
      <c r="K1296" s="169" t="str">
        <f t="array" ref="K1296">IFERROR(VLOOKUP(B1296,RT!A:K,11,FALSE),"")</f>
        <v/>
      </c>
      <c r="L1296" s="170" t="str">
        <f t="array" ref="L1296">IFERROR(VLOOKUP(B1296,RT!A:AJ,36,FALSE),"")</f>
        <v/>
      </c>
      <c r="M1296" s="53" t="str">
        <f t="array" ref="M1296">IFERROR(VLOOKUP(B1296,RT!A:AL,38,FALSE),"")</f>
        <v/>
      </c>
      <c r="N1296" s="52" t="str">
        <f t="array" ref="N1296">IFERROR(VLOOKUP(B1296,RT!A:AK,37,FALSE),"")</f>
        <v/>
      </c>
      <c r="O1296" s="54" t="str">
        <f t="array" ref="O1296">IFERROR(VLOOKUP(B1296,RT!A:I,9,FALSE),"")</f>
        <v/>
      </c>
      <c r="P1296" s="52" t="str">
        <f t="array" ref="P1296">IFERROR(VLOOKUP(B1296,RT!A:H,8,FALSE),"")</f>
        <v/>
      </c>
      <c r="Q1296" s="55" t="str">
        <f t="array" ref="Q1296">IFERROR(VLOOKUP(B1296,RT!A:AA,27,FALSE),"")</f>
        <v/>
      </c>
      <c r="R1296" s="56" t="str">
        <f t="array" ref="R1296">IF(AND(E1296&lt;&gt;"",G1296="INS",K1296="OUI",M1296&gt;0),M1296*IF($O1296&gt;41790,5.94,5.65),"")</f>
        <v/>
      </c>
      <c r="S1296" s="50" t="str">
        <f t="array" ref="S1296">IF(AND(E1296&lt;&gt;"",G1296="REV",K1296="OUI",M1296&gt;0),M1296*IF($O1296&gt;41790,6.2,5.9),"")</f>
        <v/>
      </c>
      <c r="T1296" s="57" t="str">
        <f t="array" ref="T1296">IF(AND(E1296&lt;&gt;"",K1296="NON",OR(L1296="Branchement individuel",L1296="Batiment détruit")),3,"")</f>
        <v/>
      </c>
      <c r="U1296" s="58"/>
      <c r="V1296" s="58" t="str">
        <f t="array" ref="V1296">IF(AND(E1296&lt;&gt;"",K1296="OUI",Q1296="OUI"),18,"")</f>
        <v/>
      </c>
      <c r="W1296" s="49" t="str">
        <f t="array" ref="W1296">IF(AND(E1296&lt;&gt;"",K1296="OUI",Q1296="OUI"),60,"")</f>
        <v/>
      </c>
      <c r="X1296" s="56"/>
      <c r="Y1296" s="49"/>
      <c r="Z1296" s="49"/>
      <c r="AA1296" s="51"/>
      <c r="AB1296" s="48"/>
    </row>
    <row r="1297" spans="1:28" x14ac:dyDescent="0.25">
      <c r="A1297" s="152" t="str">
        <f t="array" ref="A1297">IF(D1297="",RIGHT(E1297,7),"")</f>
        <v>5386357</v>
      </c>
      <c r="B1297" s="152">
        <f t="array" ref="B1297">E1297</f>
        <v>10005386357</v>
      </c>
      <c r="C1297" s="61" t="str">
        <f t="array" ref="C1297">IFERROR(VLOOKUP(B1297,RT!A:B,2,FALSE),"")</f>
        <v/>
      </c>
      <c r="D1297" s="7" t="str">
        <f t="array" ref="D1297">IFERROR(VLOOKUP(B1297,RT!A:J,10,FALSE),"")</f>
        <v/>
      </c>
      <c r="E1297" s="203">
        <v>10005386357</v>
      </c>
      <c r="F1297" s="204" t="s">
        <v>1507</v>
      </c>
      <c r="G1297" s="204" t="s">
        <v>70</v>
      </c>
      <c r="H1297" s="204"/>
      <c r="I1297" s="204" t="s">
        <v>334</v>
      </c>
      <c r="J1297" s="202" t="s">
        <v>334</v>
      </c>
      <c r="K1297" s="169" t="str">
        <f t="array" ref="K1297">IFERROR(VLOOKUP(B1297,RT!A:K,11,FALSE),"")</f>
        <v/>
      </c>
      <c r="L1297" s="170" t="str">
        <f t="array" ref="L1297">IFERROR(VLOOKUP(B1297,RT!A:AJ,36,FALSE),"")</f>
        <v/>
      </c>
      <c r="M1297" s="53" t="str">
        <f t="array" ref="M1297">IFERROR(VLOOKUP(B1297,RT!A:AL,38,FALSE),"")</f>
        <v/>
      </c>
      <c r="N1297" s="52" t="str">
        <f t="array" ref="N1297">IFERROR(VLOOKUP(B1297,RT!A:AK,37,FALSE),"")</f>
        <v/>
      </c>
      <c r="O1297" s="54" t="str">
        <f t="array" ref="O1297">IFERROR(VLOOKUP(B1297,RT!A:I,9,FALSE),"")</f>
        <v/>
      </c>
      <c r="P1297" s="52" t="str">
        <f t="array" ref="P1297">IFERROR(VLOOKUP(B1297,RT!A:H,8,FALSE),"")</f>
        <v/>
      </c>
      <c r="Q1297" s="55" t="str">
        <f t="array" ref="Q1297">IFERROR(VLOOKUP(B1297,RT!A:AA,27,FALSE),"")</f>
        <v/>
      </c>
      <c r="R1297" s="56" t="str">
        <f t="array" ref="R1297">IF(AND(E1297&lt;&gt;"",G1297="INS",K1297="OUI",M1297&gt;0),M1297*IF($O1297&gt;41790,5.94,5.65),"")</f>
        <v/>
      </c>
      <c r="S1297" s="50" t="str">
        <f t="array" ref="S1297">IF(AND(E1297&lt;&gt;"",G1297="REV",K1297="OUI",M1297&gt;0),M1297*IF($O1297&gt;41790,6.2,5.9),"")</f>
        <v/>
      </c>
      <c r="T1297" s="57" t="str">
        <f t="array" ref="T1297">IF(AND(E1297&lt;&gt;"",K1297="NON",OR(L1297="Branchement individuel",L1297="Batiment détruit")),3,"")</f>
        <v/>
      </c>
      <c r="U1297" s="58"/>
      <c r="V1297" s="58" t="str">
        <f t="array" ref="V1297">IF(AND(E1297&lt;&gt;"",K1297="OUI",Q1297="OUI"),18,"")</f>
        <v/>
      </c>
      <c r="W1297" s="49" t="str">
        <f t="array" ref="W1297">IF(AND(E1297&lt;&gt;"",K1297="OUI",Q1297="OUI"),60,"")</f>
        <v/>
      </c>
      <c r="X1297" s="56"/>
      <c r="Y1297" s="49"/>
      <c r="Z1297" s="49"/>
      <c r="AA1297" s="51"/>
      <c r="AB1297" s="48"/>
    </row>
    <row r="1298" spans="1:28" x14ac:dyDescent="0.25">
      <c r="A1298" s="152" t="str">
        <f t="array" ref="A1298">IF(D1298="",RIGHT(E1298,7),"")</f>
        <v>5245614</v>
      </c>
      <c r="B1298" s="152">
        <f t="array" ref="B1298">E1298</f>
        <v>10005245614</v>
      </c>
      <c r="C1298" s="61" t="str">
        <f t="array" ref="C1298">IFERROR(VLOOKUP(B1298,RT!A:B,2,FALSE),"")</f>
        <v/>
      </c>
      <c r="D1298" s="7" t="str">
        <f t="array" ref="D1298">IFERROR(VLOOKUP(B1298,RT!A:J,10,FALSE),"")</f>
        <v/>
      </c>
      <c r="E1298" s="203">
        <v>10005245614</v>
      </c>
      <c r="F1298" s="204" t="s">
        <v>1636</v>
      </c>
      <c r="G1298" s="204" t="s">
        <v>70</v>
      </c>
      <c r="H1298" s="204"/>
      <c r="I1298" s="204" t="s">
        <v>334</v>
      </c>
      <c r="J1298" s="202" t="s">
        <v>334</v>
      </c>
      <c r="K1298" s="169" t="str">
        <f t="array" ref="K1298">IFERROR(VLOOKUP(B1298,RT!A:K,11,FALSE),"")</f>
        <v/>
      </c>
      <c r="L1298" s="170" t="str">
        <f t="array" ref="L1298">IFERROR(VLOOKUP(B1298,RT!A:AJ,36,FALSE),"")</f>
        <v/>
      </c>
      <c r="M1298" s="53" t="str">
        <f t="array" ref="M1298">IFERROR(VLOOKUP(B1298,RT!A:AL,38,FALSE),"")</f>
        <v/>
      </c>
      <c r="N1298" s="52" t="str">
        <f t="array" ref="N1298">IFERROR(VLOOKUP(B1298,RT!A:AK,37,FALSE),"")</f>
        <v/>
      </c>
      <c r="O1298" s="54" t="str">
        <f t="array" ref="O1298">IFERROR(VLOOKUP(B1298,RT!A:I,9,FALSE),"")</f>
        <v/>
      </c>
      <c r="P1298" s="52" t="str">
        <f t="array" ref="P1298">IFERROR(VLOOKUP(B1298,RT!A:H,8,FALSE),"")</f>
        <v/>
      </c>
      <c r="Q1298" s="55" t="str">
        <f t="array" ref="Q1298">IFERROR(VLOOKUP(B1298,RT!A:AA,27,FALSE),"")</f>
        <v/>
      </c>
      <c r="R1298" s="56" t="str">
        <f t="array" ref="R1298">IF(AND(E1298&lt;&gt;"",G1298="INS",K1298="OUI",M1298&gt;0),M1298*IF($O1298&gt;41790,5.94,5.65),"")</f>
        <v/>
      </c>
      <c r="S1298" s="50" t="str">
        <f t="array" ref="S1298">IF(AND(E1298&lt;&gt;"",G1298="REV",K1298="OUI",M1298&gt;0),M1298*IF($O1298&gt;41790,6.2,5.9),"")</f>
        <v/>
      </c>
      <c r="T1298" s="57" t="str">
        <f t="array" ref="T1298">IF(AND(E1298&lt;&gt;"",K1298="NON",OR(L1298="Branchement individuel",L1298="Batiment détruit")),3,"")</f>
        <v/>
      </c>
      <c r="U1298" s="58"/>
      <c r="V1298" s="58" t="str">
        <f t="array" ref="V1298">IF(AND(E1298&lt;&gt;"",K1298="OUI",Q1298="OUI"),18,"")</f>
        <v/>
      </c>
      <c r="W1298" s="49" t="str">
        <f t="array" ref="W1298">IF(AND(E1298&lt;&gt;"",K1298="OUI",Q1298="OUI"),60,"")</f>
        <v/>
      </c>
      <c r="X1298" s="56"/>
      <c r="Y1298" s="49"/>
      <c r="Z1298" s="49"/>
      <c r="AA1298" s="51"/>
      <c r="AB1298" s="48"/>
    </row>
    <row r="1299" spans="1:28" x14ac:dyDescent="0.25">
      <c r="A1299" s="152" t="str">
        <f t="array" ref="A1299">IF(D1299="",RIGHT(E1299,7),"")</f>
        <v>5522113</v>
      </c>
      <c r="B1299" s="152">
        <f t="array" ref="B1299">E1299</f>
        <v>10005522113</v>
      </c>
      <c r="C1299" s="61" t="str">
        <f t="array" ref="C1299">IFERROR(VLOOKUP(B1299,RT!A:B,2,FALSE),"")</f>
        <v/>
      </c>
      <c r="D1299" s="7" t="str">
        <f t="array" ref="D1299">IFERROR(VLOOKUP(B1299,RT!A:J,10,FALSE),"")</f>
        <v/>
      </c>
      <c r="E1299" s="203">
        <v>10005522113</v>
      </c>
      <c r="F1299" s="204" t="s">
        <v>1475</v>
      </c>
      <c r="G1299" s="204" t="s">
        <v>70</v>
      </c>
      <c r="H1299" s="204"/>
      <c r="I1299" s="204" t="s">
        <v>334</v>
      </c>
      <c r="J1299" s="202" t="s">
        <v>334</v>
      </c>
      <c r="K1299" s="169" t="str">
        <f t="array" ref="K1299">IFERROR(VLOOKUP(B1299,RT!A:K,11,FALSE),"")</f>
        <v/>
      </c>
      <c r="L1299" s="170" t="str">
        <f t="array" ref="L1299">IFERROR(VLOOKUP(B1299,RT!A:AJ,36,FALSE),"")</f>
        <v/>
      </c>
      <c r="M1299" s="53" t="str">
        <f t="array" ref="M1299">IFERROR(VLOOKUP(B1299,RT!A:AL,38,FALSE),"")</f>
        <v/>
      </c>
      <c r="N1299" s="52" t="str">
        <f t="array" ref="N1299">IFERROR(VLOOKUP(B1299,RT!A:AK,37,FALSE),"")</f>
        <v/>
      </c>
      <c r="O1299" s="54" t="str">
        <f t="array" ref="O1299">IFERROR(VLOOKUP(B1299,RT!A:I,9,FALSE),"")</f>
        <v/>
      </c>
      <c r="P1299" s="52" t="str">
        <f t="array" ref="P1299">IFERROR(VLOOKUP(B1299,RT!A:H,8,FALSE),"")</f>
        <v/>
      </c>
      <c r="Q1299" s="55" t="str">
        <f t="array" ref="Q1299">IFERROR(VLOOKUP(B1299,RT!A:AA,27,FALSE),"")</f>
        <v/>
      </c>
      <c r="R1299" s="56" t="str">
        <f t="array" ref="R1299">IF(AND(E1299&lt;&gt;"",G1299="INS",K1299="OUI",M1299&gt;0),M1299*IF($O1299&gt;41790,5.94,5.65),"")</f>
        <v/>
      </c>
      <c r="S1299" s="50" t="str">
        <f t="array" ref="S1299">IF(AND(E1299&lt;&gt;"",G1299="REV",K1299="OUI",M1299&gt;0),M1299*IF($O1299&gt;41790,6.2,5.9),"")</f>
        <v/>
      </c>
      <c r="T1299" s="57" t="str">
        <f t="array" ref="T1299">IF(AND(E1299&lt;&gt;"",K1299="NON",OR(L1299="Branchement individuel",L1299="Batiment détruit")),3,"")</f>
        <v/>
      </c>
      <c r="U1299" s="58"/>
      <c r="V1299" s="58" t="str">
        <f t="array" ref="V1299">IF(AND(E1299&lt;&gt;"",K1299="OUI",Q1299="OUI"),18,"")</f>
        <v/>
      </c>
      <c r="W1299" s="49" t="str">
        <f t="array" ref="W1299">IF(AND(E1299&lt;&gt;"",K1299="OUI",Q1299="OUI"),60,"")</f>
        <v/>
      </c>
      <c r="X1299" s="56"/>
      <c r="Y1299" s="49"/>
      <c r="Z1299" s="49"/>
      <c r="AA1299" s="51"/>
      <c r="AB1299" s="48"/>
    </row>
    <row r="1300" spans="1:28" x14ac:dyDescent="0.25">
      <c r="A1300" s="152" t="str">
        <f t="array" ref="A1300">IF(D1300="",RIGHT(E1300,7),"")</f>
        <v>5198156</v>
      </c>
      <c r="B1300" s="152">
        <f t="array" ref="B1300">E1300</f>
        <v>10005198156</v>
      </c>
      <c r="C1300" s="61" t="str">
        <f t="array" ref="C1300">IFERROR(VLOOKUP(B1300,RT!A:B,2,FALSE),"")</f>
        <v/>
      </c>
      <c r="D1300" s="7" t="str">
        <f t="array" ref="D1300">IFERROR(VLOOKUP(B1300,RT!A:J,10,FALSE),"")</f>
        <v/>
      </c>
      <c r="E1300" s="203">
        <v>10005198156</v>
      </c>
      <c r="F1300" s="204" t="s">
        <v>1650</v>
      </c>
      <c r="G1300" s="204" t="s">
        <v>70</v>
      </c>
      <c r="H1300" s="204"/>
      <c r="I1300" s="204" t="s">
        <v>334</v>
      </c>
      <c r="J1300" s="202" t="s">
        <v>334</v>
      </c>
      <c r="K1300" s="169" t="str">
        <f t="array" ref="K1300">IFERROR(VLOOKUP(B1300,RT!A:K,11,FALSE),"")</f>
        <v/>
      </c>
      <c r="L1300" s="170" t="str">
        <f t="array" ref="L1300">IFERROR(VLOOKUP(B1300,RT!A:AJ,36,FALSE),"")</f>
        <v/>
      </c>
      <c r="M1300" s="53" t="str">
        <f t="array" ref="M1300">IFERROR(VLOOKUP(B1300,RT!A:AL,38,FALSE),"")</f>
        <v/>
      </c>
      <c r="N1300" s="52" t="str">
        <f t="array" ref="N1300">IFERROR(VLOOKUP(B1300,RT!A:AK,37,FALSE),"")</f>
        <v/>
      </c>
      <c r="O1300" s="54" t="str">
        <f t="array" ref="O1300">IFERROR(VLOOKUP(B1300,RT!A:I,9,FALSE),"")</f>
        <v/>
      </c>
      <c r="P1300" s="52" t="str">
        <f t="array" ref="P1300">IFERROR(VLOOKUP(B1300,RT!A:H,8,FALSE),"")</f>
        <v/>
      </c>
      <c r="Q1300" s="55" t="str">
        <f t="array" ref="Q1300">IFERROR(VLOOKUP(B1300,RT!A:AA,27,FALSE),"")</f>
        <v/>
      </c>
      <c r="R1300" s="56" t="str">
        <f t="array" ref="R1300">IF(AND(E1300&lt;&gt;"",G1300="INS",K1300="OUI",M1300&gt;0),M1300*IF($O1300&gt;41790,5.94,5.65),"")</f>
        <v/>
      </c>
      <c r="S1300" s="50" t="str">
        <f t="array" ref="S1300">IF(AND(E1300&lt;&gt;"",G1300="REV",K1300="OUI",M1300&gt;0),M1300*IF($O1300&gt;41790,6.2,5.9),"")</f>
        <v/>
      </c>
      <c r="T1300" s="57" t="str">
        <f t="array" ref="T1300">IF(AND(E1300&lt;&gt;"",K1300="NON",OR(L1300="Branchement individuel",L1300="Batiment détruit")),3,"")</f>
        <v/>
      </c>
      <c r="U1300" s="58"/>
      <c r="V1300" s="58" t="str">
        <f t="array" ref="V1300">IF(AND(E1300&lt;&gt;"",K1300="OUI",Q1300="OUI"),18,"")</f>
        <v/>
      </c>
      <c r="W1300" s="49" t="str">
        <f t="array" ref="W1300">IF(AND(E1300&lt;&gt;"",K1300="OUI",Q1300="OUI"),60,"")</f>
        <v/>
      </c>
      <c r="X1300" s="56"/>
      <c r="Y1300" s="49"/>
      <c r="Z1300" s="49"/>
      <c r="AA1300" s="51"/>
      <c r="AB1300" s="48"/>
    </row>
    <row r="1301" spans="1:28" x14ac:dyDescent="0.25">
      <c r="A1301" s="152" t="str">
        <f t="array" ref="A1301">IF(D1301="",RIGHT(E1301,7),"")</f>
        <v>5240282</v>
      </c>
      <c r="B1301" s="152">
        <f t="array" ref="B1301">E1301</f>
        <v>10005240282</v>
      </c>
      <c r="C1301" s="61" t="str">
        <f t="array" ref="C1301">IFERROR(VLOOKUP(B1301,RT!A:B,2,FALSE),"")</f>
        <v/>
      </c>
      <c r="D1301" s="7" t="str">
        <f t="array" ref="D1301">IFERROR(VLOOKUP(B1301,RT!A:J,10,FALSE),"")</f>
        <v/>
      </c>
      <c r="E1301" s="203">
        <v>10005240282</v>
      </c>
      <c r="F1301" s="204" t="s">
        <v>1577</v>
      </c>
      <c r="G1301" s="204" t="s">
        <v>70</v>
      </c>
      <c r="H1301" s="204"/>
      <c r="I1301" s="204" t="s">
        <v>334</v>
      </c>
      <c r="J1301" s="202" t="s">
        <v>334</v>
      </c>
      <c r="K1301" s="169" t="str">
        <f t="array" ref="K1301">IFERROR(VLOOKUP(B1301,RT!A:K,11,FALSE),"")</f>
        <v/>
      </c>
      <c r="L1301" s="170" t="str">
        <f t="array" ref="L1301">IFERROR(VLOOKUP(B1301,RT!A:AJ,36,FALSE),"")</f>
        <v/>
      </c>
      <c r="M1301" s="53" t="str">
        <f t="array" ref="M1301">IFERROR(VLOOKUP(B1301,RT!A:AL,38,FALSE),"")</f>
        <v/>
      </c>
      <c r="N1301" s="52" t="str">
        <f t="array" ref="N1301">IFERROR(VLOOKUP(B1301,RT!A:AK,37,FALSE),"")</f>
        <v/>
      </c>
      <c r="O1301" s="54" t="str">
        <f t="array" ref="O1301">IFERROR(VLOOKUP(B1301,RT!A:I,9,FALSE),"")</f>
        <v/>
      </c>
      <c r="P1301" s="52" t="str">
        <f t="array" ref="P1301">IFERROR(VLOOKUP(B1301,RT!A:H,8,FALSE),"")</f>
        <v/>
      </c>
      <c r="Q1301" s="55" t="str">
        <f t="array" ref="Q1301">IFERROR(VLOOKUP(B1301,RT!A:AA,27,FALSE),"")</f>
        <v/>
      </c>
      <c r="R1301" s="56" t="str">
        <f t="array" ref="R1301">IF(AND(E1301&lt;&gt;"",G1301="INS",K1301="OUI",M1301&gt;0),M1301*IF($O1301&gt;41790,5.94,5.65),"")</f>
        <v/>
      </c>
      <c r="S1301" s="50" t="str">
        <f t="array" ref="S1301">IF(AND(E1301&lt;&gt;"",G1301="REV",K1301="OUI",M1301&gt;0),M1301*IF($O1301&gt;41790,6.2,5.9),"")</f>
        <v/>
      </c>
      <c r="T1301" s="57" t="str">
        <f t="array" ref="T1301">IF(AND(E1301&lt;&gt;"",K1301="NON",OR(L1301="Branchement individuel",L1301="Batiment détruit")),3,"")</f>
        <v/>
      </c>
      <c r="U1301" s="58"/>
      <c r="V1301" s="58" t="str">
        <f t="array" ref="V1301">IF(AND(E1301&lt;&gt;"",K1301="OUI",Q1301="OUI"),18,"")</f>
        <v/>
      </c>
      <c r="W1301" s="49" t="str">
        <f t="array" ref="W1301">IF(AND(E1301&lt;&gt;"",K1301="OUI",Q1301="OUI"),60,"")</f>
        <v/>
      </c>
      <c r="X1301" s="56"/>
      <c r="Y1301" s="49"/>
      <c r="Z1301" s="49"/>
      <c r="AA1301" s="51"/>
      <c r="AB1301" s="48"/>
    </row>
    <row r="1302" spans="1:28" x14ac:dyDescent="0.25">
      <c r="A1302" s="152" t="str">
        <f t="array" ref="A1302">IF(D1302="",RIGHT(E1302,7),"")</f>
        <v>5288224</v>
      </c>
      <c r="B1302" s="152">
        <f t="array" ref="B1302">E1302</f>
        <v>10005288224</v>
      </c>
      <c r="C1302" s="61" t="str">
        <f t="array" ref="C1302">IFERROR(VLOOKUP(B1302,RT!A:B,2,FALSE),"")</f>
        <v/>
      </c>
      <c r="D1302" s="7" t="str">
        <f t="array" ref="D1302">IFERROR(VLOOKUP(B1302,RT!A:J,10,FALSE),"")</f>
        <v/>
      </c>
      <c r="E1302" s="203">
        <v>10005288224</v>
      </c>
      <c r="F1302" s="204" t="s">
        <v>1580</v>
      </c>
      <c r="G1302" s="204" t="s">
        <v>70</v>
      </c>
      <c r="H1302" s="204"/>
      <c r="I1302" s="204" t="s">
        <v>334</v>
      </c>
      <c r="J1302" s="202" t="s">
        <v>334</v>
      </c>
      <c r="K1302" s="169" t="str">
        <f t="array" ref="K1302">IFERROR(VLOOKUP(B1302,RT!A:K,11,FALSE),"")</f>
        <v/>
      </c>
      <c r="L1302" s="170" t="str">
        <f t="array" ref="L1302">IFERROR(VLOOKUP(B1302,RT!A:AJ,36,FALSE),"")</f>
        <v/>
      </c>
      <c r="M1302" s="53" t="str">
        <f t="array" ref="M1302">IFERROR(VLOOKUP(B1302,RT!A:AL,38,FALSE),"")</f>
        <v/>
      </c>
      <c r="N1302" s="52" t="str">
        <f t="array" ref="N1302">IFERROR(VLOOKUP(B1302,RT!A:AK,37,FALSE),"")</f>
        <v/>
      </c>
      <c r="O1302" s="54" t="str">
        <f t="array" ref="O1302">IFERROR(VLOOKUP(B1302,RT!A:I,9,FALSE),"")</f>
        <v/>
      </c>
      <c r="P1302" s="52" t="str">
        <f t="array" ref="P1302">IFERROR(VLOOKUP(B1302,RT!A:H,8,FALSE),"")</f>
        <v/>
      </c>
      <c r="Q1302" s="55" t="str">
        <f t="array" ref="Q1302">IFERROR(VLOOKUP(B1302,RT!A:AA,27,FALSE),"")</f>
        <v/>
      </c>
      <c r="R1302" s="56" t="str">
        <f t="array" ref="R1302">IF(AND(E1302&lt;&gt;"",G1302="INS",K1302="OUI",M1302&gt;0),M1302*IF($O1302&gt;41790,5.94,5.65),"")</f>
        <v/>
      </c>
      <c r="S1302" s="50" t="str">
        <f t="array" ref="S1302">IF(AND(E1302&lt;&gt;"",G1302="REV",K1302="OUI",M1302&gt;0),M1302*IF($O1302&gt;41790,6.2,5.9),"")</f>
        <v/>
      </c>
      <c r="T1302" s="57" t="str">
        <f t="array" ref="T1302">IF(AND(E1302&lt;&gt;"",K1302="NON",OR(L1302="Branchement individuel",L1302="Batiment détruit")),3,"")</f>
        <v/>
      </c>
      <c r="U1302" s="58"/>
      <c r="V1302" s="58" t="str">
        <f t="array" ref="V1302">IF(AND(E1302&lt;&gt;"",K1302="OUI",Q1302="OUI"),18,"")</f>
        <v/>
      </c>
      <c r="W1302" s="49" t="str">
        <f t="array" ref="W1302">IF(AND(E1302&lt;&gt;"",K1302="OUI",Q1302="OUI"),60,"")</f>
        <v/>
      </c>
      <c r="X1302" s="56"/>
      <c r="Y1302" s="49"/>
      <c r="Z1302" s="49"/>
      <c r="AA1302" s="51"/>
      <c r="AB1302" s="48"/>
    </row>
    <row r="1303" spans="1:28" x14ac:dyDescent="0.25">
      <c r="A1303" s="152" t="str">
        <f t="array" ref="A1303">IF(D1303="",RIGHT(E1303,7),"")</f>
        <v>5198159</v>
      </c>
      <c r="B1303" s="152">
        <f t="array" ref="B1303">E1303</f>
        <v>10005198159</v>
      </c>
      <c r="C1303" s="61" t="str">
        <f t="array" ref="C1303">IFERROR(VLOOKUP(B1303,RT!A:B,2,FALSE),"")</f>
        <v/>
      </c>
      <c r="D1303" s="7" t="str">
        <f t="array" ref="D1303">IFERROR(VLOOKUP(B1303,RT!A:J,10,FALSE),"")</f>
        <v/>
      </c>
      <c r="E1303" s="203">
        <v>10005198159</v>
      </c>
      <c r="F1303" s="204" t="s">
        <v>1568</v>
      </c>
      <c r="G1303" s="204" t="s">
        <v>70</v>
      </c>
      <c r="H1303" s="204"/>
      <c r="I1303" s="204" t="s">
        <v>334</v>
      </c>
      <c r="J1303" s="202" t="s">
        <v>334</v>
      </c>
      <c r="K1303" s="169" t="str">
        <f t="array" ref="K1303">IFERROR(VLOOKUP(B1303,RT!A:K,11,FALSE),"")</f>
        <v/>
      </c>
      <c r="L1303" s="170" t="str">
        <f t="array" ref="L1303">IFERROR(VLOOKUP(B1303,RT!A:AJ,36,FALSE),"")</f>
        <v/>
      </c>
      <c r="M1303" s="53" t="str">
        <f t="array" ref="M1303">IFERROR(VLOOKUP(B1303,RT!A:AL,38,FALSE),"")</f>
        <v/>
      </c>
      <c r="N1303" s="52" t="str">
        <f t="array" ref="N1303">IFERROR(VLOOKUP(B1303,RT!A:AK,37,FALSE),"")</f>
        <v/>
      </c>
      <c r="O1303" s="54" t="str">
        <f t="array" ref="O1303">IFERROR(VLOOKUP(B1303,RT!A:I,9,FALSE),"")</f>
        <v/>
      </c>
      <c r="P1303" s="52" t="str">
        <f t="array" ref="P1303">IFERROR(VLOOKUP(B1303,RT!A:H,8,FALSE),"")</f>
        <v/>
      </c>
      <c r="Q1303" s="55" t="str">
        <f t="array" ref="Q1303">IFERROR(VLOOKUP(B1303,RT!A:AA,27,FALSE),"")</f>
        <v/>
      </c>
      <c r="R1303" s="56" t="str">
        <f t="array" ref="R1303">IF(AND(E1303&lt;&gt;"",G1303="INS",K1303="OUI",M1303&gt;0),M1303*IF($O1303&gt;41790,5.94,5.65),"")</f>
        <v/>
      </c>
      <c r="S1303" s="50" t="str">
        <f t="array" ref="S1303">IF(AND(E1303&lt;&gt;"",G1303="REV",K1303="OUI",M1303&gt;0),M1303*IF($O1303&gt;41790,6.2,5.9),"")</f>
        <v/>
      </c>
      <c r="T1303" s="57" t="str">
        <f t="array" ref="T1303">IF(AND(E1303&lt;&gt;"",K1303="NON",OR(L1303="Branchement individuel",L1303="Batiment détruit")),3,"")</f>
        <v/>
      </c>
      <c r="U1303" s="58"/>
      <c r="V1303" s="58" t="str">
        <f t="array" ref="V1303">IF(AND(E1303&lt;&gt;"",K1303="OUI",Q1303="OUI"),18,"")</f>
        <v/>
      </c>
      <c r="W1303" s="49" t="str">
        <f t="array" ref="W1303">IF(AND(E1303&lt;&gt;"",K1303="OUI",Q1303="OUI"),60,"")</f>
        <v/>
      </c>
      <c r="X1303" s="56"/>
      <c r="Y1303" s="49"/>
      <c r="Z1303" s="49"/>
      <c r="AA1303" s="51"/>
      <c r="AB1303" s="48"/>
    </row>
    <row r="1304" spans="1:28" x14ac:dyDescent="0.25">
      <c r="A1304" s="152" t="str">
        <f t="array" ref="A1304">IF(D1304="",RIGHT(E1304,7),"")</f>
        <v>5560267</v>
      </c>
      <c r="B1304" s="152">
        <f t="array" ref="B1304">E1304</f>
        <v>10005560267</v>
      </c>
      <c r="C1304" s="61" t="str">
        <f t="array" ref="C1304">IFERROR(VLOOKUP(B1304,RT!A:B,2,FALSE),"")</f>
        <v/>
      </c>
      <c r="D1304" s="7" t="str">
        <f t="array" ref="D1304">IFERROR(VLOOKUP(B1304,RT!A:J,10,FALSE),"")</f>
        <v/>
      </c>
      <c r="E1304" s="203">
        <v>10005560267</v>
      </c>
      <c r="F1304" s="204" t="s">
        <v>1541</v>
      </c>
      <c r="G1304" s="204" t="s">
        <v>70</v>
      </c>
      <c r="H1304" s="204"/>
      <c r="I1304" s="204" t="s">
        <v>334</v>
      </c>
      <c r="J1304" s="202" t="s">
        <v>334</v>
      </c>
      <c r="K1304" s="169" t="str">
        <f t="array" ref="K1304">IFERROR(VLOOKUP(B1304,RT!A:K,11,FALSE),"")</f>
        <v/>
      </c>
      <c r="L1304" s="170" t="str">
        <f t="array" ref="L1304">IFERROR(VLOOKUP(B1304,RT!A:AJ,36,FALSE),"")</f>
        <v/>
      </c>
      <c r="M1304" s="53" t="str">
        <f t="array" ref="M1304">IFERROR(VLOOKUP(B1304,RT!A:AL,38,FALSE),"")</f>
        <v/>
      </c>
      <c r="N1304" s="52" t="str">
        <f t="array" ref="N1304">IFERROR(VLOOKUP(B1304,RT!A:AK,37,FALSE),"")</f>
        <v/>
      </c>
      <c r="O1304" s="54" t="str">
        <f t="array" ref="O1304">IFERROR(VLOOKUP(B1304,RT!A:I,9,FALSE),"")</f>
        <v/>
      </c>
      <c r="P1304" s="52" t="str">
        <f t="array" ref="P1304">IFERROR(VLOOKUP(B1304,RT!A:H,8,FALSE),"")</f>
        <v/>
      </c>
      <c r="Q1304" s="55" t="str">
        <f t="array" ref="Q1304">IFERROR(VLOOKUP(B1304,RT!A:AA,27,FALSE),"")</f>
        <v/>
      </c>
      <c r="R1304" s="56" t="str">
        <f t="array" ref="R1304">IF(AND(E1304&lt;&gt;"",G1304="INS",K1304="OUI",M1304&gt;0),M1304*IF($O1304&gt;41790,5.94,5.65),"")</f>
        <v/>
      </c>
      <c r="S1304" s="50" t="str">
        <f t="array" ref="S1304">IF(AND(E1304&lt;&gt;"",G1304="REV",K1304="OUI",M1304&gt;0),M1304*IF($O1304&gt;41790,6.2,5.9),"")</f>
        <v/>
      </c>
      <c r="T1304" s="57" t="str">
        <f t="array" ref="T1304">IF(AND(E1304&lt;&gt;"",K1304="NON",OR(L1304="Branchement individuel",L1304="Batiment détruit")),3,"")</f>
        <v/>
      </c>
      <c r="U1304" s="58"/>
      <c r="V1304" s="58" t="str">
        <f t="array" ref="V1304">IF(AND(E1304&lt;&gt;"",K1304="OUI",Q1304="OUI"),18,"")</f>
        <v/>
      </c>
      <c r="W1304" s="49" t="str">
        <f t="array" ref="W1304">IF(AND(E1304&lt;&gt;"",K1304="OUI",Q1304="OUI"),60,"")</f>
        <v/>
      </c>
      <c r="X1304" s="56"/>
      <c r="Y1304" s="49"/>
      <c r="Z1304" s="49"/>
      <c r="AA1304" s="51"/>
      <c r="AB1304" s="48"/>
    </row>
    <row r="1305" spans="1:28" x14ac:dyDescent="0.25">
      <c r="A1305" s="152" t="str">
        <f t="array" ref="A1305">IF(D1305="",RIGHT(E1305,7),"")</f>
        <v>5585736</v>
      </c>
      <c r="B1305" s="152">
        <f t="array" ref="B1305">E1305</f>
        <v>10005585736</v>
      </c>
      <c r="C1305" s="61" t="str">
        <f t="array" ref="C1305">IFERROR(VLOOKUP(B1305,RT!A:B,2,FALSE),"")</f>
        <v/>
      </c>
      <c r="D1305" s="7" t="str">
        <f t="array" ref="D1305">IFERROR(VLOOKUP(B1305,RT!A:J,10,FALSE),"")</f>
        <v/>
      </c>
      <c r="E1305" s="203">
        <v>10005585736</v>
      </c>
      <c r="F1305" s="204" t="s">
        <v>1441</v>
      </c>
      <c r="G1305" s="204" t="s">
        <v>70</v>
      </c>
      <c r="H1305" s="204"/>
      <c r="I1305" s="204" t="s">
        <v>334</v>
      </c>
      <c r="J1305" s="202" t="s">
        <v>334</v>
      </c>
      <c r="K1305" s="169" t="str">
        <f t="array" ref="K1305">IFERROR(VLOOKUP(B1305,RT!A:K,11,FALSE),"")</f>
        <v/>
      </c>
      <c r="L1305" s="170" t="str">
        <f t="array" ref="L1305">IFERROR(VLOOKUP(B1305,RT!A:AJ,36,FALSE),"")</f>
        <v/>
      </c>
      <c r="M1305" s="53" t="str">
        <f t="array" ref="M1305">IFERROR(VLOOKUP(B1305,RT!A:AL,38,FALSE),"")</f>
        <v/>
      </c>
      <c r="N1305" s="52" t="str">
        <f t="array" ref="N1305">IFERROR(VLOOKUP(B1305,RT!A:AK,37,FALSE),"")</f>
        <v/>
      </c>
      <c r="O1305" s="54" t="str">
        <f t="array" ref="O1305">IFERROR(VLOOKUP(B1305,RT!A:I,9,FALSE),"")</f>
        <v/>
      </c>
      <c r="P1305" s="52" t="str">
        <f t="array" ref="P1305">IFERROR(VLOOKUP(B1305,RT!A:H,8,FALSE),"")</f>
        <v/>
      </c>
      <c r="Q1305" s="55" t="str">
        <f t="array" ref="Q1305">IFERROR(VLOOKUP(B1305,RT!A:AA,27,FALSE),"")</f>
        <v/>
      </c>
      <c r="R1305" s="56" t="str">
        <f t="array" ref="R1305">IF(AND(E1305&lt;&gt;"",G1305="INS",K1305="OUI",M1305&gt;0),M1305*IF($O1305&gt;41790,5.94,5.65),"")</f>
        <v/>
      </c>
      <c r="S1305" s="50" t="str">
        <f t="array" ref="S1305">IF(AND(E1305&lt;&gt;"",G1305="REV",K1305="OUI",M1305&gt;0),M1305*IF($O1305&gt;41790,6.2,5.9),"")</f>
        <v/>
      </c>
      <c r="T1305" s="57" t="str">
        <f t="array" ref="T1305">IF(AND(E1305&lt;&gt;"",K1305="NON",OR(L1305="Branchement individuel",L1305="Batiment détruit")),3,"")</f>
        <v/>
      </c>
      <c r="U1305" s="58"/>
      <c r="V1305" s="58" t="str">
        <f t="array" ref="V1305">IF(AND(E1305&lt;&gt;"",K1305="OUI",Q1305="OUI"),18,"")</f>
        <v/>
      </c>
      <c r="W1305" s="49" t="str">
        <f t="array" ref="W1305">IF(AND(E1305&lt;&gt;"",K1305="OUI",Q1305="OUI"),60,"")</f>
        <v/>
      </c>
      <c r="X1305" s="56"/>
      <c r="Y1305" s="49"/>
      <c r="Z1305" s="49"/>
      <c r="AA1305" s="51"/>
      <c r="AB1305" s="48"/>
    </row>
    <row r="1306" spans="1:28" x14ac:dyDescent="0.25">
      <c r="A1306" s="152" t="str">
        <f t="array" ref="A1306">IF(D1306="",RIGHT(E1306,7),"")</f>
        <v>5386866</v>
      </c>
      <c r="B1306" s="152">
        <f t="array" ref="B1306">E1306</f>
        <v>10005386866</v>
      </c>
      <c r="C1306" s="61" t="str">
        <f t="array" ref="C1306">IFERROR(VLOOKUP(B1306,RT!A:B,2,FALSE),"")</f>
        <v/>
      </c>
      <c r="D1306" s="7" t="str">
        <f t="array" ref="D1306">IFERROR(VLOOKUP(B1306,RT!A:J,10,FALSE),"")</f>
        <v/>
      </c>
      <c r="E1306" s="203">
        <v>10005386866</v>
      </c>
      <c r="F1306" s="204" t="s">
        <v>1509</v>
      </c>
      <c r="G1306" s="204" t="s">
        <v>70</v>
      </c>
      <c r="H1306" s="204"/>
      <c r="I1306" s="204" t="s">
        <v>334</v>
      </c>
      <c r="J1306" s="202" t="s">
        <v>334</v>
      </c>
      <c r="K1306" s="169" t="str">
        <f t="array" ref="K1306">IFERROR(VLOOKUP(B1306,RT!A:K,11,FALSE),"")</f>
        <v/>
      </c>
      <c r="L1306" s="170" t="str">
        <f t="array" ref="L1306">IFERROR(VLOOKUP(B1306,RT!A:AJ,36,FALSE),"")</f>
        <v/>
      </c>
      <c r="M1306" s="53" t="str">
        <f t="array" ref="M1306">IFERROR(VLOOKUP(B1306,RT!A:AL,38,FALSE),"")</f>
        <v/>
      </c>
      <c r="N1306" s="52" t="str">
        <f t="array" ref="N1306">IFERROR(VLOOKUP(B1306,RT!A:AK,37,FALSE),"")</f>
        <v/>
      </c>
      <c r="O1306" s="54" t="str">
        <f t="array" ref="O1306">IFERROR(VLOOKUP(B1306,RT!A:I,9,FALSE),"")</f>
        <v/>
      </c>
      <c r="P1306" s="52" t="str">
        <f t="array" ref="P1306">IFERROR(VLOOKUP(B1306,RT!A:H,8,FALSE),"")</f>
        <v/>
      </c>
      <c r="Q1306" s="55" t="str">
        <f t="array" ref="Q1306">IFERROR(VLOOKUP(B1306,RT!A:AA,27,FALSE),"")</f>
        <v/>
      </c>
      <c r="R1306" s="56" t="str">
        <f t="array" ref="R1306">IF(AND(E1306&lt;&gt;"",G1306="INS",K1306="OUI",M1306&gt;0),M1306*IF($O1306&gt;41790,5.94,5.65),"")</f>
        <v/>
      </c>
      <c r="S1306" s="50" t="str">
        <f t="array" ref="S1306">IF(AND(E1306&lt;&gt;"",G1306="REV",K1306="OUI",M1306&gt;0),M1306*IF($O1306&gt;41790,6.2,5.9),"")</f>
        <v/>
      </c>
      <c r="T1306" s="57" t="str">
        <f t="array" ref="T1306">IF(AND(E1306&lt;&gt;"",K1306="NON",OR(L1306="Branchement individuel",L1306="Batiment détruit")),3,"")</f>
        <v/>
      </c>
      <c r="U1306" s="58"/>
      <c r="V1306" s="58" t="str">
        <f t="array" ref="V1306">IF(AND(E1306&lt;&gt;"",K1306="OUI",Q1306="OUI"),18,"")</f>
        <v/>
      </c>
      <c r="W1306" s="49" t="str">
        <f t="array" ref="W1306">IF(AND(E1306&lt;&gt;"",K1306="OUI",Q1306="OUI"),60,"")</f>
        <v/>
      </c>
      <c r="X1306" s="56"/>
      <c r="Y1306" s="49"/>
      <c r="Z1306" s="49"/>
      <c r="AA1306" s="51"/>
      <c r="AB1306" s="48"/>
    </row>
    <row r="1307" spans="1:28" x14ac:dyDescent="0.25">
      <c r="A1307" s="152" t="str">
        <f t="array" ref="A1307">IF(D1307="",RIGHT(E1307,7),"")</f>
        <v>5198160</v>
      </c>
      <c r="B1307" s="152">
        <f t="array" ref="B1307">E1307</f>
        <v>10005198160</v>
      </c>
      <c r="C1307" s="61" t="str">
        <f t="array" ref="C1307">IFERROR(VLOOKUP(B1307,RT!A:B,2,FALSE),"")</f>
        <v/>
      </c>
      <c r="D1307" s="7" t="str">
        <f t="array" ref="D1307">IFERROR(VLOOKUP(B1307,RT!A:J,10,FALSE),"")</f>
        <v/>
      </c>
      <c r="E1307" s="203">
        <v>10005198160</v>
      </c>
      <c r="F1307" s="204" t="s">
        <v>1537</v>
      </c>
      <c r="G1307" s="204" t="s">
        <v>70</v>
      </c>
      <c r="H1307" s="204"/>
      <c r="I1307" s="204" t="s">
        <v>334</v>
      </c>
      <c r="J1307" s="202" t="s">
        <v>334</v>
      </c>
      <c r="K1307" s="169" t="str">
        <f t="array" ref="K1307">IFERROR(VLOOKUP(B1307,RT!A:K,11,FALSE),"")</f>
        <v/>
      </c>
      <c r="L1307" s="170" t="str">
        <f t="array" ref="L1307">IFERROR(VLOOKUP(B1307,RT!A:AJ,36,FALSE),"")</f>
        <v/>
      </c>
      <c r="M1307" s="53" t="str">
        <f t="array" ref="M1307">IFERROR(VLOOKUP(B1307,RT!A:AL,38,FALSE),"")</f>
        <v/>
      </c>
      <c r="N1307" s="52" t="str">
        <f t="array" ref="N1307">IFERROR(VLOOKUP(B1307,RT!A:AK,37,FALSE),"")</f>
        <v/>
      </c>
      <c r="O1307" s="54" t="str">
        <f t="array" ref="O1307">IFERROR(VLOOKUP(B1307,RT!A:I,9,FALSE),"")</f>
        <v/>
      </c>
      <c r="P1307" s="52" t="str">
        <f t="array" ref="P1307">IFERROR(VLOOKUP(B1307,RT!A:H,8,FALSE),"")</f>
        <v/>
      </c>
      <c r="Q1307" s="55" t="str">
        <f t="array" ref="Q1307">IFERROR(VLOOKUP(B1307,RT!A:AA,27,FALSE),"")</f>
        <v/>
      </c>
      <c r="R1307" s="56" t="str">
        <f t="array" ref="R1307">IF(AND(E1307&lt;&gt;"",G1307="INS",K1307="OUI",M1307&gt;0),M1307*IF($O1307&gt;41790,5.94,5.65),"")</f>
        <v/>
      </c>
      <c r="S1307" s="50" t="str">
        <f t="array" ref="S1307">IF(AND(E1307&lt;&gt;"",G1307="REV",K1307="OUI",M1307&gt;0),M1307*IF($O1307&gt;41790,6.2,5.9),"")</f>
        <v/>
      </c>
      <c r="T1307" s="57" t="str">
        <f t="array" ref="T1307">IF(AND(E1307&lt;&gt;"",K1307="NON",OR(L1307="Branchement individuel",L1307="Batiment détruit")),3,"")</f>
        <v/>
      </c>
      <c r="U1307" s="58"/>
      <c r="V1307" s="58" t="str">
        <f t="array" ref="V1307">IF(AND(E1307&lt;&gt;"",K1307="OUI",Q1307="OUI"),18,"")</f>
        <v/>
      </c>
      <c r="W1307" s="49" t="str">
        <f t="array" ref="W1307">IF(AND(E1307&lt;&gt;"",K1307="OUI",Q1307="OUI"),60,"")</f>
        <v/>
      </c>
      <c r="X1307" s="56"/>
      <c r="Y1307" s="49"/>
      <c r="Z1307" s="49"/>
      <c r="AA1307" s="51"/>
      <c r="AB1307" s="48"/>
    </row>
    <row r="1308" spans="1:28" x14ac:dyDescent="0.25">
      <c r="A1308" s="152" t="str">
        <f t="array" ref="A1308">IF(D1308="",RIGHT(E1308,7),"")</f>
        <v>5340103</v>
      </c>
      <c r="B1308" s="152">
        <f t="array" ref="B1308">E1308</f>
        <v>10005340103</v>
      </c>
      <c r="C1308" s="61" t="str">
        <f t="array" ref="C1308">IFERROR(VLOOKUP(B1308,RT!A:B,2,FALSE),"")</f>
        <v/>
      </c>
      <c r="D1308" s="7" t="str">
        <f t="array" ref="D1308">IFERROR(VLOOKUP(B1308,RT!A:J,10,FALSE),"")</f>
        <v/>
      </c>
      <c r="E1308" s="203">
        <v>10005340103</v>
      </c>
      <c r="F1308" s="204" t="s">
        <v>1468</v>
      </c>
      <c r="G1308" s="204" t="s">
        <v>70</v>
      </c>
      <c r="H1308" s="204"/>
      <c r="I1308" s="204" t="s">
        <v>334</v>
      </c>
      <c r="J1308" s="202" t="s">
        <v>334</v>
      </c>
      <c r="K1308" s="169" t="str">
        <f t="array" ref="K1308">IFERROR(VLOOKUP(B1308,RT!A:K,11,FALSE),"")</f>
        <v/>
      </c>
      <c r="L1308" s="170" t="str">
        <f t="array" ref="L1308">IFERROR(VLOOKUP(B1308,RT!A:AJ,36,FALSE),"")</f>
        <v/>
      </c>
      <c r="M1308" s="53" t="str">
        <f t="array" ref="M1308">IFERROR(VLOOKUP(B1308,RT!A:AL,38,FALSE),"")</f>
        <v/>
      </c>
      <c r="N1308" s="52" t="str">
        <f t="array" ref="N1308">IFERROR(VLOOKUP(B1308,RT!A:AK,37,FALSE),"")</f>
        <v/>
      </c>
      <c r="O1308" s="54" t="str">
        <f t="array" ref="O1308">IFERROR(VLOOKUP(B1308,RT!A:I,9,FALSE),"")</f>
        <v/>
      </c>
      <c r="P1308" s="52" t="str">
        <f t="array" ref="P1308">IFERROR(VLOOKUP(B1308,RT!A:H,8,FALSE),"")</f>
        <v/>
      </c>
      <c r="Q1308" s="55" t="str">
        <f t="array" ref="Q1308">IFERROR(VLOOKUP(B1308,RT!A:AA,27,FALSE),"")</f>
        <v/>
      </c>
      <c r="R1308" s="56" t="str">
        <f t="array" ref="R1308">IF(AND(E1308&lt;&gt;"",G1308="INS",K1308="OUI",M1308&gt;0),M1308*IF($O1308&gt;41790,5.94,5.65),"")</f>
        <v/>
      </c>
      <c r="S1308" s="50" t="str">
        <f t="array" ref="S1308">IF(AND(E1308&lt;&gt;"",G1308="REV",K1308="OUI",M1308&gt;0),M1308*IF($O1308&gt;41790,6.2,5.9),"")</f>
        <v/>
      </c>
      <c r="T1308" s="57" t="str">
        <f t="array" ref="T1308">IF(AND(E1308&lt;&gt;"",K1308="NON",OR(L1308="Branchement individuel",L1308="Batiment détruit")),3,"")</f>
        <v/>
      </c>
      <c r="U1308" s="58"/>
      <c r="V1308" s="58" t="str">
        <f t="array" ref="V1308">IF(AND(E1308&lt;&gt;"",K1308="OUI",Q1308="OUI"),18,"")</f>
        <v/>
      </c>
      <c r="W1308" s="49" t="str">
        <f t="array" ref="W1308">IF(AND(E1308&lt;&gt;"",K1308="OUI",Q1308="OUI"),60,"")</f>
        <v/>
      </c>
      <c r="X1308" s="56"/>
      <c r="Y1308" s="49"/>
      <c r="Z1308" s="49"/>
      <c r="AA1308" s="51"/>
      <c r="AB1308" s="48"/>
    </row>
    <row r="1309" spans="1:28" x14ac:dyDescent="0.25">
      <c r="A1309" s="152" t="str">
        <f t="array" ref="A1309">IF(D1309="",RIGHT(E1309,7),"")</f>
        <v>5197102</v>
      </c>
      <c r="B1309" s="152">
        <f t="array" ref="B1309">E1309</f>
        <v>10005197102</v>
      </c>
      <c r="C1309" s="61" t="str">
        <f t="array" ref="C1309">IFERROR(VLOOKUP(B1309,RT!A:B,2,FALSE),"")</f>
        <v/>
      </c>
      <c r="D1309" s="7" t="str">
        <f t="array" ref="D1309">IFERROR(VLOOKUP(B1309,RT!A:J,10,FALSE),"")</f>
        <v/>
      </c>
      <c r="E1309" s="203">
        <v>10005197102</v>
      </c>
      <c r="F1309" s="204" t="s">
        <v>1549</v>
      </c>
      <c r="G1309" s="204" t="s">
        <v>70</v>
      </c>
      <c r="H1309" s="204"/>
      <c r="I1309" s="204" t="s">
        <v>334</v>
      </c>
      <c r="J1309" s="202" t="s">
        <v>334</v>
      </c>
      <c r="K1309" s="169" t="str">
        <f t="array" ref="K1309">IFERROR(VLOOKUP(B1309,RT!A:K,11,FALSE),"")</f>
        <v/>
      </c>
      <c r="L1309" s="170" t="str">
        <f t="array" ref="L1309">IFERROR(VLOOKUP(B1309,RT!A:AJ,36,FALSE),"")</f>
        <v/>
      </c>
      <c r="M1309" s="53" t="str">
        <f t="array" ref="M1309">IFERROR(VLOOKUP(B1309,RT!A:AL,38,FALSE),"")</f>
        <v/>
      </c>
      <c r="N1309" s="52" t="str">
        <f t="array" ref="N1309">IFERROR(VLOOKUP(B1309,RT!A:AK,37,FALSE),"")</f>
        <v/>
      </c>
      <c r="O1309" s="54" t="str">
        <f t="array" ref="O1309">IFERROR(VLOOKUP(B1309,RT!A:I,9,FALSE),"")</f>
        <v/>
      </c>
      <c r="P1309" s="52" t="str">
        <f t="array" ref="P1309">IFERROR(VLOOKUP(B1309,RT!A:H,8,FALSE),"")</f>
        <v/>
      </c>
      <c r="Q1309" s="55" t="str">
        <f t="array" ref="Q1309">IFERROR(VLOOKUP(B1309,RT!A:AA,27,FALSE),"")</f>
        <v/>
      </c>
      <c r="R1309" s="56" t="str">
        <f t="array" ref="R1309">IF(AND(E1309&lt;&gt;"",G1309="INS",K1309="OUI",M1309&gt;0),M1309*IF($O1309&gt;41790,5.94,5.65),"")</f>
        <v/>
      </c>
      <c r="S1309" s="50" t="str">
        <f t="array" ref="S1309">IF(AND(E1309&lt;&gt;"",G1309="REV",K1309="OUI",M1309&gt;0),M1309*IF($O1309&gt;41790,6.2,5.9),"")</f>
        <v/>
      </c>
      <c r="T1309" s="57" t="str">
        <f t="array" ref="T1309">IF(AND(E1309&lt;&gt;"",K1309="NON",OR(L1309="Branchement individuel",L1309="Batiment détruit")),3,"")</f>
        <v/>
      </c>
      <c r="U1309" s="58"/>
      <c r="V1309" s="58" t="str">
        <f t="array" ref="V1309">IF(AND(E1309&lt;&gt;"",K1309="OUI",Q1309="OUI"),18,"")</f>
        <v/>
      </c>
      <c r="W1309" s="49" t="str">
        <f t="array" ref="W1309">IF(AND(E1309&lt;&gt;"",K1309="OUI",Q1309="OUI"),60,"")</f>
        <v/>
      </c>
      <c r="X1309" s="56"/>
      <c r="Y1309" s="49"/>
      <c r="Z1309" s="49"/>
      <c r="AA1309" s="51"/>
      <c r="AB1309" s="48"/>
    </row>
    <row r="1310" spans="1:28" x14ac:dyDescent="0.25">
      <c r="A1310" s="152" t="str">
        <f t="array" ref="A1310">IF(D1310="",RIGHT(E1310,7),"")</f>
        <v>5623916</v>
      </c>
      <c r="B1310" s="152">
        <f t="array" ref="B1310">E1310</f>
        <v>10005623916</v>
      </c>
      <c r="C1310" s="61" t="str">
        <f t="array" ref="C1310">IFERROR(VLOOKUP(B1310,RT!A:B,2,FALSE),"")</f>
        <v/>
      </c>
      <c r="D1310" s="7" t="str">
        <f t="array" ref="D1310">IFERROR(VLOOKUP(B1310,RT!A:J,10,FALSE),"")</f>
        <v/>
      </c>
      <c r="E1310" s="203">
        <v>10005623916</v>
      </c>
      <c r="F1310" s="204" t="s">
        <v>1497</v>
      </c>
      <c r="G1310" s="204" t="s">
        <v>70</v>
      </c>
      <c r="H1310" s="204"/>
      <c r="I1310" s="204" t="s">
        <v>334</v>
      </c>
      <c r="J1310" s="202" t="s">
        <v>334</v>
      </c>
      <c r="K1310" s="169" t="str">
        <f t="array" ref="K1310">IFERROR(VLOOKUP(B1310,RT!A:K,11,FALSE),"")</f>
        <v/>
      </c>
      <c r="L1310" s="170" t="str">
        <f t="array" ref="L1310">IFERROR(VLOOKUP(B1310,RT!A:AJ,36,FALSE),"")</f>
        <v/>
      </c>
      <c r="M1310" s="53" t="str">
        <f t="array" ref="M1310">IFERROR(VLOOKUP(B1310,RT!A:AL,38,FALSE),"")</f>
        <v/>
      </c>
      <c r="N1310" s="52" t="str">
        <f t="array" ref="N1310">IFERROR(VLOOKUP(B1310,RT!A:AK,37,FALSE),"")</f>
        <v/>
      </c>
      <c r="O1310" s="54" t="str">
        <f t="array" ref="O1310">IFERROR(VLOOKUP(B1310,RT!A:I,9,FALSE),"")</f>
        <v/>
      </c>
      <c r="P1310" s="52" t="str">
        <f t="array" ref="P1310">IFERROR(VLOOKUP(B1310,RT!A:H,8,FALSE),"")</f>
        <v/>
      </c>
      <c r="Q1310" s="55" t="str">
        <f t="array" ref="Q1310">IFERROR(VLOOKUP(B1310,RT!A:AA,27,FALSE),"")</f>
        <v/>
      </c>
      <c r="R1310" s="56" t="str">
        <f t="array" ref="R1310">IF(AND(E1310&lt;&gt;"",G1310="INS",K1310="OUI",M1310&gt;0),M1310*IF($O1310&gt;41790,5.94,5.65),"")</f>
        <v/>
      </c>
      <c r="S1310" s="50" t="str">
        <f t="array" ref="S1310">IF(AND(E1310&lt;&gt;"",G1310="REV",K1310="OUI",M1310&gt;0),M1310*IF($O1310&gt;41790,6.2,5.9),"")</f>
        <v/>
      </c>
      <c r="T1310" s="57" t="str">
        <f t="array" ref="T1310">IF(AND(E1310&lt;&gt;"",K1310="NON",OR(L1310="Branchement individuel",L1310="Batiment détruit")),3,"")</f>
        <v/>
      </c>
      <c r="U1310" s="58"/>
      <c r="V1310" s="58" t="str">
        <f t="array" ref="V1310">IF(AND(E1310&lt;&gt;"",K1310="OUI",Q1310="OUI"),18,"")</f>
        <v/>
      </c>
      <c r="W1310" s="49" t="str">
        <f t="array" ref="W1310">IF(AND(E1310&lt;&gt;"",K1310="OUI",Q1310="OUI"),60,"")</f>
        <v/>
      </c>
      <c r="X1310" s="56"/>
      <c r="Y1310" s="49"/>
      <c r="Z1310" s="49"/>
      <c r="AA1310" s="51"/>
      <c r="AB1310" s="48"/>
    </row>
    <row r="1311" spans="1:28" x14ac:dyDescent="0.25">
      <c r="A1311" s="152" t="str">
        <f t="array" ref="A1311">IF(D1311="",RIGHT(E1311,7),"")</f>
        <v>5197103</v>
      </c>
      <c r="B1311" s="152">
        <f t="array" ref="B1311">E1311</f>
        <v>10005197103</v>
      </c>
      <c r="C1311" s="61" t="str">
        <f t="array" ref="C1311">IFERROR(VLOOKUP(B1311,RT!A:B,2,FALSE),"")</f>
        <v/>
      </c>
      <c r="D1311" s="7" t="str">
        <f t="array" ref="D1311">IFERROR(VLOOKUP(B1311,RT!A:J,10,FALSE),"")</f>
        <v/>
      </c>
      <c r="E1311" s="203">
        <v>10005197103</v>
      </c>
      <c r="F1311" s="204" t="s">
        <v>1544</v>
      </c>
      <c r="G1311" s="204" t="s">
        <v>70</v>
      </c>
      <c r="H1311" s="204"/>
      <c r="I1311" s="204" t="s">
        <v>334</v>
      </c>
      <c r="J1311" s="202" t="s">
        <v>334</v>
      </c>
      <c r="K1311" s="169" t="str">
        <f t="array" ref="K1311">IFERROR(VLOOKUP(B1311,RT!A:K,11,FALSE),"")</f>
        <v/>
      </c>
      <c r="L1311" s="170" t="str">
        <f t="array" ref="L1311">IFERROR(VLOOKUP(B1311,RT!A:AJ,36,FALSE),"")</f>
        <v/>
      </c>
      <c r="M1311" s="53" t="str">
        <f t="array" ref="M1311">IFERROR(VLOOKUP(B1311,RT!A:AL,38,FALSE),"")</f>
        <v/>
      </c>
      <c r="N1311" s="52" t="str">
        <f t="array" ref="N1311">IFERROR(VLOOKUP(B1311,RT!A:AK,37,FALSE),"")</f>
        <v/>
      </c>
      <c r="O1311" s="54" t="str">
        <f t="array" ref="O1311">IFERROR(VLOOKUP(B1311,RT!A:I,9,FALSE),"")</f>
        <v/>
      </c>
      <c r="P1311" s="52" t="str">
        <f t="array" ref="P1311">IFERROR(VLOOKUP(B1311,RT!A:H,8,FALSE),"")</f>
        <v/>
      </c>
      <c r="Q1311" s="55" t="str">
        <f t="array" ref="Q1311">IFERROR(VLOOKUP(B1311,RT!A:AA,27,FALSE),"")</f>
        <v/>
      </c>
      <c r="R1311" s="56" t="str">
        <f t="array" ref="R1311">IF(AND(E1311&lt;&gt;"",G1311="INS",K1311="OUI",M1311&gt;0),M1311*IF($O1311&gt;41790,5.94,5.65),"")</f>
        <v/>
      </c>
      <c r="S1311" s="50" t="str">
        <f t="array" ref="S1311">IF(AND(E1311&lt;&gt;"",G1311="REV",K1311="OUI",M1311&gt;0),M1311*IF($O1311&gt;41790,6.2,5.9),"")</f>
        <v/>
      </c>
      <c r="T1311" s="57" t="str">
        <f t="array" ref="T1311">IF(AND(E1311&lt;&gt;"",K1311="NON",OR(L1311="Branchement individuel",L1311="Batiment détruit")),3,"")</f>
        <v/>
      </c>
      <c r="U1311" s="58"/>
      <c r="V1311" s="58" t="str">
        <f t="array" ref="V1311">IF(AND(E1311&lt;&gt;"",K1311="OUI",Q1311="OUI"),18,"")</f>
        <v/>
      </c>
      <c r="W1311" s="49" t="str">
        <f t="array" ref="W1311">IF(AND(E1311&lt;&gt;"",K1311="OUI",Q1311="OUI"),60,"")</f>
        <v/>
      </c>
      <c r="X1311" s="56"/>
      <c r="Y1311" s="49"/>
      <c r="Z1311" s="49"/>
      <c r="AA1311" s="51"/>
      <c r="AB1311" s="48"/>
    </row>
    <row r="1312" spans="1:28" x14ac:dyDescent="0.25">
      <c r="A1312" s="152" t="str">
        <f t="array" ref="A1312">IF(D1312="",RIGHT(E1312,7),"")</f>
        <v>5196069</v>
      </c>
      <c r="B1312" s="152">
        <f t="array" ref="B1312">E1312</f>
        <v>10005196069</v>
      </c>
      <c r="C1312" s="61" t="str">
        <f t="array" ref="C1312">IFERROR(VLOOKUP(B1312,RT!A:B,2,FALSE),"")</f>
        <v/>
      </c>
      <c r="D1312" s="7" t="str">
        <f t="array" ref="D1312">IFERROR(VLOOKUP(B1312,RT!A:J,10,FALSE),"")</f>
        <v/>
      </c>
      <c r="E1312" s="203">
        <v>10005196069</v>
      </c>
      <c r="F1312" s="204" t="s">
        <v>1522</v>
      </c>
      <c r="G1312" s="204" t="s">
        <v>70</v>
      </c>
      <c r="H1312" s="204"/>
      <c r="I1312" s="204" t="s">
        <v>334</v>
      </c>
      <c r="J1312" s="202" t="s">
        <v>334</v>
      </c>
      <c r="K1312" s="169" t="str">
        <f t="array" ref="K1312">IFERROR(VLOOKUP(B1312,RT!A:K,11,FALSE),"")</f>
        <v/>
      </c>
      <c r="L1312" s="170" t="str">
        <f t="array" ref="L1312">IFERROR(VLOOKUP(B1312,RT!A:AJ,36,FALSE),"")</f>
        <v/>
      </c>
      <c r="M1312" s="53" t="str">
        <f t="array" ref="M1312">IFERROR(VLOOKUP(B1312,RT!A:AL,38,FALSE),"")</f>
        <v/>
      </c>
      <c r="N1312" s="52" t="str">
        <f t="array" ref="N1312">IFERROR(VLOOKUP(B1312,RT!A:AK,37,FALSE),"")</f>
        <v/>
      </c>
      <c r="O1312" s="54" t="str">
        <f t="array" ref="O1312">IFERROR(VLOOKUP(B1312,RT!A:I,9,FALSE),"")</f>
        <v/>
      </c>
      <c r="P1312" s="52" t="str">
        <f t="array" ref="P1312">IFERROR(VLOOKUP(B1312,RT!A:H,8,FALSE),"")</f>
        <v/>
      </c>
      <c r="Q1312" s="55" t="str">
        <f t="array" ref="Q1312">IFERROR(VLOOKUP(B1312,RT!A:AA,27,FALSE),"")</f>
        <v/>
      </c>
      <c r="R1312" s="56" t="str">
        <f t="array" ref="R1312">IF(AND(E1312&lt;&gt;"",G1312="INS",K1312="OUI",M1312&gt;0),M1312*IF($O1312&gt;41790,5.94,5.65),"")</f>
        <v/>
      </c>
      <c r="S1312" s="50" t="str">
        <f t="array" ref="S1312">IF(AND(E1312&lt;&gt;"",G1312="REV",K1312="OUI",M1312&gt;0),M1312*IF($O1312&gt;41790,6.2,5.9),"")</f>
        <v/>
      </c>
      <c r="T1312" s="57" t="str">
        <f t="array" ref="T1312">IF(AND(E1312&lt;&gt;"",K1312="NON",OR(L1312="Branchement individuel",L1312="Batiment détruit")),3,"")</f>
        <v/>
      </c>
      <c r="U1312" s="58"/>
      <c r="V1312" s="58" t="str">
        <f t="array" ref="V1312">IF(AND(E1312&lt;&gt;"",K1312="OUI",Q1312="OUI"),18,"")</f>
        <v/>
      </c>
      <c r="W1312" s="49" t="str">
        <f t="array" ref="W1312">IF(AND(E1312&lt;&gt;"",K1312="OUI",Q1312="OUI"),60,"")</f>
        <v/>
      </c>
      <c r="X1312" s="56"/>
      <c r="Y1312" s="49"/>
      <c r="Z1312" s="49"/>
      <c r="AA1312" s="51"/>
      <c r="AB1312" s="48"/>
    </row>
    <row r="1313" spans="1:28" x14ac:dyDescent="0.25">
      <c r="A1313" s="152" t="str">
        <f t="array" ref="A1313">IF(D1313="",RIGHT(E1313,7),"")</f>
        <v>5580754</v>
      </c>
      <c r="B1313" s="152">
        <f t="array" ref="B1313">E1313</f>
        <v>10005580754</v>
      </c>
      <c r="C1313" s="61" t="str">
        <f t="array" ref="C1313">IFERROR(VLOOKUP(B1313,RT!A:B,2,FALSE),"")</f>
        <v/>
      </c>
      <c r="D1313" s="7" t="str">
        <f t="array" ref="D1313">IFERROR(VLOOKUP(B1313,RT!A:J,10,FALSE),"")</f>
        <v/>
      </c>
      <c r="E1313" s="203">
        <v>10005580754</v>
      </c>
      <c r="F1313" s="204" t="s">
        <v>1494</v>
      </c>
      <c r="G1313" s="204" t="s">
        <v>70</v>
      </c>
      <c r="H1313" s="204"/>
      <c r="I1313" s="204" t="s">
        <v>334</v>
      </c>
      <c r="J1313" s="202" t="s">
        <v>334</v>
      </c>
      <c r="K1313" s="169" t="str">
        <f t="array" ref="K1313">IFERROR(VLOOKUP(B1313,RT!A:K,11,FALSE),"")</f>
        <v/>
      </c>
      <c r="L1313" s="170" t="str">
        <f t="array" ref="L1313">IFERROR(VLOOKUP(B1313,RT!A:AJ,36,FALSE),"")</f>
        <v/>
      </c>
      <c r="M1313" s="53" t="str">
        <f t="array" ref="M1313">IFERROR(VLOOKUP(B1313,RT!A:AL,38,FALSE),"")</f>
        <v/>
      </c>
      <c r="N1313" s="52" t="str">
        <f t="array" ref="N1313">IFERROR(VLOOKUP(B1313,RT!A:AK,37,FALSE),"")</f>
        <v/>
      </c>
      <c r="O1313" s="54" t="str">
        <f t="array" ref="O1313">IFERROR(VLOOKUP(B1313,RT!A:I,9,FALSE),"")</f>
        <v/>
      </c>
      <c r="P1313" s="52" t="str">
        <f t="array" ref="P1313">IFERROR(VLOOKUP(B1313,RT!A:H,8,FALSE),"")</f>
        <v/>
      </c>
      <c r="Q1313" s="55" t="str">
        <f t="array" ref="Q1313">IFERROR(VLOOKUP(B1313,RT!A:AA,27,FALSE),"")</f>
        <v/>
      </c>
      <c r="R1313" s="56" t="str">
        <f t="array" ref="R1313">IF(AND(E1313&lt;&gt;"",G1313="INS",K1313="OUI",M1313&gt;0),M1313*IF($O1313&gt;41790,5.94,5.65),"")</f>
        <v/>
      </c>
      <c r="S1313" s="50" t="str">
        <f t="array" ref="S1313">IF(AND(E1313&lt;&gt;"",G1313="REV",K1313="OUI",M1313&gt;0),M1313*IF($O1313&gt;41790,6.2,5.9),"")</f>
        <v/>
      </c>
      <c r="T1313" s="57" t="str">
        <f t="array" ref="T1313">IF(AND(E1313&lt;&gt;"",K1313="NON",OR(L1313="Branchement individuel",L1313="Batiment détruit")),3,"")</f>
        <v/>
      </c>
      <c r="U1313" s="58"/>
      <c r="V1313" s="58" t="str">
        <f t="array" ref="V1313">IF(AND(E1313&lt;&gt;"",K1313="OUI",Q1313="OUI"),18,"")</f>
        <v/>
      </c>
      <c r="W1313" s="49" t="str">
        <f t="array" ref="W1313">IF(AND(E1313&lt;&gt;"",K1313="OUI",Q1313="OUI"),60,"")</f>
        <v/>
      </c>
      <c r="X1313" s="56"/>
      <c r="Y1313" s="49"/>
      <c r="Z1313" s="49"/>
      <c r="AA1313" s="51"/>
      <c r="AB1313" s="48"/>
    </row>
    <row r="1314" spans="1:28" x14ac:dyDescent="0.25">
      <c r="A1314" s="152" t="str">
        <f t="array" ref="A1314">IF(D1314="",RIGHT(E1314,7),"")</f>
        <v>5338625</v>
      </c>
      <c r="B1314" s="152">
        <f t="array" ref="B1314">E1314</f>
        <v>10005338625</v>
      </c>
      <c r="C1314" s="61" t="str">
        <f t="array" ref="C1314">IFERROR(VLOOKUP(B1314,RT!A:B,2,FALSE),"")</f>
        <v/>
      </c>
      <c r="D1314" s="7" t="str">
        <f t="array" ref="D1314">IFERROR(VLOOKUP(B1314,RT!A:J,10,FALSE),"")</f>
        <v/>
      </c>
      <c r="E1314" s="203">
        <v>10005338625</v>
      </c>
      <c r="F1314" s="204" t="s">
        <v>1465</v>
      </c>
      <c r="G1314" s="204" t="s">
        <v>70</v>
      </c>
      <c r="H1314" s="204"/>
      <c r="I1314" s="204" t="s">
        <v>334</v>
      </c>
      <c r="J1314" s="202" t="s">
        <v>334</v>
      </c>
      <c r="K1314" s="169" t="str">
        <f t="array" ref="K1314">IFERROR(VLOOKUP(B1314,RT!A:K,11,FALSE),"")</f>
        <v/>
      </c>
      <c r="L1314" s="170" t="str">
        <f t="array" ref="L1314">IFERROR(VLOOKUP(B1314,RT!A:AJ,36,FALSE),"")</f>
        <v/>
      </c>
      <c r="M1314" s="53" t="str">
        <f t="array" ref="M1314">IFERROR(VLOOKUP(B1314,RT!A:AL,38,FALSE),"")</f>
        <v/>
      </c>
      <c r="N1314" s="52" t="str">
        <f t="array" ref="N1314">IFERROR(VLOOKUP(B1314,RT!A:AK,37,FALSE),"")</f>
        <v/>
      </c>
      <c r="O1314" s="54" t="str">
        <f t="array" ref="O1314">IFERROR(VLOOKUP(B1314,RT!A:I,9,FALSE),"")</f>
        <v/>
      </c>
      <c r="P1314" s="52" t="str">
        <f t="array" ref="P1314">IFERROR(VLOOKUP(B1314,RT!A:H,8,FALSE),"")</f>
        <v/>
      </c>
      <c r="Q1314" s="55" t="str">
        <f t="array" ref="Q1314">IFERROR(VLOOKUP(B1314,RT!A:AA,27,FALSE),"")</f>
        <v/>
      </c>
      <c r="R1314" s="56" t="str">
        <f t="array" ref="R1314">IF(AND(E1314&lt;&gt;"",G1314="INS",K1314="OUI",M1314&gt;0),M1314*IF($O1314&gt;41790,5.94,5.65),"")</f>
        <v/>
      </c>
      <c r="S1314" s="50" t="str">
        <f t="array" ref="S1314">IF(AND(E1314&lt;&gt;"",G1314="REV",K1314="OUI",M1314&gt;0),M1314*IF($O1314&gt;41790,6.2,5.9),"")</f>
        <v/>
      </c>
      <c r="T1314" s="57" t="str">
        <f t="array" ref="T1314">IF(AND(E1314&lt;&gt;"",K1314="NON",OR(L1314="Branchement individuel",L1314="Batiment détruit")),3,"")</f>
        <v/>
      </c>
      <c r="U1314" s="58"/>
      <c r="V1314" s="58" t="str">
        <f t="array" ref="V1314">IF(AND(E1314&lt;&gt;"",K1314="OUI",Q1314="OUI"),18,"")</f>
        <v/>
      </c>
      <c r="W1314" s="49" t="str">
        <f t="array" ref="W1314">IF(AND(E1314&lt;&gt;"",K1314="OUI",Q1314="OUI"),60,"")</f>
        <v/>
      </c>
      <c r="X1314" s="56"/>
      <c r="Y1314" s="49"/>
      <c r="Z1314" s="49"/>
      <c r="AA1314" s="51"/>
      <c r="AB1314" s="48"/>
    </row>
    <row r="1315" spans="1:28" x14ac:dyDescent="0.25">
      <c r="A1315" s="152" t="str">
        <f t="array" ref="A1315">IF(D1315="",RIGHT(E1315,7),"")</f>
        <v>5197101</v>
      </c>
      <c r="B1315" s="152">
        <f t="array" ref="B1315">E1315</f>
        <v>10005197101</v>
      </c>
      <c r="C1315" s="61" t="str">
        <f t="array" ref="C1315">IFERROR(VLOOKUP(B1315,RT!A:B,2,FALSE),"")</f>
        <v/>
      </c>
      <c r="D1315" s="7" t="str">
        <f t="array" ref="D1315">IFERROR(VLOOKUP(B1315,RT!A:J,10,FALSE),"")</f>
        <v/>
      </c>
      <c r="E1315" s="203">
        <v>10005197101</v>
      </c>
      <c r="F1315" s="204" t="s">
        <v>1564</v>
      </c>
      <c r="G1315" s="204" t="s">
        <v>70</v>
      </c>
      <c r="H1315" s="204"/>
      <c r="I1315" s="204" t="s">
        <v>334</v>
      </c>
      <c r="J1315" s="202" t="s">
        <v>334</v>
      </c>
      <c r="K1315" s="169" t="str">
        <f t="array" ref="K1315">IFERROR(VLOOKUP(B1315,RT!A:K,11,FALSE),"")</f>
        <v/>
      </c>
      <c r="L1315" s="170" t="str">
        <f t="array" ref="L1315">IFERROR(VLOOKUP(B1315,RT!A:AJ,36,FALSE),"")</f>
        <v/>
      </c>
      <c r="M1315" s="53" t="str">
        <f t="array" ref="M1315">IFERROR(VLOOKUP(B1315,RT!A:AL,38,FALSE),"")</f>
        <v/>
      </c>
      <c r="N1315" s="52" t="str">
        <f t="array" ref="N1315">IFERROR(VLOOKUP(B1315,RT!A:AK,37,FALSE),"")</f>
        <v/>
      </c>
      <c r="O1315" s="54" t="str">
        <f t="array" ref="O1315">IFERROR(VLOOKUP(B1315,RT!A:I,9,FALSE),"")</f>
        <v/>
      </c>
      <c r="P1315" s="52" t="str">
        <f t="array" ref="P1315">IFERROR(VLOOKUP(B1315,RT!A:H,8,FALSE),"")</f>
        <v/>
      </c>
      <c r="Q1315" s="55" t="str">
        <f t="array" ref="Q1315">IFERROR(VLOOKUP(B1315,RT!A:AA,27,FALSE),"")</f>
        <v/>
      </c>
      <c r="R1315" s="56" t="str">
        <f t="array" ref="R1315">IF(AND(E1315&lt;&gt;"",G1315="INS",K1315="OUI",M1315&gt;0),M1315*IF($O1315&gt;41790,5.94,5.65),"")</f>
        <v/>
      </c>
      <c r="S1315" s="50" t="str">
        <f t="array" ref="S1315">IF(AND(E1315&lt;&gt;"",G1315="REV",K1315="OUI",M1315&gt;0),M1315*IF($O1315&gt;41790,6.2,5.9),"")</f>
        <v/>
      </c>
      <c r="T1315" s="57" t="str">
        <f t="array" ref="T1315">IF(AND(E1315&lt;&gt;"",K1315="NON",OR(L1315="Branchement individuel",L1315="Batiment détruit")),3,"")</f>
        <v/>
      </c>
      <c r="U1315" s="58"/>
      <c r="V1315" s="58" t="str">
        <f t="array" ref="V1315">IF(AND(E1315&lt;&gt;"",K1315="OUI",Q1315="OUI"),18,"")</f>
        <v/>
      </c>
      <c r="W1315" s="49" t="str">
        <f t="array" ref="W1315">IF(AND(E1315&lt;&gt;"",K1315="OUI",Q1315="OUI"),60,"")</f>
        <v/>
      </c>
      <c r="X1315" s="56"/>
      <c r="Y1315" s="49"/>
      <c r="Z1315" s="49"/>
      <c r="AA1315" s="51"/>
      <c r="AB1315" s="48"/>
    </row>
    <row r="1316" spans="1:28" x14ac:dyDescent="0.25">
      <c r="A1316" s="152" t="str">
        <f t="array" ref="A1316">IF(D1316="",RIGHT(E1316,7),"")</f>
        <v>5583292</v>
      </c>
      <c r="B1316" s="152">
        <f t="array" ref="B1316">E1316</f>
        <v>10005583292</v>
      </c>
      <c r="C1316" s="61" t="str">
        <f t="array" ref="C1316">IFERROR(VLOOKUP(B1316,RT!A:B,2,FALSE),"")</f>
        <v/>
      </c>
      <c r="D1316" s="7" t="str">
        <f t="array" ref="D1316">IFERROR(VLOOKUP(B1316,RT!A:J,10,FALSE),"")</f>
        <v/>
      </c>
      <c r="E1316" s="203">
        <v>10005583292</v>
      </c>
      <c r="F1316" s="204" t="s">
        <v>1513</v>
      </c>
      <c r="G1316" s="204" t="s">
        <v>70</v>
      </c>
      <c r="H1316" s="204"/>
      <c r="I1316" s="204" t="s">
        <v>334</v>
      </c>
      <c r="J1316" s="202" t="s">
        <v>334</v>
      </c>
      <c r="K1316" s="169" t="str">
        <f t="array" ref="K1316">IFERROR(VLOOKUP(B1316,RT!A:K,11,FALSE),"")</f>
        <v/>
      </c>
      <c r="L1316" s="170" t="str">
        <f t="array" ref="L1316">IFERROR(VLOOKUP(B1316,RT!A:AJ,36,FALSE),"")</f>
        <v/>
      </c>
      <c r="M1316" s="53" t="str">
        <f t="array" ref="M1316">IFERROR(VLOOKUP(B1316,RT!A:AL,38,FALSE),"")</f>
        <v/>
      </c>
      <c r="N1316" s="52" t="str">
        <f t="array" ref="N1316">IFERROR(VLOOKUP(B1316,RT!A:AK,37,FALSE),"")</f>
        <v/>
      </c>
      <c r="O1316" s="54" t="str">
        <f t="array" ref="O1316">IFERROR(VLOOKUP(B1316,RT!A:I,9,FALSE),"")</f>
        <v/>
      </c>
      <c r="P1316" s="52" t="str">
        <f t="array" ref="P1316">IFERROR(VLOOKUP(B1316,RT!A:H,8,FALSE),"")</f>
        <v/>
      </c>
      <c r="Q1316" s="55" t="str">
        <f t="array" ref="Q1316">IFERROR(VLOOKUP(B1316,RT!A:AA,27,FALSE),"")</f>
        <v/>
      </c>
      <c r="R1316" s="56" t="str">
        <f t="array" ref="R1316">IF(AND(E1316&lt;&gt;"",G1316="INS",K1316="OUI",M1316&gt;0),M1316*IF($O1316&gt;41790,5.94,5.65),"")</f>
        <v/>
      </c>
      <c r="S1316" s="50" t="str">
        <f t="array" ref="S1316">IF(AND(E1316&lt;&gt;"",G1316="REV",K1316="OUI",M1316&gt;0),M1316*IF($O1316&gt;41790,6.2,5.9),"")</f>
        <v/>
      </c>
      <c r="T1316" s="57" t="str">
        <f t="array" ref="T1316">IF(AND(E1316&lt;&gt;"",K1316="NON",OR(L1316="Branchement individuel",L1316="Batiment détruit")),3,"")</f>
        <v/>
      </c>
      <c r="U1316" s="58"/>
      <c r="V1316" s="58" t="str">
        <f t="array" ref="V1316">IF(AND(E1316&lt;&gt;"",K1316="OUI",Q1316="OUI"),18,"")</f>
        <v/>
      </c>
      <c r="W1316" s="49" t="str">
        <f t="array" ref="W1316">IF(AND(E1316&lt;&gt;"",K1316="OUI",Q1316="OUI"),60,"")</f>
        <v/>
      </c>
      <c r="X1316" s="56"/>
      <c r="Y1316" s="49"/>
      <c r="Z1316" s="49"/>
      <c r="AA1316" s="51"/>
      <c r="AB1316" s="48"/>
    </row>
    <row r="1317" spans="1:28" x14ac:dyDescent="0.25">
      <c r="A1317" s="152" t="str">
        <f t="array" ref="A1317">IF(D1317="",RIGHT(E1317,7),"")</f>
        <v>5240277</v>
      </c>
      <c r="B1317" s="152">
        <f t="array" ref="B1317">E1317</f>
        <v>10005240277</v>
      </c>
      <c r="C1317" s="61" t="str">
        <f t="array" ref="C1317">IFERROR(VLOOKUP(B1317,RT!A:B,2,FALSE),"")</f>
        <v/>
      </c>
      <c r="D1317" s="7" t="str">
        <f t="array" ref="D1317">IFERROR(VLOOKUP(B1317,RT!A:J,10,FALSE),"")</f>
        <v/>
      </c>
      <c r="E1317" s="203">
        <v>10005240277</v>
      </c>
      <c r="F1317" s="204" t="s">
        <v>1597</v>
      </c>
      <c r="G1317" s="204" t="s">
        <v>70</v>
      </c>
      <c r="H1317" s="204"/>
      <c r="I1317" s="204" t="s">
        <v>334</v>
      </c>
      <c r="J1317" s="202" t="s">
        <v>334</v>
      </c>
      <c r="K1317" s="169" t="str">
        <f t="array" ref="K1317">IFERROR(VLOOKUP(B1317,RT!A:K,11,FALSE),"")</f>
        <v/>
      </c>
      <c r="L1317" s="170" t="str">
        <f t="array" ref="L1317">IFERROR(VLOOKUP(B1317,RT!A:AJ,36,FALSE),"")</f>
        <v/>
      </c>
      <c r="M1317" s="53" t="str">
        <f t="array" ref="M1317">IFERROR(VLOOKUP(B1317,RT!A:AL,38,FALSE),"")</f>
        <v/>
      </c>
      <c r="N1317" s="52" t="str">
        <f t="array" ref="N1317">IFERROR(VLOOKUP(B1317,RT!A:AK,37,FALSE),"")</f>
        <v/>
      </c>
      <c r="O1317" s="54" t="str">
        <f t="array" ref="O1317">IFERROR(VLOOKUP(B1317,RT!A:I,9,FALSE),"")</f>
        <v/>
      </c>
      <c r="P1317" s="52" t="str">
        <f t="array" ref="P1317">IFERROR(VLOOKUP(B1317,RT!A:H,8,FALSE),"")</f>
        <v/>
      </c>
      <c r="Q1317" s="55" t="str">
        <f t="array" ref="Q1317">IFERROR(VLOOKUP(B1317,RT!A:AA,27,FALSE),"")</f>
        <v/>
      </c>
      <c r="R1317" s="56" t="str">
        <f t="array" ref="R1317">IF(AND(E1317&lt;&gt;"",G1317="INS",K1317="OUI",M1317&gt;0),M1317*IF($O1317&gt;41790,5.94,5.65),"")</f>
        <v/>
      </c>
      <c r="S1317" s="50" t="str">
        <f t="array" ref="S1317">IF(AND(E1317&lt;&gt;"",G1317="REV",K1317="OUI",M1317&gt;0),M1317*IF($O1317&gt;41790,6.2,5.9),"")</f>
        <v/>
      </c>
      <c r="T1317" s="57" t="str">
        <f t="array" ref="T1317">IF(AND(E1317&lt;&gt;"",K1317="NON",OR(L1317="Branchement individuel",L1317="Batiment détruit")),3,"")</f>
        <v/>
      </c>
      <c r="U1317" s="58"/>
      <c r="V1317" s="58" t="str">
        <f t="array" ref="V1317">IF(AND(E1317&lt;&gt;"",K1317="OUI",Q1317="OUI"),18,"")</f>
        <v/>
      </c>
      <c r="W1317" s="49" t="str">
        <f t="array" ref="W1317">IF(AND(E1317&lt;&gt;"",K1317="OUI",Q1317="OUI"),60,"")</f>
        <v/>
      </c>
      <c r="X1317" s="56"/>
      <c r="Y1317" s="49"/>
      <c r="Z1317" s="49"/>
      <c r="AA1317" s="51"/>
      <c r="AB1317" s="48"/>
    </row>
    <row r="1318" spans="1:28" x14ac:dyDescent="0.25">
      <c r="A1318" s="152" t="str">
        <f t="array" ref="A1318">IF(D1318="",RIGHT(E1318,7),"")</f>
        <v>5240857</v>
      </c>
      <c r="B1318" s="152">
        <f t="array" ref="B1318">E1318</f>
        <v>10005240857</v>
      </c>
      <c r="C1318" s="61" t="str">
        <f t="array" ref="C1318">IFERROR(VLOOKUP(B1318,RT!A:B,2,FALSE),"")</f>
        <v/>
      </c>
      <c r="D1318" s="7" t="str">
        <f t="array" ref="D1318">IFERROR(VLOOKUP(B1318,RT!A:J,10,FALSE),"")</f>
        <v/>
      </c>
      <c r="E1318" s="203">
        <v>10005240857</v>
      </c>
      <c r="F1318" s="204" t="s">
        <v>1596</v>
      </c>
      <c r="G1318" s="204" t="s">
        <v>70</v>
      </c>
      <c r="H1318" s="204"/>
      <c r="I1318" s="204" t="s">
        <v>334</v>
      </c>
      <c r="J1318" s="202" t="s">
        <v>334</v>
      </c>
      <c r="K1318" s="169" t="str">
        <f t="array" ref="K1318">IFERROR(VLOOKUP(B1318,RT!A:K,11,FALSE),"")</f>
        <v/>
      </c>
      <c r="L1318" s="170" t="str">
        <f t="array" ref="L1318">IFERROR(VLOOKUP(B1318,RT!A:AJ,36,FALSE),"")</f>
        <v/>
      </c>
      <c r="M1318" s="53" t="str">
        <f t="array" ref="M1318">IFERROR(VLOOKUP(B1318,RT!A:AL,38,FALSE),"")</f>
        <v/>
      </c>
      <c r="N1318" s="52" t="str">
        <f t="array" ref="N1318">IFERROR(VLOOKUP(B1318,RT!A:AK,37,FALSE),"")</f>
        <v/>
      </c>
      <c r="O1318" s="54" t="str">
        <f t="array" ref="O1318">IFERROR(VLOOKUP(B1318,RT!A:I,9,FALSE),"")</f>
        <v/>
      </c>
      <c r="P1318" s="52" t="str">
        <f t="array" ref="P1318">IFERROR(VLOOKUP(B1318,RT!A:H,8,FALSE),"")</f>
        <v/>
      </c>
      <c r="Q1318" s="55" t="str">
        <f t="array" ref="Q1318">IFERROR(VLOOKUP(B1318,RT!A:AA,27,FALSE),"")</f>
        <v/>
      </c>
      <c r="R1318" s="56" t="str">
        <f t="array" ref="R1318">IF(AND(E1318&lt;&gt;"",G1318="INS",K1318="OUI",M1318&gt;0),M1318*IF($O1318&gt;41790,5.94,5.65),"")</f>
        <v/>
      </c>
      <c r="S1318" s="50" t="str">
        <f t="array" ref="S1318">IF(AND(E1318&lt;&gt;"",G1318="REV",K1318="OUI",M1318&gt;0),M1318*IF($O1318&gt;41790,6.2,5.9),"")</f>
        <v/>
      </c>
      <c r="T1318" s="57" t="str">
        <f t="array" ref="T1318">IF(AND(E1318&lt;&gt;"",K1318="NON",OR(L1318="Branchement individuel",L1318="Batiment détruit")),3,"")</f>
        <v/>
      </c>
      <c r="U1318" s="58"/>
      <c r="V1318" s="58" t="str">
        <f t="array" ref="V1318">IF(AND(E1318&lt;&gt;"",K1318="OUI",Q1318="OUI"),18,"")</f>
        <v/>
      </c>
      <c r="W1318" s="49" t="str">
        <f t="array" ref="W1318">IF(AND(E1318&lt;&gt;"",K1318="OUI",Q1318="OUI"),60,"")</f>
        <v/>
      </c>
      <c r="X1318" s="56"/>
      <c r="Y1318" s="49"/>
      <c r="Z1318" s="49"/>
      <c r="AA1318" s="51"/>
      <c r="AB1318" s="48"/>
    </row>
    <row r="1319" spans="1:28" x14ac:dyDescent="0.25">
      <c r="A1319" s="152" t="str">
        <f t="array" ref="A1319">IF(D1319="",RIGHT(E1319,7),"")</f>
        <v>5241474</v>
      </c>
      <c r="B1319" s="152">
        <f t="array" ref="B1319">E1319</f>
        <v>10005241474</v>
      </c>
      <c r="C1319" s="61" t="str">
        <f t="array" ref="C1319">IFERROR(VLOOKUP(B1319,RT!A:B,2,FALSE),"")</f>
        <v/>
      </c>
      <c r="D1319" s="7" t="str">
        <f t="array" ref="D1319">IFERROR(VLOOKUP(B1319,RT!A:J,10,FALSE),"")</f>
        <v/>
      </c>
      <c r="E1319" s="203">
        <v>10005241474</v>
      </c>
      <c r="F1319" s="204" t="s">
        <v>1595</v>
      </c>
      <c r="G1319" s="204" t="s">
        <v>70</v>
      </c>
      <c r="H1319" s="204"/>
      <c r="I1319" s="204" t="s">
        <v>334</v>
      </c>
      <c r="J1319" s="202" t="s">
        <v>334</v>
      </c>
      <c r="K1319" s="169" t="str">
        <f t="array" ref="K1319">IFERROR(VLOOKUP(B1319,RT!A:K,11,FALSE),"")</f>
        <v/>
      </c>
      <c r="L1319" s="170" t="str">
        <f t="array" ref="L1319">IFERROR(VLOOKUP(B1319,RT!A:AJ,36,FALSE),"")</f>
        <v/>
      </c>
      <c r="M1319" s="53" t="str">
        <f t="array" ref="M1319">IFERROR(VLOOKUP(B1319,RT!A:AL,38,FALSE),"")</f>
        <v/>
      </c>
      <c r="N1319" s="52" t="str">
        <f t="array" ref="N1319">IFERROR(VLOOKUP(B1319,RT!A:AK,37,FALSE),"")</f>
        <v/>
      </c>
      <c r="O1319" s="54" t="str">
        <f t="array" ref="O1319">IFERROR(VLOOKUP(B1319,RT!A:I,9,FALSE),"")</f>
        <v/>
      </c>
      <c r="P1319" s="52" t="str">
        <f t="array" ref="P1319">IFERROR(VLOOKUP(B1319,RT!A:H,8,FALSE),"")</f>
        <v/>
      </c>
      <c r="Q1319" s="55" t="str">
        <f t="array" ref="Q1319">IFERROR(VLOOKUP(B1319,RT!A:AA,27,FALSE),"")</f>
        <v/>
      </c>
      <c r="R1319" s="56" t="str">
        <f t="array" ref="R1319">IF(AND(E1319&lt;&gt;"",G1319="INS",K1319="OUI",M1319&gt;0),M1319*IF($O1319&gt;41790,5.94,5.65),"")</f>
        <v/>
      </c>
      <c r="S1319" s="50" t="str">
        <f t="array" ref="S1319">IF(AND(E1319&lt;&gt;"",G1319="REV",K1319="OUI",M1319&gt;0),M1319*IF($O1319&gt;41790,6.2,5.9),"")</f>
        <v/>
      </c>
      <c r="T1319" s="57" t="str">
        <f t="array" ref="T1319">IF(AND(E1319&lt;&gt;"",K1319="NON",OR(L1319="Branchement individuel",L1319="Batiment détruit")),3,"")</f>
        <v/>
      </c>
      <c r="U1319" s="58"/>
      <c r="V1319" s="58" t="str">
        <f t="array" ref="V1319">IF(AND(E1319&lt;&gt;"",K1319="OUI",Q1319="OUI"),18,"")</f>
        <v/>
      </c>
      <c r="W1319" s="49" t="str">
        <f t="array" ref="W1319">IF(AND(E1319&lt;&gt;"",K1319="OUI",Q1319="OUI"),60,"")</f>
        <v/>
      </c>
      <c r="X1319" s="56"/>
      <c r="Y1319" s="49"/>
      <c r="Z1319" s="49"/>
      <c r="AA1319" s="51"/>
      <c r="AB1319" s="48"/>
    </row>
    <row r="1320" spans="1:28" x14ac:dyDescent="0.25">
      <c r="A1320" s="152" t="str">
        <f t="array" ref="A1320">IF(D1320="",RIGHT(E1320,7),"")</f>
        <v>5242076</v>
      </c>
      <c r="B1320" s="152">
        <f t="array" ref="B1320">E1320</f>
        <v>10005242076</v>
      </c>
      <c r="C1320" s="61" t="str">
        <f t="array" ref="C1320">IFERROR(VLOOKUP(B1320,RT!A:B,2,FALSE),"")</f>
        <v/>
      </c>
      <c r="D1320" s="7" t="str">
        <f t="array" ref="D1320">IFERROR(VLOOKUP(B1320,RT!A:J,10,FALSE),"")</f>
        <v/>
      </c>
      <c r="E1320" s="203">
        <v>10005242076</v>
      </c>
      <c r="F1320" s="204" t="s">
        <v>1594</v>
      </c>
      <c r="G1320" s="204" t="s">
        <v>70</v>
      </c>
      <c r="H1320" s="204"/>
      <c r="I1320" s="204" t="s">
        <v>334</v>
      </c>
      <c r="J1320" s="202" t="s">
        <v>334</v>
      </c>
      <c r="K1320" s="169" t="str">
        <f t="array" ref="K1320">IFERROR(VLOOKUP(B1320,RT!A:K,11,FALSE),"")</f>
        <v/>
      </c>
      <c r="L1320" s="170" t="str">
        <f t="array" ref="L1320">IFERROR(VLOOKUP(B1320,RT!A:AJ,36,FALSE),"")</f>
        <v/>
      </c>
      <c r="M1320" s="53" t="str">
        <f t="array" ref="M1320">IFERROR(VLOOKUP(B1320,RT!A:AL,38,FALSE),"")</f>
        <v/>
      </c>
      <c r="N1320" s="52" t="str">
        <f t="array" ref="N1320">IFERROR(VLOOKUP(B1320,RT!A:AK,37,FALSE),"")</f>
        <v/>
      </c>
      <c r="O1320" s="54" t="str">
        <f t="array" ref="O1320">IFERROR(VLOOKUP(B1320,RT!A:I,9,FALSE),"")</f>
        <v/>
      </c>
      <c r="P1320" s="52" t="str">
        <f t="array" ref="P1320">IFERROR(VLOOKUP(B1320,RT!A:H,8,FALSE),"")</f>
        <v/>
      </c>
      <c r="Q1320" s="55" t="str">
        <f t="array" ref="Q1320">IFERROR(VLOOKUP(B1320,RT!A:AA,27,FALSE),"")</f>
        <v/>
      </c>
      <c r="R1320" s="56" t="str">
        <f t="array" ref="R1320">IF(AND(E1320&lt;&gt;"",G1320="INS",K1320="OUI",M1320&gt;0),M1320*IF($O1320&gt;41790,5.94,5.65),"")</f>
        <v/>
      </c>
      <c r="S1320" s="50" t="str">
        <f t="array" ref="S1320">IF(AND(E1320&lt;&gt;"",G1320="REV",K1320="OUI",M1320&gt;0),M1320*IF($O1320&gt;41790,6.2,5.9),"")</f>
        <v/>
      </c>
      <c r="T1320" s="57" t="str">
        <f t="array" ref="T1320">IF(AND(E1320&lt;&gt;"",K1320="NON",OR(L1320="Branchement individuel",L1320="Batiment détruit")),3,"")</f>
        <v/>
      </c>
      <c r="U1320" s="58"/>
      <c r="V1320" s="58" t="str">
        <f t="array" ref="V1320">IF(AND(E1320&lt;&gt;"",K1320="OUI",Q1320="OUI"),18,"")</f>
        <v/>
      </c>
      <c r="W1320" s="49" t="str">
        <f t="array" ref="W1320">IF(AND(E1320&lt;&gt;"",K1320="OUI",Q1320="OUI"),60,"")</f>
        <v/>
      </c>
      <c r="X1320" s="56"/>
      <c r="Y1320" s="49"/>
      <c r="Z1320" s="49"/>
      <c r="AA1320" s="51"/>
      <c r="AB1320" s="48"/>
    </row>
    <row r="1321" spans="1:28" x14ac:dyDescent="0.25">
      <c r="A1321" s="152" t="str">
        <f t="array" ref="A1321">IF(D1321="",RIGHT(E1321,7),"")</f>
        <v>5241473</v>
      </c>
      <c r="B1321" s="152">
        <f t="array" ref="B1321">E1321</f>
        <v>10005241473</v>
      </c>
      <c r="C1321" s="61" t="str">
        <f t="array" ref="C1321">IFERROR(VLOOKUP(B1321,RT!A:B,2,FALSE),"")</f>
        <v/>
      </c>
      <c r="D1321" s="7" t="str">
        <f t="array" ref="D1321">IFERROR(VLOOKUP(B1321,RT!A:J,10,FALSE),"")</f>
        <v/>
      </c>
      <c r="E1321" s="203">
        <v>10005241473</v>
      </c>
      <c r="F1321" s="204" t="s">
        <v>1598</v>
      </c>
      <c r="G1321" s="204" t="s">
        <v>70</v>
      </c>
      <c r="H1321" s="204"/>
      <c r="I1321" s="204" t="s">
        <v>334</v>
      </c>
      <c r="J1321" s="202" t="s">
        <v>334</v>
      </c>
      <c r="K1321" s="169" t="str">
        <f t="array" ref="K1321">IFERROR(VLOOKUP(B1321,RT!A:K,11,FALSE),"")</f>
        <v/>
      </c>
      <c r="L1321" s="170" t="str">
        <f t="array" ref="L1321">IFERROR(VLOOKUP(B1321,RT!A:AJ,36,FALSE),"")</f>
        <v/>
      </c>
      <c r="M1321" s="53" t="str">
        <f t="array" ref="M1321">IFERROR(VLOOKUP(B1321,RT!A:AL,38,FALSE),"")</f>
        <v/>
      </c>
      <c r="N1321" s="52" t="str">
        <f t="array" ref="N1321">IFERROR(VLOOKUP(B1321,RT!A:AK,37,FALSE),"")</f>
        <v/>
      </c>
      <c r="O1321" s="54" t="str">
        <f t="array" ref="O1321">IFERROR(VLOOKUP(B1321,RT!A:I,9,FALSE),"")</f>
        <v/>
      </c>
      <c r="P1321" s="52" t="str">
        <f t="array" ref="P1321">IFERROR(VLOOKUP(B1321,RT!A:H,8,FALSE),"")</f>
        <v/>
      </c>
      <c r="Q1321" s="55" t="str">
        <f t="array" ref="Q1321">IFERROR(VLOOKUP(B1321,RT!A:AA,27,FALSE),"")</f>
        <v/>
      </c>
      <c r="R1321" s="56" t="str">
        <f t="array" ref="R1321">IF(AND(E1321&lt;&gt;"",G1321="INS",K1321="OUI",M1321&gt;0),M1321*IF($O1321&gt;41790,5.94,5.65),"")</f>
        <v/>
      </c>
      <c r="S1321" s="50" t="str">
        <f t="array" ref="S1321">IF(AND(E1321&lt;&gt;"",G1321="REV",K1321="OUI",M1321&gt;0),M1321*IF($O1321&gt;41790,6.2,5.9),"")</f>
        <v/>
      </c>
      <c r="T1321" s="57" t="str">
        <f t="array" ref="T1321">IF(AND(E1321&lt;&gt;"",K1321="NON",OR(L1321="Branchement individuel",L1321="Batiment détruit")),3,"")</f>
        <v/>
      </c>
      <c r="U1321" s="58"/>
      <c r="V1321" s="58" t="str">
        <f t="array" ref="V1321">IF(AND(E1321&lt;&gt;"",K1321="OUI",Q1321="OUI"),18,"")</f>
        <v/>
      </c>
      <c r="W1321" s="49" t="str">
        <f t="array" ref="W1321">IF(AND(E1321&lt;&gt;"",K1321="OUI",Q1321="OUI"),60,"")</f>
        <v/>
      </c>
      <c r="X1321" s="56"/>
      <c r="Y1321" s="49"/>
      <c r="Z1321" s="49"/>
      <c r="AA1321" s="51"/>
      <c r="AB1321" s="48"/>
    </row>
    <row r="1322" spans="1:28" x14ac:dyDescent="0.25">
      <c r="A1322" s="152" t="str">
        <f t="array" ref="A1322">IF(D1322="",RIGHT(E1322,7),"")</f>
        <v>5242674</v>
      </c>
      <c r="B1322" s="152">
        <f t="array" ref="B1322">E1322</f>
        <v>10005242674</v>
      </c>
      <c r="C1322" s="61" t="str">
        <f t="array" ref="C1322">IFERROR(VLOOKUP(B1322,RT!A:B,2,FALSE),"")</f>
        <v/>
      </c>
      <c r="D1322" s="7" t="str">
        <f t="array" ref="D1322">IFERROR(VLOOKUP(B1322,RT!A:J,10,FALSE),"")</f>
        <v/>
      </c>
      <c r="E1322" s="203">
        <v>10005242674</v>
      </c>
      <c r="F1322" s="204" t="s">
        <v>1593</v>
      </c>
      <c r="G1322" s="204" t="s">
        <v>70</v>
      </c>
      <c r="H1322" s="204"/>
      <c r="I1322" s="204" t="s">
        <v>334</v>
      </c>
      <c r="J1322" s="202" t="s">
        <v>334</v>
      </c>
      <c r="K1322" s="169" t="str">
        <f t="array" ref="K1322">IFERROR(VLOOKUP(B1322,RT!A:K,11,FALSE),"")</f>
        <v/>
      </c>
      <c r="L1322" s="170" t="str">
        <f t="array" ref="L1322">IFERROR(VLOOKUP(B1322,RT!A:AJ,36,FALSE),"")</f>
        <v/>
      </c>
      <c r="M1322" s="53" t="str">
        <f t="array" ref="M1322">IFERROR(VLOOKUP(B1322,RT!A:AL,38,FALSE),"")</f>
        <v/>
      </c>
      <c r="N1322" s="52" t="str">
        <f t="array" ref="N1322">IFERROR(VLOOKUP(B1322,RT!A:AK,37,FALSE),"")</f>
        <v/>
      </c>
      <c r="O1322" s="54" t="str">
        <f t="array" ref="O1322">IFERROR(VLOOKUP(B1322,RT!A:I,9,FALSE),"")</f>
        <v/>
      </c>
      <c r="P1322" s="52" t="str">
        <f t="array" ref="P1322">IFERROR(VLOOKUP(B1322,RT!A:H,8,FALSE),"")</f>
        <v/>
      </c>
      <c r="Q1322" s="55" t="str">
        <f t="array" ref="Q1322">IFERROR(VLOOKUP(B1322,RT!A:AA,27,FALSE),"")</f>
        <v/>
      </c>
      <c r="R1322" s="56" t="str">
        <f t="array" ref="R1322">IF(AND(E1322&lt;&gt;"",G1322="INS",K1322="OUI",M1322&gt;0),M1322*IF($O1322&gt;41790,5.94,5.65),"")</f>
        <v/>
      </c>
      <c r="S1322" s="50" t="str">
        <f t="array" ref="S1322">IF(AND(E1322&lt;&gt;"",G1322="REV",K1322="OUI",M1322&gt;0),M1322*IF($O1322&gt;41790,6.2,5.9),"")</f>
        <v/>
      </c>
      <c r="T1322" s="57" t="str">
        <f t="array" ref="T1322">IF(AND(E1322&lt;&gt;"",K1322="NON",OR(L1322="Branchement individuel",L1322="Batiment détruit")),3,"")</f>
        <v/>
      </c>
      <c r="U1322" s="58"/>
      <c r="V1322" s="58" t="str">
        <f t="array" ref="V1322">IF(AND(E1322&lt;&gt;"",K1322="OUI",Q1322="OUI"),18,"")</f>
        <v/>
      </c>
      <c r="W1322" s="49" t="str">
        <f t="array" ref="W1322">IF(AND(E1322&lt;&gt;"",K1322="OUI",Q1322="OUI"),60,"")</f>
        <v/>
      </c>
      <c r="X1322" s="56"/>
      <c r="Y1322" s="49"/>
      <c r="Z1322" s="49"/>
      <c r="AA1322" s="51"/>
      <c r="AB1322" s="48"/>
    </row>
    <row r="1323" spans="1:28" x14ac:dyDescent="0.25">
      <c r="A1323" s="152" t="str">
        <f t="array" ref="A1323">IF(D1323="",RIGHT(E1323,7),"")</f>
        <v>5583297</v>
      </c>
      <c r="B1323" s="152">
        <f t="array" ref="B1323">E1323</f>
        <v>10005583297</v>
      </c>
      <c r="C1323" s="61" t="str">
        <f t="array" ref="C1323">IFERROR(VLOOKUP(B1323,RT!A:B,2,FALSE),"")</f>
        <v/>
      </c>
      <c r="D1323" s="7" t="str">
        <f t="array" ref="D1323">IFERROR(VLOOKUP(B1323,RT!A:J,10,FALSE),"")</f>
        <v/>
      </c>
      <c r="E1323" s="203">
        <v>10005583297</v>
      </c>
      <c r="F1323" s="204" t="s">
        <v>1481</v>
      </c>
      <c r="G1323" s="204" t="s">
        <v>70</v>
      </c>
      <c r="H1323" s="204"/>
      <c r="I1323" s="204" t="s">
        <v>334</v>
      </c>
      <c r="J1323" s="202" t="s">
        <v>334</v>
      </c>
      <c r="K1323" s="169" t="str">
        <f t="array" ref="K1323">IFERROR(VLOOKUP(B1323,RT!A:K,11,FALSE),"")</f>
        <v/>
      </c>
      <c r="L1323" s="170" t="str">
        <f t="array" ref="L1323">IFERROR(VLOOKUP(B1323,RT!A:AJ,36,FALSE),"")</f>
        <v/>
      </c>
      <c r="M1323" s="53" t="str">
        <f t="array" ref="M1323">IFERROR(VLOOKUP(B1323,RT!A:AL,38,FALSE),"")</f>
        <v/>
      </c>
      <c r="N1323" s="52" t="str">
        <f t="array" ref="N1323">IFERROR(VLOOKUP(B1323,RT!A:AK,37,FALSE),"")</f>
        <v/>
      </c>
      <c r="O1323" s="54" t="str">
        <f t="array" ref="O1323">IFERROR(VLOOKUP(B1323,RT!A:I,9,FALSE),"")</f>
        <v/>
      </c>
      <c r="P1323" s="52" t="str">
        <f t="array" ref="P1323">IFERROR(VLOOKUP(B1323,RT!A:H,8,FALSE),"")</f>
        <v/>
      </c>
      <c r="Q1323" s="55" t="str">
        <f t="array" ref="Q1323">IFERROR(VLOOKUP(B1323,RT!A:AA,27,FALSE),"")</f>
        <v/>
      </c>
      <c r="R1323" s="56" t="str">
        <f t="array" ref="R1323">IF(AND(E1323&lt;&gt;"",G1323="INS",K1323="OUI",M1323&gt;0),M1323*IF($O1323&gt;41790,5.94,5.65),"")</f>
        <v/>
      </c>
      <c r="S1323" s="50" t="str">
        <f t="array" ref="S1323">IF(AND(E1323&lt;&gt;"",G1323="REV",K1323="OUI",M1323&gt;0),M1323*IF($O1323&gt;41790,6.2,5.9),"")</f>
        <v/>
      </c>
      <c r="T1323" s="57" t="str">
        <f t="array" ref="T1323">IF(AND(E1323&lt;&gt;"",K1323="NON",OR(L1323="Branchement individuel",L1323="Batiment détruit")),3,"")</f>
        <v/>
      </c>
      <c r="U1323" s="58"/>
      <c r="V1323" s="58" t="str">
        <f t="array" ref="V1323">IF(AND(E1323&lt;&gt;"",K1323="OUI",Q1323="OUI"),18,"")</f>
        <v/>
      </c>
      <c r="W1323" s="49" t="str">
        <f t="array" ref="W1323">IF(AND(E1323&lt;&gt;"",K1323="OUI",Q1323="OUI"),60,"")</f>
        <v/>
      </c>
      <c r="X1323" s="56"/>
      <c r="Y1323" s="49"/>
      <c r="Z1323" s="49"/>
      <c r="AA1323" s="51"/>
      <c r="AB1323" s="48"/>
    </row>
    <row r="1324" spans="1:28" x14ac:dyDescent="0.25">
      <c r="A1324" s="152" t="str">
        <f t="array" ref="A1324">IF(D1324="",RIGHT(E1324,7),"")</f>
        <v>5245617</v>
      </c>
      <c r="B1324" s="152">
        <f t="array" ref="B1324">E1324</f>
        <v>10005245617</v>
      </c>
      <c r="C1324" s="61" t="str">
        <f t="array" ref="C1324">IFERROR(VLOOKUP(B1324,RT!A:B,2,FALSE),"")</f>
        <v/>
      </c>
      <c r="D1324" s="7" t="str">
        <f t="array" ref="D1324">IFERROR(VLOOKUP(B1324,RT!A:J,10,FALSE),"")</f>
        <v/>
      </c>
      <c r="E1324" s="203">
        <v>10005245617</v>
      </c>
      <c r="F1324" s="204" t="s">
        <v>1599</v>
      </c>
      <c r="G1324" s="204" t="s">
        <v>70</v>
      </c>
      <c r="H1324" s="204"/>
      <c r="I1324" s="204" t="s">
        <v>334</v>
      </c>
      <c r="J1324" s="202" t="s">
        <v>334</v>
      </c>
      <c r="K1324" s="169" t="str">
        <f t="array" ref="K1324">IFERROR(VLOOKUP(B1324,RT!A:K,11,FALSE),"")</f>
        <v/>
      </c>
      <c r="L1324" s="170" t="str">
        <f t="array" ref="L1324">IFERROR(VLOOKUP(B1324,RT!A:AJ,36,FALSE),"")</f>
        <v/>
      </c>
      <c r="M1324" s="53" t="str">
        <f t="array" ref="M1324">IFERROR(VLOOKUP(B1324,RT!A:AL,38,FALSE),"")</f>
        <v/>
      </c>
      <c r="N1324" s="52" t="str">
        <f t="array" ref="N1324">IFERROR(VLOOKUP(B1324,RT!A:AK,37,FALSE),"")</f>
        <v/>
      </c>
      <c r="O1324" s="54" t="str">
        <f t="array" ref="O1324">IFERROR(VLOOKUP(B1324,RT!A:I,9,FALSE),"")</f>
        <v/>
      </c>
      <c r="P1324" s="52" t="str">
        <f t="array" ref="P1324">IFERROR(VLOOKUP(B1324,RT!A:H,8,FALSE),"")</f>
        <v/>
      </c>
      <c r="Q1324" s="55" t="str">
        <f t="array" ref="Q1324">IFERROR(VLOOKUP(B1324,RT!A:AA,27,FALSE),"")</f>
        <v/>
      </c>
      <c r="R1324" s="56" t="str">
        <f t="array" ref="R1324">IF(AND(E1324&lt;&gt;"",G1324="INS",K1324="OUI",M1324&gt;0),M1324*IF($O1324&gt;41790,5.94,5.65),"")</f>
        <v/>
      </c>
      <c r="S1324" s="50" t="str">
        <f t="array" ref="S1324">IF(AND(E1324&lt;&gt;"",G1324="REV",K1324="OUI",M1324&gt;0),M1324*IF($O1324&gt;41790,6.2,5.9),"")</f>
        <v/>
      </c>
      <c r="T1324" s="57" t="str">
        <f t="array" ref="T1324">IF(AND(E1324&lt;&gt;"",K1324="NON",OR(L1324="Branchement individuel",L1324="Batiment détruit")),3,"")</f>
        <v/>
      </c>
      <c r="U1324" s="58"/>
      <c r="V1324" s="58" t="str">
        <f t="array" ref="V1324">IF(AND(E1324&lt;&gt;"",K1324="OUI",Q1324="OUI"),18,"")</f>
        <v/>
      </c>
      <c r="W1324" s="49" t="str">
        <f t="array" ref="W1324">IF(AND(E1324&lt;&gt;"",K1324="OUI",Q1324="OUI"),60,"")</f>
        <v/>
      </c>
      <c r="X1324" s="56"/>
      <c r="Y1324" s="49"/>
      <c r="Z1324" s="49"/>
      <c r="AA1324" s="51"/>
      <c r="AB1324" s="48"/>
    </row>
    <row r="1325" spans="1:28" x14ac:dyDescent="0.25">
      <c r="A1325" s="152" t="str">
        <f t="array" ref="A1325">IF(D1325="",RIGHT(E1325,7),"")</f>
        <v>5244464</v>
      </c>
      <c r="B1325" s="152">
        <f t="array" ref="B1325">E1325</f>
        <v>10005244464</v>
      </c>
      <c r="C1325" s="61" t="str">
        <f t="array" ref="C1325">IFERROR(VLOOKUP(B1325,RT!A:B,2,FALSE),"")</f>
        <v/>
      </c>
      <c r="D1325" s="7" t="str">
        <f t="array" ref="D1325">IFERROR(VLOOKUP(B1325,RT!A:J,10,FALSE),"")</f>
        <v/>
      </c>
      <c r="E1325" s="203">
        <v>10005244464</v>
      </c>
      <c r="F1325" s="204" t="s">
        <v>1600</v>
      </c>
      <c r="G1325" s="204" t="s">
        <v>70</v>
      </c>
      <c r="H1325" s="204"/>
      <c r="I1325" s="204" t="s">
        <v>334</v>
      </c>
      <c r="J1325" s="202" t="s">
        <v>334</v>
      </c>
      <c r="K1325" s="169" t="str">
        <f t="array" ref="K1325">IFERROR(VLOOKUP(B1325,RT!A:K,11,FALSE),"")</f>
        <v/>
      </c>
      <c r="L1325" s="170" t="str">
        <f t="array" ref="L1325">IFERROR(VLOOKUP(B1325,RT!A:AJ,36,FALSE),"")</f>
        <v/>
      </c>
      <c r="M1325" s="53" t="str">
        <f t="array" ref="M1325">IFERROR(VLOOKUP(B1325,RT!A:AL,38,FALSE),"")</f>
        <v/>
      </c>
      <c r="N1325" s="52" t="str">
        <f t="array" ref="N1325">IFERROR(VLOOKUP(B1325,RT!A:AK,37,FALSE),"")</f>
        <v/>
      </c>
      <c r="O1325" s="54" t="str">
        <f t="array" ref="O1325">IFERROR(VLOOKUP(B1325,RT!A:I,9,FALSE),"")</f>
        <v/>
      </c>
      <c r="P1325" s="52" t="str">
        <f t="array" ref="P1325">IFERROR(VLOOKUP(B1325,RT!A:H,8,FALSE),"")</f>
        <v/>
      </c>
      <c r="Q1325" s="55" t="str">
        <f t="array" ref="Q1325">IFERROR(VLOOKUP(B1325,RT!A:AA,27,FALSE),"")</f>
        <v/>
      </c>
      <c r="R1325" s="56" t="str">
        <f t="array" ref="R1325">IF(AND(E1325&lt;&gt;"",G1325="INS",K1325="OUI",M1325&gt;0),M1325*IF($O1325&gt;41790,5.94,5.65),"")</f>
        <v/>
      </c>
      <c r="S1325" s="50" t="str">
        <f t="array" ref="S1325">IF(AND(E1325&lt;&gt;"",G1325="REV",K1325="OUI",M1325&gt;0),M1325*IF($O1325&gt;41790,6.2,5.9),"")</f>
        <v/>
      </c>
      <c r="T1325" s="57" t="str">
        <f t="array" ref="T1325">IF(AND(E1325&lt;&gt;"",K1325="NON",OR(L1325="Branchement individuel",L1325="Batiment détruit")),3,"")</f>
        <v/>
      </c>
      <c r="U1325" s="58"/>
      <c r="V1325" s="58" t="str">
        <f t="array" ref="V1325">IF(AND(E1325&lt;&gt;"",K1325="OUI",Q1325="OUI"),18,"")</f>
        <v/>
      </c>
      <c r="W1325" s="49" t="str">
        <f t="array" ref="W1325">IF(AND(E1325&lt;&gt;"",K1325="OUI",Q1325="OUI"),60,"")</f>
        <v/>
      </c>
      <c r="X1325" s="56"/>
      <c r="Y1325" s="49"/>
      <c r="Z1325" s="49"/>
      <c r="AA1325" s="51"/>
      <c r="AB1325" s="48"/>
    </row>
    <row r="1326" spans="1:28" x14ac:dyDescent="0.25">
      <c r="A1326" s="152" t="str">
        <f t="array" ref="A1326">IF(D1326="",RIGHT(E1326,7),"")</f>
        <v>5243869</v>
      </c>
      <c r="B1326" s="152">
        <f t="array" ref="B1326">E1326</f>
        <v>10005243869</v>
      </c>
      <c r="C1326" s="61" t="str">
        <f t="array" ref="C1326">IFERROR(VLOOKUP(B1326,RT!A:B,2,FALSE),"")</f>
        <v/>
      </c>
      <c r="D1326" s="7" t="str">
        <f t="array" ref="D1326">IFERROR(VLOOKUP(B1326,RT!A:J,10,FALSE),"")</f>
        <v/>
      </c>
      <c r="E1326" s="203">
        <v>10005243869</v>
      </c>
      <c r="F1326" s="204" t="s">
        <v>1592</v>
      </c>
      <c r="G1326" s="204" t="s">
        <v>70</v>
      </c>
      <c r="H1326" s="204"/>
      <c r="I1326" s="204" t="s">
        <v>334</v>
      </c>
      <c r="J1326" s="202" t="s">
        <v>334</v>
      </c>
      <c r="K1326" s="169" t="str">
        <f t="array" ref="K1326">IFERROR(VLOOKUP(B1326,RT!A:K,11,FALSE),"")</f>
        <v/>
      </c>
      <c r="L1326" s="170" t="str">
        <f t="array" ref="L1326">IFERROR(VLOOKUP(B1326,RT!A:AJ,36,FALSE),"")</f>
        <v/>
      </c>
      <c r="M1326" s="53" t="str">
        <f t="array" ref="M1326">IFERROR(VLOOKUP(B1326,RT!A:AL,38,FALSE),"")</f>
        <v/>
      </c>
      <c r="N1326" s="52" t="str">
        <f t="array" ref="N1326">IFERROR(VLOOKUP(B1326,RT!A:AK,37,FALSE),"")</f>
        <v/>
      </c>
      <c r="O1326" s="54" t="str">
        <f t="array" ref="O1326">IFERROR(VLOOKUP(B1326,RT!A:I,9,FALSE),"")</f>
        <v/>
      </c>
      <c r="P1326" s="52" t="str">
        <f t="array" ref="P1326">IFERROR(VLOOKUP(B1326,RT!A:H,8,FALSE),"")</f>
        <v/>
      </c>
      <c r="Q1326" s="55" t="str">
        <f t="array" ref="Q1326">IFERROR(VLOOKUP(B1326,RT!A:AA,27,FALSE),"")</f>
        <v/>
      </c>
      <c r="R1326" s="56" t="str">
        <f t="array" ref="R1326">IF(AND(E1326&lt;&gt;"",G1326="INS",K1326="OUI",M1326&gt;0),M1326*IF($O1326&gt;41790,5.94,5.65),"")</f>
        <v/>
      </c>
      <c r="S1326" s="50" t="str">
        <f t="array" ref="S1326">IF(AND(E1326&lt;&gt;"",G1326="REV",K1326="OUI",M1326&gt;0),M1326*IF($O1326&gt;41790,6.2,5.9),"")</f>
        <v/>
      </c>
      <c r="T1326" s="57" t="str">
        <f t="array" ref="T1326">IF(AND(E1326&lt;&gt;"",K1326="NON",OR(L1326="Branchement individuel",L1326="Batiment détruit")),3,"")</f>
        <v/>
      </c>
      <c r="U1326" s="58"/>
      <c r="V1326" s="58" t="str">
        <f t="array" ref="V1326">IF(AND(E1326&lt;&gt;"",K1326="OUI",Q1326="OUI"),18,"")</f>
        <v/>
      </c>
      <c r="W1326" s="49" t="str">
        <f t="array" ref="W1326">IF(AND(E1326&lt;&gt;"",K1326="OUI",Q1326="OUI"),60,"")</f>
        <v/>
      </c>
      <c r="X1326" s="56"/>
      <c r="Y1326" s="49"/>
      <c r="Z1326" s="49"/>
      <c r="AA1326" s="51"/>
      <c r="AB1326" s="48"/>
    </row>
    <row r="1327" spans="1:28" x14ac:dyDescent="0.25">
      <c r="A1327" s="152" t="str">
        <f t="array" ref="A1327">IF(D1327="",RIGHT(E1327,7),"")</f>
        <v>5241472</v>
      </c>
      <c r="B1327" s="152">
        <f t="array" ref="B1327">E1327</f>
        <v>10005241472</v>
      </c>
      <c r="C1327" s="61" t="str">
        <f t="array" ref="C1327">IFERROR(VLOOKUP(B1327,RT!A:B,2,FALSE),"")</f>
        <v/>
      </c>
      <c r="D1327" s="7" t="str">
        <f t="array" ref="D1327">IFERROR(VLOOKUP(B1327,RT!A:J,10,FALSE),"")</f>
        <v/>
      </c>
      <c r="E1327" s="203">
        <v>10005241472</v>
      </c>
      <c r="F1327" s="204" t="s">
        <v>1604</v>
      </c>
      <c r="G1327" s="204" t="s">
        <v>70</v>
      </c>
      <c r="H1327" s="204"/>
      <c r="I1327" s="204" t="s">
        <v>334</v>
      </c>
      <c r="J1327" s="202" t="s">
        <v>334</v>
      </c>
      <c r="K1327" s="169" t="str">
        <f t="array" ref="K1327">IFERROR(VLOOKUP(B1327,RT!A:K,11,FALSE),"")</f>
        <v/>
      </c>
      <c r="L1327" s="170" t="str">
        <f t="array" ref="L1327">IFERROR(VLOOKUP(B1327,RT!A:AJ,36,FALSE),"")</f>
        <v/>
      </c>
      <c r="M1327" s="53" t="str">
        <f t="array" ref="M1327">IFERROR(VLOOKUP(B1327,RT!A:AL,38,FALSE),"")</f>
        <v/>
      </c>
      <c r="N1327" s="52" t="str">
        <f t="array" ref="N1327">IFERROR(VLOOKUP(B1327,RT!A:AK,37,FALSE),"")</f>
        <v/>
      </c>
      <c r="O1327" s="54" t="str">
        <f t="array" ref="O1327">IFERROR(VLOOKUP(B1327,RT!A:I,9,FALSE),"")</f>
        <v/>
      </c>
      <c r="P1327" s="52" t="str">
        <f t="array" ref="P1327">IFERROR(VLOOKUP(B1327,RT!A:H,8,FALSE),"")</f>
        <v/>
      </c>
      <c r="Q1327" s="55" t="str">
        <f t="array" ref="Q1327">IFERROR(VLOOKUP(B1327,RT!A:AA,27,FALSE),"")</f>
        <v/>
      </c>
      <c r="R1327" s="56" t="str">
        <f t="array" ref="R1327">IF(AND(E1327&lt;&gt;"",G1327="INS",K1327="OUI",M1327&gt;0),M1327*IF($O1327&gt;41790,5.94,5.65),"")</f>
        <v/>
      </c>
      <c r="S1327" s="50" t="str">
        <f t="array" ref="S1327">IF(AND(E1327&lt;&gt;"",G1327="REV",K1327="OUI",M1327&gt;0),M1327*IF($O1327&gt;41790,6.2,5.9),"")</f>
        <v/>
      </c>
      <c r="T1327" s="57" t="str">
        <f t="array" ref="T1327">IF(AND(E1327&lt;&gt;"",K1327="NON",OR(L1327="Branchement individuel",L1327="Batiment détruit")),3,"")</f>
        <v/>
      </c>
      <c r="U1327" s="58"/>
      <c r="V1327" s="58" t="str">
        <f t="array" ref="V1327">IF(AND(E1327&lt;&gt;"",K1327="OUI",Q1327="OUI"),18,"")</f>
        <v/>
      </c>
      <c r="W1327" s="49" t="str">
        <f t="array" ref="W1327">IF(AND(E1327&lt;&gt;"",K1327="OUI",Q1327="OUI"),60,"")</f>
        <v/>
      </c>
      <c r="X1327" s="56"/>
      <c r="Y1327" s="49"/>
      <c r="Z1327" s="49"/>
      <c r="AA1327" s="51"/>
      <c r="AB1327" s="48"/>
    </row>
    <row r="1328" spans="1:28" x14ac:dyDescent="0.25">
      <c r="A1328" s="152" t="str">
        <f t="array" ref="A1328">IF(D1328="",RIGHT(E1328,7),"")</f>
        <v>5201190</v>
      </c>
      <c r="B1328" s="152">
        <f t="array" ref="B1328">E1328</f>
        <v>10005201190</v>
      </c>
      <c r="C1328" s="61" t="str">
        <f t="array" ref="C1328">IFERROR(VLOOKUP(B1328,RT!A:B,2,FALSE),"")</f>
        <v/>
      </c>
      <c r="D1328" s="7" t="str">
        <f t="array" ref="D1328">IFERROR(VLOOKUP(B1328,RT!A:J,10,FALSE),"")</f>
        <v/>
      </c>
      <c r="E1328" s="203">
        <v>10005201190</v>
      </c>
      <c r="F1328" s="204" t="s">
        <v>1542</v>
      </c>
      <c r="G1328" s="204" t="s">
        <v>70</v>
      </c>
      <c r="H1328" s="204"/>
      <c r="I1328" s="204" t="s">
        <v>334</v>
      </c>
      <c r="J1328" s="202" t="s">
        <v>334</v>
      </c>
      <c r="K1328" s="169" t="str">
        <f t="array" ref="K1328">IFERROR(VLOOKUP(B1328,RT!A:K,11,FALSE),"")</f>
        <v/>
      </c>
      <c r="L1328" s="170" t="str">
        <f t="array" ref="L1328">IFERROR(VLOOKUP(B1328,RT!A:AJ,36,FALSE),"")</f>
        <v/>
      </c>
      <c r="M1328" s="53" t="str">
        <f t="array" ref="M1328">IFERROR(VLOOKUP(B1328,RT!A:AL,38,FALSE),"")</f>
        <v/>
      </c>
      <c r="N1328" s="52" t="str">
        <f t="array" ref="N1328">IFERROR(VLOOKUP(B1328,RT!A:AK,37,FALSE),"")</f>
        <v/>
      </c>
      <c r="O1328" s="54" t="str">
        <f t="array" ref="O1328">IFERROR(VLOOKUP(B1328,RT!A:I,9,FALSE),"")</f>
        <v/>
      </c>
      <c r="P1328" s="52" t="str">
        <f t="array" ref="P1328">IFERROR(VLOOKUP(B1328,RT!A:H,8,FALSE),"")</f>
        <v/>
      </c>
      <c r="Q1328" s="55" t="str">
        <f t="array" ref="Q1328">IFERROR(VLOOKUP(B1328,RT!A:AA,27,FALSE),"")</f>
        <v/>
      </c>
      <c r="R1328" s="56" t="str">
        <f t="array" ref="R1328">IF(AND(E1328&lt;&gt;"",G1328="INS",K1328="OUI",M1328&gt;0),M1328*IF($O1328&gt;41790,5.94,5.65),"")</f>
        <v/>
      </c>
      <c r="S1328" s="50" t="str">
        <f t="array" ref="S1328">IF(AND(E1328&lt;&gt;"",G1328="REV",K1328="OUI",M1328&gt;0),M1328*IF($O1328&gt;41790,6.2,5.9),"")</f>
        <v/>
      </c>
      <c r="T1328" s="57" t="str">
        <f t="array" ref="T1328">IF(AND(E1328&lt;&gt;"",K1328="NON",OR(L1328="Branchement individuel",L1328="Batiment détruit")),3,"")</f>
        <v/>
      </c>
      <c r="U1328" s="58"/>
      <c r="V1328" s="58" t="str">
        <f t="array" ref="V1328">IF(AND(E1328&lt;&gt;"",K1328="OUI",Q1328="OUI"),18,"")</f>
        <v/>
      </c>
      <c r="W1328" s="49" t="str">
        <f t="array" ref="W1328">IF(AND(E1328&lt;&gt;"",K1328="OUI",Q1328="OUI"),60,"")</f>
        <v/>
      </c>
      <c r="X1328" s="56"/>
      <c r="Y1328" s="49"/>
      <c r="Z1328" s="49"/>
      <c r="AA1328" s="51"/>
      <c r="AB1328" s="48"/>
    </row>
    <row r="1329" spans="1:28" x14ac:dyDescent="0.25">
      <c r="A1329" s="152" t="str">
        <f t="array" ref="A1329">IF(D1329="",RIGHT(E1329,7),"")</f>
        <v>5244465</v>
      </c>
      <c r="B1329" s="152">
        <f t="array" ref="B1329">E1329</f>
        <v>10005244465</v>
      </c>
      <c r="C1329" s="61" t="str">
        <f t="array" ref="C1329">IFERROR(VLOOKUP(B1329,RT!A:B,2,FALSE),"")</f>
        <v/>
      </c>
      <c r="D1329" s="7" t="str">
        <f t="array" ref="D1329">IFERROR(VLOOKUP(B1329,RT!A:J,10,FALSE),"")</f>
        <v/>
      </c>
      <c r="E1329" s="203">
        <v>10005244465</v>
      </c>
      <c r="F1329" s="204" t="s">
        <v>1589</v>
      </c>
      <c r="G1329" s="204" t="s">
        <v>70</v>
      </c>
      <c r="H1329" s="204"/>
      <c r="I1329" s="204" t="s">
        <v>334</v>
      </c>
      <c r="J1329" s="202" t="s">
        <v>334</v>
      </c>
      <c r="K1329" s="169" t="str">
        <f t="array" ref="K1329">IFERROR(VLOOKUP(B1329,RT!A:K,11,FALSE),"")</f>
        <v/>
      </c>
      <c r="L1329" s="170" t="str">
        <f t="array" ref="L1329">IFERROR(VLOOKUP(B1329,RT!A:AJ,36,FALSE),"")</f>
        <v/>
      </c>
      <c r="M1329" s="53" t="str">
        <f t="array" ref="M1329">IFERROR(VLOOKUP(B1329,RT!A:AL,38,FALSE),"")</f>
        <v/>
      </c>
      <c r="N1329" s="52" t="str">
        <f t="array" ref="N1329">IFERROR(VLOOKUP(B1329,RT!A:AK,37,FALSE),"")</f>
        <v/>
      </c>
      <c r="O1329" s="54" t="str">
        <f t="array" ref="O1329">IFERROR(VLOOKUP(B1329,RT!A:I,9,FALSE),"")</f>
        <v/>
      </c>
      <c r="P1329" s="52" t="str">
        <f t="array" ref="P1329">IFERROR(VLOOKUP(B1329,RT!A:H,8,FALSE),"")</f>
        <v/>
      </c>
      <c r="Q1329" s="55" t="str">
        <f t="array" ref="Q1329">IFERROR(VLOOKUP(B1329,RT!A:AA,27,FALSE),"")</f>
        <v/>
      </c>
      <c r="R1329" s="56" t="str">
        <f t="array" ref="R1329">IF(AND(E1329&lt;&gt;"",G1329="INS",K1329="OUI",M1329&gt;0),M1329*IF($O1329&gt;41790,5.94,5.65),"")</f>
        <v/>
      </c>
      <c r="S1329" s="50" t="str">
        <f t="array" ref="S1329">IF(AND(E1329&lt;&gt;"",G1329="REV",K1329="OUI",M1329&gt;0),M1329*IF($O1329&gt;41790,6.2,5.9),"")</f>
        <v/>
      </c>
      <c r="T1329" s="57" t="str">
        <f t="array" ref="T1329">IF(AND(E1329&lt;&gt;"",K1329="NON",OR(L1329="Branchement individuel",L1329="Batiment détruit")),3,"")</f>
        <v/>
      </c>
      <c r="U1329" s="58"/>
      <c r="V1329" s="58" t="str">
        <f t="array" ref="V1329">IF(AND(E1329&lt;&gt;"",K1329="OUI",Q1329="OUI"),18,"")</f>
        <v/>
      </c>
      <c r="W1329" s="49" t="str">
        <f t="array" ref="W1329">IF(AND(E1329&lt;&gt;"",K1329="OUI",Q1329="OUI"),60,"")</f>
        <v/>
      </c>
      <c r="X1329" s="56"/>
      <c r="Y1329" s="49"/>
      <c r="Z1329" s="49"/>
      <c r="AA1329" s="51"/>
      <c r="AB1329" s="48"/>
    </row>
    <row r="1330" spans="1:28" x14ac:dyDescent="0.25">
      <c r="A1330" s="152" t="str">
        <f t="array" ref="A1330">IF(D1330="",RIGHT(E1330,7),"")</f>
        <v>5243290</v>
      </c>
      <c r="B1330" s="152">
        <f t="array" ref="B1330">E1330</f>
        <v>10005243290</v>
      </c>
      <c r="C1330" s="61" t="str">
        <f t="array" ref="C1330">IFERROR(VLOOKUP(B1330,RT!A:B,2,FALSE),"")</f>
        <v/>
      </c>
      <c r="D1330" s="7" t="str">
        <f t="array" ref="D1330">IFERROR(VLOOKUP(B1330,RT!A:J,10,FALSE),"")</f>
        <v/>
      </c>
      <c r="E1330" s="203">
        <v>10005243290</v>
      </c>
      <c r="F1330" s="204" t="s">
        <v>1590</v>
      </c>
      <c r="G1330" s="204" t="s">
        <v>70</v>
      </c>
      <c r="H1330" s="204"/>
      <c r="I1330" s="204" t="s">
        <v>334</v>
      </c>
      <c r="J1330" s="202" t="s">
        <v>334</v>
      </c>
      <c r="K1330" s="169" t="str">
        <f t="array" ref="K1330">IFERROR(VLOOKUP(B1330,RT!A:K,11,FALSE),"")</f>
        <v/>
      </c>
      <c r="L1330" s="170" t="str">
        <f t="array" ref="L1330">IFERROR(VLOOKUP(B1330,RT!A:AJ,36,FALSE),"")</f>
        <v/>
      </c>
      <c r="M1330" s="53" t="str">
        <f t="array" ref="M1330">IFERROR(VLOOKUP(B1330,RT!A:AL,38,FALSE),"")</f>
        <v/>
      </c>
      <c r="N1330" s="52" t="str">
        <f t="array" ref="N1330">IFERROR(VLOOKUP(B1330,RT!A:AK,37,FALSE),"")</f>
        <v/>
      </c>
      <c r="O1330" s="54" t="str">
        <f t="array" ref="O1330">IFERROR(VLOOKUP(B1330,RT!A:I,9,FALSE),"")</f>
        <v/>
      </c>
      <c r="P1330" s="52" t="str">
        <f t="array" ref="P1330">IFERROR(VLOOKUP(B1330,RT!A:H,8,FALSE),"")</f>
        <v/>
      </c>
      <c r="Q1330" s="55" t="str">
        <f t="array" ref="Q1330">IFERROR(VLOOKUP(B1330,RT!A:AA,27,FALSE),"")</f>
        <v/>
      </c>
      <c r="R1330" s="56" t="str">
        <f t="array" ref="R1330">IF(AND(E1330&lt;&gt;"",G1330="INS",K1330="OUI",M1330&gt;0),M1330*IF($O1330&gt;41790,5.94,5.65),"")</f>
        <v/>
      </c>
      <c r="S1330" s="50" t="str">
        <f t="array" ref="S1330">IF(AND(E1330&lt;&gt;"",G1330="REV",K1330="OUI",M1330&gt;0),M1330*IF($O1330&gt;41790,6.2,5.9),"")</f>
        <v/>
      </c>
      <c r="T1330" s="57" t="str">
        <f t="array" ref="T1330">IF(AND(E1330&lt;&gt;"",K1330="NON",OR(L1330="Branchement individuel",L1330="Batiment détruit")),3,"")</f>
        <v/>
      </c>
      <c r="U1330" s="58"/>
      <c r="V1330" s="58" t="str">
        <f t="array" ref="V1330">IF(AND(E1330&lt;&gt;"",K1330="OUI",Q1330="OUI"),18,"")</f>
        <v/>
      </c>
      <c r="W1330" s="49" t="str">
        <f t="array" ref="W1330">IF(AND(E1330&lt;&gt;"",K1330="OUI",Q1330="OUI"),60,"")</f>
        <v/>
      </c>
      <c r="X1330" s="56"/>
      <c r="Y1330" s="49"/>
      <c r="Z1330" s="49"/>
      <c r="AA1330" s="51"/>
      <c r="AB1330" s="48"/>
    </row>
    <row r="1331" spans="1:28" x14ac:dyDescent="0.25">
      <c r="A1331" s="152" t="str">
        <f t="array" ref="A1331">IF(D1331="",RIGHT(E1331,7),"")</f>
        <v>5240278</v>
      </c>
      <c r="B1331" s="152">
        <f t="array" ref="B1331">E1331</f>
        <v>10005240278</v>
      </c>
      <c r="C1331" s="61" t="str">
        <f t="array" ref="C1331">IFERROR(VLOOKUP(B1331,RT!A:B,2,FALSE),"")</f>
        <v/>
      </c>
      <c r="D1331" s="7" t="str">
        <f t="array" ref="D1331">IFERROR(VLOOKUP(B1331,RT!A:J,10,FALSE),"")</f>
        <v/>
      </c>
      <c r="E1331" s="203">
        <v>10005240278</v>
      </c>
      <c r="F1331" s="204" t="s">
        <v>1591</v>
      </c>
      <c r="G1331" s="204" t="s">
        <v>70</v>
      </c>
      <c r="H1331" s="204"/>
      <c r="I1331" s="204" t="s">
        <v>334</v>
      </c>
      <c r="J1331" s="202" t="s">
        <v>334</v>
      </c>
      <c r="K1331" s="169" t="str">
        <f t="array" ref="K1331">IFERROR(VLOOKUP(B1331,RT!A:K,11,FALSE),"")</f>
        <v/>
      </c>
      <c r="L1331" s="170" t="str">
        <f t="array" ref="L1331">IFERROR(VLOOKUP(B1331,RT!A:AJ,36,FALSE),"")</f>
        <v/>
      </c>
      <c r="M1331" s="53" t="str">
        <f t="array" ref="M1331">IFERROR(VLOOKUP(B1331,RT!A:AL,38,FALSE),"")</f>
        <v/>
      </c>
      <c r="N1331" s="52" t="str">
        <f t="array" ref="N1331">IFERROR(VLOOKUP(B1331,RT!A:AK,37,FALSE),"")</f>
        <v/>
      </c>
      <c r="O1331" s="54" t="str">
        <f t="array" ref="O1331">IFERROR(VLOOKUP(B1331,RT!A:I,9,FALSE),"")</f>
        <v/>
      </c>
      <c r="P1331" s="52" t="str">
        <f t="array" ref="P1331">IFERROR(VLOOKUP(B1331,RT!A:H,8,FALSE),"")</f>
        <v/>
      </c>
      <c r="Q1331" s="55" t="str">
        <f t="array" ref="Q1331">IFERROR(VLOOKUP(B1331,RT!A:AA,27,FALSE),"")</f>
        <v/>
      </c>
      <c r="R1331" s="56" t="str">
        <f t="array" ref="R1331">IF(AND(E1331&lt;&gt;"",G1331="INS",K1331="OUI",M1331&gt;0),M1331*IF($O1331&gt;41790,5.94,5.65),"")</f>
        <v/>
      </c>
      <c r="S1331" s="50" t="str">
        <f t="array" ref="S1331">IF(AND(E1331&lt;&gt;"",G1331="REV",K1331="OUI",M1331&gt;0),M1331*IF($O1331&gt;41790,6.2,5.9),"")</f>
        <v/>
      </c>
      <c r="T1331" s="57" t="str">
        <f t="array" ref="T1331">IF(AND(E1331&lt;&gt;"",K1331="NON",OR(L1331="Branchement individuel",L1331="Batiment détruit")),3,"")</f>
        <v/>
      </c>
      <c r="U1331" s="58"/>
      <c r="V1331" s="58" t="str">
        <f t="array" ref="V1331">IF(AND(E1331&lt;&gt;"",K1331="OUI",Q1331="OUI"),18,"")</f>
        <v/>
      </c>
      <c r="W1331" s="49" t="str">
        <f t="array" ref="W1331">IF(AND(E1331&lt;&gt;"",K1331="OUI",Q1331="OUI"),60,"")</f>
        <v/>
      </c>
      <c r="X1331" s="56"/>
      <c r="Y1331" s="49"/>
      <c r="Z1331" s="49"/>
      <c r="AA1331" s="51"/>
      <c r="AB1331" s="48"/>
    </row>
    <row r="1332" spans="1:28" x14ac:dyDescent="0.25">
      <c r="A1332" s="152" t="str">
        <f t="array" ref="A1332">IF(D1332="",RIGHT(E1332,7),"")</f>
        <v>5245026</v>
      </c>
      <c r="B1332" s="152">
        <f t="array" ref="B1332">E1332</f>
        <v>10005245026</v>
      </c>
      <c r="C1332" s="61" t="str">
        <f t="array" ref="C1332">IFERROR(VLOOKUP(B1332,RT!A:B,2,FALSE),"")</f>
        <v/>
      </c>
      <c r="D1332" s="7" t="str">
        <f t="array" ref="D1332">IFERROR(VLOOKUP(B1332,RT!A:J,10,FALSE),"")</f>
        <v/>
      </c>
      <c r="E1332" s="203">
        <v>10005245026</v>
      </c>
      <c r="F1332" s="204" t="s">
        <v>1612</v>
      </c>
      <c r="G1332" s="204" t="s">
        <v>70</v>
      </c>
      <c r="H1332" s="204"/>
      <c r="I1332" s="204" t="s">
        <v>334</v>
      </c>
      <c r="J1332" s="202" t="s">
        <v>334</v>
      </c>
      <c r="K1332" s="169" t="str">
        <f t="array" ref="K1332">IFERROR(VLOOKUP(B1332,RT!A:K,11,FALSE),"")</f>
        <v/>
      </c>
      <c r="L1332" s="170" t="str">
        <f t="array" ref="L1332">IFERROR(VLOOKUP(B1332,RT!A:AJ,36,FALSE),"")</f>
        <v/>
      </c>
      <c r="M1332" s="53" t="str">
        <f t="array" ref="M1332">IFERROR(VLOOKUP(B1332,RT!A:AL,38,FALSE),"")</f>
        <v/>
      </c>
      <c r="N1332" s="52" t="str">
        <f t="array" ref="N1332">IFERROR(VLOOKUP(B1332,RT!A:AK,37,FALSE),"")</f>
        <v/>
      </c>
      <c r="O1332" s="54" t="str">
        <f t="array" ref="O1332">IFERROR(VLOOKUP(B1332,RT!A:I,9,FALSE),"")</f>
        <v/>
      </c>
      <c r="P1332" s="52" t="str">
        <f t="array" ref="P1332">IFERROR(VLOOKUP(B1332,RT!A:H,8,FALSE),"")</f>
        <v/>
      </c>
      <c r="Q1332" s="55" t="str">
        <f t="array" ref="Q1332">IFERROR(VLOOKUP(B1332,RT!A:AA,27,FALSE),"")</f>
        <v/>
      </c>
      <c r="R1332" s="56" t="str">
        <f t="array" ref="R1332">IF(AND(E1332&lt;&gt;"",G1332="INS",K1332="OUI",M1332&gt;0),M1332*IF($O1332&gt;41790,5.94,5.65),"")</f>
        <v/>
      </c>
      <c r="S1332" s="50" t="str">
        <f t="array" ref="S1332">IF(AND(E1332&lt;&gt;"",G1332="REV",K1332="OUI",M1332&gt;0),M1332*IF($O1332&gt;41790,6.2,5.9),"")</f>
        <v/>
      </c>
      <c r="T1332" s="57" t="str">
        <f t="array" ref="T1332">IF(AND(E1332&lt;&gt;"",K1332="NON",OR(L1332="Branchement individuel",L1332="Batiment détruit")),3,"")</f>
        <v/>
      </c>
      <c r="U1332" s="58"/>
      <c r="V1332" s="58" t="str">
        <f t="array" ref="V1332">IF(AND(E1332&lt;&gt;"",K1332="OUI",Q1332="OUI"),18,"")</f>
        <v/>
      </c>
      <c r="W1332" s="49" t="str">
        <f t="array" ref="W1332">IF(AND(E1332&lt;&gt;"",K1332="OUI",Q1332="OUI"),60,"")</f>
        <v/>
      </c>
      <c r="X1332" s="56"/>
      <c r="Y1332" s="49"/>
      <c r="Z1332" s="49"/>
      <c r="AA1332" s="51"/>
      <c r="AB1332" s="48"/>
    </row>
    <row r="1333" spans="1:28" x14ac:dyDescent="0.25">
      <c r="A1333" s="152" t="str">
        <f t="array" ref="A1333">IF(D1333="",RIGHT(E1333,7),"")</f>
        <v>5240276</v>
      </c>
      <c r="B1333" s="152">
        <f t="array" ref="B1333">E1333</f>
        <v>10005240276</v>
      </c>
      <c r="C1333" s="61" t="str">
        <f t="array" ref="C1333">IFERROR(VLOOKUP(B1333,RT!A:B,2,FALSE),"")</f>
        <v/>
      </c>
      <c r="D1333" s="7" t="str">
        <f t="array" ref="D1333">IFERROR(VLOOKUP(B1333,RT!A:J,10,FALSE),"")</f>
        <v/>
      </c>
      <c r="E1333" s="203">
        <v>10005240276</v>
      </c>
      <c r="F1333" s="204" t="s">
        <v>1611</v>
      </c>
      <c r="G1333" s="204" t="s">
        <v>70</v>
      </c>
      <c r="H1333" s="204"/>
      <c r="I1333" s="204" t="s">
        <v>334</v>
      </c>
      <c r="J1333" s="202" t="s">
        <v>334</v>
      </c>
      <c r="K1333" s="169" t="str">
        <f t="array" ref="K1333">IFERROR(VLOOKUP(B1333,RT!A:K,11,FALSE),"")</f>
        <v/>
      </c>
      <c r="L1333" s="170" t="str">
        <f t="array" ref="L1333">IFERROR(VLOOKUP(B1333,RT!A:AJ,36,FALSE),"")</f>
        <v/>
      </c>
      <c r="M1333" s="53" t="str">
        <f t="array" ref="M1333">IFERROR(VLOOKUP(B1333,RT!A:AL,38,FALSE),"")</f>
        <v/>
      </c>
      <c r="N1333" s="52" t="str">
        <f t="array" ref="N1333">IFERROR(VLOOKUP(B1333,RT!A:AK,37,FALSE),"")</f>
        <v/>
      </c>
      <c r="O1333" s="54" t="str">
        <f t="array" ref="O1333">IFERROR(VLOOKUP(B1333,RT!A:I,9,FALSE),"")</f>
        <v/>
      </c>
      <c r="P1333" s="52" t="str">
        <f t="array" ref="P1333">IFERROR(VLOOKUP(B1333,RT!A:H,8,FALSE),"")</f>
        <v/>
      </c>
      <c r="Q1333" s="55" t="str">
        <f t="array" ref="Q1333">IFERROR(VLOOKUP(B1333,RT!A:AA,27,FALSE),"")</f>
        <v/>
      </c>
      <c r="R1333" s="56" t="str">
        <f t="array" ref="R1333">IF(AND(E1333&lt;&gt;"",G1333="INS",K1333="OUI",M1333&gt;0),M1333*IF($O1333&gt;41790,5.94,5.65),"")</f>
        <v/>
      </c>
      <c r="S1333" s="50" t="str">
        <f t="array" ref="S1333">IF(AND(E1333&lt;&gt;"",G1333="REV",K1333="OUI",M1333&gt;0),M1333*IF($O1333&gt;41790,6.2,5.9),"")</f>
        <v/>
      </c>
      <c r="T1333" s="57" t="str">
        <f t="array" ref="T1333">IF(AND(E1333&lt;&gt;"",K1333="NON",OR(L1333="Branchement individuel",L1333="Batiment détruit")),3,"")</f>
        <v/>
      </c>
      <c r="U1333" s="58"/>
      <c r="V1333" s="58" t="str">
        <f t="array" ref="V1333">IF(AND(E1333&lt;&gt;"",K1333="OUI",Q1333="OUI"),18,"")</f>
        <v/>
      </c>
      <c r="W1333" s="49" t="str">
        <f t="array" ref="W1333">IF(AND(E1333&lt;&gt;"",K1333="OUI",Q1333="OUI"),60,"")</f>
        <v/>
      </c>
      <c r="X1333" s="56"/>
      <c r="Y1333" s="49"/>
      <c r="Z1333" s="49"/>
      <c r="AA1333" s="51"/>
      <c r="AB1333" s="48"/>
    </row>
    <row r="1334" spans="1:28" x14ac:dyDescent="0.25">
      <c r="A1334" s="152" t="str">
        <f t="array" ref="A1334">IF(D1334="",RIGHT(E1334,7),"")</f>
        <v>5240856</v>
      </c>
      <c r="B1334" s="152">
        <f t="array" ref="B1334">E1334</f>
        <v>10005240856</v>
      </c>
      <c r="C1334" s="61" t="str">
        <f t="array" ref="C1334">IFERROR(VLOOKUP(B1334,RT!A:B,2,FALSE),"")</f>
        <v/>
      </c>
      <c r="D1334" s="7" t="str">
        <f t="array" ref="D1334">IFERROR(VLOOKUP(B1334,RT!A:J,10,FALSE),"")</f>
        <v/>
      </c>
      <c r="E1334" s="203">
        <v>10005240856</v>
      </c>
      <c r="F1334" s="204" t="s">
        <v>1610</v>
      </c>
      <c r="G1334" s="204" t="s">
        <v>70</v>
      </c>
      <c r="H1334" s="204"/>
      <c r="I1334" s="204" t="s">
        <v>334</v>
      </c>
      <c r="J1334" s="202" t="s">
        <v>334</v>
      </c>
      <c r="K1334" s="169" t="str">
        <f t="array" ref="K1334">IFERROR(VLOOKUP(B1334,RT!A:K,11,FALSE),"")</f>
        <v/>
      </c>
      <c r="L1334" s="170" t="str">
        <f t="array" ref="L1334">IFERROR(VLOOKUP(B1334,RT!A:AJ,36,FALSE),"")</f>
        <v/>
      </c>
      <c r="M1334" s="53" t="str">
        <f t="array" ref="M1334">IFERROR(VLOOKUP(B1334,RT!A:AL,38,FALSE),"")</f>
        <v/>
      </c>
      <c r="N1334" s="52" t="str">
        <f t="array" ref="N1334">IFERROR(VLOOKUP(B1334,RT!A:AK,37,FALSE),"")</f>
        <v/>
      </c>
      <c r="O1334" s="54" t="str">
        <f t="array" ref="O1334">IFERROR(VLOOKUP(B1334,RT!A:I,9,FALSE),"")</f>
        <v/>
      </c>
      <c r="P1334" s="52" t="str">
        <f t="array" ref="P1334">IFERROR(VLOOKUP(B1334,RT!A:H,8,FALSE),"")</f>
        <v/>
      </c>
      <c r="Q1334" s="55" t="str">
        <f t="array" ref="Q1334">IFERROR(VLOOKUP(B1334,RT!A:AA,27,FALSE),"")</f>
        <v/>
      </c>
      <c r="R1334" s="56" t="str">
        <f t="array" ref="R1334">IF(AND(E1334&lt;&gt;"",G1334="INS",K1334="OUI",M1334&gt;0),M1334*IF($O1334&gt;41790,5.94,5.65),"")</f>
        <v/>
      </c>
      <c r="S1334" s="50" t="str">
        <f t="array" ref="S1334">IF(AND(E1334&lt;&gt;"",G1334="REV",K1334="OUI",M1334&gt;0),M1334*IF($O1334&gt;41790,6.2,5.9),"")</f>
        <v/>
      </c>
      <c r="T1334" s="57" t="str">
        <f t="array" ref="T1334">IF(AND(E1334&lt;&gt;"",K1334="NON",OR(L1334="Branchement individuel",L1334="Batiment détruit")),3,"")</f>
        <v/>
      </c>
      <c r="U1334" s="58"/>
      <c r="V1334" s="58" t="str">
        <f t="array" ref="V1334">IF(AND(E1334&lt;&gt;"",K1334="OUI",Q1334="OUI"),18,"")</f>
        <v/>
      </c>
      <c r="W1334" s="49" t="str">
        <f t="array" ref="W1334">IF(AND(E1334&lt;&gt;"",K1334="OUI",Q1334="OUI"),60,"")</f>
        <v/>
      </c>
      <c r="X1334" s="56"/>
      <c r="Y1334" s="49"/>
      <c r="Z1334" s="49"/>
      <c r="AA1334" s="51"/>
      <c r="AB1334" s="48"/>
    </row>
    <row r="1335" spans="1:28" x14ac:dyDescent="0.25">
      <c r="A1335" s="152" t="str">
        <f t="array" ref="A1335">IF(D1335="",RIGHT(E1335,7),"")</f>
        <v>5241471</v>
      </c>
      <c r="B1335" s="152">
        <f t="array" ref="B1335">E1335</f>
        <v>10005241471</v>
      </c>
      <c r="C1335" s="61" t="str">
        <f t="array" ref="C1335">IFERROR(VLOOKUP(B1335,RT!A:B,2,FALSE),"")</f>
        <v/>
      </c>
      <c r="D1335" s="7" t="str">
        <f t="array" ref="D1335">IFERROR(VLOOKUP(B1335,RT!A:J,10,FALSE),"")</f>
        <v/>
      </c>
      <c r="E1335" s="203">
        <v>10005241471</v>
      </c>
      <c r="F1335" s="204" t="s">
        <v>1609</v>
      </c>
      <c r="G1335" s="204" t="s">
        <v>70</v>
      </c>
      <c r="H1335" s="204"/>
      <c r="I1335" s="204" t="s">
        <v>334</v>
      </c>
      <c r="J1335" s="202" t="s">
        <v>334</v>
      </c>
      <c r="K1335" s="169" t="str">
        <f t="array" ref="K1335">IFERROR(VLOOKUP(B1335,RT!A:K,11,FALSE),"")</f>
        <v/>
      </c>
      <c r="L1335" s="170" t="str">
        <f t="array" ref="L1335">IFERROR(VLOOKUP(B1335,RT!A:AJ,36,FALSE),"")</f>
        <v/>
      </c>
      <c r="M1335" s="53" t="str">
        <f t="array" ref="M1335">IFERROR(VLOOKUP(B1335,RT!A:AL,38,FALSE),"")</f>
        <v/>
      </c>
      <c r="N1335" s="52" t="str">
        <f t="array" ref="N1335">IFERROR(VLOOKUP(B1335,RT!A:AK,37,FALSE),"")</f>
        <v/>
      </c>
      <c r="O1335" s="54" t="str">
        <f t="array" ref="O1335">IFERROR(VLOOKUP(B1335,RT!A:I,9,FALSE),"")</f>
        <v/>
      </c>
      <c r="P1335" s="52" t="str">
        <f t="array" ref="P1335">IFERROR(VLOOKUP(B1335,RT!A:H,8,FALSE),"")</f>
        <v/>
      </c>
      <c r="Q1335" s="55" t="str">
        <f t="array" ref="Q1335">IFERROR(VLOOKUP(B1335,RT!A:AA,27,FALSE),"")</f>
        <v/>
      </c>
      <c r="R1335" s="56" t="str">
        <f t="array" ref="R1335">IF(AND(E1335&lt;&gt;"",G1335="INS",K1335="OUI",M1335&gt;0),M1335*IF($O1335&gt;41790,5.94,5.65),"")</f>
        <v/>
      </c>
      <c r="S1335" s="50" t="str">
        <f t="array" ref="S1335">IF(AND(E1335&lt;&gt;"",G1335="REV",K1335="OUI",M1335&gt;0),M1335*IF($O1335&gt;41790,6.2,5.9),"")</f>
        <v/>
      </c>
      <c r="T1335" s="57" t="str">
        <f t="array" ref="T1335">IF(AND(E1335&lt;&gt;"",K1335="NON",OR(L1335="Branchement individuel",L1335="Batiment détruit")),3,"")</f>
        <v/>
      </c>
      <c r="U1335" s="58"/>
      <c r="V1335" s="58" t="str">
        <f t="array" ref="V1335">IF(AND(E1335&lt;&gt;"",K1335="OUI",Q1335="OUI"),18,"")</f>
        <v/>
      </c>
      <c r="W1335" s="49" t="str">
        <f t="array" ref="W1335">IF(AND(E1335&lt;&gt;"",K1335="OUI",Q1335="OUI"),60,"")</f>
        <v/>
      </c>
      <c r="X1335" s="56"/>
      <c r="Y1335" s="49"/>
      <c r="Z1335" s="49"/>
      <c r="AA1335" s="51"/>
      <c r="AB1335" s="48"/>
    </row>
    <row r="1336" spans="1:28" x14ac:dyDescent="0.25">
      <c r="A1336" s="152" t="str">
        <f t="array" ref="A1336">IF(D1336="",RIGHT(E1336,7),"")</f>
        <v>5242074</v>
      </c>
      <c r="B1336" s="152">
        <f t="array" ref="B1336">E1336</f>
        <v>10005242074</v>
      </c>
      <c r="C1336" s="61" t="str">
        <f t="array" ref="C1336">IFERROR(VLOOKUP(B1336,RT!A:B,2,FALSE),"")</f>
        <v/>
      </c>
      <c r="D1336" s="7" t="str">
        <f t="array" ref="D1336">IFERROR(VLOOKUP(B1336,RT!A:J,10,FALSE),"")</f>
        <v/>
      </c>
      <c r="E1336" s="203">
        <v>10005242074</v>
      </c>
      <c r="F1336" s="204" t="s">
        <v>1608</v>
      </c>
      <c r="G1336" s="204" t="s">
        <v>70</v>
      </c>
      <c r="H1336" s="204"/>
      <c r="I1336" s="204" t="s">
        <v>334</v>
      </c>
      <c r="J1336" s="202" t="s">
        <v>334</v>
      </c>
      <c r="K1336" s="169" t="str">
        <f t="array" ref="K1336">IFERROR(VLOOKUP(B1336,RT!A:K,11,FALSE),"")</f>
        <v/>
      </c>
      <c r="L1336" s="170" t="str">
        <f t="array" ref="L1336">IFERROR(VLOOKUP(B1336,RT!A:AJ,36,FALSE),"")</f>
        <v/>
      </c>
      <c r="M1336" s="53" t="str">
        <f t="array" ref="M1336">IFERROR(VLOOKUP(B1336,RT!A:AL,38,FALSE),"")</f>
        <v/>
      </c>
      <c r="N1336" s="52" t="str">
        <f t="array" ref="N1336">IFERROR(VLOOKUP(B1336,RT!A:AK,37,FALSE),"")</f>
        <v/>
      </c>
      <c r="O1336" s="54" t="str">
        <f t="array" ref="O1336">IFERROR(VLOOKUP(B1336,RT!A:I,9,FALSE),"")</f>
        <v/>
      </c>
      <c r="P1336" s="52" t="str">
        <f t="array" ref="P1336">IFERROR(VLOOKUP(B1336,RT!A:H,8,FALSE),"")</f>
        <v/>
      </c>
      <c r="Q1336" s="55" t="str">
        <f t="array" ref="Q1336">IFERROR(VLOOKUP(B1336,RT!A:AA,27,FALSE),"")</f>
        <v/>
      </c>
      <c r="R1336" s="56" t="str">
        <f t="array" ref="R1336">IF(AND(E1336&lt;&gt;"",G1336="INS",K1336="OUI",M1336&gt;0),M1336*IF($O1336&gt;41790,5.94,5.65),"")</f>
        <v/>
      </c>
      <c r="S1336" s="50" t="str">
        <f t="array" ref="S1336">IF(AND(E1336&lt;&gt;"",G1336="REV",K1336="OUI",M1336&gt;0),M1336*IF($O1336&gt;41790,6.2,5.9),"")</f>
        <v/>
      </c>
      <c r="T1336" s="57" t="str">
        <f t="array" ref="T1336">IF(AND(E1336&lt;&gt;"",K1336="NON",OR(L1336="Branchement individuel",L1336="Batiment détruit")),3,"")</f>
        <v/>
      </c>
      <c r="U1336" s="58"/>
      <c r="V1336" s="58" t="str">
        <f t="array" ref="V1336">IF(AND(E1336&lt;&gt;"",K1336="OUI",Q1336="OUI"),18,"")</f>
        <v/>
      </c>
      <c r="W1336" s="49" t="str">
        <f t="array" ref="W1336">IF(AND(E1336&lt;&gt;"",K1336="OUI",Q1336="OUI"),60,"")</f>
        <v/>
      </c>
      <c r="X1336" s="56"/>
      <c r="Y1336" s="49"/>
      <c r="Z1336" s="49"/>
      <c r="AA1336" s="51"/>
      <c r="AB1336" s="48"/>
    </row>
    <row r="1337" spans="1:28" x14ac:dyDescent="0.25">
      <c r="A1337" s="152" t="str">
        <f t="array" ref="A1337">IF(D1337="",RIGHT(E1337,7),"")</f>
        <v>5242672</v>
      </c>
      <c r="B1337" s="152">
        <f t="array" ref="B1337">E1337</f>
        <v>10005242672</v>
      </c>
      <c r="C1337" s="61" t="str">
        <f t="array" ref="C1337">IFERROR(VLOOKUP(B1337,RT!A:B,2,FALSE),"")</f>
        <v/>
      </c>
      <c r="D1337" s="7" t="str">
        <f t="array" ref="D1337">IFERROR(VLOOKUP(B1337,RT!A:J,10,FALSE),"")</f>
        <v/>
      </c>
      <c r="E1337" s="203">
        <v>10005242672</v>
      </c>
      <c r="F1337" s="204" t="s">
        <v>1607</v>
      </c>
      <c r="G1337" s="204" t="s">
        <v>70</v>
      </c>
      <c r="H1337" s="204"/>
      <c r="I1337" s="204" t="s">
        <v>334</v>
      </c>
      <c r="J1337" s="202" t="s">
        <v>334</v>
      </c>
      <c r="K1337" s="169" t="str">
        <f t="array" ref="K1337">IFERROR(VLOOKUP(B1337,RT!A:K,11,FALSE),"")</f>
        <v/>
      </c>
      <c r="L1337" s="170" t="str">
        <f t="array" ref="L1337">IFERROR(VLOOKUP(B1337,RT!A:AJ,36,FALSE),"")</f>
        <v/>
      </c>
      <c r="M1337" s="53" t="str">
        <f t="array" ref="M1337">IFERROR(VLOOKUP(B1337,RT!A:AL,38,FALSE),"")</f>
        <v/>
      </c>
      <c r="N1337" s="52" t="str">
        <f t="array" ref="N1337">IFERROR(VLOOKUP(B1337,RT!A:AK,37,FALSE),"")</f>
        <v/>
      </c>
      <c r="O1337" s="54" t="str">
        <f t="array" ref="O1337">IFERROR(VLOOKUP(B1337,RT!A:I,9,FALSE),"")</f>
        <v/>
      </c>
      <c r="P1337" s="52" t="str">
        <f t="array" ref="P1337">IFERROR(VLOOKUP(B1337,RT!A:H,8,FALSE),"")</f>
        <v/>
      </c>
      <c r="Q1337" s="55" t="str">
        <f t="array" ref="Q1337">IFERROR(VLOOKUP(B1337,RT!A:AA,27,FALSE),"")</f>
        <v/>
      </c>
      <c r="R1337" s="56" t="str">
        <f t="array" ref="R1337">IF(AND(E1337&lt;&gt;"",G1337="INS",K1337="OUI",M1337&gt;0),M1337*IF($O1337&gt;41790,5.94,5.65),"")</f>
        <v/>
      </c>
      <c r="S1337" s="50" t="str">
        <f t="array" ref="S1337">IF(AND(E1337&lt;&gt;"",G1337="REV",K1337="OUI",M1337&gt;0),M1337*IF($O1337&gt;41790,6.2,5.9),"")</f>
        <v/>
      </c>
      <c r="T1337" s="57" t="str">
        <f t="array" ref="T1337">IF(AND(E1337&lt;&gt;"",K1337="NON",OR(L1337="Branchement individuel",L1337="Batiment détruit")),3,"")</f>
        <v/>
      </c>
      <c r="U1337" s="58"/>
      <c r="V1337" s="58" t="str">
        <f t="array" ref="V1337">IF(AND(E1337&lt;&gt;"",K1337="OUI",Q1337="OUI"),18,"")</f>
        <v/>
      </c>
      <c r="W1337" s="49" t="str">
        <f t="array" ref="W1337">IF(AND(E1337&lt;&gt;"",K1337="OUI",Q1337="OUI"),60,"")</f>
        <v/>
      </c>
      <c r="X1337" s="56"/>
      <c r="Y1337" s="49"/>
      <c r="Z1337" s="49"/>
      <c r="AA1337" s="51"/>
      <c r="AB1337" s="48"/>
    </row>
    <row r="1338" spans="1:28" x14ac:dyDescent="0.25">
      <c r="A1338" s="152" t="str">
        <f t="array" ref="A1338">IF(D1338="",RIGHT(E1338,7),"")</f>
        <v>5243289</v>
      </c>
      <c r="B1338" s="152">
        <f t="array" ref="B1338">E1338</f>
        <v>10005243289</v>
      </c>
      <c r="C1338" s="61" t="str">
        <f t="array" ref="C1338">IFERROR(VLOOKUP(B1338,RT!A:B,2,FALSE),"")</f>
        <v/>
      </c>
      <c r="D1338" s="7" t="str">
        <f t="array" ref="D1338">IFERROR(VLOOKUP(B1338,RT!A:J,10,FALSE),"")</f>
        <v/>
      </c>
      <c r="E1338" s="203">
        <v>10005243289</v>
      </c>
      <c r="F1338" s="204" t="s">
        <v>1606</v>
      </c>
      <c r="G1338" s="204" t="s">
        <v>70</v>
      </c>
      <c r="H1338" s="204"/>
      <c r="I1338" s="204" t="s">
        <v>334</v>
      </c>
      <c r="J1338" s="202" t="s">
        <v>334</v>
      </c>
      <c r="K1338" s="169" t="str">
        <f t="array" ref="K1338">IFERROR(VLOOKUP(B1338,RT!A:K,11,FALSE),"")</f>
        <v/>
      </c>
      <c r="L1338" s="170" t="str">
        <f t="array" ref="L1338">IFERROR(VLOOKUP(B1338,RT!A:AJ,36,FALSE),"")</f>
        <v/>
      </c>
      <c r="M1338" s="53" t="str">
        <f t="array" ref="M1338">IFERROR(VLOOKUP(B1338,RT!A:AL,38,FALSE),"")</f>
        <v/>
      </c>
      <c r="N1338" s="52" t="str">
        <f t="array" ref="N1338">IFERROR(VLOOKUP(B1338,RT!A:AK,37,FALSE),"")</f>
        <v/>
      </c>
      <c r="O1338" s="54" t="str">
        <f t="array" ref="O1338">IFERROR(VLOOKUP(B1338,RT!A:I,9,FALSE),"")</f>
        <v/>
      </c>
      <c r="P1338" s="52" t="str">
        <f t="array" ref="P1338">IFERROR(VLOOKUP(B1338,RT!A:H,8,FALSE),"")</f>
        <v/>
      </c>
      <c r="Q1338" s="55" t="str">
        <f t="array" ref="Q1338">IFERROR(VLOOKUP(B1338,RT!A:AA,27,FALSE),"")</f>
        <v/>
      </c>
      <c r="R1338" s="56" t="str">
        <f t="array" ref="R1338">IF(AND(E1338&lt;&gt;"",G1338="INS",K1338="OUI",M1338&gt;0),M1338*IF($O1338&gt;41790,5.94,5.65),"")</f>
        <v/>
      </c>
      <c r="S1338" s="50" t="str">
        <f t="array" ref="S1338">IF(AND(E1338&lt;&gt;"",G1338="REV",K1338="OUI",M1338&gt;0),M1338*IF($O1338&gt;41790,6.2,5.9),"")</f>
        <v/>
      </c>
      <c r="T1338" s="57" t="str">
        <f t="array" ref="T1338">IF(AND(E1338&lt;&gt;"",K1338="NON",OR(L1338="Branchement individuel",L1338="Batiment détruit")),3,"")</f>
        <v/>
      </c>
      <c r="U1338" s="58"/>
      <c r="V1338" s="58" t="str">
        <f t="array" ref="V1338">IF(AND(E1338&lt;&gt;"",K1338="OUI",Q1338="OUI"),18,"")</f>
        <v/>
      </c>
      <c r="W1338" s="49" t="str">
        <f t="array" ref="W1338">IF(AND(E1338&lt;&gt;"",K1338="OUI",Q1338="OUI"),60,"")</f>
        <v/>
      </c>
      <c r="X1338" s="56"/>
      <c r="Y1338" s="49"/>
      <c r="Z1338" s="49"/>
      <c r="AA1338" s="51"/>
      <c r="AB1338" s="48"/>
    </row>
    <row r="1339" spans="1:28" x14ac:dyDescent="0.25">
      <c r="A1339" s="152" t="str">
        <f t="array" ref="A1339">IF(D1339="",RIGHT(E1339,7),"")</f>
        <v>5558844</v>
      </c>
      <c r="B1339" s="152">
        <f t="array" ref="B1339">E1339</f>
        <v>10005558844</v>
      </c>
      <c r="C1339" s="61" t="str">
        <f t="array" ref="C1339">IFERROR(VLOOKUP(B1339,RT!A:B,2,FALSE),"")</f>
        <v/>
      </c>
      <c r="D1339" s="7" t="str">
        <f t="array" ref="D1339">IFERROR(VLOOKUP(B1339,RT!A:J,10,FALSE),"")</f>
        <v/>
      </c>
      <c r="E1339" s="203">
        <v>10005558844</v>
      </c>
      <c r="F1339" s="204" t="s">
        <v>1605</v>
      </c>
      <c r="G1339" s="204" t="s">
        <v>70</v>
      </c>
      <c r="H1339" s="204"/>
      <c r="I1339" s="204" t="s">
        <v>334</v>
      </c>
      <c r="J1339" s="202" t="s">
        <v>334</v>
      </c>
      <c r="K1339" s="169" t="str">
        <f t="array" ref="K1339">IFERROR(VLOOKUP(B1339,RT!A:K,11,FALSE),"")</f>
        <v/>
      </c>
      <c r="L1339" s="170" t="str">
        <f t="array" ref="L1339">IFERROR(VLOOKUP(B1339,RT!A:AJ,36,FALSE),"")</f>
        <v/>
      </c>
      <c r="M1339" s="53" t="str">
        <f t="array" ref="M1339">IFERROR(VLOOKUP(B1339,RT!A:AL,38,FALSE),"")</f>
        <v/>
      </c>
      <c r="N1339" s="52" t="str">
        <f t="array" ref="N1339">IFERROR(VLOOKUP(B1339,RT!A:AK,37,FALSE),"")</f>
        <v/>
      </c>
      <c r="O1339" s="54" t="str">
        <f t="array" ref="O1339">IFERROR(VLOOKUP(B1339,RT!A:I,9,FALSE),"")</f>
        <v/>
      </c>
      <c r="P1339" s="52" t="str">
        <f t="array" ref="P1339">IFERROR(VLOOKUP(B1339,RT!A:H,8,FALSE),"")</f>
        <v/>
      </c>
      <c r="Q1339" s="55" t="str">
        <f t="array" ref="Q1339">IFERROR(VLOOKUP(B1339,RT!A:AA,27,FALSE),"")</f>
        <v/>
      </c>
      <c r="R1339" s="56" t="str">
        <f t="array" ref="R1339">IF(AND(E1339&lt;&gt;"",G1339="INS",K1339="OUI",M1339&gt;0),M1339*IF($O1339&gt;41790,5.94,5.65),"")</f>
        <v/>
      </c>
      <c r="S1339" s="50" t="str">
        <f t="array" ref="S1339">IF(AND(E1339&lt;&gt;"",G1339="REV",K1339="OUI",M1339&gt;0),M1339*IF($O1339&gt;41790,6.2,5.9),"")</f>
        <v/>
      </c>
      <c r="T1339" s="57" t="str">
        <f t="array" ref="T1339">IF(AND(E1339&lt;&gt;"",K1339="NON",OR(L1339="Branchement individuel",L1339="Batiment détruit")),3,"")</f>
        <v/>
      </c>
      <c r="U1339" s="58"/>
      <c r="V1339" s="58" t="str">
        <f t="array" ref="V1339">IF(AND(E1339&lt;&gt;"",K1339="OUI",Q1339="OUI"),18,"")</f>
        <v/>
      </c>
      <c r="W1339" s="49" t="str">
        <f t="array" ref="W1339">IF(AND(E1339&lt;&gt;"",K1339="OUI",Q1339="OUI"),60,"")</f>
        <v/>
      </c>
      <c r="X1339" s="56"/>
      <c r="Y1339" s="49"/>
      <c r="Z1339" s="49"/>
      <c r="AA1339" s="51"/>
      <c r="AB1339" s="48"/>
    </row>
    <row r="1340" spans="1:28" x14ac:dyDescent="0.25">
      <c r="A1340" s="152" t="str">
        <f t="array" ref="A1340">IF(D1340="",RIGHT(E1340,7),"")</f>
        <v>5242075</v>
      </c>
      <c r="B1340" s="152">
        <f t="array" ref="B1340">E1340</f>
        <v>10005242075</v>
      </c>
      <c r="C1340" s="61" t="str">
        <f t="array" ref="C1340">IFERROR(VLOOKUP(B1340,RT!A:B,2,FALSE),"")</f>
        <v/>
      </c>
      <c r="D1340" s="7" t="str">
        <f t="array" ref="D1340">IFERROR(VLOOKUP(B1340,RT!A:J,10,FALSE),"")</f>
        <v/>
      </c>
      <c r="E1340" s="203">
        <v>10005242075</v>
      </c>
      <c r="F1340" s="204" t="s">
        <v>1603</v>
      </c>
      <c r="G1340" s="204" t="s">
        <v>70</v>
      </c>
      <c r="H1340" s="204"/>
      <c r="I1340" s="204" t="s">
        <v>334</v>
      </c>
      <c r="J1340" s="202" t="s">
        <v>334</v>
      </c>
      <c r="K1340" s="169" t="str">
        <f t="array" ref="K1340">IFERROR(VLOOKUP(B1340,RT!A:K,11,FALSE),"")</f>
        <v/>
      </c>
      <c r="L1340" s="170" t="str">
        <f t="array" ref="L1340">IFERROR(VLOOKUP(B1340,RT!A:AJ,36,FALSE),"")</f>
        <v/>
      </c>
      <c r="M1340" s="53" t="str">
        <f t="array" ref="M1340">IFERROR(VLOOKUP(B1340,RT!A:AL,38,FALSE),"")</f>
        <v/>
      </c>
      <c r="N1340" s="52" t="str">
        <f t="array" ref="N1340">IFERROR(VLOOKUP(B1340,RT!A:AK,37,FALSE),"")</f>
        <v/>
      </c>
      <c r="O1340" s="54" t="str">
        <f t="array" ref="O1340">IFERROR(VLOOKUP(B1340,RT!A:I,9,FALSE),"")</f>
        <v/>
      </c>
      <c r="P1340" s="52" t="str">
        <f t="array" ref="P1340">IFERROR(VLOOKUP(B1340,RT!A:H,8,FALSE),"")</f>
        <v/>
      </c>
      <c r="Q1340" s="55" t="str">
        <f t="array" ref="Q1340">IFERROR(VLOOKUP(B1340,RT!A:AA,27,FALSE),"")</f>
        <v/>
      </c>
      <c r="R1340" s="56" t="str">
        <f t="array" ref="R1340">IF(AND(E1340&lt;&gt;"",G1340="INS",K1340="OUI",M1340&gt;0),M1340*IF($O1340&gt;41790,5.94,5.65),"")</f>
        <v/>
      </c>
      <c r="S1340" s="50" t="str">
        <f t="array" ref="S1340">IF(AND(E1340&lt;&gt;"",G1340="REV",K1340="OUI",M1340&gt;0),M1340*IF($O1340&gt;41790,6.2,5.9),"")</f>
        <v/>
      </c>
      <c r="T1340" s="57" t="str">
        <f t="array" ref="T1340">IF(AND(E1340&lt;&gt;"",K1340="NON",OR(L1340="Branchement individuel",L1340="Batiment détruit")),3,"")</f>
        <v/>
      </c>
      <c r="U1340" s="58"/>
      <c r="V1340" s="58" t="str">
        <f t="array" ref="V1340">IF(AND(E1340&lt;&gt;"",K1340="OUI",Q1340="OUI"),18,"")</f>
        <v/>
      </c>
      <c r="W1340" s="49" t="str">
        <f t="array" ref="W1340">IF(AND(E1340&lt;&gt;"",K1340="OUI",Q1340="OUI"),60,"")</f>
        <v/>
      </c>
      <c r="X1340" s="56"/>
      <c r="Y1340" s="49"/>
      <c r="Z1340" s="49"/>
      <c r="AA1340" s="51"/>
      <c r="AB1340" s="48"/>
    </row>
    <row r="1341" spans="1:28" x14ac:dyDescent="0.25">
      <c r="A1341" s="152" t="str">
        <f t="array" ref="A1341">IF(D1341="",RIGHT(E1341,7),"")</f>
        <v>5242673</v>
      </c>
      <c r="B1341" s="152">
        <f t="array" ref="B1341">E1341</f>
        <v>10005242673</v>
      </c>
      <c r="C1341" s="61" t="str">
        <f t="array" ref="C1341">IFERROR(VLOOKUP(B1341,RT!A:B,2,FALSE),"")</f>
        <v/>
      </c>
      <c r="D1341" s="7" t="str">
        <f t="array" ref="D1341">IFERROR(VLOOKUP(B1341,RT!A:J,10,FALSE),"")</f>
        <v/>
      </c>
      <c r="E1341" s="203">
        <v>10005242673</v>
      </c>
      <c r="F1341" s="204" t="s">
        <v>1602</v>
      </c>
      <c r="G1341" s="204" t="s">
        <v>70</v>
      </c>
      <c r="H1341" s="204"/>
      <c r="I1341" s="204" t="s">
        <v>334</v>
      </c>
      <c r="J1341" s="202" t="s">
        <v>334</v>
      </c>
      <c r="K1341" s="169" t="str">
        <f t="array" ref="K1341">IFERROR(VLOOKUP(B1341,RT!A:K,11,FALSE),"")</f>
        <v/>
      </c>
      <c r="L1341" s="170" t="str">
        <f t="array" ref="L1341">IFERROR(VLOOKUP(B1341,RT!A:AJ,36,FALSE),"")</f>
        <v/>
      </c>
      <c r="M1341" s="53" t="str">
        <f t="array" ref="M1341">IFERROR(VLOOKUP(B1341,RT!A:AL,38,FALSE),"")</f>
        <v/>
      </c>
      <c r="N1341" s="52" t="str">
        <f t="array" ref="N1341">IFERROR(VLOOKUP(B1341,RT!A:AK,37,FALSE),"")</f>
        <v/>
      </c>
      <c r="O1341" s="54" t="str">
        <f t="array" ref="O1341">IFERROR(VLOOKUP(B1341,RT!A:I,9,FALSE),"")</f>
        <v/>
      </c>
      <c r="P1341" s="52" t="str">
        <f t="array" ref="P1341">IFERROR(VLOOKUP(B1341,RT!A:H,8,FALSE),"")</f>
        <v/>
      </c>
      <c r="Q1341" s="55" t="str">
        <f t="array" ref="Q1341">IFERROR(VLOOKUP(B1341,RT!A:AA,27,FALSE),"")</f>
        <v/>
      </c>
      <c r="R1341" s="56" t="str">
        <f t="array" ref="R1341">IF(AND(E1341&lt;&gt;"",G1341="INS",K1341="OUI",M1341&gt;0),M1341*IF($O1341&gt;41790,5.94,5.65),"")</f>
        <v/>
      </c>
      <c r="S1341" s="50" t="str">
        <f t="array" ref="S1341">IF(AND(E1341&lt;&gt;"",G1341="REV",K1341="OUI",M1341&gt;0),M1341*IF($O1341&gt;41790,6.2,5.9),"")</f>
        <v/>
      </c>
      <c r="T1341" s="57" t="str">
        <f t="array" ref="T1341">IF(AND(E1341&lt;&gt;"",K1341="NON",OR(L1341="Branchement individuel",L1341="Batiment détruit")),3,"")</f>
        <v/>
      </c>
      <c r="U1341" s="58"/>
      <c r="V1341" s="58" t="str">
        <f t="array" ref="V1341">IF(AND(E1341&lt;&gt;"",K1341="OUI",Q1341="OUI"),18,"")</f>
        <v/>
      </c>
      <c r="W1341" s="49" t="str">
        <f t="array" ref="W1341">IF(AND(E1341&lt;&gt;"",K1341="OUI",Q1341="OUI"),60,"")</f>
        <v/>
      </c>
      <c r="X1341" s="56"/>
      <c r="Y1341" s="49"/>
      <c r="Z1341" s="49"/>
      <c r="AA1341" s="51"/>
      <c r="AB1341" s="48"/>
    </row>
    <row r="1342" spans="1:28" x14ac:dyDescent="0.25">
      <c r="A1342" s="152" t="str">
        <f t="array" ref="A1342">IF(D1342="",RIGHT(E1342,7),"")</f>
        <v>5243868</v>
      </c>
      <c r="B1342" s="152">
        <f t="array" ref="B1342">E1342</f>
        <v>10005243868</v>
      </c>
      <c r="C1342" s="61" t="str">
        <f t="array" ref="C1342">IFERROR(VLOOKUP(B1342,RT!A:B,2,FALSE),"")</f>
        <v/>
      </c>
      <c r="D1342" s="7" t="str">
        <f t="array" ref="D1342">IFERROR(VLOOKUP(B1342,RT!A:J,10,FALSE),"")</f>
        <v/>
      </c>
      <c r="E1342" s="203">
        <v>10005243868</v>
      </c>
      <c r="F1342" s="204" t="s">
        <v>1601</v>
      </c>
      <c r="G1342" s="204" t="s">
        <v>70</v>
      </c>
      <c r="H1342" s="204"/>
      <c r="I1342" s="204" t="s">
        <v>334</v>
      </c>
      <c r="J1342" s="202" t="s">
        <v>334</v>
      </c>
      <c r="K1342" s="169" t="str">
        <f t="array" ref="K1342">IFERROR(VLOOKUP(B1342,RT!A:K,11,FALSE),"")</f>
        <v/>
      </c>
      <c r="L1342" s="170" t="str">
        <f t="array" ref="L1342">IFERROR(VLOOKUP(B1342,RT!A:AJ,36,FALSE),"")</f>
        <v/>
      </c>
      <c r="M1342" s="53" t="str">
        <f t="array" ref="M1342">IFERROR(VLOOKUP(B1342,RT!A:AL,38,FALSE),"")</f>
        <v/>
      </c>
      <c r="N1342" s="52" t="str">
        <f t="array" ref="N1342">IFERROR(VLOOKUP(B1342,RT!A:AK,37,FALSE),"")</f>
        <v/>
      </c>
      <c r="O1342" s="54" t="str">
        <f t="array" ref="O1342">IFERROR(VLOOKUP(B1342,RT!A:I,9,FALSE),"")</f>
        <v/>
      </c>
      <c r="P1342" s="52" t="str">
        <f t="array" ref="P1342">IFERROR(VLOOKUP(B1342,RT!A:H,8,FALSE),"")</f>
        <v/>
      </c>
      <c r="Q1342" s="55" t="str">
        <f t="array" ref="Q1342">IFERROR(VLOOKUP(B1342,RT!A:AA,27,FALSE),"")</f>
        <v/>
      </c>
      <c r="R1342" s="56" t="str">
        <f t="array" ref="R1342">IF(AND(E1342&lt;&gt;"",G1342="INS",K1342="OUI",M1342&gt;0),M1342*IF($O1342&gt;41790,5.94,5.65),"")</f>
        <v/>
      </c>
      <c r="S1342" s="50" t="str">
        <f t="array" ref="S1342">IF(AND(E1342&lt;&gt;"",G1342="REV",K1342="OUI",M1342&gt;0),M1342*IF($O1342&gt;41790,6.2,5.9),"")</f>
        <v/>
      </c>
      <c r="T1342" s="57" t="str">
        <f t="array" ref="T1342">IF(AND(E1342&lt;&gt;"",K1342="NON",OR(L1342="Branchement individuel",L1342="Batiment détruit")),3,"")</f>
        <v/>
      </c>
      <c r="U1342" s="58"/>
      <c r="V1342" s="58" t="str">
        <f t="array" ref="V1342">IF(AND(E1342&lt;&gt;"",K1342="OUI",Q1342="OUI"),18,"")</f>
        <v/>
      </c>
      <c r="W1342" s="49" t="str">
        <f t="array" ref="W1342">IF(AND(E1342&lt;&gt;"",K1342="OUI",Q1342="OUI"),60,"")</f>
        <v/>
      </c>
      <c r="X1342" s="56"/>
      <c r="Y1342" s="49"/>
      <c r="Z1342" s="49"/>
      <c r="AA1342" s="51"/>
      <c r="AB1342" s="48"/>
    </row>
    <row r="1343" spans="1:28" x14ac:dyDescent="0.25">
      <c r="A1343" s="152" t="str">
        <f t="array" ref="A1343">IF(D1343="",RIGHT(E1343,7),"")</f>
        <v>5240855</v>
      </c>
      <c r="B1343" s="152">
        <f t="array" ref="B1343">E1343</f>
        <v>10005240855</v>
      </c>
      <c r="C1343" s="61" t="str">
        <f t="array" ref="C1343">IFERROR(VLOOKUP(B1343,RT!A:B,2,FALSE),"")</f>
        <v/>
      </c>
      <c r="D1343" s="7" t="str">
        <f t="array" ref="D1343">IFERROR(VLOOKUP(B1343,RT!A:J,10,FALSE),"")</f>
        <v/>
      </c>
      <c r="E1343" s="203">
        <v>10005240855</v>
      </c>
      <c r="F1343" s="204" t="s">
        <v>1615</v>
      </c>
      <c r="G1343" s="204" t="s">
        <v>70</v>
      </c>
      <c r="H1343" s="204"/>
      <c r="I1343" s="204" t="s">
        <v>334</v>
      </c>
      <c r="J1343" s="202" t="s">
        <v>334</v>
      </c>
      <c r="K1343" s="169" t="str">
        <f t="array" ref="K1343">IFERROR(VLOOKUP(B1343,RT!A:K,11,FALSE),"")</f>
        <v/>
      </c>
      <c r="L1343" s="170" t="str">
        <f t="array" ref="L1343">IFERROR(VLOOKUP(B1343,RT!A:AJ,36,FALSE),"")</f>
        <v/>
      </c>
      <c r="M1343" s="53" t="str">
        <f t="array" ref="M1343">IFERROR(VLOOKUP(B1343,RT!A:AL,38,FALSE),"")</f>
        <v/>
      </c>
      <c r="N1343" s="52" t="str">
        <f t="array" ref="N1343">IFERROR(VLOOKUP(B1343,RT!A:AK,37,FALSE),"")</f>
        <v/>
      </c>
      <c r="O1343" s="54" t="str">
        <f t="array" ref="O1343">IFERROR(VLOOKUP(B1343,RT!A:I,9,FALSE),"")</f>
        <v/>
      </c>
      <c r="P1343" s="52" t="str">
        <f t="array" ref="P1343">IFERROR(VLOOKUP(B1343,RT!A:H,8,FALSE),"")</f>
        <v/>
      </c>
      <c r="Q1343" s="55" t="str">
        <f t="array" ref="Q1343">IFERROR(VLOOKUP(B1343,RT!A:AA,27,FALSE),"")</f>
        <v/>
      </c>
      <c r="R1343" s="56" t="str">
        <f t="array" ref="R1343">IF(AND(E1343&lt;&gt;"",G1343="INS",K1343="OUI",M1343&gt;0),M1343*IF($O1343&gt;41790,5.94,5.65),"")</f>
        <v/>
      </c>
      <c r="S1343" s="50" t="str">
        <f t="array" ref="S1343">IF(AND(E1343&lt;&gt;"",G1343="REV",K1343="OUI",M1343&gt;0),M1343*IF($O1343&gt;41790,6.2,5.9),"")</f>
        <v/>
      </c>
      <c r="T1343" s="57" t="str">
        <f t="array" ref="T1343">IF(AND(E1343&lt;&gt;"",K1343="NON",OR(L1343="Branchement individuel",L1343="Batiment détruit")),3,"")</f>
        <v/>
      </c>
      <c r="U1343" s="58"/>
      <c r="V1343" s="58" t="str">
        <f t="array" ref="V1343">IF(AND(E1343&lt;&gt;"",K1343="OUI",Q1343="OUI"),18,"")</f>
        <v/>
      </c>
      <c r="W1343" s="49" t="str">
        <f t="array" ref="W1343">IF(AND(E1343&lt;&gt;"",K1343="OUI",Q1343="OUI"),60,"")</f>
        <v/>
      </c>
      <c r="X1343" s="56"/>
      <c r="Y1343" s="49"/>
      <c r="Z1343" s="49"/>
      <c r="AA1343" s="51"/>
      <c r="AB1343" s="48"/>
    </row>
    <row r="1344" spans="1:28" x14ac:dyDescent="0.25">
      <c r="A1344" s="152" t="str">
        <f t="array" ref="A1344">IF(D1344="",RIGHT(E1344,7),"")</f>
        <v>5202187</v>
      </c>
      <c r="B1344" s="152">
        <f t="array" ref="B1344">E1344</f>
        <v>10005202187</v>
      </c>
      <c r="C1344" s="61" t="str">
        <f t="array" ref="C1344">IFERROR(VLOOKUP(B1344,RT!A:B,2,FALSE),"")</f>
        <v/>
      </c>
      <c r="D1344" s="7" t="str">
        <f t="array" ref="D1344">IFERROR(VLOOKUP(B1344,RT!A:J,10,FALSE),"")</f>
        <v/>
      </c>
      <c r="E1344" s="203">
        <v>10005202187</v>
      </c>
      <c r="F1344" s="204" t="s">
        <v>1569</v>
      </c>
      <c r="G1344" s="204" t="s">
        <v>70</v>
      </c>
      <c r="H1344" s="204"/>
      <c r="I1344" s="204" t="s">
        <v>334</v>
      </c>
      <c r="J1344" s="202" t="s">
        <v>334</v>
      </c>
      <c r="K1344" s="169" t="str">
        <f t="array" ref="K1344">IFERROR(VLOOKUP(B1344,RT!A:K,11,FALSE),"")</f>
        <v/>
      </c>
      <c r="L1344" s="170" t="str">
        <f t="array" ref="L1344">IFERROR(VLOOKUP(B1344,RT!A:AJ,36,FALSE),"")</f>
        <v/>
      </c>
      <c r="M1344" s="53" t="str">
        <f t="array" ref="M1344">IFERROR(VLOOKUP(B1344,RT!A:AL,38,FALSE),"")</f>
        <v/>
      </c>
      <c r="N1344" s="52" t="str">
        <f t="array" ref="N1344">IFERROR(VLOOKUP(B1344,RT!A:AK,37,FALSE),"")</f>
        <v/>
      </c>
      <c r="O1344" s="54" t="str">
        <f t="array" ref="O1344">IFERROR(VLOOKUP(B1344,RT!A:I,9,FALSE),"")</f>
        <v/>
      </c>
      <c r="P1344" s="52" t="str">
        <f t="array" ref="P1344">IFERROR(VLOOKUP(B1344,RT!A:H,8,FALSE),"")</f>
        <v/>
      </c>
      <c r="Q1344" s="55" t="str">
        <f t="array" ref="Q1344">IFERROR(VLOOKUP(B1344,RT!A:AA,27,FALSE),"")</f>
        <v/>
      </c>
      <c r="R1344" s="56" t="str">
        <f t="array" ref="R1344">IF(AND(E1344&lt;&gt;"",G1344="INS",K1344="OUI",M1344&gt;0),M1344*IF($O1344&gt;41790,5.94,5.65),"")</f>
        <v/>
      </c>
      <c r="S1344" s="50" t="str">
        <f t="array" ref="S1344">IF(AND(E1344&lt;&gt;"",G1344="REV",K1344="OUI",M1344&gt;0),M1344*IF($O1344&gt;41790,6.2,5.9),"")</f>
        <v/>
      </c>
      <c r="T1344" s="57" t="str">
        <f t="array" ref="T1344">IF(AND(E1344&lt;&gt;"",K1344="NON",OR(L1344="Branchement individuel",L1344="Batiment détruit")),3,"")</f>
        <v/>
      </c>
      <c r="U1344" s="58"/>
      <c r="V1344" s="58" t="str">
        <f t="array" ref="V1344">IF(AND(E1344&lt;&gt;"",K1344="OUI",Q1344="OUI"),18,"")</f>
        <v/>
      </c>
      <c r="W1344" s="49" t="str">
        <f t="array" ref="W1344">IF(AND(E1344&lt;&gt;"",K1344="OUI",Q1344="OUI"),60,"")</f>
        <v/>
      </c>
      <c r="X1344" s="56"/>
      <c r="Y1344" s="49"/>
      <c r="Z1344" s="49"/>
      <c r="AA1344" s="51"/>
      <c r="AB1344" s="48"/>
    </row>
    <row r="1345" spans="1:28" x14ac:dyDescent="0.25">
      <c r="A1345" s="152" t="str">
        <f t="array" ref="A1345">IF(D1345="",RIGHT(E1345,7),"")</f>
        <v>5203152</v>
      </c>
      <c r="B1345" s="152">
        <f t="array" ref="B1345">E1345</f>
        <v>10005203152</v>
      </c>
      <c r="C1345" s="61" t="str">
        <f t="array" ref="C1345">IFERROR(VLOOKUP(B1345,RT!A:B,2,FALSE),"")</f>
        <v/>
      </c>
      <c r="D1345" s="7" t="str">
        <f t="array" ref="D1345">IFERROR(VLOOKUP(B1345,RT!A:J,10,FALSE),"")</f>
        <v/>
      </c>
      <c r="E1345" s="203">
        <v>10005203152</v>
      </c>
      <c r="F1345" s="204" t="s">
        <v>1649</v>
      </c>
      <c r="G1345" s="204" t="s">
        <v>70</v>
      </c>
      <c r="H1345" s="204"/>
      <c r="I1345" s="204" t="s">
        <v>334</v>
      </c>
      <c r="J1345" s="202" t="s">
        <v>334</v>
      </c>
      <c r="K1345" s="169" t="str">
        <f t="array" ref="K1345">IFERROR(VLOOKUP(B1345,RT!A:K,11,FALSE),"")</f>
        <v/>
      </c>
      <c r="L1345" s="170" t="str">
        <f t="array" ref="L1345">IFERROR(VLOOKUP(B1345,RT!A:AJ,36,FALSE),"")</f>
        <v/>
      </c>
      <c r="M1345" s="53" t="str">
        <f t="array" ref="M1345">IFERROR(VLOOKUP(B1345,RT!A:AL,38,FALSE),"")</f>
        <v/>
      </c>
      <c r="N1345" s="52" t="str">
        <f t="array" ref="N1345">IFERROR(VLOOKUP(B1345,RT!A:AK,37,FALSE),"")</f>
        <v/>
      </c>
      <c r="O1345" s="54" t="str">
        <f t="array" ref="O1345">IFERROR(VLOOKUP(B1345,RT!A:I,9,FALSE),"")</f>
        <v/>
      </c>
      <c r="P1345" s="52" t="str">
        <f t="array" ref="P1345">IFERROR(VLOOKUP(B1345,RT!A:H,8,FALSE),"")</f>
        <v/>
      </c>
      <c r="Q1345" s="55" t="str">
        <f t="array" ref="Q1345">IFERROR(VLOOKUP(B1345,RT!A:AA,27,FALSE),"")</f>
        <v/>
      </c>
      <c r="R1345" s="56" t="str">
        <f t="array" ref="R1345">IF(AND(E1345&lt;&gt;"",G1345="INS",K1345="OUI",M1345&gt;0),M1345*IF($O1345&gt;41790,5.94,5.65),"")</f>
        <v/>
      </c>
      <c r="S1345" s="50" t="str">
        <f t="array" ref="S1345">IF(AND(E1345&lt;&gt;"",G1345="REV",K1345="OUI",M1345&gt;0),M1345*IF($O1345&gt;41790,6.2,5.9),"")</f>
        <v/>
      </c>
      <c r="T1345" s="57" t="str">
        <f t="array" ref="T1345">IF(AND(E1345&lt;&gt;"",K1345="NON",OR(L1345="Branchement individuel",L1345="Batiment détruit")),3,"")</f>
        <v/>
      </c>
      <c r="U1345" s="58"/>
      <c r="V1345" s="58" t="str">
        <f t="array" ref="V1345">IF(AND(E1345&lt;&gt;"",K1345="OUI",Q1345="OUI"),18,"")</f>
        <v/>
      </c>
      <c r="W1345" s="49" t="str">
        <f t="array" ref="W1345">IF(AND(E1345&lt;&gt;"",K1345="OUI",Q1345="OUI"),60,"")</f>
        <v/>
      </c>
      <c r="X1345" s="56"/>
      <c r="Y1345" s="49"/>
      <c r="Z1345" s="49"/>
      <c r="AA1345" s="51"/>
      <c r="AB1345" s="48"/>
    </row>
    <row r="1346" spans="1:28" x14ac:dyDescent="0.25">
      <c r="A1346" s="152" t="str">
        <f t="array" ref="A1346">IF(D1346="",RIGHT(E1346,7),"")</f>
        <v>5136775</v>
      </c>
      <c r="B1346" s="152">
        <f t="array" ref="B1346">E1346</f>
        <v>10005136775</v>
      </c>
      <c r="C1346" s="61" t="str">
        <f t="array" ref="C1346">IFERROR(VLOOKUP(B1346,RT!A:B,2,FALSE),"")</f>
        <v/>
      </c>
      <c r="D1346" s="7" t="str">
        <f t="array" ref="D1346">IFERROR(VLOOKUP(B1346,RT!A:J,10,FALSE),"")</f>
        <v/>
      </c>
      <c r="E1346" s="203">
        <v>10005136775</v>
      </c>
      <c r="F1346" s="204" t="s">
        <v>1525</v>
      </c>
      <c r="G1346" s="204" t="s">
        <v>70</v>
      </c>
      <c r="H1346" s="204"/>
      <c r="I1346" s="204" t="s">
        <v>334</v>
      </c>
      <c r="J1346" s="202" t="s">
        <v>334</v>
      </c>
      <c r="K1346" s="169" t="str">
        <f t="array" ref="K1346">IFERROR(VLOOKUP(B1346,RT!A:K,11,FALSE),"")</f>
        <v/>
      </c>
      <c r="L1346" s="170" t="str">
        <f t="array" ref="L1346">IFERROR(VLOOKUP(B1346,RT!A:AJ,36,FALSE),"")</f>
        <v/>
      </c>
      <c r="M1346" s="53" t="str">
        <f t="array" ref="M1346">IFERROR(VLOOKUP(B1346,RT!A:AL,38,FALSE),"")</f>
        <v/>
      </c>
      <c r="N1346" s="52" t="str">
        <f t="array" ref="N1346">IFERROR(VLOOKUP(B1346,RT!A:AK,37,FALSE),"")</f>
        <v/>
      </c>
      <c r="O1346" s="54" t="str">
        <f t="array" ref="O1346">IFERROR(VLOOKUP(B1346,RT!A:I,9,FALSE),"")</f>
        <v/>
      </c>
      <c r="P1346" s="52" t="str">
        <f t="array" ref="P1346">IFERROR(VLOOKUP(B1346,RT!A:H,8,FALSE),"")</f>
        <v/>
      </c>
      <c r="Q1346" s="55" t="str">
        <f t="array" ref="Q1346">IFERROR(VLOOKUP(B1346,RT!A:AA,27,FALSE),"")</f>
        <v/>
      </c>
      <c r="R1346" s="56" t="str">
        <f t="array" ref="R1346">IF(AND(E1346&lt;&gt;"",G1346="INS",K1346="OUI",M1346&gt;0),M1346*IF($O1346&gt;41790,5.94,5.65),"")</f>
        <v/>
      </c>
      <c r="S1346" s="50" t="str">
        <f t="array" ref="S1346">IF(AND(E1346&lt;&gt;"",G1346="REV",K1346="OUI",M1346&gt;0),M1346*IF($O1346&gt;41790,6.2,5.9),"")</f>
        <v/>
      </c>
      <c r="T1346" s="57" t="str">
        <f t="array" ref="T1346">IF(AND(E1346&lt;&gt;"",K1346="NON",OR(L1346="Branchement individuel",L1346="Batiment détruit")),3,"")</f>
        <v/>
      </c>
      <c r="U1346" s="58"/>
      <c r="V1346" s="58" t="str">
        <f t="array" ref="V1346">IF(AND(E1346&lt;&gt;"",K1346="OUI",Q1346="OUI"),18,"")</f>
        <v/>
      </c>
      <c r="W1346" s="49" t="str">
        <f t="array" ref="W1346">IF(AND(E1346&lt;&gt;"",K1346="OUI",Q1346="OUI"),60,"")</f>
        <v/>
      </c>
      <c r="X1346" s="56"/>
      <c r="Y1346" s="49"/>
      <c r="Z1346" s="49"/>
      <c r="AA1346" s="51"/>
      <c r="AB1346" s="48"/>
    </row>
    <row r="1347" spans="1:28" x14ac:dyDescent="0.25">
      <c r="A1347" s="152" t="str">
        <f t="array" ref="A1347">IF(D1347="",RIGHT(E1347,7),"")</f>
        <v>5200112</v>
      </c>
      <c r="B1347" s="152">
        <f t="array" ref="B1347">E1347</f>
        <v>10005200112</v>
      </c>
      <c r="C1347" s="61" t="str">
        <f t="array" ref="C1347">IFERROR(VLOOKUP(B1347,RT!A:B,2,FALSE),"")</f>
        <v/>
      </c>
      <c r="D1347" s="7" t="str">
        <f t="array" ref="D1347">IFERROR(VLOOKUP(B1347,RT!A:J,10,FALSE),"")</f>
        <v/>
      </c>
      <c r="E1347" s="203">
        <v>10005200112</v>
      </c>
      <c r="F1347" s="204" t="s">
        <v>1648</v>
      </c>
      <c r="G1347" s="204" t="s">
        <v>70</v>
      </c>
      <c r="H1347" s="204"/>
      <c r="I1347" s="204" t="s">
        <v>334</v>
      </c>
      <c r="J1347" s="202" t="s">
        <v>334</v>
      </c>
      <c r="K1347" s="169" t="str">
        <f t="array" ref="K1347">IFERROR(VLOOKUP(B1347,RT!A:K,11,FALSE),"")</f>
        <v/>
      </c>
      <c r="L1347" s="170" t="str">
        <f t="array" ref="L1347">IFERROR(VLOOKUP(B1347,RT!A:AJ,36,FALSE),"")</f>
        <v/>
      </c>
      <c r="M1347" s="53" t="str">
        <f t="array" ref="M1347">IFERROR(VLOOKUP(B1347,RT!A:AL,38,FALSE),"")</f>
        <v/>
      </c>
      <c r="N1347" s="52" t="str">
        <f t="array" ref="N1347">IFERROR(VLOOKUP(B1347,RT!A:AK,37,FALSE),"")</f>
        <v/>
      </c>
      <c r="O1347" s="54" t="str">
        <f t="array" ref="O1347">IFERROR(VLOOKUP(B1347,RT!A:I,9,FALSE),"")</f>
        <v/>
      </c>
      <c r="P1347" s="52" t="str">
        <f t="array" ref="P1347">IFERROR(VLOOKUP(B1347,RT!A:H,8,FALSE),"")</f>
        <v/>
      </c>
      <c r="Q1347" s="55" t="str">
        <f t="array" ref="Q1347">IFERROR(VLOOKUP(B1347,RT!A:AA,27,FALSE),"")</f>
        <v/>
      </c>
      <c r="R1347" s="56" t="str">
        <f t="array" ref="R1347">IF(AND(E1347&lt;&gt;"",G1347="INS",K1347="OUI",M1347&gt;0),M1347*IF($O1347&gt;41790,5.94,5.65),"")</f>
        <v/>
      </c>
      <c r="S1347" s="50" t="str">
        <f t="array" ref="S1347">IF(AND(E1347&lt;&gt;"",G1347="REV",K1347="OUI",M1347&gt;0),M1347*IF($O1347&gt;41790,6.2,5.9),"")</f>
        <v/>
      </c>
      <c r="T1347" s="57" t="str">
        <f t="array" ref="T1347">IF(AND(E1347&lt;&gt;"",K1347="NON",OR(L1347="Branchement individuel",L1347="Batiment détruit")),3,"")</f>
        <v/>
      </c>
      <c r="U1347" s="58"/>
      <c r="V1347" s="58" t="str">
        <f t="array" ref="V1347">IF(AND(E1347&lt;&gt;"",K1347="OUI",Q1347="OUI"),18,"")</f>
        <v/>
      </c>
      <c r="W1347" s="49" t="str">
        <f t="array" ref="W1347">IF(AND(E1347&lt;&gt;"",K1347="OUI",Q1347="OUI"),60,"")</f>
        <v/>
      </c>
      <c r="X1347" s="56"/>
      <c r="Y1347" s="49"/>
      <c r="Z1347" s="49"/>
      <c r="AA1347" s="51"/>
      <c r="AB1347" s="48"/>
    </row>
    <row r="1348" spans="1:28" x14ac:dyDescent="0.25">
      <c r="A1348" s="152" t="str">
        <f t="array" ref="A1348">IF(D1348="",RIGHT(E1348,7),"")</f>
        <v>5201184</v>
      </c>
      <c r="B1348" s="152">
        <f t="array" ref="B1348">E1348</f>
        <v>10005201184</v>
      </c>
      <c r="C1348" s="61" t="str">
        <f t="array" ref="C1348">IFERROR(VLOOKUP(B1348,RT!A:B,2,FALSE),"")</f>
        <v/>
      </c>
      <c r="D1348" s="7" t="str">
        <f t="array" ref="D1348">IFERROR(VLOOKUP(B1348,RT!A:J,10,FALSE),"")</f>
        <v/>
      </c>
      <c r="E1348" s="203">
        <v>10005201184</v>
      </c>
      <c r="F1348" s="204" t="s">
        <v>1524</v>
      </c>
      <c r="G1348" s="204" t="s">
        <v>70</v>
      </c>
      <c r="H1348" s="204"/>
      <c r="I1348" s="204" t="s">
        <v>334</v>
      </c>
      <c r="J1348" s="202" t="s">
        <v>334</v>
      </c>
      <c r="K1348" s="169" t="str">
        <f t="array" ref="K1348">IFERROR(VLOOKUP(B1348,RT!A:K,11,FALSE),"")</f>
        <v/>
      </c>
      <c r="L1348" s="170" t="str">
        <f t="array" ref="L1348">IFERROR(VLOOKUP(B1348,RT!A:AJ,36,FALSE),"")</f>
        <v/>
      </c>
      <c r="M1348" s="53" t="str">
        <f t="array" ref="M1348">IFERROR(VLOOKUP(B1348,RT!A:AL,38,FALSE),"")</f>
        <v/>
      </c>
      <c r="N1348" s="52" t="str">
        <f t="array" ref="N1348">IFERROR(VLOOKUP(B1348,RT!A:AK,37,FALSE),"")</f>
        <v/>
      </c>
      <c r="O1348" s="54" t="str">
        <f t="array" ref="O1348">IFERROR(VLOOKUP(B1348,RT!A:I,9,FALSE),"")</f>
        <v/>
      </c>
      <c r="P1348" s="52" t="str">
        <f t="array" ref="P1348">IFERROR(VLOOKUP(B1348,RT!A:H,8,FALSE),"")</f>
        <v/>
      </c>
      <c r="Q1348" s="55" t="str">
        <f t="array" ref="Q1348">IFERROR(VLOOKUP(B1348,RT!A:AA,27,FALSE),"")</f>
        <v/>
      </c>
      <c r="R1348" s="56" t="str">
        <f t="array" ref="R1348">IF(AND(E1348&lt;&gt;"",G1348="INS",K1348="OUI",M1348&gt;0),M1348*IF($O1348&gt;41790,5.94,5.65),"")</f>
        <v/>
      </c>
      <c r="S1348" s="50" t="str">
        <f t="array" ref="S1348">IF(AND(E1348&lt;&gt;"",G1348="REV",K1348="OUI",M1348&gt;0),M1348*IF($O1348&gt;41790,6.2,5.9),"")</f>
        <v/>
      </c>
      <c r="T1348" s="57" t="str">
        <f t="array" ref="T1348">IF(AND(E1348&lt;&gt;"",K1348="NON",OR(L1348="Branchement individuel",L1348="Batiment détruit")),3,"")</f>
        <v/>
      </c>
      <c r="U1348" s="58"/>
      <c r="V1348" s="58" t="str">
        <f t="array" ref="V1348">IF(AND(E1348&lt;&gt;"",K1348="OUI",Q1348="OUI"),18,"")</f>
        <v/>
      </c>
      <c r="W1348" s="49" t="str">
        <f t="array" ref="W1348">IF(AND(E1348&lt;&gt;"",K1348="OUI",Q1348="OUI"),60,"")</f>
        <v/>
      </c>
      <c r="X1348" s="56"/>
      <c r="Y1348" s="49"/>
      <c r="Z1348" s="49"/>
      <c r="AA1348" s="51"/>
      <c r="AB1348" s="48"/>
    </row>
    <row r="1349" spans="1:28" x14ac:dyDescent="0.25">
      <c r="A1349" s="152" t="str">
        <f t="array" ref="A1349">IF(D1349="",RIGHT(E1349,7),"")</f>
        <v>5199162</v>
      </c>
      <c r="B1349" s="152">
        <f t="array" ref="B1349">E1349</f>
        <v>10005199162</v>
      </c>
      <c r="C1349" s="61" t="str">
        <f t="array" ref="C1349">IFERROR(VLOOKUP(B1349,RT!A:B,2,FALSE),"")</f>
        <v/>
      </c>
      <c r="D1349" s="7" t="str">
        <f t="array" ref="D1349">IFERROR(VLOOKUP(B1349,RT!A:J,10,FALSE),"")</f>
        <v/>
      </c>
      <c r="E1349" s="203">
        <v>10005199162</v>
      </c>
      <c r="F1349" s="204" t="s">
        <v>1519</v>
      </c>
      <c r="G1349" s="204" t="s">
        <v>70</v>
      </c>
      <c r="H1349" s="204"/>
      <c r="I1349" s="204" t="s">
        <v>334</v>
      </c>
      <c r="J1349" s="202" t="s">
        <v>334</v>
      </c>
      <c r="K1349" s="169" t="str">
        <f t="array" ref="K1349">IFERROR(VLOOKUP(B1349,RT!A:K,11,FALSE),"")</f>
        <v/>
      </c>
      <c r="L1349" s="170" t="str">
        <f t="array" ref="L1349">IFERROR(VLOOKUP(B1349,RT!A:AJ,36,FALSE),"")</f>
        <v/>
      </c>
      <c r="M1349" s="53" t="str">
        <f t="array" ref="M1349">IFERROR(VLOOKUP(B1349,RT!A:AL,38,FALSE),"")</f>
        <v/>
      </c>
      <c r="N1349" s="52" t="str">
        <f t="array" ref="N1349">IFERROR(VLOOKUP(B1349,RT!A:AK,37,FALSE),"")</f>
        <v/>
      </c>
      <c r="O1349" s="54" t="str">
        <f t="array" ref="O1349">IFERROR(VLOOKUP(B1349,RT!A:I,9,FALSE),"")</f>
        <v/>
      </c>
      <c r="P1349" s="52" t="str">
        <f t="array" ref="P1349">IFERROR(VLOOKUP(B1349,RT!A:H,8,FALSE),"")</f>
        <v/>
      </c>
      <c r="Q1349" s="55" t="str">
        <f t="array" ref="Q1349">IFERROR(VLOOKUP(B1349,RT!A:AA,27,FALSE),"")</f>
        <v/>
      </c>
      <c r="R1349" s="56" t="str">
        <f t="array" ref="R1349">IF(AND(E1349&lt;&gt;"",G1349="INS",K1349="OUI",M1349&gt;0),M1349*IF($O1349&gt;41790,5.94,5.65),"")</f>
        <v/>
      </c>
      <c r="S1349" s="50" t="str">
        <f t="array" ref="S1349">IF(AND(E1349&lt;&gt;"",G1349="REV",K1349="OUI",M1349&gt;0),M1349*IF($O1349&gt;41790,6.2,5.9),"")</f>
        <v/>
      </c>
      <c r="T1349" s="57" t="str">
        <f t="array" ref="T1349">IF(AND(E1349&lt;&gt;"",K1349="NON",OR(L1349="Branchement individuel",L1349="Batiment détruit")),3,"")</f>
        <v/>
      </c>
      <c r="U1349" s="58"/>
      <c r="V1349" s="58" t="str">
        <f t="array" ref="V1349">IF(AND(E1349&lt;&gt;"",K1349="OUI",Q1349="OUI"),18,"")</f>
        <v/>
      </c>
      <c r="W1349" s="49" t="str">
        <f t="array" ref="W1349">IF(AND(E1349&lt;&gt;"",K1349="OUI",Q1349="OUI"),60,"")</f>
        <v/>
      </c>
      <c r="X1349" s="56"/>
      <c r="Y1349" s="49"/>
      <c r="Z1349" s="49"/>
      <c r="AA1349" s="51"/>
      <c r="AB1349" s="48"/>
    </row>
    <row r="1350" spans="1:28" x14ac:dyDescent="0.25">
      <c r="A1350" s="152" t="str">
        <f t="array" ref="A1350">IF(D1350="",RIGHT(E1350,7),"")</f>
        <v>5203153</v>
      </c>
      <c r="B1350" s="152">
        <f t="array" ref="B1350">E1350</f>
        <v>10005203153</v>
      </c>
      <c r="C1350" s="61" t="str">
        <f t="array" ref="C1350">IFERROR(VLOOKUP(B1350,RT!A:B,2,FALSE),"")</f>
        <v/>
      </c>
      <c r="D1350" s="7" t="str">
        <f t="array" ref="D1350">IFERROR(VLOOKUP(B1350,RT!A:J,10,FALSE),"")</f>
        <v/>
      </c>
      <c r="E1350" s="203">
        <v>10005203153</v>
      </c>
      <c r="F1350" s="204" t="s">
        <v>1523</v>
      </c>
      <c r="G1350" s="204" t="s">
        <v>70</v>
      </c>
      <c r="H1350" s="204"/>
      <c r="I1350" s="204" t="s">
        <v>334</v>
      </c>
      <c r="J1350" s="202" t="s">
        <v>334</v>
      </c>
      <c r="K1350" s="169" t="str">
        <f t="array" ref="K1350">IFERROR(VLOOKUP(B1350,RT!A:K,11,FALSE),"")</f>
        <v/>
      </c>
      <c r="L1350" s="170" t="str">
        <f t="array" ref="L1350">IFERROR(VLOOKUP(B1350,RT!A:AJ,36,FALSE),"")</f>
        <v/>
      </c>
      <c r="M1350" s="53" t="str">
        <f t="array" ref="M1350">IFERROR(VLOOKUP(B1350,RT!A:AL,38,FALSE),"")</f>
        <v/>
      </c>
      <c r="N1350" s="52" t="str">
        <f t="array" ref="N1350">IFERROR(VLOOKUP(B1350,RT!A:AK,37,FALSE),"")</f>
        <v/>
      </c>
      <c r="O1350" s="54" t="str">
        <f t="array" ref="O1350">IFERROR(VLOOKUP(B1350,RT!A:I,9,FALSE),"")</f>
        <v/>
      </c>
      <c r="P1350" s="52" t="str">
        <f t="array" ref="P1350">IFERROR(VLOOKUP(B1350,RT!A:H,8,FALSE),"")</f>
        <v/>
      </c>
      <c r="Q1350" s="55" t="str">
        <f t="array" ref="Q1350">IFERROR(VLOOKUP(B1350,RT!A:AA,27,FALSE),"")</f>
        <v/>
      </c>
      <c r="R1350" s="56" t="str">
        <f t="array" ref="R1350">IF(AND(E1350&lt;&gt;"",G1350="INS",K1350="OUI",M1350&gt;0),M1350*IF($O1350&gt;41790,5.94,5.65),"")</f>
        <v/>
      </c>
      <c r="S1350" s="50" t="str">
        <f t="array" ref="S1350">IF(AND(E1350&lt;&gt;"",G1350="REV",K1350="OUI",M1350&gt;0),M1350*IF($O1350&gt;41790,6.2,5.9),"")</f>
        <v/>
      </c>
      <c r="T1350" s="57" t="str">
        <f t="array" ref="T1350">IF(AND(E1350&lt;&gt;"",K1350="NON",OR(L1350="Branchement individuel",L1350="Batiment détruit")),3,"")</f>
        <v/>
      </c>
      <c r="U1350" s="58"/>
      <c r="V1350" s="58" t="str">
        <f t="array" ref="V1350">IF(AND(E1350&lt;&gt;"",K1350="OUI",Q1350="OUI"),18,"")</f>
        <v/>
      </c>
      <c r="W1350" s="49" t="str">
        <f t="array" ref="W1350">IF(AND(E1350&lt;&gt;"",K1350="OUI",Q1350="OUI"),60,"")</f>
        <v/>
      </c>
      <c r="X1350" s="56"/>
      <c r="Y1350" s="49"/>
      <c r="Z1350" s="49"/>
      <c r="AA1350" s="51"/>
      <c r="AB1350" s="48"/>
    </row>
    <row r="1351" spans="1:28" x14ac:dyDescent="0.25">
      <c r="A1351" s="152" t="str">
        <f t="array" ref="A1351">IF(D1351="",RIGHT(E1351,7),"")</f>
        <v>5285879</v>
      </c>
      <c r="B1351" s="152">
        <f t="array" ref="B1351">E1351</f>
        <v>10005285879</v>
      </c>
      <c r="C1351" s="61" t="str">
        <f t="array" ref="C1351">IFERROR(VLOOKUP(B1351,RT!A:B,2,FALSE),"")</f>
        <v/>
      </c>
      <c r="D1351" s="7" t="str">
        <f t="array" ref="D1351">IFERROR(VLOOKUP(B1351,RT!A:J,10,FALSE),"")</f>
        <v/>
      </c>
      <c r="E1351" s="203">
        <v>10005285879</v>
      </c>
      <c r="F1351" s="204" t="s">
        <v>1521</v>
      </c>
      <c r="G1351" s="204" t="s">
        <v>70</v>
      </c>
      <c r="H1351" s="204"/>
      <c r="I1351" s="204" t="s">
        <v>334</v>
      </c>
      <c r="J1351" s="202" t="s">
        <v>334</v>
      </c>
      <c r="K1351" s="169" t="str">
        <f t="array" ref="K1351">IFERROR(VLOOKUP(B1351,RT!A:K,11,FALSE),"")</f>
        <v/>
      </c>
      <c r="L1351" s="170" t="str">
        <f t="array" ref="L1351">IFERROR(VLOOKUP(B1351,RT!A:AJ,36,FALSE),"")</f>
        <v/>
      </c>
      <c r="M1351" s="53" t="str">
        <f t="array" ref="M1351">IFERROR(VLOOKUP(B1351,RT!A:AL,38,FALSE),"")</f>
        <v/>
      </c>
      <c r="N1351" s="52" t="str">
        <f t="array" ref="N1351">IFERROR(VLOOKUP(B1351,RT!A:AK,37,FALSE),"")</f>
        <v/>
      </c>
      <c r="O1351" s="54" t="str">
        <f t="array" ref="O1351">IFERROR(VLOOKUP(B1351,RT!A:I,9,FALSE),"")</f>
        <v/>
      </c>
      <c r="P1351" s="52" t="str">
        <f t="array" ref="P1351">IFERROR(VLOOKUP(B1351,RT!A:H,8,FALSE),"")</f>
        <v/>
      </c>
      <c r="Q1351" s="55" t="str">
        <f t="array" ref="Q1351">IFERROR(VLOOKUP(B1351,RT!A:AA,27,FALSE),"")</f>
        <v/>
      </c>
      <c r="R1351" s="56" t="str">
        <f t="array" ref="R1351">IF(AND(E1351&lt;&gt;"",G1351="INS",K1351="OUI",M1351&gt;0),M1351*IF($O1351&gt;41790,5.94,5.65),"")</f>
        <v/>
      </c>
      <c r="S1351" s="50" t="str">
        <f t="array" ref="S1351">IF(AND(E1351&lt;&gt;"",G1351="REV",K1351="OUI",M1351&gt;0),M1351*IF($O1351&gt;41790,6.2,5.9),"")</f>
        <v/>
      </c>
      <c r="T1351" s="57" t="str">
        <f t="array" ref="T1351">IF(AND(E1351&lt;&gt;"",K1351="NON",OR(L1351="Branchement individuel",L1351="Batiment détruit")),3,"")</f>
        <v/>
      </c>
      <c r="U1351" s="58"/>
      <c r="V1351" s="58" t="str">
        <f t="array" ref="V1351">IF(AND(E1351&lt;&gt;"",K1351="OUI",Q1351="OUI"),18,"")</f>
        <v/>
      </c>
      <c r="W1351" s="49" t="str">
        <f t="array" ref="W1351">IF(AND(E1351&lt;&gt;"",K1351="OUI",Q1351="OUI"),60,"")</f>
        <v/>
      </c>
      <c r="X1351" s="56"/>
      <c r="Y1351" s="49"/>
      <c r="Z1351" s="49"/>
      <c r="AA1351" s="51"/>
      <c r="AB1351" s="48"/>
    </row>
    <row r="1352" spans="1:28" x14ac:dyDescent="0.25">
      <c r="A1352" s="152" t="str">
        <f t="array" ref="A1352">IF(D1352="",RIGHT(E1352,7),"")</f>
        <v>5198155</v>
      </c>
      <c r="B1352" s="152">
        <f t="array" ref="B1352">E1352</f>
        <v>10005198155</v>
      </c>
      <c r="C1352" s="61" t="str">
        <f t="array" ref="C1352">IFERROR(VLOOKUP(B1352,RT!A:B,2,FALSE),"")</f>
        <v/>
      </c>
      <c r="D1352" s="7" t="str">
        <f t="array" ref="D1352">IFERROR(VLOOKUP(B1352,RT!A:J,10,FALSE),"")</f>
        <v/>
      </c>
      <c r="E1352" s="203">
        <v>10005198155</v>
      </c>
      <c r="F1352" s="204" t="s">
        <v>1520</v>
      </c>
      <c r="G1352" s="204" t="s">
        <v>70</v>
      </c>
      <c r="H1352" s="204"/>
      <c r="I1352" s="204" t="s">
        <v>334</v>
      </c>
      <c r="J1352" s="202" t="s">
        <v>334</v>
      </c>
      <c r="K1352" s="169" t="str">
        <f t="array" ref="K1352">IFERROR(VLOOKUP(B1352,RT!A:K,11,FALSE),"")</f>
        <v/>
      </c>
      <c r="L1352" s="170" t="str">
        <f t="array" ref="L1352">IFERROR(VLOOKUP(B1352,RT!A:AJ,36,FALSE),"")</f>
        <v/>
      </c>
      <c r="M1352" s="53" t="str">
        <f t="array" ref="M1352">IFERROR(VLOOKUP(B1352,RT!A:AL,38,FALSE),"")</f>
        <v/>
      </c>
      <c r="N1352" s="52" t="str">
        <f t="array" ref="N1352">IFERROR(VLOOKUP(B1352,RT!A:AK,37,FALSE),"")</f>
        <v/>
      </c>
      <c r="O1352" s="54" t="str">
        <f t="array" ref="O1352">IFERROR(VLOOKUP(B1352,RT!A:I,9,FALSE),"")</f>
        <v/>
      </c>
      <c r="P1352" s="52" t="str">
        <f t="array" ref="P1352">IFERROR(VLOOKUP(B1352,RT!A:H,8,FALSE),"")</f>
        <v/>
      </c>
      <c r="Q1352" s="55" t="str">
        <f t="array" ref="Q1352">IFERROR(VLOOKUP(B1352,RT!A:AA,27,FALSE),"")</f>
        <v/>
      </c>
      <c r="R1352" s="56" t="str">
        <f t="array" ref="R1352">IF(AND(E1352&lt;&gt;"",G1352="INS",K1352="OUI",M1352&gt;0),M1352*IF($O1352&gt;41790,5.94,5.65),"")</f>
        <v/>
      </c>
      <c r="S1352" s="50" t="str">
        <f t="array" ref="S1352">IF(AND(E1352&lt;&gt;"",G1352="REV",K1352="OUI",M1352&gt;0),M1352*IF($O1352&gt;41790,6.2,5.9),"")</f>
        <v/>
      </c>
      <c r="T1352" s="57" t="str">
        <f t="array" ref="T1352">IF(AND(E1352&lt;&gt;"",K1352="NON",OR(L1352="Branchement individuel",L1352="Batiment détruit")),3,"")</f>
        <v/>
      </c>
      <c r="U1352" s="58"/>
      <c r="V1352" s="58" t="str">
        <f t="array" ref="V1352">IF(AND(E1352&lt;&gt;"",K1352="OUI",Q1352="OUI"),18,"")</f>
        <v/>
      </c>
      <c r="W1352" s="49" t="str">
        <f t="array" ref="W1352">IF(AND(E1352&lt;&gt;"",K1352="OUI",Q1352="OUI"),60,"")</f>
        <v/>
      </c>
      <c r="X1352" s="56"/>
      <c r="Y1352" s="49"/>
      <c r="Z1352" s="49"/>
      <c r="AA1352" s="51"/>
      <c r="AB1352" s="48"/>
    </row>
    <row r="1353" spans="1:28" x14ac:dyDescent="0.25">
      <c r="A1353" s="152" t="str">
        <f t="array" ref="A1353">IF(D1353="",RIGHT(E1353,7),"")</f>
        <v>5521731</v>
      </c>
      <c r="B1353" s="152">
        <f t="array" ref="B1353">E1353</f>
        <v>10005521731</v>
      </c>
      <c r="C1353" s="61" t="str">
        <f t="array" ref="C1353">IFERROR(VLOOKUP(B1353,RT!A:B,2,FALSE),"")</f>
        <v/>
      </c>
      <c r="D1353" s="7" t="str">
        <f t="array" ref="D1353">IFERROR(VLOOKUP(B1353,RT!A:J,10,FALSE),"")</f>
        <v/>
      </c>
      <c r="E1353" s="203">
        <v>10005521731</v>
      </c>
      <c r="F1353" s="204" t="s">
        <v>1535</v>
      </c>
      <c r="G1353" s="204" t="s">
        <v>70</v>
      </c>
      <c r="H1353" s="204"/>
      <c r="I1353" s="204" t="s">
        <v>334</v>
      </c>
      <c r="J1353" s="202" t="s">
        <v>334</v>
      </c>
      <c r="K1353" s="169" t="str">
        <f t="array" ref="K1353">IFERROR(VLOOKUP(B1353,RT!A:K,11,FALSE),"")</f>
        <v/>
      </c>
      <c r="L1353" s="170" t="str">
        <f t="array" ref="L1353">IFERROR(VLOOKUP(B1353,RT!A:AJ,36,FALSE),"")</f>
        <v/>
      </c>
      <c r="M1353" s="53" t="str">
        <f t="array" ref="M1353">IFERROR(VLOOKUP(B1353,RT!A:AL,38,FALSE),"")</f>
        <v/>
      </c>
      <c r="N1353" s="52" t="str">
        <f t="array" ref="N1353">IFERROR(VLOOKUP(B1353,RT!A:AK,37,FALSE),"")</f>
        <v/>
      </c>
      <c r="O1353" s="54" t="str">
        <f t="array" ref="O1353">IFERROR(VLOOKUP(B1353,RT!A:I,9,FALSE),"")</f>
        <v/>
      </c>
      <c r="P1353" s="52" t="str">
        <f t="array" ref="P1353">IFERROR(VLOOKUP(B1353,RT!A:H,8,FALSE),"")</f>
        <v/>
      </c>
      <c r="Q1353" s="55" t="str">
        <f t="array" ref="Q1353">IFERROR(VLOOKUP(B1353,RT!A:AA,27,FALSE),"")</f>
        <v/>
      </c>
      <c r="R1353" s="56" t="str">
        <f t="array" ref="R1353">IF(AND(E1353&lt;&gt;"",G1353="INS",K1353="OUI",M1353&gt;0),M1353*IF($O1353&gt;41790,5.94,5.65),"")</f>
        <v/>
      </c>
      <c r="S1353" s="50" t="str">
        <f t="array" ref="S1353">IF(AND(E1353&lt;&gt;"",G1353="REV",K1353="OUI",M1353&gt;0),M1353*IF($O1353&gt;41790,6.2,5.9),"")</f>
        <v/>
      </c>
      <c r="T1353" s="57" t="str">
        <f t="array" ref="T1353">IF(AND(E1353&lt;&gt;"",K1353="NON",OR(L1353="Branchement individuel",L1353="Batiment détruit")),3,"")</f>
        <v/>
      </c>
      <c r="U1353" s="58"/>
      <c r="V1353" s="58" t="str">
        <f t="array" ref="V1353">IF(AND(E1353&lt;&gt;"",K1353="OUI",Q1353="OUI"),18,"")</f>
        <v/>
      </c>
      <c r="W1353" s="49" t="str">
        <f t="array" ref="W1353">IF(AND(E1353&lt;&gt;"",K1353="OUI",Q1353="OUI"),60,"")</f>
        <v/>
      </c>
      <c r="X1353" s="56"/>
      <c r="Y1353" s="49"/>
      <c r="Z1353" s="49"/>
      <c r="AA1353" s="51"/>
      <c r="AB1353" s="48"/>
    </row>
    <row r="1354" spans="1:28" x14ac:dyDescent="0.25">
      <c r="A1354" s="152" t="str">
        <f t="array" ref="A1354">IF(D1354="",RIGHT(E1354,7),"")</f>
        <v>5339145</v>
      </c>
      <c r="B1354" s="152">
        <f t="array" ref="B1354">E1354</f>
        <v>10005339145</v>
      </c>
      <c r="C1354" s="61" t="str">
        <f t="array" ref="C1354">IFERROR(VLOOKUP(B1354,RT!A:B,2,FALSE),"")</f>
        <v/>
      </c>
      <c r="D1354" s="7" t="str">
        <f t="array" ref="D1354">IFERROR(VLOOKUP(B1354,RT!A:J,10,FALSE),"")</f>
        <v/>
      </c>
      <c r="E1354" s="203">
        <v>10005339145</v>
      </c>
      <c r="F1354" s="204" t="s">
        <v>1444</v>
      </c>
      <c r="G1354" s="204" t="s">
        <v>70</v>
      </c>
      <c r="H1354" s="204"/>
      <c r="I1354" s="204" t="s">
        <v>334</v>
      </c>
      <c r="J1354" s="202" t="s">
        <v>334</v>
      </c>
      <c r="K1354" s="169" t="str">
        <f t="array" ref="K1354">IFERROR(VLOOKUP(B1354,RT!A:K,11,FALSE),"")</f>
        <v/>
      </c>
      <c r="L1354" s="170" t="str">
        <f t="array" ref="L1354">IFERROR(VLOOKUP(B1354,RT!A:AJ,36,FALSE),"")</f>
        <v/>
      </c>
      <c r="M1354" s="53" t="str">
        <f t="array" ref="M1354">IFERROR(VLOOKUP(B1354,RT!A:AL,38,FALSE),"")</f>
        <v/>
      </c>
      <c r="N1354" s="52" t="str">
        <f t="array" ref="N1354">IFERROR(VLOOKUP(B1354,RT!A:AK,37,FALSE),"")</f>
        <v/>
      </c>
      <c r="O1354" s="54" t="str">
        <f t="array" ref="O1354">IFERROR(VLOOKUP(B1354,RT!A:I,9,FALSE),"")</f>
        <v/>
      </c>
      <c r="P1354" s="52" t="str">
        <f t="array" ref="P1354">IFERROR(VLOOKUP(B1354,RT!A:H,8,FALSE),"")</f>
        <v/>
      </c>
      <c r="Q1354" s="55" t="str">
        <f t="array" ref="Q1354">IFERROR(VLOOKUP(B1354,RT!A:AA,27,FALSE),"")</f>
        <v/>
      </c>
      <c r="R1354" s="56" t="str">
        <f t="array" ref="R1354">IF(AND(E1354&lt;&gt;"",G1354="INS",K1354="OUI",M1354&gt;0),M1354*IF($O1354&gt;41790,5.94,5.65),"")</f>
        <v/>
      </c>
      <c r="S1354" s="50" t="str">
        <f t="array" ref="S1354">IF(AND(E1354&lt;&gt;"",G1354="REV",K1354="OUI",M1354&gt;0),M1354*IF($O1354&gt;41790,6.2,5.9),"")</f>
        <v/>
      </c>
      <c r="T1354" s="57" t="str">
        <f t="array" ref="T1354">IF(AND(E1354&lt;&gt;"",K1354="NON",OR(L1354="Branchement individuel",L1354="Batiment détruit")),3,"")</f>
        <v/>
      </c>
      <c r="U1354" s="58"/>
      <c r="V1354" s="58" t="str">
        <f t="array" ref="V1354">IF(AND(E1354&lt;&gt;"",K1354="OUI",Q1354="OUI"),18,"")</f>
        <v/>
      </c>
      <c r="W1354" s="49" t="str">
        <f t="array" ref="W1354">IF(AND(E1354&lt;&gt;"",K1354="OUI",Q1354="OUI"),60,"")</f>
        <v/>
      </c>
      <c r="X1354" s="56"/>
      <c r="Y1354" s="49"/>
      <c r="Z1354" s="49"/>
      <c r="AA1354" s="51"/>
      <c r="AB1354" s="48"/>
    </row>
    <row r="1355" spans="1:28" x14ac:dyDescent="0.25">
      <c r="A1355" s="152" t="str">
        <f t="array" ref="A1355">IF(D1355="",RIGHT(E1355,7),"")</f>
        <v>5339631</v>
      </c>
      <c r="B1355" s="152">
        <f t="array" ref="B1355">E1355</f>
        <v>10005339631</v>
      </c>
      <c r="C1355" s="61" t="str">
        <f t="array" ref="C1355">IFERROR(VLOOKUP(B1355,RT!A:B,2,FALSE),"")</f>
        <v/>
      </c>
      <c r="D1355" s="7" t="str">
        <f t="array" ref="D1355">IFERROR(VLOOKUP(B1355,RT!A:J,10,FALSE),"")</f>
        <v/>
      </c>
      <c r="E1355" s="203">
        <v>10005339631</v>
      </c>
      <c r="F1355" s="204" t="s">
        <v>1443</v>
      </c>
      <c r="G1355" s="204" t="s">
        <v>70</v>
      </c>
      <c r="H1355" s="204"/>
      <c r="I1355" s="204" t="s">
        <v>334</v>
      </c>
      <c r="J1355" s="202" t="s">
        <v>334</v>
      </c>
      <c r="K1355" s="169" t="str">
        <f t="array" ref="K1355">IFERROR(VLOOKUP(B1355,RT!A:K,11,FALSE),"")</f>
        <v/>
      </c>
      <c r="L1355" s="170" t="str">
        <f t="array" ref="L1355">IFERROR(VLOOKUP(B1355,RT!A:AJ,36,FALSE),"")</f>
        <v/>
      </c>
      <c r="M1355" s="53" t="str">
        <f t="array" ref="M1355">IFERROR(VLOOKUP(B1355,RT!A:AL,38,FALSE),"")</f>
        <v/>
      </c>
      <c r="N1355" s="52" t="str">
        <f t="array" ref="N1355">IFERROR(VLOOKUP(B1355,RT!A:AK,37,FALSE),"")</f>
        <v/>
      </c>
      <c r="O1355" s="54" t="str">
        <f t="array" ref="O1355">IFERROR(VLOOKUP(B1355,RT!A:I,9,FALSE),"")</f>
        <v/>
      </c>
      <c r="P1355" s="52" t="str">
        <f t="array" ref="P1355">IFERROR(VLOOKUP(B1355,RT!A:H,8,FALSE),"")</f>
        <v/>
      </c>
      <c r="Q1355" s="55" t="str">
        <f t="array" ref="Q1355">IFERROR(VLOOKUP(B1355,RT!A:AA,27,FALSE),"")</f>
        <v/>
      </c>
      <c r="R1355" s="56" t="str">
        <f t="array" ref="R1355">IF(AND(E1355&lt;&gt;"",G1355="INS",K1355="OUI",M1355&gt;0),M1355*IF($O1355&gt;41790,5.94,5.65),"")</f>
        <v/>
      </c>
      <c r="S1355" s="50" t="str">
        <f t="array" ref="S1355">IF(AND(E1355&lt;&gt;"",G1355="REV",K1355="OUI",M1355&gt;0),M1355*IF($O1355&gt;41790,6.2,5.9),"")</f>
        <v/>
      </c>
      <c r="T1355" s="57" t="str">
        <f t="array" ref="T1355">IF(AND(E1355&lt;&gt;"",K1355="NON",OR(L1355="Branchement individuel",L1355="Batiment détruit")),3,"")</f>
        <v/>
      </c>
      <c r="U1355" s="58"/>
      <c r="V1355" s="58" t="str">
        <f t="array" ref="V1355">IF(AND(E1355&lt;&gt;"",K1355="OUI",Q1355="OUI"),18,"")</f>
        <v/>
      </c>
      <c r="W1355" s="49" t="str">
        <f t="array" ref="W1355">IF(AND(E1355&lt;&gt;"",K1355="OUI",Q1355="OUI"),60,"")</f>
        <v/>
      </c>
      <c r="X1355" s="56"/>
      <c r="Y1355" s="49"/>
      <c r="Z1355" s="49"/>
      <c r="AA1355" s="51"/>
      <c r="AB1355" s="48"/>
    </row>
    <row r="1356" spans="1:28" x14ac:dyDescent="0.25">
      <c r="A1356" s="152" t="str">
        <f t="array" ref="A1356">IF(D1356="",RIGHT(E1356,7),"")</f>
        <v>5340107</v>
      </c>
      <c r="B1356" s="152">
        <f t="array" ref="B1356">E1356</f>
        <v>10005340107</v>
      </c>
      <c r="C1356" s="61" t="str">
        <f t="array" ref="C1356">IFERROR(VLOOKUP(B1356,RT!A:B,2,FALSE),"")</f>
        <v/>
      </c>
      <c r="D1356" s="7" t="str">
        <f t="array" ref="D1356">IFERROR(VLOOKUP(B1356,RT!A:J,10,FALSE),"")</f>
        <v/>
      </c>
      <c r="E1356" s="203">
        <v>10005340107</v>
      </c>
      <c r="F1356" s="204" t="s">
        <v>1442</v>
      </c>
      <c r="G1356" s="204" t="s">
        <v>70</v>
      </c>
      <c r="H1356" s="204"/>
      <c r="I1356" s="204" t="s">
        <v>334</v>
      </c>
      <c r="J1356" s="202" t="s">
        <v>334</v>
      </c>
      <c r="K1356" s="169" t="str">
        <f t="array" ref="K1356">IFERROR(VLOOKUP(B1356,RT!A:K,11,FALSE),"")</f>
        <v/>
      </c>
      <c r="L1356" s="170" t="str">
        <f t="array" ref="L1356">IFERROR(VLOOKUP(B1356,RT!A:AJ,36,FALSE),"")</f>
        <v/>
      </c>
      <c r="M1356" s="53" t="str">
        <f t="array" ref="M1356">IFERROR(VLOOKUP(B1356,RT!A:AL,38,FALSE),"")</f>
        <v/>
      </c>
      <c r="N1356" s="52" t="str">
        <f t="array" ref="N1356">IFERROR(VLOOKUP(B1356,RT!A:AK,37,FALSE),"")</f>
        <v/>
      </c>
      <c r="O1356" s="54" t="str">
        <f t="array" ref="O1356">IFERROR(VLOOKUP(B1356,RT!A:I,9,FALSE),"")</f>
        <v/>
      </c>
      <c r="P1356" s="52" t="str">
        <f t="array" ref="P1356">IFERROR(VLOOKUP(B1356,RT!A:H,8,FALSE),"")</f>
        <v/>
      </c>
      <c r="Q1356" s="55" t="str">
        <f t="array" ref="Q1356">IFERROR(VLOOKUP(B1356,RT!A:AA,27,FALSE),"")</f>
        <v/>
      </c>
      <c r="R1356" s="56" t="str">
        <f t="array" ref="R1356">IF(AND(E1356&lt;&gt;"",G1356="INS",K1356="OUI",M1356&gt;0),M1356*IF($O1356&gt;41790,5.94,5.65),"")</f>
        <v/>
      </c>
      <c r="S1356" s="50" t="str">
        <f t="array" ref="S1356">IF(AND(E1356&lt;&gt;"",G1356="REV",K1356="OUI",M1356&gt;0),M1356*IF($O1356&gt;41790,6.2,5.9),"")</f>
        <v/>
      </c>
      <c r="T1356" s="57" t="str">
        <f t="array" ref="T1356">IF(AND(E1356&lt;&gt;"",K1356="NON",OR(L1356="Branchement individuel",L1356="Batiment détruit")),3,"")</f>
        <v/>
      </c>
      <c r="U1356" s="58"/>
      <c r="V1356" s="58" t="str">
        <f t="array" ref="V1356">IF(AND(E1356&lt;&gt;"",K1356="OUI",Q1356="OUI"),18,"")</f>
        <v/>
      </c>
      <c r="W1356" s="49" t="str">
        <f t="array" ref="W1356">IF(AND(E1356&lt;&gt;"",K1356="OUI",Q1356="OUI"),60,"")</f>
        <v/>
      </c>
      <c r="X1356" s="56"/>
      <c r="Y1356" s="49"/>
      <c r="Z1356" s="49"/>
      <c r="AA1356" s="51"/>
      <c r="AB1356" s="48"/>
    </row>
    <row r="1357" spans="1:28" x14ac:dyDescent="0.25">
      <c r="A1357" s="152" t="str">
        <f t="array" ref="A1357">IF(D1357="",RIGHT(E1357,7),"")</f>
        <v>5284670</v>
      </c>
      <c r="B1357" s="152">
        <f t="array" ref="B1357">E1357</f>
        <v>10005284670</v>
      </c>
      <c r="C1357" s="61" t="str">
        <f t="array" ref="C1357">IFERROR(VLOOKUP(B1357,RT!A:B,2,FALSE),"")</f>
        <v/>
      </c>
      <c r="D1357" s="7" t="str">
        <f t="array" ref="D1357">IFERROR(VLOOKUP(B1357,RT!A:J,10,FALSE),"")</f>
        <v/>
      </c>
      <c r="E1357" s="203">
        <v>10005284670</v>
      </c>
      <c r="F1357" s="204" t="s">
        <v>1436</v>
      </c>
      <c r="G1357" s="204" t="s">
        <v>70</v>
      </c>
      <c r="H1357" s="204"/>
      <c r="I1357" s="204" t="s">
        <v>334</v>
      </c>
      <c r="J1357" s="202" t="s">
        <v>334</v>
      </c>
      <c r="K1357" s="169" t="str">
        <f t="array" ref="K1357">IFERROR(VLOOKUP(B1357,RT!A:K,11,FALSE),"")</f>
        <v/>
      </c>
      <c r="L1357" s="170" t="str">
        <f t="array" ref="L1357">IFERROR(VLOOKUP(B1357,RT!A:AJ,36,FALSE),"")</f>
        <v/>
      </c>
      <c r="M1357" s="53" t="str">
        <f t="array" ref="M1357">IFERROR(VLOOKUP(B1357,RT!A:AL,38,FALSE),"")</f>
        <v/>
      </c>
      <c r="N1357" s="52" t="str">
        <f t="array" ref="N1357">IFERROR(VLOOKUP(B1357,RT!A:AK,37,FALSE),"")</f>
        <v/>
      </c>
      <c r="O1357" s="54" t="str">
        <f t="array" ref="O1357">IFERROR(VLOOKUP(B1357,RT!A:I,9,FALSE),"")</f>
        <v/>
      </c>
      <c r="P1357" s="52" t="str">
        <f t="array" ref="P1357">IFERROR(VLOOKUP(B1357,RT!A:H,8,FALSE),"")</f>
        <v/>
      </c>
      <c r="Q1357" s="55" t="str">
        <f t="array" ref="Q1357">IFERROR(VLOOKUP(B1357,RT!A:AA,27,FALSE),"")</f>
        <v/>
      </c>
      <c r="R1357" s="56" t="str">
        <f t="array" ref="R1357">IF(AND(E1357&lt;&gt;"",G1357="INS",K1357="OUI",M1357&gt;0),M1357*IF($O1357&gt;41790,5.94,5.65),"")</f>
        <v/>
      </c>
      <c r="S1357" s="50" t="str">
        <f t="array" ref="S1357">IF(AND(E1357&lt;&gt;"",G1357="REV",K1357="OUI",M1357&gt;0),M1357*IF($O1357&gt;41790,6.2,5.9),"")</f>
        <v/>
      </c>
      <c r="T1357" s="57" t="str">
        <f t="array" ref="T1357">IF(AND(E1357&lt;&gt;"",K1357="NON",OR(L1357="Branchement individuel",L1357="Batiment détruit")),3,"")</f>
        <v/>
      </c>
      <c r="U1357" s="58"/>
      <c r="V1357" s="58" t="str">
        <f t="array" ref="V1357">IF(AND(E1357&lt;&gt;"",K1357="OUI",Q1357="OUI"),18,"")</f>
        <v/>
      </c>
      <c r="W1357" s="49" t="str">
        <f t="array" ref="W1357">IF(AND(E1357&lt;&gt;"",K1357="OUI",Q1357="OUI"),60,"")</f>
        <v/>
      </c>
      <c r="X1357" s="56"/>
      <c r="Y1357" s="49"/>
      <c r="Z1357" s="49"/>
      <c r="AA1357" s="51"/>
      <c r="AB1357" s="48"/>
    </row>
    <row r="1358" spans="1:28" x14ac:dyDescent="0.25">
      <c r="A1358" s="152" t="str">
        <f t="array" ref="A1358">IF(D1358="",RIGHT(E1358,7),"")</f>
        <v>5338627</v>
      </c>
      <c r="B1358" s="152">
        <f t="array" ref="B1358">E1358</f>
        <v>10005338627</v>
      </c>
      <c r="C1358" s="61" t="str">
        <f t="array" ref="C1358">IFERROR(VLOOKUP(B1358,RT!A:B,2,FALSE),"")</f>
        <v/>
      </c>
      <c r="D1358" s="7" t="str">
        <f t="array" ref="D1358">IFERROR(VLOOKUP(B1358,RT!A:J,10,FALSE),"")</f>
        <v/>
      </c>
      <c r="E1358" s="203">
        <v>10005338627</v>
      </c>
      <c r="F1358" s="204" t="s">
        <v>1458</v>
      </c>
      <c r="G1358" s="204" t="s">
        <v>70</v>
      </c>
      <c r="H1358" s="204"/>
      <c r="I1358" s="204" t="s">
        <v>334</v>
      </c>
      <c r="J1358" s="202" t="s">
        <v>334</v>
      </c>
      <c r="K1358" s="169" t="str">
        <f t="array" ref="K1358">IFERROR(VLOOKUP(B1358,RT!A:K,11,FALSE),"")</f>
        <v/>
      </c>
      <c r="L1358" s="170" t="str">
        <f t="array" ref="L1358">IFERROR(VLOOKUP(B1358,RT!A:AJ,36,FALSE),"")</f>
        <v/>
      </c>
      <c r="M1358" s="53" t="str">
        <f t="array" ref="M1358">IFERROR(VLOOKUP(B1358,RT!A:AL,38,FALSE),"")</f>
        <v/>
      </c>
      <c r="N1358" s="52" t="str">
        <f t="array" ref="N1358">IFERROR(VLOOKUP(B1358,RT!A:AK,37,FALSE),"")</f>
        <v/>
      </c>
      <c r="O1358" s="54" t="str">
        <f t="array" ref="O1358">IFERROR(VLOOKUP(B1358,RT!A:I,9,FALSE),"")</f>
        <v/>
      </c>
      <c r="P1358" s="52" t="str">
        <f t="array" ref="P1358">IFERROR(VLOOKUP(B1358,RT!A:H,8,FALSE),"")</f>
        <v/>
      </c>
      <c r="Q1358" s="55" t="str">
        <f t="array" ref="Q1358">IFERROR(VLOOKUP(B1358,RT!A:AA,27,FALSE),"")</f>
        <v/>
      </c>
      <c r="R1358" s="56" t="str">
        <f t="array" ref="R1358">IF(AND(E1358&lt;&gt;"",G1358="INS",K1358="OUI",M1358&gt;0),M1358*IF($O1358&gt;41790,5.94,5.65),"")</f>
        <v/>
      </c>
      <c r="S1358" s="50" t="str">
        <f t="array" ref="S1358">IF(AND(E1358&lt;&gt;"",G1358="REV",K1358="OUI",M1358&gt;0),M1358*IF($O1358&gt;41790,6.2,5.9),"")</f>
        <v/>
      </c>
      <c r="T1358" s="57" t="str">
        <f t="array" ref="T1358">IF(AND(E1358&lt;&gt;"",K1358="NON",OR(L1358="Branchement individuel",L1358="Batiment détruit")),3,"")</f>
        <v/>
      </c>
      <c r="U1358" s="58"/>
      <c r="V1358" s="58" t="str">
        <f t="array" ref="V1358">IF(AND(E1358&lt;&gt;"",K1358="OUI",Q1358="OUI"),18,"")</f>
        <v/>
      </c>
      <c r="W1358" s="49" t="str">
        <f t="array" ref="W1358">IF(AND(E1358&lt;&gt;"",K1358="OUI",Q1358="OUI"),60,"")</f>
        <v/>
      </c>
      <c r="X1358" s="56"/>
      <c r="Y1358" s="49"/>
      <c r="Z1358" s="49"/>
      <c r="AA1358" s="51"/>
      <c r="AB1358" s="48"/>
    </row>
    <row r="1359" spans="1:28" x14ac:dyDescent="0.25">
      <c r="A1359" s="152" t="str">
        <f t="array" ref="A1359">IF(D1359="",RIGHT(E1359,7),"")</f>
        <v>5339144</v>
      </c>
      <c r="B1359" s="152">
        <f t="array" ref="B1359">E1359</f>
        <v>10005339144</v>
      </c>
      <c r="C1359" s="61" t="str">
        <f t="array" ref="C1359">IFERROR(VLOOKUP(B1359,RT!A:B,2,FALSE),"")</f>
        <v/>
      </c>
      <c r="D1359" s="7" t="str">
        <f t="array" ref="D1359">IFERROR(VLOOKUP(B1359,RT!A:J,10,FALSE),"")</f>
        <v/>
      </c>
      <c r="E1359" s="203">
        <v>10005339144</v>
      </c>
      <c r="F1359" s="204" t="s">
        <v>1457</v>
      </c>
      <c r="G1359" s="204" t="s">
        <v>70</v>
      </c>
      <c r="H1359" s="204"/>
      <c r="I1359" s="204" t="s">
        <v>334</v>
      </c>
      <c r="J1359" s="202" t="s">
        <v>334</v>
      </c>
      <c r="K1359" s="169" t="str">
        <f t="array" ref="K1359">IFERROR(VLOOKUP(B1359,RT!A:K,11,FALSE),"")</f>
        <v/>
      </c>
      <c r="L1359" s="170" t="str">
        <f t="array" ref="L1359">IFERROR(VLOOKUP(B1359,RT!A:AJ,36,FALSE),"")</f>
        <v/>
      </c>
      <c r="M1359" s="53" t="str">
        <f t="array" ref="M1359">IFERROR(VLOOKUP(B1359,RT!A:AL,38,FALSE),"")</f>
        <v/>
      </c>
      <c r="N1359" s="52" t="str">
        <f t="array" ref="N1359">IFERROR(VLOOKUP(B1359,RT!A:AK,37,FALSE),"")</f>
        <v/>
      </c>
      <c r="O1359" s="54" t="str">
        <f t="array" ref="O1359">IFERROR(VLOOKUP(B1359,RT!A:I,9,FALSE),"")</f>
        <v/>
      </c>
      <c r="P1359" s="52" t="str">
        <f t="array" ref="P1359">IFERROR(VLOOKUP(B1359,RT!A:H,8,FALSE),"")</f>
        <v/>
      </c>
      <c r="Q1359" s="55" t="str">
        <f t="array" ref="Q1359">IFERROR(VLOOKUP(B1359,RT!A:AA,27,FALSE),"")</f>
        <v/>
      </c>
      <c r="R1359" s="56" t="str">
        <f t="array" ref="R1359">IF(AND(E1359&lt;&gt;"",G1359="INS",K1359="OUI",M1359&gt;0),M1359*IF($O1359&gt;41790,5.94,5.65),"")</f>
        <v/>
      </c>
      <c r="S1359" s="50" t="str">
        <f t="array" ref="S1359">IF(AND(E1359&lt;&gt;"",G1359="REV",K1359="OUI",M1359&gt;0),M1359*IF($O1359&gt;41790,6.2,5.9),"")</f>
        <v/>
      </c>
      <c r="T1359" s="57" t="str">
        <f t="array" ref="T1359">IF(AND(E1359&lt;&gt;"",K1359="NON",OR(L1359="Branchement individuel",L1359="Batiment détruit")),3,"")</f>
        <v/>
      </c>
      <c r="U1359" s="58"/>
      <c r="V1359" s="58" t="str">
        <f t="array" ref="V1359">IF(AND(E1359&lt;&gt;"",K1359="OUI",Q1359="OUI"),18,"")</f>
        <v/>
      </c>
      <c r="W1359" s="49" t="str">
        <f t="array" ref="W1359">IF(AND(E1359&lt;&gt;"",K1359="OUI",Q1359="OUI"),60,"")</f>
        <v/>
      </c>
      <c r="X1359" s="56"/>
      <c r="Y1359" s="49"/>
      <c r="Z1359" s="49"/>
      <c r="AA1359" s="51"/>
      <c r="AB1359" s="48"/>
    </row>
    <row r="1360" spans="1:28" x14ac:dyDescent="0.25">
      <c r="A1360" s="152" t="str">
        <f t="array" ref="A1360">IF(D1360="",RIGHT(E1360,7),"")</f>
        <v>5338122</v>
      </c>
      <c r="B1360" s="152">
        <f t="array" ref="B1360">E1360</f>
        <v>10005338122</v>
      </c>
      <c r="C1360" s="61" t="str">
        <f t="array" ref="C1360">IFERROR(VLOOKUP(B1360,RT!A:B,2,FALSE),"")</f>
        <v/>
      </c>
      <c r="D1360" s="7" t="str">
        <f t="array" ref="D1360">IFERROR(VLOOKUP(B1360,RT!A:J,10,FALSE),"")</f>
        <v/>
      </c>
      <c r="E1360" s="203">
        <v>10005338122</v>
      </c>
      <c r="F1360" s="204" t="s">
        <v>1539</v>
      </c>
      <c r="G1360" s="204" t="s">
        <v>70</v>
      </c>
      <c r="H1360" s="204"/>
      <c r="I1360" s="204" t="s">
        <v>334</v>
      </c>
      <c r="J1360" s="202" t="s">
        <v>334</v>
      </c>
      <c r="K1360" s="169" t="str">
        <f t="array" ref="K1360">IFERROR(VLOOKUP(B1360,RT!A:K,11,FALSE),"")</f>
        <v/>
      </c>
      <c r="L1360" s="170" t="str">
        <f t="array" ref="L1360">IFERROR(VLOOKUP(B1360,RT!A:AJ,36,FALSE),"")</f>
        <v/>
      </c>
      <c r="M1360" s="53" t="str">
        <f t="array" ref="M1360">IFERROR(VLOOKUP(B1360,RT!A:AL,38,FALSE),"")</f>
        <v/>
      </c>
      <c r="N1360" s="52" t="str">
        <f t="array" ref="N1360">IFERROR(VLOOKUP(B1360,RT!A:AK,37,FALSE),"")</f>
        <v/>
      </c>
      <c r="O1360" s="54" t="str">
        <f t="array" ref="O1360">IFERROR(VLOOKUP(B1360,RT!A:I,9,FALSE),"")</f>
        <v/>
      </c>
      <c r="P1360" s="52" t="str">
        <f t="array" ref="P1360">IFERROR(VLOOKUP(B1360,RT!A:H,8,FALSE),"")</f>
        <v/>
      </c>
      <c r="Q1360" s="55" t="str">
        <f t="array" ref="Q1360">IFERROR(VLOOKUP(B1360,RT!A:AA,27,FALSE),"")</f>
        <v/>
      </c>
      <c r="R1360" s="56" t="str">
        <f t="array" ref="R1360">IF(AND(E1360&lt;&gt;"",G1360="INS",K1360="OUI",M1360&gt;0),M1360*IF($O1360&gt;41790,5.94,5.65),"")</f>
        <v/>
      </c>
      <c r="S1360" s="50" t="str">
        <f t="array" ref="S1360">IF(AND(E1360&lt;&gt;"",G1360="REV",K1360="OUI",M1360&gt;0),M1360*IF($O1360&gt;41790,6.2,5.9),"")</f>
        <v/>
      </c>
      <c r="T1360" s="57" t="str">
        <f t="array" ref="T1360">IF(AND(E1360&lt;&gt;"",K1360="NON",OR(L1360="Branchement individuel",L1360="Batiment détruit")),3,"")</f>
        <v/>
      </c>
      <c r="U1360" s="58"/>
      <c r="V1360" s="58" t="str">
        <f t="array" ref="V1360">IF(AND(E1360&lt;&gt;"",K1360="OUI",Q1360="OUI"),18,"")</f>
        <v/>
      </c>
      <c r="W1360" s="49" t="str">
        <f t="array" ref="W1360">IF(AND(E1360&lt;&gt;"",K1360="OUI",Q1360="OUI"),60,"")</f>
        <v/>
      </c>
      <c r="X1360" s="56"/>
      <c r="Y1360" s="49"/>
      <c r="Z1360" s="49"/>
      <c r="AA1360" s="51"/>
      <c r="AB1360" s="48"/>
    </row>
    <row r="1361" spans="1:28" x14ac:dyDescent="0.25">
      <c r="A1361" s="152" t="str">
        <f t="array" ref="A1361">IF(D1361="",RIGHT(E1361,7),"")</f>
        <v>5523755</v>
      </c>
      <c r="B1361" s="152">
        <f t="array" ref="B1361">E1361</f>
        <v>10005523755</v>
      </c>
      <c r="C1361" s="61" t="str">
        <f t="array" ref="C1361">IFERROR(VLOOKUP(B1361,RT!A:B,2,FALSE),"")</f>
        <v/>
      </c>
      <c r="D1361" s="7" t="str">
        <f t="array" ref="D1361">IFERROR(VLOOKUP(B1361,RT!A:J,10,FALSE),"")</f>
        <v/>
      </c>
      <c r="E1361" s="203">
        <v>10005523755</v>
      </c>
      <c r="F1361" s="204" t="s">
        <v>1454</v>
      </c>
      <c r="G1361" s="204" t="s">
        <v>70</v>
      </c>
      <c r="H1361" s="204"/>
      <c r="I1361" s="204" t="s">
        <v>334</v>
      </c>
      <c r="J1361" s="202" t="s">
        <v>334</v>
      </c>
      <c r="K1361" s="169" t="str">
        <f t="array" ref="K1361">IFERROR(VLOOKUP(B1361,RT!A:K,11,FALSE),"")</f>
        <v/>
      </c>
      <c r="L1361" s="170" t="str">
        <f t="array" ref="L1361">IFERROR(VLOOKUP(B1361,RT!A:AJ,36,FALSE),"")</f>
        <v/>
      </c>
      <c r="M1361" s="53" t="str">
        <f t="array" ref="M1361">IFERROR(VLOOKUP(B1361,RT!A:AL,38,FALSE),"")</f>
        <v/>
      </c>
      <c r="N1361" s="52" t="str">
        <f t="array" ref="N1361">IFERROR(VLOOKUP(B1361,RT!A:AK,37,FALSE),"")</f>
        <v/>
      </c>
      <c r="O1361" s="54" t="str">
        <f t="array" ref="O1361">IFERROR(VLOOKUP(B1361,RT!A:I,9,FALSE),"")</f>
        <v/>
      </c>
      <c r="P1361" s="52" t="str">
        <f t="array" ref="P1361">IFERROR(VLOOKUP(B1361,RT!A:H,8,FALSE),"")</f>
        <v/>
      </c>
      <c r="Q1361" s="55" t="str">
        <f t="array" ref="Q1361">IFERROR(VLOOKUP(B1361,RT!A:AA,27,FALSE),"")</f>
        <v/>
      </c>
      <c r="R1361" s="56" t="str">
        <f t="array" ref="R1361">IF(AND(E1361&lt;&gt;"",G1361="INS",K1361="OUI",M1361&gt;0),M1361*IF($O1361&gt;41790,5.94,5.65),"")</f>
        <v/>
      </c>
      <c r="S1361" s="50" t="str">
        <f t="array" ref="S1361">IF(AND(E1361&lt;&gt;"",G1361="REV",K1361="OUI",M1361&gt;0),M1361*IF($O1361&gt;41790,6.2,5.9),"")</f>
        <v/>
      </c>
      <c r="T1361" s="57" t="str">
        <f t="array" ref="T1361">IF(AND(E1361&lt;&gt;"",K1361="NON",OR(L1361="Branchement individuel",L1361="Batiment détruit")),3,"")</f>
        <v/>
      </c>
      <c r="U1361" s="58"/>
      <c r="V1361" s="58" t="str">
        <f t="array" ref="V1361">IF(AND(E1361&lt;&gt;"",K1361="OUI",Q1361="OUI"),18,"")</f>
        <v/>
      </c>
      <c r="W1361" s="49" t="str">
        <f t="array" ref="W1361">IF(AND(E1361&lt;&gt;"",K1361="OUI",Q1361="OUI"),60,"")</f>
        <v/>
      </c>
      <c r="X1361" s="56"/>
      <c r="Y1361" s="49"/>
      <c r="Z1361" s="49"/>
      <c r="AA1361" s="51"/>
      <c r="AB1361" s="48"/>
    </row>
    <row r="1362" spans="1:28" x14ac:dyDescent="0.25">
      <c r="A1362" s="152" t="str">
        <f t="array" ref="A1362">IF(D1362="",RIGHT(E1362,7),"")</f>
        <v>5197099</v>
      </c>
      <c r="B1362" s="152">
        <f t="array" ref="B1362">E1362</f>
        <v>10005197099</v>
      </c>
      <c r="C1362" s="61" t="str">
        <f t="array" ref="C1362">IFERROR(VLOOKUP(B1362,RT!A:B,2,FALSE),"")</f>
        <v/>
      </c>
      <c r="D1362" s="7" t="str">
        <f t="array" ref="D1362">IFERROR(VLOOKUP(B1362,RT!A:J,10,FALSE),"")</f>
        <v/>
      </c>
      <c r="E1362" s="203">
        <v>10005197099</v>
      </c>
      <c r="F1362" s="204" t="s">
        <v>1576</v>
      </c>
      <c r="G1362" s="204" t="s">
        <v>70</v>
      </c>
      <c r="H1362" s="204"/>
      <c r="I1362" s="204" t="s">
        <v>334</v>
      </c>
      <c r="J1362" s="202" t="s">
        <v>334</v>
      </c>
      <c r="K1362" s="169" t="str">
        <f t="array" ref="K1362">IFERROR(VLOOKUP(B1362,RT!A:K,11,FALSE),"")</f>
        <v/>
      </c>
      <c r="L1362" s="170" t="str">
        <f t="array" ref="L1362">IFERROR(VLOOKUP(B1362,RT!A:AJ,36,FALSE),"")</f>
        <v/>
      </c>
      <c r="M1362" s="53" t="str">
        <f t="array" ref="M1362">IFERROR(VLOOKUP(B1362,RT!A:AL,38,FALSE),"")</f>
        <v/>
      </c>
      <c r="N1362" s="52" t="str">
        <f t="array" ref="N1362">IFERROR(VLOOKUP(B1362,RT!A:AK,37,FALSE),"")</f>
        <v/>
      </c>
      <c r="O1362" s="54" t="str">
        <f t="array" ref="O1362">IFERROR(VLOOKUP(B1362,RT!A:I,9,FALSE),"")</f>
        <v/>
      </c>
      <c r="P1362" s="52" t="str">
        <f t="array" ref="P1362">IFERROR(VLOOKUP(B1362,RT!A:H,8,FALSE),"")</f>
        <v/>
      </c>
      <c r="Q1362" s="55" t="str">
        <f t="array" ref="Q1362">IFERROR(VLOOKUP(B1362,RT!A:AA,27,FALSE),"")</f>
        <v/>
      </c>
      <c r="R1362" s="56" t="str">
        <f t="array" ref="R1362">IF(AND(E1362&lt;&gt;"",G1362="INS",K1362="OUI",M1362&gt;0),M1362*IF($O1362&gt;41790,5.94,5.65),"")</f>
        <v/>
      </c>
      <c r="S1362" s="50" t="str">
        <f t="array" ref="S1362">IF(AND(E1362&lt;&gt;"",G1362="REV",K1362="OUI",M1362&gt;0),M1362*IF($O1362&gt;41790,6.2,5.9),"")</f>
        <v/>
      </c>
      <c r="T1362" s="57" t="str">
        <f t="array" ref="T1362">IF(AND(E1362&lt;&gt;"",K1362="NON",OR(L1362="Branchement individuel",L1362="Batiment détruit")),3,"")</f>
        <v/>
      </c>
      <c r="U1362" s="58"/>
      <c r="V1362" s="58" t="str">
        <f t="array" ref="V1362">IF(AND(E1362&lt;&gt;"",K1362="OUI",Q1362="OUI"),18,"")</f>
        <v/>
      </c>
      <c r="W1362" s="49" t="str">
        <f t="array" ref="W1362">IF(AND(E1362&lt;&gt;"",K1362="OUI",Q1362="OUI"),60,"")</f>
        <v/>
      </c>
      <c r="X1362" s="56"/>
      <c r="Y1362" s="49"/>
      <c r="Z1362" s="49"/>
      <c r="AA1362" s="51"/>
      <c r="AB1362" s="48"/>
    </row>
    <row r="1363" spans="1:28" x14ac:dyDescent="0.25">
      <c r="A1363" s="152" t="str">
        <f t="array" ref="A1363">IF(D1363="",RIGHT(E1363,7),"")</f>
        <v>5580757</v>
      </c>
      <c r="B1363" s="152">
        <f t="array" ref="B1363">E1363</f>
        <v>10005580757</v>
      </c>
      <c r="C1363" s="61" t="str">
        <f t="array" ref="C1363">IFERROR(VLOOKUP(B1363,RT!A:B,2,FALSE),"")</f>
        <v/>
      </c>
      <c r="D1363" s="7" t="str">
        <f t="array" ref="D1363">IFERROR(VLOOKUP(B1363,RT!A:J,10,FALSE),"")</f>
        <v/>
      </c>
      <c r="E1363" s="203">
        <v>10005580757</v>
      </c>
      <c r="F1363" s="204" t="s">
        <v>1476</v>
      </c>
      <c r="G1363" s="204" t="s">
        <v>70</v>
      </c>
      <c r="H1363" s="204"/>
      <c r="I1363" s="204" t="s">
        <v>334</v>
      </c>
      <c r="J1363" s="202" t="s">
        <v>334</v>
      </c>
      <c r="K1363" s="169" t="str">
        <f t="array" ref="K1363">IFERROR(VLOOKUP(B1363,RT!A:K,11,FALSE),"")</f>
        <v/>
      </c>
      <c r="L1363" s="170" t="str">
        <f t="array" ref="L1363">IFERROR(VLOOKUP(B1363,RT!A:AJ,36,FALSE),"")</f>
        <v/>
      </c>
      <c r="M1363" s="53" t="str">
        <f t="array" ref="M1363">IFERROR(VLOOKUP(B1363,RT!A:AL,38,FALSE),"")</f>
        <v/>
      </c>
      <c r="N1363" s="52" t="str">
        <f t="array" ref="N1363">IFERROR(VLOOKUP(B1363,RT!A:AK,37,FALSE),"")</f>
        <v/>
      </c>
      <c r="O1363" s="54" t="str">
        <f t="array" ref="O1363">IFERROR(VLOOKUP(B1363,RT!A:I,9,FALSE),"")</f>
        <v/>
      </c>
      <c r="P1363" s="52" t="str">
        <f t="array" ref="P1363">IFERROR(VLOOKUP(B1363,RT!A:H,8,FALSE),"")</f>
        <v/>
      </c>
      <c r="Q1363" s="55" t="str">
        <f t="array" ref="Q1363">IFERROR(VLOOKUP(B1363,RT!A:AA,27,FALSE),"")</f>
        <v/>
      </c>
      <c r="R1363" s="56" t="str">
        <f t="array" ref="R1363">IF(AND(E1363&lt;&gt;"",G1363="INS",K1363="OUI",M1363&gt;0),M1363*IF($O1363&gt;41790,5.94,5.65),"")</f>
        <v/>
      </c>
      <c r="S1363" s="50" t="str">
        <f t="array" ref="S1363">IF(AND(E1363&lt;&gt;"",G1363="REV",K1363="OUI",M1363&gt;0),M1363*IF($O1363&gt;41790,6.2,5.9),"")</f>
        <v/>
      </c>
      <c r="T1363" s="57" t="str">
        <f t="array" ref="T1363">IF(AND(E1363&lt;&gt;"",K1363="NON",OR(L1363="Branchement individuel",L1363="Batiment détruit")),3,"")</f>
        <v/>
      </c>
      <c r="U1363" s="58"/>
      <c r="V1363" s="58" t="str">
        <f t="array" ref="V1363">IF(AND(E1363&lt;&gt;"",K1363="OUI",Q1363="OUI"),18,"")</f>
        <v/>
      </c>
      <c r="W1363" s="49" t="str">
        <f t="array" ref="W1363">IF(AND(E1363&lt;&gt;"",K1363="OUI",Q1363="OUI"),60,"")</f>
        <v/>
      </c>
      <c r="X1363" s="56"/>
      <c r="Y1363" s="49"/>
      <c r="Z1363" s="49"/>
      <c r="AA1363" s="51"/>
      <c r="AB1363" s="48"/>
    </row>
    <row r="1364" spans="1:28" x14ac:dyDescent="0.25">
      <c r="A1364" s="152" t="str">
        <f t="array" ref="A1364">IF(D1364="",RIGHT(E1364,7),"")</f>
        <v>5585730</v>
      </c>
      <c r="B1364" s="152">
        <f t="array" ref="B1364">E1364</f>
        <v>10005585730</v>
      </c>
      <c r="C1364" s="61" t="str">
        <f t="array" ref="C1364">IFERROR(VLOOKUP(B1364,RT!A:B,2,FALSE),"")</f>
        <v/>
      </c>
      <c r="D1364" s="7" t="str">
        <f t="array" ref="D1364">IFERROR(VLOOKUP(B1364,RT!A:J,10,FALSE),"")</f>
        <v/>
      </c>
      <c r="E1364" s="203">
        <v>10005585730</v>
      </c>
      <c r="F1364" s="204" t="s">
        <v>1529</v>
      </c>
      <c r="G1364" s="204" t="s">
        <v>70</v>
      </c>
      <c r="H1364" s="204"/>
      <c r="I1364" s="204" t="s">
        <v>334</v>
      </c>
      <c r="J1364" s="202" t="s">
        <v>334</v>
      </c>
      <c r="K1364" s="169" t="str">
        <f t="array" ref="K1364">IFERROR(VLOOKUP(B1364,RT!A:K,11,FALSE),"")</f>
        <v/>
      </c>
      <c r="L1364" s="170" t="str">
        <f t="array" ref="L1364">IFERROR(VLOOKUP(B1364,RT!A:AJ,36,FALSE),"")</f>
        <v/>
      </c>
      <c r="M1364" s="53" t="str">
        <f t="array" ref="M1364">IFERROR(VLOOKUP(B1364,RT!A:AL,38,FALSE),"")</f>
        <v/>
      </c>
      <c r="N1364" s="52" t="str">
        <f t="array" ref="N1364">IFERROR(VLOOKUP(B1364,RT!A:AK,37,FALSE),"")</f>
        <v/>
      </c>
      <c r="O1364" s="54" t="str">
        <f t="array" ref="O1364">IFERROR(VLOOKUP(B1364,RT!A:I,9,FALSE),"")</f>
        <v/>
      </c>
      <c r="P1364" s="52" t="str">
        <f t="array" ref="P1364">IFERROR(VLOOKUP(B1364,RT!A:H,8,FALSE),"")</f>
        <v/>
      </c>
      <c r="Q1364" s="55" t="str">
        <f t="array" ref="Q1364">IFERROR(VLOOKUP(B1364,RT!A:AA,27,FALSE),"")</f>
        <v/>
      </c>
      <c r="R1364" s="56" t="str">
        <f t="array" ref="R1364">IF(AND(E1364&lt;&gt;"",G1364="INS",K1364="OUI",M1364&gt;0),M1364*IF($O1364&gt;41790,5.94,5.65),"")</f>
        <v/>
      </c>
      <c r="S1364" s="50" t="str">
        <f t="array" ref="S1364">IF(AND(E1364&lt;&gt;"",G1364="REV",K1364="OUI",M1364&gt;0),M1364*IF($O1364&gt;41790,6.2,5.9),"")</f>
        <v/>
      </c>
      <c r="T1364" s="57" t="str">
        <f t="array" ref="T1364">IF(AND(E1364&lt;&gt;"",K1364="NON",OR(L1364="Branchement individuel",L1364="Batiment détruit")),3,"")</f>
        <v/>
      </c>
      <c r="U1364" s="58"/>
      <c r="V1364" s="58" t="str">
        <f t="array" ref="V1364">IF(AND(E1364&lt;&gt;"",K1364="OUI",Q1364="OUI"),18,"")</f>
        <v/>
      </c>
      <c r="W1364" s="49" t="str">
        <f t="array" ref="W1364">IF(AND(E1364&lt;&gt;"",K1364="OUI",Q1364="OUI"),60,"")</f>
        <v/>
      </c>
      <c r="X1364" s="56"/>
      <c r="Y1364" s="49"/>
      <c r="Z1364" s="49"/>
      <c r="AA1364" s="51"/>
      <c r="AB1364" s="48"/>
    </row>
    <row r="1365" spans="1:28" x14ac:dyDescent="0.25">
      <c r="A1365" s="152" t="str">
        <f t="array" ref="A1365">IF(D1365="",RIGHT(E1365,7),"")</f>
        <v>5339630</v>
      </c>
      <c r="B1365" s="152">
        <f t="array" ref="B1365">E1365</f>
        <v>10005339630</v>
      </c>
      <c r="C1365" s="61" t="str">
        <f t="array" ref="C1365">IFERROR(VLOOKUP(B1365,RT!A:B,2,FALSE),"")</f>
        <v/>
      </c>
      <c r="D1365" s="7" t="str">
        <f t="array" ref="D1365">IFERROR(VLOOKUP(B1365,RT!A:J,10,FALSE),"")</f>
        <v/>
      </c>
      <c r="E1365" s="203">
        <v>10005339630</v>
      </c>
      <c r="F1365" s="204" t="s">
        <v>1462</v>
      </c>
      <c r="G1365" s="204" t="s">
        <v>70</v>
      </c>
      <c r="H1365" s="204"/>
      <c r="I1365" s="204" t="s">
        <v>334</v>
      </c>
      <c r="J1365" s="202" t="s">
        <v>334</v>
      </c>
      <c r="K1365" s="169" t="str">
        <f t="array" ref="K1365">IFERROR(VLOOKUP(B1365,RT!A:K,11,FALSE),"")</f>
        <v/>
      </c>
      <c r="L1365" s="170" t="str">
        <f t="array" ref="L1365">IFERROR(VLOOKUP(B1365,RT!A:AJ,36,FALSE),"")</f>
        <v/>
      </c>
      <c r="M1365" s="53" t="str">
        <f t="array" ref="M1365">IFERROR(VLOOKUP(B1365,RT!A:AL,38,FALSE),"")</f>
        <v/>
      </c>
      <c r="N1365" s="52" t="str">
        <f t="array" ref="N1365">IFERROR(VLOOKUP(B1365,RT!A:AK,37,FALSE),"")</f>
        <v/>
      </c>
      <c r="O1365" s="54" t="str">
        <f t="array" ref="O1365">IFERROR(VLOOKUP(B1365,RT!A:I,9,FALSE),"")</f>
        <v/>
      </c>
      <c r="P1365" s="52" t="str">
        <f t="array" ref="P1365">IFERROR(VLOOKUP(B1365,RT!A:H,8,FALSE),"")</f>
        <v/>
      </c>
      <c r="Q1365" s="55" t="str">
        <f t="array" ref="Q1365">IFERROR(VLOOKUP(B1365,RT!A:AA,27,FALSE),"")</f>
        <v/>
      </c>
      <c r="R1365" s="56" t="str">
        <f t="array" ref="R1365">IF(AND(E1365&lt;&gt;"",G1365="INS",K1365="OUI",M1365&gt;0),M1365*IF($O1365&gt;41790,5.94,5.65),"")</f>
        <v/>
      </c>
      <c r="S1365" s="50" t="str">
        <f t="array" ref="S1365">IF(AND(E1365&lt;&gt;"",G1365="REV",K1365="OUI",M1365&gt;0),M1365*IF($O1365&gt;41790,6.2,5.9),"")</f>
        <v/>
      </c>
      <c r="T1365" s="57" t="str">
        <f t="array" ref="T1365">IF(AND(E1365&lt;&gt;"",K1365="NON",OR(L1365="Branchement individuel",L1365="Batiment détruit")),3,"")</f>
        <v/>
      </c>
      <c r="U1365" s="58"/>
      <c r="V1365" s="58" t="str">
        <f t="array" ref="V1365">IF(AND(E1365&lt;&gt;"",K1365="OUI",Q1365="OUI"),18,"")</f>
        <v/>
      </c>
      <c r="W1365" s="49" t="str">
        <f t="array" ref="W1365">IF(AND(E1365&lt;&gt;"",K1365="OUI",Q1365="OUI"),60,"")</f>
        <v/>
      </c>
      <c r="X1365" s="56"/>
      <c r="Y1365" s="49"/>
      <c r="Z1365" s="49"/>
      <c r="AA1365" s="51"/>
      <c r="AB1365" s="48"/>
    </row>
    <row r="1366" spans="1:28" x14ac:dyDescent="0.25">
      <c r="A1366" s="152" t="str">
        <f t="array" ref="A1366">IF(D1366="",RIGHT(E1366,7),"")</f>
        <v>5580075</v>
      </c>
      <c r="B1366" s="152">
        <f t="array" ref="B1366">E1366</f>
        <v>10005580075</v>
      </c>
      <c r="C1366" s="61" t="str">
        <f t="array" ref="C1366">IFERROR(VLOOKUP(B1366,RT!A:B,2,FALSE),"")</f>
        <v/>
      </c>
      <c r="D1366" s="7" t="str">
        <f t="array" ref="D1366">IFERROR(VLOOKUP(B1366,RT!A:J,10,FALSE),"")</f>
        <v/>
      </c>
      <c r="E1366" s="203">
        <v>10005580075</v>
      </c>
      <c r="F1366" s="204" t="s">
        <v>1456</v>
      </c>
      <c r="G1366" s="204" t="s">
        <v>70</v>
      </c>
      <c r="H1366" s="204"/>
      <c r="I1366" s="204" t="s">
        <v>334</v>
      </c>
      <c r="J1366" s="202" t="s">
        <v>334</v>
      </c>
      <c r="K1366" s="169" t="str">
        <f t="array" ref="K1366">IFERROR(VLOOKUP(B1366,RT!A:K,11,FALSE),"")</f>
        <v/>
      </c>
      <c r="L1366" s="170" t="str">
        <f t="array" ref="L1366">IFERROR(VLOOKUP(B1366,RT!A:AJ,36,FALSE),"")</f>
        <v/>
      </c>
      <c r="M1366" s="53" t="str">
        <f t="array" ref="M1366">IFERROR(VLOOKUP(B1366,RT!A:AL,38,FALSE),"")</f>
        <v/>
      </c>
      <c r="N1366" s="52" t="str">
        <f t="array" ref="N1366">IFERROR(VLOOKUP(B1366,RT!A:AK,37,FALSE),"")</f>
        <v/>
      </c>
      <c r="O1366" s="54" t="str">
        <f t="array" ref="O1366">IFERROR(VLOOKUP(B1366,RT!A:I,9,FALSE),"")</f>
        <v/>
      </c>
      <c r="P1366" s="52" t="str">
        <f t="array" ref="P1366">IFERROR(VLOOKUP(B1366,RT!A:H,8,FALSE),"")</f>
        <v/>
      </c>
      <c r="Q1366" s="55" t="str">
        <f t="array" ref="Q1366">IFERROR(VLOOKUP(B1366,RT!A:AA,27,FALSE),"")</f>
        <v/>
      </c>
      <c r="R1366" s="56" t="str">
        <f t="array" ref="R1366">IF(AND(E1366&lt;&gt;"",G1366="INS",K1366="OUI",M1366&gt;0),M1366*IF($O1366&gt;41790,5.94,5.65),"")</f>
        <v/>
      </c>
      <c r="S1366" s="50" t="str">
        <f t="array" ref="S1366">IF(AND(E1366&lt;&gt;"",G1366="REV",K1366="OUI",M1366&gt;0),M1366*IF($O1366&gt;41790,6.2,5.9),"")</f>
        <v/>
      </c>
      <c r="T1366" s="57" t="str">
        <f t="array" ref="T1366">IF(AND(E1366&lt;&gt;"",K1366="NON",OR(L1366="Branchement individuel",L1366="Batiment détruit")),3,"")</f>
        <v/>
      </c>
      <c r="U1366" s="58"/>
      <c r="V1366" s="58" t="str">
        <f t="array" ref="V1366">IF(AND(E1366&lt;&gt;"",K1366="OUI",Q1366="OUI"),18,"")</f>
        <v/>
      </c>
      <c r="W1366" s="49" t="str">
        <f t="array" ref="W1366">IF(AND(E1366&lt;&gt;"",K1366="OUI",Q1366="OUI"),60,"")</f>
        <v/>
      </c>
      <c r="X1366" s="56"/>
      <c r="Y1366" s="49"/>
      <c r="Z1366" s="49"/>
      <c r="AA1366" s="51"/>
      <c r="AB1366" s="48"/>
    </row>
    <row r="1367" spans="1:28" x14ac:dyDescent="0.25">
      <c r="A1367" s="152" t="str">
        <f t="array" ref="A1367">IF(D1367="",RIGHT(E1367,7),"")</f>
        <v>5245030</v>
      </c>
      <c r="B1367" s="152">
        <f t="array" ref="B1367">E1367</f>
        <v>10005245030</v>
      </c>
      <c r="C1367" s="61" t="str">
        <f t="array" ref="C1367">IFERROR(VLOOKUP(B1367,RT!A:B,2,FALSE),"")</f>
        <v/>
      </c>
      <c r="D1367" s="7" t="str">
        <f t="array" ref="D1367">IFERROR(VLOOKUP(B1367,RT!A:J,10,FALSE),"")</f>
        <v/>
      </c>
      <c r="E1367" s="203">
        <v>10005245030</v>
      </c>
      <c r="F1367" s="204" t="s">
        <v>1565</v>
      </c>
      <c r="G1367" s="204" t="s">
        <v>70</v>
      </c>
      <c r="H1367" s="204"/>
      <c r="I1367" s="204" t="s">
        <v>334</v>
      </c>
      <c r="J1367" s="202" t="s">
        <v>334</v>
      </c>
      <c r="K1367" s="169" t="str">
        <f t="array" ref="K1367">IFERROR(VLOOKUP(B1367,RT!A:K,11,FALSE),"")</f>
        <v/>
      </c>
      <c r="L1367" s="170" t="str">
        <f t="array" ref="L1367">IFERROR(VLOOKUP(B1367,RT!A:AJ,36,FALSE),"")</f>
        <v/>
      </c>
      <c r="M1367" s="53" t="str">
        <f t="array" ref="M1367">IFERROR(VLOOKUP(B1367,RT!A:AL,38,FALSE),"")</f>
        <v/>
      </c>
      <c r="N1367" s="52" t="str">
        <f t="array" ref="N1367">IFERROR(VLOOKUP(B1367,RT!A:AK,37,FALSE),"")</f>
        <v/>
      </c>
      <c r="O1367" s="54" t="str">
        <f t="array" ref="O1367">IFERROR(VLOOKUP(B1367,RT!A:I,9,FALSE),"")</f>
        <v/>
      </c>
      <c r="P1367" s="52" t="str">
        <f t="array" ref="P1367">IFERROR(VLOOKUP(B1367,RT!A:H,8,FALSE),"")</f>
        <v/>
      </c>
      <c r="Q1367" s="55" t="str">
        <f t="array" ref="Q1367">IFERROR(VLOOKUP(B1367,RT!A:AA,27,FALSE),"")</f>
        <v/>
      </c>
      <c r="R1367" s="56" t="str">
        <f t="array" ref="R1367">IF(AND(E1367&lt;&gt;"",G1367="INS",K1367="OUI",M1367&gt;0),M1367*IF($O1367&gt;41790,5.94,5.65),"")</f>
        <v/>
      </c>
      <c r="S1367" s="50" t="str">
        <f t="array" ref="S1367">IF(AND(E1367&lt;&gt;"",G1367="REV",K1367="OUI",M1367&gt;0),M1367*IF($O1367&gt;41790,6.2,5.9),"")</f>
        <v/>
      </c>
      <c r="T1367" s="57" t="str">
        <f t="array" ref="T1367">IF(AND(E1367&lt;&gt;"",K1367="NON",OR(L1367="Branchement individuel",L1367="Batiment détruit")),3,"")</f>
        <v/>
      </c>
      <c r="U1367" s="58"/>
      <c r="V1367" s="58" t="str">
        <f t="array" ref="V1367">IF(AND(E1367&lt;&gt;"",K1367="OUI",Q1367="OUI"),18,"")</f>
        <v/>
      </c>
      <c r="W1367" s="49" t="str">
        <f t="array" ref="W1367">IF(AND(E1367&lt;&gt;"",K1367="OUI",Q1367="OUI"),60,"")</f>
        <v/>
      </c>
      <c r="X1367" s="56"/>
      <c r="Y1367" s="49"/>
      <c r="Z1367" s="49"/>
      <c r="AA1367" s="51"/>
      <c r="AB1367" s="48"/>
    </row>
    <row r="1368" spans="1:28" x14ac:dyDescent="0.25">
      <c r="A1368" s="152" t="str">
        <f t="array" ref="A1368">IF(D1368="",RIGHT(E1368,7),"")</f>
        <v>5385878</v>
      </c>
      <c r="B1368" s="152">
        <f t="array" ref="B1368">E1368</f>
        <v>10005385878</v>
      </c>
      <c r="C1368" s="61" t="str">
        <f t="array" ref="C1368">IFERROR(VLOOKUP(B1368,RT!A:B,2,FALSE),"")</f>
        <v/>
      </c>
      <c r="D1368" s="7" t="str">
        <f t="array" ref="D1368">IFERROR(VLOOKUP(B1368,RT!A:J,10,FALSE),"")</f>
        <v/>
      </c>
      <c r="E1368" s="203">
        <v>10005385878</v>
      </c>
      <c r="F1368" s="204" t="s">
        <v>1508</v>
      </c>
      <c r="G1368" s="204" t="s">
        <v>70</v>
      </c>
      <c r="H1368" s="204"/>
      <c r="I1368" s="204" t="s">
        <v>334</v>
      </c>
      <c r="J1368" s="202" t="s">
        <v>334</v>
      </c>
      <c r="K1368" s="169" t="str">
        <f t="array" ref="K1368">IFERROR(VLOOKUP(B1368,RT!A:K,11,FALSE),"")</f>
        <v/>
      </c>
      <c r="L1368" s="170" t="str">
        <f t="array" ref="L1368">IFERROR(VLOOKUP(B1368,RT!A:AJ,36,FALSE),"")</f>
        <v/>
      </c>
      <c r="M1368" s="53" t="str">
        <f t="array" ref="M1368">IFERROR(VLOOKUP(B1368,RT!A:AL,38,FALSE),"")</f>
        <v/>
      </c>
      <c r="N1368" s="52" t="str">
        <f t="array" ref="N1368">IFERROR(VLOOKUP(B1368,RT!A:AK,37,FALSE),"")</f>
        <v/>
      </c>
      <c r="O1368" s="54" t="str">
        <f t="array" ref="O1368">IFERROR(VLOOKUP(B1368,RT!A:I,9,FALSE),"")</f>
        <v/>
      </c>
      <c r="P1368" s="52" t="str">
        <f t="array" ref="P1368">IFERROR(VLOOKUP(B1368,RT!A:H,8,FALSE),"")</f>
        <v/>
      </c>
      <c r="Q1368" s="55" t="str">
        <f t="array" ref="Q1368">IFERROR(VLOOKUP(B1368,RT!A:AA,27,FALSE),"")</f>
        <v/>
      </c>
      <c r="R1368" s="56" t="str">
        <f t="array" ref="R1368">IF(AND(E1368&lt;&gt;"",G1368="INS",K1368="OUI",M1368&gt;0),M1368*IF($O1368&gt;41790,5.94,5.65),"")</f>
        <v/>
      </c>
      <c r="S1368" s="50" t="str">
        <f t="array" ref="S1368">IF(AND(E1368&lt;&gt;"",G1368="REV",K1368="OUI",M1368&gt;0),M1368*IF($O1368&gt;41790,6.2,5.9),"")</f>
        <v/>
      </c>
      <c r="T1368" s="57" t="str">
        <f t="array" ref="T1368">IF(AND(E1368&lt;&gt;"",K1368="NON",OR(L1368="Branchement individuel",L1368="Batiment détruit")),3,"")</f>
        <v/>
      </c>
      <c r="U1368" s="58"/>
      <c r="V1368" s="58" t="str">
        <f t="array" ref="V1368">IF(AND(E1368&lt;&gt;"",K1368="OUI",Q1368="OUI"),18,"")</f>
        <v/>
      </c>
      <c r="W1368" s="49" t="str">
        <f t="array" ref="W1368">IF(AND(E1368&lt;&gt;"",K1368="OUI",Q1368="OUI"),60,"")</f>
        <v/>
      </c>
      <c r="X1368" s="56"/>
      <c r="Y1368" s="49"/>
      <c r="Z1368" s="49"/>
      <c r="AA1368" s="51"/>
      <c r="AB1368" s="48"/>
    </row>
    <row r="1369" spans="1:28" x14ac:dyDescent="0.25">
      <c r="A1369" s="152" t="str">
        <f t="array" ref="A1369">IF(D1369="",RIGHT(E1369,7),"")</f>
        <v>5242676</v>
      </c>
      <c r="B1369" s="152">
        <f t="array" ref="B1369">E1369</f>
        <v>10005242676</v>
      </c>
      <c r="C1369" s="61" t="str">
        <f t="array" ref="C1369">IFERROR(VLOOKUP(B1369,RT!A:B,2,FALSE),"")</f>
        <v/>
      </c>
      <c r="D1369" s="7" t="str">
        <f t="array" ref="D1369">IFERROR(VLOOKUP(B1369,RT!A:J,10,FALSE),"")</f>
        <v/>
      </c>
      <c r="E1369" s="203">
        <v>10005242676</v>
      </c>
      <c r="F1369" s="204" t="s">
        <v>1570</v>
      </c>
      <c r="G1369" s="204" t="s">
        <v>70</v>
      </c>
      <c r="H1369" s="204"/>
      <c r="I1369" s="204" t="s">
        <v>334</v>
      </c>
      <c r="J1369" s="202" t="s">
        <v>334</v>
      </c>
      <c r="K1369" s="169" t="str">
        <f t="array" ref="K1369">IFERROR(VLOOKUP(B1369,RT!A:K,11,FALSE),"")</f>
        <v/>
      </c>
      <c r="L1369" s="170" t="str">
        <f t="array" ref="L1369">IFERROR(VLOOKUP(B1369,RT!A:AJ,36,FALSE),"")</f>
        <v/>
      </c>
      <c r="M1369" s="53" t="str">
        <f t="array" ref="M1369">IFERROR(VLOOKUP(B1369,RT!A:AL,38,FALSE),"")</f>
        <v/>
      </c>
      <c r="N1369" s="52" t="str">
        <f t="array" ref="N1369">IFERROR(VLOOKUP(B1369,RT!A:AK,37,FALSE),"")</f>
        <v/>
      </c>
      <c r="O1369" s="54" t="str">
        <f t="array" ref="O1369">IFERROR(VLOOKUP(B1369,RT!A:I,9,FALSE),"")</f>
        <v/>
      </c>
      <c r="P1369" s="52" t="str">
        <f t="array" ref="P1369">IFERROR(VLOOKUP(B1369,RT!A:H,8,FALSE),"")</f>
        <v/>
      </c>
      <c r="Q1369" s="55" t="str">
        <f t="array" ref="Q1369">IFERROR(VLOOKUP(B1369,RT!A:AA,27,FALSE),"")</f>
        <v/>
      </c>
      <c r="R1369" s="56" t="str">
        <f t="array" ref="R1369">IF(AND(E1369&lt;&gt;"",G1369="INS",K1369="OUI",M1369&gt;0),M1369*IF($O1369&gt;41790,5.94,5.65),"")</f>
        <v/>
      </c>
      <c r="S1369" s="50" t="str">
        <f t="array" ref="S1369">IF(AND(E1369&lt;&gt;"",G1369="REV",K1369="OUI",M1369&gt;0),M1369*IF($O1369&gt;41790,6.2,5.9),"")</f>
        <v/>
      </c>
      <c r="T1369" s="57" t="str">
        <f t="array" ref="T1369">IF(AND(E1369&lt;&gt;"",K1369="NON",OR(L1369="Branchement individuel",L1369="Batiment détruit")),3,"")</f>
        <v/>
      </c>
      <c r="U1369" s="58"/>
      <c r="V1369" s="58" t="str">
        <f t="array" ref="V1369">IF(AND(E1369&lt;&gt;"",K1369="OUI",Q1369="OUI"),18,"")</f>
        <v/>
      </c>
      <c r="W1369" s="49" t="str">
        <f t="array" ref="W1369">IF(AND(E1369&lt;&gt;"",K1369="OUI",Q1369="OUI"),60,"")</f>
        <v/>
      </c>
      <c r="X1369" s="56"/>
      <c r="Y1369" s="49"/>
      <c r="Z1369" s="49"/>
      <c r="AA1369" s="51"/>
      <c r="AB1369" s="48"/>
    </row>
    <row r="1370" spans="1:28" x14ac:dyDescent="0.25">
      <c r="A1370" s="152" t="str">
        <f t="array" ref="A1370">IF(D1370="",RIGHT(E1370,7),"")</f>
        <v>5240851</v>
      </c>
      <c r="B1370" s="152">
        <f t="array" ref="B1370">E1370</f>
        <v>10005240851</v>
      </c>
      <c r="C1370" s="61" t="str">
        <f t="array" ref="C1370">IFERROR(VLOOKUP(B1370,RT!A:B,2,FALSE),"")</f>
        <v/>
      </c>
      <c r="D1370" s="7" t="str">
        <f t="array" ref="D1370">IFERROR(VLOOKUP(B1370,RT!A:J,10,FALSE),"")</f>
        <v/>
      </c>
      <c r="E1370" s="203">
        <v>10005240851</v>
      </c>
      <c r="F1370" s="204" t="s">
        <v>1635</v>
      </c>
      <c r="G1370" s="204" t="s">
        <v>70</v>
      </c>
      <c r="H1370" s="204"/>
      <c r="I1370" s="204" t="s">
        <v>334</v>
      </c>
      <c r="J1370" s="202" t="s">
        <v>334</v>
      </c>
      <c r="K1370" s="169" t="str">
        <f t="array" ref="K1370">IFERROR(VLOOKUP(B1370,RT!A:K,11,FALSE),"")</f>
        <v/>
      </c>
      <c r="L1370" s="170" t="str">
        <f t="array" ref="L1370">IFERROR(VLOOKUP(B1370,RT!A:AJ,36,FALSE),"")</f>
        <v/>
      </c>
      <c r="M1370" s="53" t="str">
        <f t="array" ref="M1370">IFERROR(VLOOKUP(B1370,RT!A:AL,38,FALSE),"")</f>
        <v/>
      </c>
      <c r="N1370" s="52" t="str">
        <f t="array" ref="N1370">IFERROR(VLOOKUP(B1370,RT!A:AK,37,FALSE),"")</f>
        <v/>
      </c>
      <c r="O1370" s="54" t="str">
        <f t="array" ref="O1370">IFERROR(VLOOKUP(B1370,RT!A:I,9,FALSE),"")</f>
        <v/>
      </c>
      <c r="P1370" s="52" t="str">
        <f t="array" ref="P1370">IFERROR(VLOOKUP(B1370,RT!A:H,8,FALSE),"")</f>
        <v/>
      </c>
      <c r="Q1370" s="55" t="str">
        <f t="array" ref="Q1370">IFERROR(VLOOKUP(B1370,RT!A:AA,27,FALSE),"")</f>
        <v/>
      </c>
      <c r="R1370" s="56" t="str">
        <f t="array" ref="R1370">IF(AND(E1370&lt;&gt;"",G1370="INS",K1370="OUI",M1370&gt;0),M1370*IF($O1370&gt;41790,5.94,5.65),"")</f>
        <v/>
      </c>
      <c r="S1370" s="50" t="str">
        <f t="array" ref="S1370">IF(AND(E1370&lt;&gt;"",G1370="REV",K1370="OUI",M1370&gt;0),M1370*IF($O1370&gt;41790,6.2,5.9),"")</f>
        <v/>
      </c>
      <c r="T1370" s="57" t="str">
        <f t="array" ref="T1370">IF(AND(E1370&lt;&gt;"",K1370="NON",OR(L1370="Branchement individuel",L1370="Batiment détruit")),3,"")</f>
        <v/>
      </c>
      <c r="U1370" s="58"/>
      <c r="V1370" s="58" t="str">
        <f t="array" ref="V1370">IF(AND(E1370&lt;&gt;"",K1370="OUI",Q1370="OUI"),18,"")</f>
        <v/>
      </c>
      <c r="W1370" s="49" t="str">
        <f t="array" ref="W1370">IF(AND(E1370&lt;&gt;"",K1370="OUI",Q1370="OUI"),60,"")</f>
        <v/>
      </c>
      <c r="X1370" s="56"/>
      <c r="Y1370" s="49"/>
      <c r="Z1370" s="49"/>
      <c r="AA1370" s="51"/>
      <c r="AB1370" s="48"/>
    </row>
    <row r="1371" spans="1:28" x14ac:dyDescent="0.25">
      <c r="A1371" s="152" t="str">
        <f t="array" ref="A1371">IF(D1371="",RIGHT(E1371,7),"")</f>
        <v>5241462</v>
      </c>
      <c r="B1371" s="152">
        <f t="array" ref="B1371">E1371</f>
        <v>10005241462</v>
      </c>
      <c r="C1371" s="61" t="str">
        <f t="array" ref="C1371">IFERROR(VLOOKUP(B1371,RT!A:B,2,FALSE),"")</f>
        <v/>
      </c>
      <c r="D1371" s="7" t="str">
        <f t="array" ref="D1371">IFERROR(VLOOKUP(B1371,RT!A:J,10,FALSE),"")</f>
        <v/>
      </c>
      <c r="E1371" s="203">
        <v>10005241462</v>
      </c>
      <c r="F1371" s="204" t="s">
        <v>1634</v>
      </c>
      <c r="G1371" s="204" t="s">
        <v>70</v>
      </c>
      <c r="H1371" s="204"/>
      <c r="I1371" s="204" t="s">
        <v>334</v>
      </c>
      <c r="J1371" s="202" t="s">
        <v>334</v>
      </c>
      <c r="K1371" s="169" t="str">
        <f t="array" ref="K1371">IFERROR(VLOOKUP(B1371,RT!A:K,11,FALSE),"")</f>
        <v/>
      </c>
      <c r="L1371" s="170" t="str">
        <f t="array" ref="L1371">IFERROR(VLOOKUP(B1371,RT!A:AJ,36,FALSE),"")</f>
        <v/>
      </c>
      <c r="M1371" s="53" t="str">
        <f t="array" ref="M1371">IFERROR(VLOOKUP(B1371,RT!A:AL,38,FALSE),"")</f>
        <v/>
      </c>
      <c r="N1371" s="52" t="str">
        <f t="array" ref="N1371">IFERROR(VLOOKUP(B1371,RT!A:AK,37,FALSE),"")</f>
        <v/>
      </c>
      <c r="O1371" s="54" t="str">
        <f t="array" ref="O1371">IFERROR(VLOOKUP(B1371,RT!A:I,9,FALSE),"")</f>
        <v/>
      </c>
      <c r="P1371" s="52" t="str">
        <f t="array" ref="P1371">IFERROR(VLOOKUP(B1371,RT!A:H,8,FALSE),"")</f>
        <v/>
      </c>
      <c r="Q1371" s="55" t="str">
        <f t="array" ref="Q1371">IFERROR(VLOOKUP(B1371,RT!A:AA,27,FALSE),"")</f>
        <v/>
      </c>
      <c r="R1371" s="56" t="str">
        <f t="array" ref="R1371">IF(AND(E1371&lt;&gt;"",G1371="INS",K1371="OUI",M1371&gt;0),M1371*IF($O1371&gt;41790,5.94,5.65),"")</f>
        <v/>
      </c>
      <c r="S1371" s="50" t="str">
        <f t="array" ref="S1371">IF(AND(E1371&lt;&gt;"",G1371="REV",K1371="OUI",M1371&gt;0),M1371*IF($O1371&gt;41790,6.2,5.9),"")</f>
        <v/>
      </c>
      <c r="T1371" s="57" t="str">
        <f t="array" ref="T1371">IF(AND(E1371&lt;&gt;"",K1371="NON",OR(L1371="Branchement individuel",L1371="Batiment détruit")),3,"")</f>
        <v/>
      </c>
      <c r="U1371" s="58"/>
      <c r="V1371" s="58" t="str">
        <f t="array" ref="V1371">IF(AND(E1371&lt;&gt;"",K1371="OUI",Q1371="OUI"),18,"")</f>
        <v/>
      </c>
      <c r="W1371" s="49" t="str">
        <f t="array" ref="W1371">IF(AND(E1371&lt;&gt;"",K1371="OUI",Q1371="OUI"),60,"")</f>
        <v/>
      </c>
      <c r="X1371" s="56"/>
      <c r="Y1371" s="49"/>
      <c r="Z1371" s="49"/>
      <c r="AA1371" s="51"/>
      <c r="AB1371" s="48"/>
    </row>
    <row r="1372" spans="1:28" x14ac:dyDescent="0.25">
      <c r="A1372" s="152" t="str">
        <f t="array" ref="A1372">IF(D1372="",RIGHT(E1372,7),"")</f>
        <v>5244460</v>
      </c>
      <c r="B1372" s="152">
        <f t="array" ref="B1372">E1372</f>
        <v>10005244460</v>
      </c>
      <c r="C1372" s="61" t="str">
        <f t="array" ref="C1372">IFERROR(VLOOKUP(B1372,RT!A:B,2,FALSE),"")</f>
        <v/>
      </c>
      <c r="D1372" s="7" t="str">
        <f t="array" ref="D1372">IFERROR(VLOOKUP(B1372,RT!A:J,10,FALSE),"")</f>
        <v/>
      </c>
      <c r="E1372" s="203">
        <v>10005244460</v>
      </c>
      <c r="F1372" s="204" t="s">
        <v>1630</v>
      </c>
      <c r="G1372" s="204" t="s">
        <v>70</v>
      </c>
      <c r="H1372" s="204"/>
      <c r="I1372" s="204" t="s">
        <v>334</v>
      </c>
      <c r="J1372" s="202" t="s">
        <v>334</v>
      </c>
      <c r="K1372" s="169" t="str">
        <f t="array" ref="K1372">IFERROR(VLOOKUP(B1372,RT!A:K,11,FALSE),"")</f>
        <v/>
      </c>
      <c r="L1372" s="170" t="str">
        <f t="array" ref="L1372">IFERROR(VLOOKUP(B1372,RT!A:AJ,36,FALSE),"")</f>
        <v/>
      </c>
      <c r="M1372" s="53" t="str">
        <f t="array" ref="M1372">IFERROR(VLOOKUP(B1372,RT!A:AL,38,FALSE),"")</f>
        <v/>
      </c>
      <c r="N1372" s="52" t="str">
        <f t="array" ref="N1372">IFERROR(VLOOKUP(B1372,RT!A:AK,37,FALSE),"")</f>
        <v/>
      </c>
      <c r="O1372" s="54" t="str">
        <f t="array" ref="O1372">IFERROR(VLOOKUP(B1372,RT!A:I,9,FALSE),"")</f>
        <v/>
      </c>
      <c r="P1372" s="52" t="str">
        <f t="array" ref="P1372">IFERROR(VLOOKUP(B1372,RT!A:H,8,FALSE),"")</f>
        <v/>
      </c>
      <c r="Q1372" s="55" t="str">
        <f t="array" ref="Q1372">IFERROR(VLOOKUP(B1372,RT!A:AA,27,FALSE),"")</f>
        <v/>
      </c>
      <c r="R1372" s="56" t="str">
        <f t="array" ref="R1372">IF(AND(E1372&lt;&gt;"",G1372="INS",K1372="OUI",M1372&gt;0),M1372*IF($O1372&gt;41790,5.94,5.65),"")</f>
        <v/>
      </c>
      <c r="S1372" s="50" t="str">
        <f t="array" ref="S1372">IF(AND(E1372&lt;&gt;"",G1372="REV",K1372="OUI",M1372&gt;0),M1372*IF($O1372&gt;41790,6.2,5.9),"")</f>
        <v/>
      </c>
      <c r="T1372" s="57" t="str">
        <f t="array" ref="T1372">IF(AND(E1372&lt;&gt;"",K1372="NON",OR(L1372="Branchement individuel",L1372="Batiment détruit")),3,"")</f>
        <v/>
      </c>
      <c r="U1372" s="58"/>
      <c r="V1372" s="58" t="str">
        <f t="array" ref="V1372">IF(AND(E1372&lt;&gt;"",K1372="OUI",Q1372="OUI"),18,"")</f>
        <v/>
      </c>
      <c r="W1372" s="49" t="str">
        <f t="array" ref="W1372">IF(AND(E1372&lt;&gt;"",K1372="OUI",Q1372="OUI"),60,"")</f>
        <v/>
      </c>
      <c r="X1372" s="56"/>
      <c r="Y1372" s="49"/>
      <c r="Z1372" s="49"/>
      <c r="AA1372" s="51"/>
      <c r="AB1372" s="48"/>
    </row>
    <row r="1373" spans="1:28" x14ac:dyDescent="0.25">
      <c r="A1373" s="152" t="str">
        <f t="array" ref="A1373">IF(D1373="",RIGHT(E1373,7),"")</f>
        <v>5243858</v>
      </c>
      <c r="B1373" s="152">
        <f t="array" ref="B1373">E1373</f>
        <v>10005243858</v>
      </c>
      <c r="C1373" s="61" t="str">
        <f t="array" ref="C1373">IFERROR(VLOOKUP(B1373,RT!A:B,2,FALSE),"")</f>
        <v/>
      </c>
      <c r="D1373" s="7" t="str">
        <f t="array" ref="D1373">IFERROR(VLOOKUP(B1373,RT!A:J,10,FALSE),"")</f>
        <v/>
      </c>
      <c r="E1373" s="203">
        <v>10005243858</v>
      </c>
      <c r="F1373" s="204" t="s">
        <v>1631</v>
      </c>
      <c r="G1373" s="204" t="s">
        <v>70</v>
      </c>
      <c r="H1373" s="204"/>
      <c r="I1373" s="204" t="s">
        <v>334</v>
      </c>
      <c r="J1373" s="202" t="s">
        <v>334</v>
      </c>
      <c r="K1373" s="169" t="str">
        <f t="array" ref="K1373">IFERROR(VLOOKUP(B1373,RT!A:K,11,FALSE),"")</f>
        <v/>
      </c>
      <c r="L1373" s="170" t="str">
        <f t="array" ref="L1373">IFERROR(VLOOKUP(B1373,RT!A:AJ,36,FALSE),"")</f>
        <v/>
      </c>
      <c r="M1373" s="53" t="str">
        <f t="array" ref="M1373">IFERROR(VLOOKUP(B1373,RT!A:AL,38,FALSE),"")</f>
        <v/>
      </c>
      <c r="N1373" s="52" t="str">
        <f t="array" ref="N1373">IFERROR(VLOOKUP(B1373,RT!A:AK,37,FALSE),"")</f>
        <v/>
      </c>
      <c r="O1373" s="54" t="str">
        <f t="array" ref="O1373">IFERROR(VLOOKUP(B1373,RT!A:I,9,FALSE),"")</f>
        <v/>
      </c>
      <c r="P1373" s="52" t="str">
        <f t="array" ref="P1373">IFERROR(VLOOKUP(B1373,RT!A:H,8,FALSE),"")</f>
        <v/>
      </c>
      <c r="Q1373" s="55" t="str">
        <f t="array" ref="Q1373">IFERROR(VLOOKUP(B1373,RT!A:AA,27,FALSE),"")</f>
        <v/>
      </c>
      <c r="R1373" s="56" t="str">
        <f t="array" ref="R1373">IF(AND(E1373&lt;&gt;"",G1373="INS",K1373="OUI",M1373&gt;0),M1373*IF($O1373&gt;41790,5.94,5.65),"")</f>
        <v/>
      </c>
      <c r="S1373" s="50" t="str">
        <f t="array" ref="S1373">IF(AND(E1373&lt;&gt;"",G1373="REV",K1373="OUI",M1373&gt;0),M1373*IF($O1373&gt;41790,6.2,5.9),"")</f>
        <v/>
      </c>
      <c r="T1373" s="57" t="str">
        <f t="array" ref="T1373">IF(AND(E1373&lt;&gt;"",K1373="NON",OR(L1373="Branchement individuel",L1373="Batiment détruit")),3,"")</f>
        <v/>
      </c>
      <c r="U1373" s="58"/>
      <c r="V1373" s="58" t="str">
        <f t="array" ref="V1373">IF(AND(E1373&lt;&gt;"",K1373="OUI",Q1373="OUI"),18,"")</f>
        <v/>
      </c>
      <c r="W1373" s="49" t="str">
        <f t="array" ref="W1373">IF(AND(E1373&lt;&gt;"",K1373="OUI",Q1373="OUI"),60,"")</f>
        <v/>
      </c>
      <c r="X1373" s="56"/>
      <c r="Y1373" s="49"/>
      <c r="Z1373" s="49"/>
      <c r="AA1373" s="51"/>
      <c r="AB1373" s="48"/>
    </row>
    <row r="1374" spans="1:28" x14ac:dyDescent="0.25">
      <c r="A1374" s="152" t="str">
        <f t="array" ref="A1374">IF(D1374="",RIGHT(E1374,7),"")</f>
        <v>5243282</v>
      </c>
      <c r="B1374" s="152">
        <f t="array" ref="B1374">E1374</f>
        <v>10005243282</v>
      </c>
      <c r="C1374" s="61" t="str">
        <f t="array" ref="C1374">IFERROR(VLOOKUP(B1374,RT!A:B,2,FALSE),"")</f>
        <v/>
      </c>
      <c r="D1374" s="7" t="str">
        <f t="array" ref="D1374">IFERROR(VLOOKUP(B1374,RT!A:J,10,FALSE),"")</f>
        <v/>
      </c>
      <c r="E1374" s="203">
        <v>10005243282</v>
      </c>
      <c r="F1374" s="204" t="s">
        <v>1632</v>
      </c>
      <c r="G1374" s="204" t="s">
        <v>70</v>
      </c>
      <c r="H1374" s="204"/>
      <c r="I1374" s="204" t="s">
        <v>334</v>
      </c>
      <c r="J1374" s="202" t="s">
        <v>334</v>
      </c>
      <c r="K1374" s="169" t="str">
        <f t="array" ref="K1374">IFERROR(VLOOKUP(B1374,RT!A:K,11,FALSE),"")</f>
        <v/>
      </c>
      <c r="L1374" s="170" t="str">
        <f t="array" ref="L1374">IFERROR(VLOOKUP(B1374,RT!A:AJ,36,FALSE),"")</f>
        <v/>
      </c>
      <c r="M1374" s="53" t="str">
        <f t="array" ref="M1374">IFERROR(VLOOKUP(B1374,RT!A:AL,38,FALSE),"")</f>
        <v/>
      </c>
      <c r="N1374" s="52" t="str">
        <f t="array" ref="N1374">IFERROR(VLOOKUP(B1374,RT!A:AK,37,FALSE),"")</f>
        <v/>
      </c>
      <c r="O1374" s="54" t="str">
        <f t="array" ref="O1374">IFERROR(VLOOKUP(B1374,RT!A:I,9,FALSE),"")</f>
        <v/>
      </c>
      <c r="P1374" s="52" t="str">
        <f t="array" ref="P1374">IFERROR(VLOOKUP(B1374,RT!A:H,8,FALSE),"")</f>
        <v/>
      </c>
      <c r="Q1374" s="55" t="str">
        <f t="array" ref="Q1374">IFERROR(VLOOKUP(B1374,RT!A:AA,27,FALSE),"")</f>
        <v/>
      </c>
      <c r="R1374" s="56" t="str">
        <f t="array" ref="R1374">IF(AND(E1374&lt;&gt;"",G1374="INS",K1374="OUI",M1374&gt;0),M1374*IF($O1374&gt;41790,5.94,5.65),"")</f>
        <v/>
      </c>
      <c r="S1374" s="50" t="str">
        <f t="array" ref="S1374">IF(AND(E1374&lt;&gt;"",G1374="REV",K1374="OUI",M1374&gt;0),M1374*IF($O1374&gt;41790,6.2,5.9),"")</f>
        <v/>
      </c>
      <c r="T1374" s="57" t="str">
        <f t="array" ref="T1374">IF(AND(E1374&lt;&gt;"",K1374="NON",OR(L1374="Branchement individuel",L1374="Batiment détruit")),3,"")</f>
        <v/>
      </c>
      <c r="U1374" s="58"/>
      <c r="V1374" s="58" t="str">
        <f t="array" ref="V1374">IF(AND(E1374&lt;&gt;"",K1374="OUI",Q1374="OUI"),18,"")</f>
        <v/>
      </c>
      <c r="W1374" s="49" t="str">
        <f t="array" ref="W1374">IF(AND(E1374&lt;&gt;"",K1374="OUI",Q1374="OUI"),60,"")</f>
        <v/>
      </c>
      <c r="X1374" s="56"/>
      <c r="Y1374" s="49"/>
      <c r="Z1374" s="49"/>
      <c r="AA1374" s="51"/>
      <c r="AB1374" s="48"/>
    </row>
    <row r="1375" spans="1:28" x14ac:dyDescent="0.25">
      <c r="A1375" s="152" t="str">
        <f t="array" ref="A1375">IF(D1375="",RIGHT(E1375,7),"")</f>
        <v>5242666</v>
      </c>
      <c r="B1375" s="152">
        <f t="array" ref="B1375">E1375</f>
        <v>10005242666</v>
      </c>
      <c r="C1375" s="61" t="str">
        <f t="array" ref="C1375">IFERROR(VLOOKUP(B1375,RT!A:B,2,FALSE),"")</f>
        <v/>
      </c>
      <c r="D1375" s="7" t="str">
        <f t="array" ref="D1375">IFERROR(VLOOKUP(B1375,RT!A:J,10,FALSE),"")</f>
        <v/>
      </c>
      <c r="E1375" s="203">
        <v>10005242666</v>
      </c>
      <c r="F1375" s="204" t="s">
        <v>1633</v>
      </c>
      <c r="G1375" s="204" t="s">
        <v>70</v>
      </c>
      <c r="H1375" s="204"/>
      <c r="I1375" s="204" t="s">
        <v>334</v>
      </c>
      <c r="J1375" s="202" t="s">
        <v>334</v>
      </c>
      <c r="K1375" s="169" t="str">
        <f t="array" ref="K1375">IFERROR(VLOOKUP(B1375,RT!A:K,11,FALSE),"")</f>
        <v/>
      </c>
      <c r="L1375" s="170" t="str">
        <f t="array" ref="L1375">IFERROR(VLOOKUP(B1375,RT!A:AJ,36,FALSE),"")</f>
        <v/>
      </c>
      <c r="M1375" s="53" t="str">
        <f t="array" ref="M1375">IFERROR(VLOOKUP(B1375,RT!A:AL,38,FALSE),"")</f>
        <v/>
      </c>
      <c r="N1375" s="52" t="str">
        <f t="array" ref="N1375">IFERROR(VLOOKUP(B1375,RT!A:AK,37,FALSE),"")</f>
        <v/>
      </c>
      <c r="O1375" s="54" t="str">
        <f t="array" ref="O1375">IFERROR(VLOOKUP(B1375,RT!A:I,9,FALSE),"")</f>
        <v/>
      </c>
      <c r="P1375" s="52" t="str">
        <f t="array" ref="P1375">IFERROR(VLOOKUP(B1375,RT!A:H,8,FALSE),"")</f>
        <v/>
      </c>
      <c r="Q1375" s="55" t="str">
        <f t="array" ref="Q1375">IFERROR(VLOOKUP(B1375,RT!A:AA,27,FALSE),"")</f>
        <v/>
      </c>
      <c r="R1375" s="56" t="str">
        <f t="array" ref="R1375">IF(AND(E1375&lt;&gt;"",G1375="INS",K1375="OUI",M1375&gt;0),M1375*IF($O1375&gt;41790,5.94,5.65),"")</f>
        <v/>
      </c>
      <c r="S1375" s="50" t="str">
        <f t="array" ref="S1375">IF(AND(E1375&lt;&gt;"",G1375="REV",K1375="OUI",M1375&gt;0),M1375*IF($O1375&gt;41790,6.2,5.9),"")</f>
        <v/>
      </c>
      <c r="T1375" s="57" t="str">
        <f t="array" ref="T1375">IF(AND(E1375&lt;&gt;"",K1375="NON",OR(L1375="Branchement individuel",L1375="Batiment détruit")),3,"")</f>
        <v/>
      </c>
      <c r="U1375" s="58"/>
      <c r="V1375" s="58" t="str">
        <f t="array" ref="V1375">IF(AND(E1375&lt;&gt;"",K1375="OUI",Q1375="OUI"),18,"")</f>
        <v/>
      </c>
      <c r="W1375" s="49" t="str">
        <f t="array" ref="W1375">IF(AND(E1375&lt;&gt;"",K1375="OUI",Q1375="OUI"),60,"")</f>
        <v/>
      </c>
      <c r="X1375" s="56"/>
      <c r="Y1375" s="49"/>
      <c r="Z1375" s="49"/>
      <c r="AA1375" s="51"/>
      <c r="AB1375" s="48"/>
    </row>
    <row r="1376" spans="1:28" x14ac:dyDescent="0.25">
      <c r="A1376" s="152" t="str">
        <f t="array" ref="A1376">IF(D1376="",RIGHT(E1376,7),"")</f>
        <v>5242671</v>
      </c>
      <c r="B1376" s="152">
        <f t="array" ref="B1376">E1376</f>
        <v>10005242671</v>
      </c>
      <c r="C1376" s="61" t="str">
        <f t="array" ref="C1376">IFERROR(VLOOKUP(B1376,RT!A:B,2,FALSE),"")</f>
        <v/>
      </c>
      <c r="D1376" s="7" t="str">
        <f t="array" ref="D1376">IFERROR(VLOOKUP(B1376,RT!A:J,10,FALSE),"")</f>
        <v/>
      </c>
      <c r="E1376" s="203">
        <v>10005242671</v>
      </c>
      <c r="F1376" s="204" t="s">
        <v>1614</v>
      </c>
      <c r="G1376" s="204" t="s">
        <v>70</v>
      </c>
      <c r="H1376" s="204"/>
      <c r="I1376" s="204" t="s">
        <v>334</v>
      </c>
      <c r="J1376" s="202" t="s">
        <v>334</v>
      </c>
      <c r="K1376" s="169" t="str">
        <f t="array" ref="K1376">IFERROR(VLOOKUP(B1376,RT!A:K,11,FALSE),"")</f>
        <v/>
      </c>
      <c r="L1376" s="170" t="str">
        <f t="array" ref="L1376">IFERROR(VLOOKUP(B1376,RT!A:AJ,36,FALSE),"")</f>
        <v/>
      </c>
      <c r="M1376" s="53" t="str">
        <f t="array" ref="M1376">IFERROR(VLOOKUP(B1376,RT!A:AL,38,FALSE),"")</f>
        <v/>
      </c>
      <c r="N1376" s="52" t="str">
        <f t="array" ref="N1376">IFERROR(VLOOKUP(B1376,RT!A:AK,37,FALSE),"")</f>
        <v/>
      </c>
      <c r="O1376" s="54" t="str">
        <f t="array" ref="O1376">IFERROR(VLOOKUP(B1376,RT!A:I,9,FALSE),"")</f>
        <v/>
      </c>
      <c r="P1376" s="52" t="str">
        <f t="array" ref="P1376">IFERROR(VLOOKUP(B1376,RT!A:H,8,FALSE),"")</f>
        <v/>
      </c>
      <c r="Q1376" s="55" t="str">
        <f t="array" ref="Q1376">IFERROR(VLOOKUP(B1376,RT!A:AA,27,FALSE),"")</f>
        <v/>
      </c>
      <c r="R1376" s="56" t="str">
        <f t="array" ref="R1376">IF(AND(E1376&lt;&gt;"",G1376="INS",K1376="OUI",M1376&gt;0),M1376*IF($O1376&gt;41790,5.94,5.65),"")</f>
        <v/>
      </c>
      <c r="S1376" s="50" t="str">
        <f t="array" ref="S1376">IF(AND(E1376&lt;&gt;"",G1376="REV",K1376="OUI",M1376&gt;0),M1376*IF($O1376&gt;41790,6.2,5.9),"")</f>
        <v/>
      </c>
      <c r="T1376" s="57" t="str">
        <f t="array" ref="T1376">IF(AND(E1376&lt;&gt;"",K1376="NON",OR(L1376="Branchement individuel",L1376="Batiment détruit")),3,"")</f>
        <v/>
      </c>
      <c r="U1376" s="58"/>
      <c r="V1376" s="58" t="str">
        <f t="array" ref="V1376">IF(AND(E1376&lt;&gt;"",K1376="OUI",Q1376="OUI"),18,"")</f>
        <v/>
      </c>
      <c r="W1376" s="49" t="str">
        <f t="array" ref="W1376">IF(AND(E1376&lt;&gt;"",K1376="OUI",Q1376="OUI"),60,"")</f>
        <v/>
      </c>
      <c r="X1376" s="56"/>
      <c r="Y1376" s="49"/>
      <c r="Z1376" s="49"/>
      <c r="AA1376" s="51"/>
      <c r="AB1376" s="48"/>
    </row>
    <row r="1377" spans="1:28" x14ac:dyDescent="0.25">
      <c r="A1377" s="152" t="str">
        <f t="array" ref="A1377">IF(D1377="",RIGHT(E1377,7),"")</f>
        <v>5243867</v>
      </c>
      <c r="B1377" s="152">
        <f t="array" ref="B1377">E1377</f>
        <v>10005243867</v>
      </c>
      <c r="C1377" s="61" t="str">
        <f t="array" ref="C1377">IFERROR(VLOOKUP(B1377,RT!A:B,2,FALSE),"")</f>
        <v/>
      </c>
      <c r="D1377" s="7" t="str">
        <f t="array" ref="D1377">IFERROR(VLOOKUP(B1377,RT!A:J,10,FALSE),"")</f>
        <v/>
      </c>
      <c r="E1377" s="203">
        <v>10005243867</v>
      </c>
      <c r="F1377" s="204" t="s">
        <v>1613</v>
      </c>
      <c r="G1377" s="204" t="s">
        <v>70</v>
      </c>
      <c r="H1377" s="204"/>
      <c r="I1377" s="204" t="s">
        <v>334</v>
      </c>
      <c r="J1377" s="202" t="s">
        <v>334</v>
      </c>
      <c r="K1377" s="169" t="str">
        <f t="array" ref="K1377">IFERROR(VLOOKUP(B1377,RT!A:K,11,FALSE),"")</f>
        <v/>
      </c>
      <c r="L1377" s="170" t="str">
        <f t="array" ref="L1377">IFERROR(VLOOKUP(B1377,RT!A:AJ,36,FALSE),"")</f>
        <v/>
      </c>
      <c r="M1377" s="53" t="str">
        <f t="array" ref="M1377">IFERROR(VLOOKUP(B1377,RT!A:AL,38,FALSE),"")</f>
        <v/>
      </c>
      <c r="N1377" s="52" t="str">
        <f t="array" ref="N1377">IFERROR(VLOOKUP(B1377,RT!A:AK,37,FALSE),"")</f>
        <v/>
      </c>
      <c r="O1377" s="54" t="str">
        <f t="array" ref="O1377">IFERROR(VLOOKUP(B1377,RT!A:I,9,FALSE),"")</f>
        <v/>
      </c>
      <c r="P1377" s="52" t="str">
        <f t="array" ref="P1377">IFERROR(VLOOKUP(B1377,RT!A:H,8,FALSE),"")</f>
        <v/>
      </c>
      <c r="Q1377" s="55" t="str">
        <f t="array" ref="Q1377">IFERROR(VLOOKUP(B1377,RT!A:AA,27,FALSE),"")</f>
        <v/>
      </c>
      <c r="R1377" s="56" t="str">
        <f t="array" ref="R1377">IF(AND(E1377&lt;&gt;"",G1377="INS",K1377="OUI",M1377&gt;0),M1377*IF($O1377&gt;41790,5.94,5.65),"")</f>
        <v/>
      </c>
      <c r="S1377" s="50" t="str">
        <f t="array" ref="S1377">IF(AND(E1377&lt;&gt;"",G1377="REV",K1377="OUI",M1377&gt;0),M1377*IF($O1377&gt;41790,6.2,5.9),"")</f>
        <v/>
      </c>
      <c r="T1377" s="57" t="str">
        <f t="array" ref="T1377">IF(AND(E1377&lt;&gt;"",K1377="NON",OR(L1377="Branchement individuel",L1377="Batiment détruit")),3,"")</f>
        <v/>
      </c>
      <c r="U1377" s="58"/>
      <c r="V1377" s="58" t="str">
        <f t="array" ref="V1377">IF(AND(E1377&lt;&gt;"",K1377="OUI",Q1377="OUI"),18,"")</f>
        <v/>
      </c>
      <c r="W1377" s="49" t="str">
        <f t="array" ref="W1377">IF(AND(E1377&lt;&gt;"",K1377="OUI",Q1377="OUI"),60,"")</f>
        <v/>
      </c>
      <c r="X1377" s="56"/>
      <c r="Y1377" s="49"/>
      <c r="Z1377" s="49"/>
      <c r="AA1377" s="51"/>
      <c r="AB1377" s="48"/>
    </row>
    <row r="1378" spans="1:28" x14ac:dyDescent="0.25">
      <c r="A1378" s="152" t="str">
        <f t="array" ref="A1378">IF(D1378="",RIGHT(E1378,7),"")</f>
        <v>5384461</v>
      </c>
      <c r="B1378" s="152">
        <f t="array" ref="B1378">E1378</f>
        <v>10005384461</v>
      </c>
      <c r="C1378" s="61" t="str">
        <f t="array" ref="C1378">IFERROR(VLOOKUP(B1378,RT!A:B,2,FALSE),"")</f>
        <v/>
      </c>
      <c r="D1378" s="7" t="str">
        <f t="array" ref="D1378">IFERROR(VLOOKUP(B1378,RT!A:J,10,FALSE),"")</f>
        <v/>
      </c>
      <c r="E1378" s="203">
        <v>10005384461</v>
      </c>
      <c r="F1378" s="204" t="s">
        <v>1514</v>
      </c>
      <c r="G1378" s="204" t="s">
        <v>70</v>
      </c>
      <c r="H1378" s="204"/>
      <c r="I1378" s="204" t="s">
        <v>334</v>
      </c>
      <c r="J1378" s="202" t="s">
        <v>334</v>
      </c>
      <c r="K1378" s="169" t="str">
        <f t="array" ref="K1378">IFERROR(VLOOKUP(B1378,RT!A:K,11,FALSE),"")</f>
        <v/>
      </c>
      <c r="L1378" s="170" t="str">
        <f t="array" ref="L1378">IFERROR(VLOOKUP(B1378,RT!A:AJ,36,FALSE),"")</f>
        <v/>
      </c>
      <c r="M1378" s="53" t="str">
        <f t="array" ref="M1378">IFERROR(VLOOKUP(B1378,RT!A:AL,38,FALSE),"")</f>
        <v/>
      </c>
      <c r="N1378" s="52" t="str">
        <f t="array" ref="N1378">IFERROR(VLOOKUP(B1378,RT!A:AK,37,FALSE),"")</f>
        <v/>
      </c>
      <c r="O1378" s="54" t="str">
        <f t="array" ref="O1378">IFERROR(VLOOKUP(B1378,RT!A:I,9,FALSE),"")</f>
        <v/>
      </c>
      <c r="P1378" s="52" t="str">
        <f t="array" ref="P1378">IFERROR(VLOOKUP(B1378,RT!A:H,8,FALSE),"")</f>
        <v/>
      </c>
      <c r="Q1378" s="55" t="str">
        <f t="array" ref="Q1378">IFERROR(VLOOKUP(B1378,RT!A:AA,27,FALSE),"")</f>
        <v/>
      </c>
      <c r="R1378" s="56" t="str">
        <f t="array" ref="R1378">IF(AND(E1378&lt;&gt;"",G1378="INS",K1378="OUI",M1378&gt;0),M1378*IF($O1378&gt;41790,5.94,5.65),"")</f>
        <v/>
      </c>
      <c r="S1378" s="50" t="str">
        <f t="array" ref="S1378">IF(AND(E1378&lt;&gt;"",G1378="REV",K1378="OUI",M1378&gt;0),M1378*IF($O1378&gt;41790,6.2,5.9),"")</f>
        <v/>
      </c>
      <c r="T1378" s="57" t="str">
        <f t="array" ref="T1378">IF(AND(E1378&lt;&gt;"",K1378="NON",OR(L1378="Branchement individuel",L1378="Batiment détruit")),3,"")</f>
        <v/>
      </c>
      <c r="U1378" s="58"/>
      <c r="V1378" s="58" t="str">
        <f t="array" ref="V1378">IF(AND(E1378&lt;&gt;"",K1378="OUI",Q1378="OUI"),18,"")</f>
        <v/>
      </c>
      <c r="W1378" s="49" t="str">
        <f t="array" ref="W1378">IF(AND(E1378&lt;&gt;"",K1378="OUI",Q1378="OUI"),60,"")</f>
        <v/>
      </c>
      <c r="X1378" s="56"/>
      <c r="Y1378" s="49"/>
      <c r="Z1378" s="49"/>
      <c r="AA1378" s="51"/>
      <c r="AB1378" s="48"/>
    </row>
    <row r="1379" spans="1:28" x14ac:dyDescent="0.25">
      <c r="A1379" s="152" t="str">
        <f t="array" ref="A1379">IF(D1379="",RIGHT(E1379,7),"")</f>
        <v>5585129</v>
      </c>
      <c r="B1379" s="152">
        <f t="array" ref="B1379">E1379</f>
        <v>10005585129</v>
      </c>
      <c r="C1379" s="61" t="str">
        <f t="array" ref="C1379">IFERROR(VLOOKUP(B1379,RT!A:B,2,FALSE),"")</f>
        <v/>
      </c>
      <c r="D1379" s="7" t="str">
        <f t="array" ref="D1379">IFERROR(VLOOKUP(B1379,RT!A:J,10,FALSE),"")</f>
        <v/>
      </c>
      <c r="E1379" s="203">
        <v>10005585129</v>
      </c>
      <c r="F1379" s="204" t="s">
        <v>1516</v>
      </c>
      <c r="G1379" s="204" t="s">
        <v>70</v>
      </c>
      <c r="H1379" s="204"/>
      <c r="I1379" s="204" t="s">
        <v>334</v>
      </c>
      <c r="J1379" s="202" t="s">
        <v>334</v>
      </c>
      <c r="K1379" s="169" t="str">
        <f t="array" ref="K1379">IFERROR(VLOOKUP(B1379,RT!A:K,11,FALSE),"")</f>
        <v/>
      </c>
      <c r="L1379" s="170" t="str">
        <f t="array" ref="L1379">IFERROR(VLOOKUP(B1379,RT!A:AJ,36,FALSE),"")</f>
        <v/>
      </c>
      <c r="M1379" s="53" t="str">
        <f t="array" ref="M1379">IFERROR(VLOOKUP(B1379,RT!A:AL,38,FALSE),"")</f>
        <v/>
      </c>
      <c r="N1379" s="52" t="str">
        <f t="array" ref="N1379">IFERROR(VLOOKUP(B1379,RT!A:AK,37,FALSE),"")</f>
        <v/>
      </c>
      <c r="O1379" s="54" t="str">
        <f t="array" ref="O1379">IFERROR(VLOOKUP(B1379,RT!A:I,9,FALSE),"")</f>
        <v/>
      </c>
      <c r="P1379" s="52" t="str">
        <f t="array" ref="P1379">IFERROR(VLOOKUP(B1379,RT!A:H,8,FALSE),"")</f>
        <v/>
      </c>
      <c r="Q1379" s="55" t="str">
        <f t="array" ref="Q1379">IFERROR(VLOOKUP(B1379,RT!A:AA,27,FALSE),"")</f>
        <v/>
      </c>
      <c r="R1379" s="56" t="str">
        <f t="array" ref="R1379">IF(AND(E1379&lt;&gt;"",G1379="INS",K1379="OUI",M1379&gt;0),M1379*IF($O1379&gt;41790,5.94,5.65),"")</f>
        <v/>
      </c>
      <c r="S1379" s="50" t="str">
        <f t="array" ref="S1379">IF(AND(E1379&lt;&gt;"",G1379="REV",K1379="OUI",M1379&gt;0),M1379*IF($O1379&gt;41790,6.2,5.9),"")</f>
        <v/>
      </c>
      <c r="T1379" s="57" t="str">
        <f t="array" ref="T1379">IF(AND(E1379&lt;&gt;"",K1379="NON",OR(L1379="Branchement individuel",L1379="Batiment détruit")),3,"")</f>
        <v/>
      </c>
      <c r="U1379" s="58"/>
      <c r="V1379" s="58" t="str">
        <f t="array" ref="V1379">IF(AND(E1379&lt;&gt;"",K1379="OUI",Q1379="OUI"),18,"")</f>
        <v/>
      </c>
      <c r="W1379" s="49" t="str">
        <f t="array" ref="W1379">IF(AND(E1379&lt;&gt;"",K1379="OUI",Q1379="OUI"),60,"")</f>
        <v/>
      </c>
      <c r="X1379" s="56"/>
      <c r="Y1379" s="49"/>
      <c r="Z1379" s="49"/>
      <c r="AA1379" s="51"/>
      <c r="AB1379" s="48"/>
    </row>
    <row r="1380" spans="1:28" x14ac:dyDescent="0.25">
      <c r="A1380" s="152" t="str">
        <f t="array" ref="A1380">IF(D1380="",RIGHT(E1380,7),"")</f>
        <v>5199164</v>
      </c>
      <c r="B1380" s="152">
        <f t="array" ref="B1380">E1380</f>
        <v>10005199164</v>
      </c>
      <c r="C1380" s="61" t="str">
        <f t="array" ref="C1380">IFERROR(VLOOKUP(B1380,RT!A:B,2,FALSE),"")</f>
        <v/>
      </c>
      <c r="D1380" s="7" t="str">
        <f t="array" ref="D1380">IFERROR(VLOOKUP(B1380,RT!A:J,10,FALSE),"")</f>
        <v/>
      </c>
      <c r="E1380" s="203">
        <v>10005199164</v>
      </c>
      <c r="F1380" s="204" t="s">
        <v>1616</v>
      </c>
      <c r="G1380" s="204" t="s">
        <v>70</v>
      </c>
      <c r="H1380" s="204"/>
      <c r="I1380" s="204" t="s">
        <v>334</v>
      </c>
      <c r="J1380" s="202" t="s">
        <v>334</v>
      </c>
      <c r="K1380" s="169" t="str">
        <f t="array" ref="K1380">IFERROR(VLOOKUP(B1380,RT!A:K,11,FALSE),"")</f>
        <v/>
      </c>
      <c r="L1380" s="170" t="str">
        <f t="array" ref="L1380">IFERROR(VLOOKUP(B1380,RT!A:AJ,36,FALSE),"")</f>
        <v/>
      </c>
      <c r="M1380" s="53" t="str">
        <f t="array" ref="M1380">IFERROR(VLOOKUP(B1380,RT!A:AL,38,FALSE),"")</f>
        <v/>
      </c>
      <c r="N1380" s="52" t="str">
        <f t="array" ref="N1380">IFERROR(VLOOKUP(B1380,RT!A:AK,37,FALSE),"")</f>
        <v/>
      </c>
      <c r="O1380" s="54" t="str">
        <f t="array" ref="O1380">IFERROR(VLOOKUP(B1380,RT!A:I,9,FALSE),"")</f>
        <v/>
      </c>
      <c r="P1380" s="52" t="str">
        <f t="array" ref="P1380">IFERROR(VLOOKUP(B1380,RT!A:H,8,FALSE),"")</f>
        <v/>
      </c>
      <c r="Q1380" s="55" t="str">
        <f t="array" ref="Q1380">IFERROR(VLOOKUP(B1380,RT!A:AA,27,FALSE),"")</f>
        <v/>
      </c>
      <c r="R1380" s="56" t="str">
        <f t="array" ref="R1380">IF(AND(E1380&lt;&gt;"",G1380="INS",K1380="OUI",M1380&gt;0),M1380*IF($O1380&gt;41790,5.94,5.65),"")</f>
        <v/>
      </c>
      <c r="S1380" s="50" t="str">
        <f t="array" ref="S1380">IF(AND(E1380&lt;&gt;"",G1380="REV",K1380="OUI",M1380&gt;0),M1380*IF($O1380&gt;41790,6.2,5.9),"")</f>
        <v/>
      </c>
      <c r="T1380" s="57" t="str">
        <f t="array" ref="T1380">IF(AND(E1380&lt;&gt;"",K1380="NON",OR(L1380="Branchement individuel",L1380="Batiment détruit")),3,"")</f>
        <v/>
      </c>
      <c r="U1380" s="58"/>
      <c r="V1380" s="58" t="str">
        <f t="array" ref="V1380">IF(AND(E1380&lt;&gt;"",K1380="OUI",Q1380="OUI"),18,"")</f>
        <v/>
      </c>
      <c r="W1380" s="49" t="str">
        <f t="array" ref="W1380">IF(AND(E1380&lt;&gt;"",K1380="OUI",Q1380="OUI"),60,"")</f>
        <v/>
      </c>
      <c r="X1380" s="56"/>
      <c r="Y1380" s="49"/>
      <c r="Z1380" s="49"/>
      <c r="AA1380" s="51"/>
      <c r="AB1380" s="48"/>
    </row>
    <row r="1381" spans="1:28" x14ac:dyDescent="0.25">
      <c r="A1381" s="152" t="str">
        <f t="array" ref="A1381">IF(D1381="",RIGHT(E1381,7),"")</f>
        <v>5649079</v>
      </c>
      <c r="B1381" s="152">
        <f t="array" ref="B1381">E1381</f>
        <v>10005649079</v>
      </c>
      <c r="C1381" s="61" t="str">
        <f t="array" ref="C1381">IFERROR(VLOOKUP(B1381,RT!A:B,2,FALSE),"")</f>
        <v/>
      </c>
      <c r="D1381" s="7" t="str">
        <f t="array" ref="D1381">IFERROR(VLOOKUP(B1381,RT!A:J,10,FALSE),"")</f>
        <v/>
      </c>
      <c r="E1381" s="203">
        <v>10005649079</v>
      </c>
      <c r="F1381" s="204" t="s">
        <v>1498</v>
      </c>
      <c r="G1381" s="204" t="s">
        <v>70</v>
      </c>
      <c r="H1381" s="204"/>
      <c r="I1381" s="204" t="s">
        <v>334</v>
      </c>
      <c r="J1381" s="202" t="s">
        <v>334</v>
      </c>
      <c r="K1381" s="169" t="str">
        <f t="array" ref="K1381">IFERROR(VLOOKUP(B1381,RT!A:K,11,FALSE),"")</f>
        <v/>
      </c>
      <c r="L1381" s="170" t="str">
        <f t="array" ref="L1381">IFERROR(VLOOKUP(B1381,RT!A:AJ,36,FALSE),"")</f>
        <v/>
      </c>
      <c r="M1381" s="53" t="str">
        <f t="array" ref="M1381">IFERROR(VLOOKUP(B1381,RT!A:AL,38,FALSE),"")</f>
        <v/>
      </c>
      <c r="N1381" s="52" t="str">
        <f t="array" ref="N1381">IFERROR(VLOOKUP(B1381,RT!A:AK,37,FALSE),"")</f>
        <v/>
      </c>
      <c r="O1381" s="54" t="str">
        <f t="array" ref="O1381">IFERROR(VLOOKUP(B1381,RT!A:I,9,FALSE),"")</f>
        <v/>
      </c>
      <c r="P1381" s="52" t="str">
        <f t="array" ref="P1381">IFERROR(VLOOKUP(B1381,RT!A:H,8,FALSE),"")</f>
        <v/>
      </c>
      <c r="Q1381" s="55" t="str">
        <f t="array" ref="Q1381">IFERROR(VLOOKUP(B1381,RT!A:AA,27,FALSE),"")</f>
        <v/>
      </c>
      <c r="R1381" s="56" t="str">
        <f t="array" ref="R1381">IF(AND(E1381&lt;&gt;"",G1381="INS",K1381="OUI",M1381&gt;0),M1381*IF($O1381&gt;41790,5.94,5.65),"")</f>
        <v/>
      </c>
      <c r="S1381" s="50" t="str">
        <f t="array" ref="S1381">IF(AND(E1381&lt;&gt;"",G1381="REV",K1381="OUI",M1381&gt;0),M1381*IF($O1381&gt;41790,6.2,5.9),"")</f>
        <v/>
      </c>
      <c r="T1381" s="57" t="str">
        <f t="array" ref="T1381">IF(AND(E1381&lt;&gt;"",K1381="NON",OR(L1381="Branchement individuel",L1381="Batiment détruit")),3,"")</f>
        <v/>
      </c>
      <c r="U1381" s="58"/>
      <c r="V1381" s="58" t="str">
        <f t="array" ref="V1381">IF(AND(E1381&lt;&gt;"",K1381="OUI",Q1381="OUI"),18,"")</f>
        <v/>
      </c>
      <c r="W1381" s="49" t="str">
        <f t="array" ref="W1381">IF(AND(E1381&lt;&gt;"",K1381="OUI",Q1381="OUI"),60,"")</f>
        <v/>
      </c>
      <c r="X1381" s="56"/>
      <c r="Y1381" s="49"/>
      <c r="Z1381" s="49"/>
      <c r="AA1381" s="51"/>
      <c r="AB1381" s="48"/>
    </row>
    <row r="1382" spans="1:28" x14ac:dyDescent="0.25">
      <c r="A1382" s="152" t="str">
        <f t="array" ref="A1382">IF(D1382="",RIGHT(E1382,7),"")</f>
        <v>5585137</v>
      </c>
      <c r="B1382" s="152">
        <f t="array" ref="B1382">E1382</f>
        <v>10005585137</v>
      </c>
      <c r="C1382" s="61" t="str">
        <f t="array" ref="C1382">IFERROR(VLOOKUP(B1382,RT!A:B,2,FALSE),"")</f>
        <v/>
      </c>
      <c r="D1382" s="7" t="str">
        <f t="array" ref="D1382">IFERROR(VLOOKUP(B1382,RT!A:J,10,FALSE),"")</f>
        <v/>
      </c>
      <c r="E1382" s="203">
        <v>10005585137</v>
      </c>
      <c r="F1382" s="204" t="s">
        <v>1453</v>
      </c>
      <c r="G1382" s="204" t="s">
        <v>70</v>
      </c>
      <c r="H1382" s="204"/>
      <c r="I1382" s="204" t="s">
        <v>334</v>
      </c>
      <c r="J1382" s="202" t="s">
        <v>334</v>
      </c>
      <c r="K1382" s="169" t="str">
        <f t="array" ref="K1382">IFERROR(VLOOKUP(B1382,RT!A:K,11,FALSE),"")</f>
        <v/>
      </c>
      <c r="L1382" s="170" t="str">
        <f t="array" ref="L1382">IFERROR(VLOOKUP(B1382,RT!A:AJ,36,FALSE),"")</f>
        <v/>
      </c>
      <c r="M1382" s="53" t="str">
        <f t="array" ref="M1382">IFERROR(VLOOKUP(B1382,RT!A:AL,38,FALSE),"")</f>
        <v/>
      </c>
      <c r="N1382" s="52" t="str">
        <f t="array" ref="N1382">IFERROR(VLOOKUP(B1382,RT!A:AK,37,FALSE),"")</f>
        <v/>
      </c>
      <c r="O1382" s="54" t="str">
        <f t="array" ref="O1382">IFERROR(VLOOKUP(B1382,RT!A:I,9,FALSE),"")</f>
        <v/>
      </c>
      <c r="P1382" s="52" t="str">
        <f t="array" ref="P1382">IFERROR(VLOOKUP(B1382,RT!A:H,8,FALSE),"")</f>
        <v/>
      </c>
      <c r="Q1382" s="55" t="str">
        <f t="array" ref="Q1382">IFERROR(VLOOKUP(B1382,RT!A:AA,27,FALSE),"")</f>
        <v/>
      </c>
      <c r="R1382" s="56" t="str">
        <f t="array" ref="R1382">IF(AND(E1382&lt;&gt;"",G1382="INS",K1382="OUI",M1382&gt;0),M1382*IF($O1382&gt;41790,5.94,5.65),"")</f>
        <v/>
      </c>
      <c r="S1382" s="50" t="str">
        <f t="array" ref="S1382">IF(AND(E1382&lt;&gt;"",G1382="REV",K1382="OUI",M1382&gt;0),M1382*IF($O1382&gt;41790,6.2,5.9),"")</f>
        <v/>
      </c>
      <c r="T1382" s="57" t="str">
        <f t="array" ref="T1382">IF(AND(E1382&lt;&gt;"",K1382="NON",OR(L1382="Branchement individuel",L1382="Batiment détruit")),3,"")</f>
        <v/>
      </c>
      <c r="U1382" s="58"/>
      <c r="V1382" s="58" t="str">
        <f t="array" ref="V1382">IF(AND(E1382&lt;&gt;"",K1382="OUI",Q1382="OUI"),18,"")</f>
        <v/>
      </c>
      <c r="W1382" s="49" t="str">
        <f t="array" ref="W1382">IF(AND(E1382&lt;&gt;"",K1382="OUI",Q1382="OUI"),60,"")</f>
        <v/>
      </c>
      <c r="X1382" s="56"/>
      <c r="Y1382" s="49"/>
      <c r="Z1382" s="49"/>
      <c r="AA1382" s="51"/>
      <c r="AB1382" s="48"/>
    </row>
    <row r="1383" spans="1:28" x14ac:dyDescent="0.25">
      <c r="A1383" s="152" t="str">
        <f t="array" ref="A1383">IF(D1383="",RIGHT(E1383,7),"")</f>
        <v>5581429</v>
      </c>
      <c r="B1383" s="152">
        <f t="array" ref="B1383">E1383</f>
        <v>10005581429</v>
      </c>
      <c r="C1383" s="61" t="str">
        <f t="array" ref="C1383">IFERROR(VLOOKUP(B1383,RT!A:B,2,FALSE),"")</f>
        <v/>
      </c>
      <c r="D1383" s="7" t="str">
        <f t="array" ref="D1383">IFERROR(VLOOKUP(B1383,RT!A:J,10,FALSE),"")</f>
        <v/>
      </c>
      <c r="E1383" s="203">
        <v>10005581429</v>
      </c>
      <c r="F1383" s="204" t="s">
        <v>1452</v>
      </c>
      <c r="G1383" s="204" t="s">
        <v>70</v>
      </c>
      <c r="H1383" s="204"/>
      <c r="I1383" s="204" t="s">
        <v>334</v>
      </c>
      <c r="J1383" s="202" t="s">
        <v>334</v>
      </c>
      <c r="K1383" s="169" t="str">
        <f t="array" ref="K1383">IFERROR(VLOOKUP(B1383,RT!A:K,11,FALSE),"")</f>
        <v/>
      </c>
      <c r="L1383" s="170" t="str">
        <f t="array" ref="L1383">IFERROR(VLOOKUP(B1383,RT!A:AJ,36,FALSE),"")</f>
        <v/>
      </c>
      <c r="M1383" s="53" t="str">
        <f t="array" ref="M1383">IFERROR(VLOOKUP(B1383,RT!A:AL,38,FALSE),"")</f>
        <v/>
      </c>
      <c r="N1383" s="52" t="str">
        <f t="array" ref="N1383">IFERROR(VLOOKUP(B1383,RT!A:AK,37,FALSE),"")</f>
        <v/>
      </c>
      <c r="O1383" s="54" t="str">
        <f t="array" ref="O1383">IFERROR(VLOOKUP(B1383,RT!A:I,9,FALSE),"")</f>
        <v/>
      </c>
      <c r="P1383" s="52" t="str">
        <f t="array" ref="P1383">IFERROR(VLOOKUP(B1383,RT!A:H,8,FALSE),"")</f>
        <v/>
      </c>
      <c r="Q1383" s="55" t="str">
        <f t="array" ref="Q1383">IFERROR(VLOOKUP(B1383,RT!A:AA,27,FALSE),"")</f>
        <v/>
      </c>
      <c r="R1383" s="56" t="str">
        <f t="array" ref="R1383">IF(AND(E1383&lt;&gt;"",G1383="INS",K1383="OUI",M1383&gt;0),M1383*IF($O1383&gt;41790,5.94,5.65),"")</f>
        <v/>
      </c>
      <c r="S1383" s="50" t="str">
        <f t="array" ref="S1383">IF(AND(E1383&lt;&gt;"",G1383="REV",K1383="OUI",M1383&gt;0),M1383*IF($O1383&gt;41790,6.2,5.9),"")</f>
        <v/>
      </c>
      <c r="T1383" s="57" t="str">
        <f t="array" ref="T1383">IF(AND(E1383&lt;&gt;"",K1383="NON",OR(L1383="Branchement individuel",L1383="Batiment détruit")),3,"")</f>
        <v/>
      </c>
      <c r="U1383" s="58"/>
      <c r="V1383" s="58" t="str">
        <f t="array" ref="V1383">IF(AND(E1383&lt;&gt;"",K1383="OUI",Q1383="OUI"),18,"")</f>
        <v/>
      </c>
      <c r="W1383" s="49" t="str">
        <f t="array" ref="W1383">IF(AND(E1383&lt;&gt;"",K1383="OUI",Q1383="OUI"),60,"")</f>
        <v/>
      </c>
      <c r="X1383" s="56"/>
      <c r="Y1383" s="49"/>
      <c r="Z1383" s="49"/>
      <c r="AA1383" s="51"/>
      <c r="AB1383" s="48"/>
    </row>
    <row r="1384" spans="1:28" x14ac:dyDescent="0.25">
      <c r="A1384" s="152" t="str">
        <f t="array" ref="A1384">IF(D1384="",RIGHT(E1384,7),"")</f>
        <v>5582666</v>
      </c>
      <c r="B1384" s="152">
        <f t="array" ref="B1384">E1384</f>
        <v>10005582666</v>
      </c>
      <c r="C1384" s="61" t="str">
        <f t="array" ref="C1384">IFERROR(VLOOKUP(B1384,RT!A:B,2,FALSE),"")</f>
        <v/>
      </c>
      <c r="D1384" s="7" t="str">
        <f t="array" ref="D1384">IFERROR(VLOOKUP(B1384,RT!A:J,10,FALSE),"")</f>
        <v/>
      </c>
      <c r="E1384" s="203">
        <v>10005582666</v>
      </c>
      <c r="F1384" s="204" t="s">
        <v>1451</v>
      </c>
      <c r="G1384" s="204" t="s">
        <v>70</v>
      </c>
      <c r="H1384" s="204"/>
      <c r="I1384" s="204" t="s">
        <v>334</v>
      </c>
      <c r="J1384" s="202" t="s">
        <v>334</v>
      </c>
      <c r="K1384" s="169" t="str">
        <f t="array" ref="K1384">IFERROR(VLOOKUP(B1384,RT!A:K,11,FALSE),"")</f>
        <v/>
      </c>
      <c r="L1384" s="170" t="str">
        <f t="array" ref="L1384">IFERROR(VLOOKUP(B1384,RT!A:AJ,36,FALSE),"")</f>
        <v/>
      </c>
      <c r="M1384" s="53" t="str">
        <f t="array" ref="M1384">IFERROR(VLOOKUP(B1384,RT!A:AL,38,FALSE),"")</f>
        <v/>
      </c>
      <c r="N1384" s="52" t="str">
        <f t="array" ref="N1384">IFERROR(VLOOKUP(B1384,RT!A:AK,37,FALSE),"")</f>
        <v/>
      </c>
      <c r="O1384" s="54" t="str">
        <f t="array" ref="O1384">IFERROR(VLOOKUP(B1384,RT!A:I,9,FALSE),"")</f>
        <v/>
      </c>
      <c r="P1384" s="52" t="str">
        <f t="array" ref="P1384">IFERROR(VLOOKUP(B1384,RT!A:H,8,FALSE),"")</f>
        <v/>
      </c>
      <c r="Q1384" s="55" t="str">
        <f t="array" ref="Q1384">IFERROR(VLOOKUP(B1384,RT!A:AA,27,FALSE),"")</f>
        <v/>
      </c>
      <c r="R1384" s="56" t="str">
        <f t="array" ref="R1384">IF(AND(E1384&lt;&gt;"",G1384="INS",K1384="OUI",M1384&gt;0),M1384*IF($O1384&gt;41790,5.94,5.65),"")</f>
        <v/>
      </c>
      <c r="S1384" s="50" t="str">
        <f t="array" ref="S1384">IF(AND(E1384&lt;&gt;"",G1384="REV",K1384="OUI",M1384&gt;0),M1384*IF($O1384&gt;41790,6.2,5.9),"")</f>
        <v/>
      </c>
      <c r="T1384" s="57" t="str">
        <f t="array" ref="T1384">IF(AND(E1384&lt;&gt;"",K1384="NON",OR(L1384="Branchement individuel",L1384="Batiment détruit")),3,"")</f>
        <v/>
      </c>
      <c r="U1384" s="58"/>
      <c r="V1384" s="58" t="str">
        <f t="array" ref="V1384">IF(AND(E1384&lt;&gt;"",K1384="OUI",Q1384="OUI"),18,"")</f>
        <v/>
      </c>
      <c r="W1384" s="49" t="str">
        <f t="array" ref="W1384">IF(AND(E1384&lt;&gt;"",K1384="OUI",Q1384="OUI"),60,"")</f>
        <v/>
      </c>
      <c r="X1384" s="56"/>
      <c r="Y1384" s="49"/>
      <c r="Z1384" s="49"/>
      <c r="AA1384" s="51"/>
      <c r="AB1384" s="48"/>
    </row>
    <row r="1385" spans="1:28" x14ac:dyDescent="0.25">
      <c r="A1385" s="152" t="str">
        <f t="array" ref="A1385">IF(D1385="",RIGHT(E1385,7),"")</f>
        <v>5580076</v>
      </c>
      <c r="B1385" s="152">
        <f t="array" ref="B1385">E1385</f>
        <v>10005580076</v>
      </c>
      <c r="C1385" s="61" t="str">
        <f t="array" ref="C1385">IFERROR(VLOOKUP(B1385,RT!A:B,2,FALSE),"")</f>
        <v/>
      </c>
      <c r="D1385" s="7" t="str">
        <f t="array" ref="D1385">IFERROR(VLOOKUP(B1385,RT!A:J,10,FALSE),"")</f>
        <v/>
      </c>
      <c r="E1385" s="203">
        <v>10005580076</v>
      </c>
      <c r="F1385" s="204" t="s">
        <v>1534</v>
      </c>
      <c r="G1385" s="204" t="s">
        <v>70</v>
      </c>
      <c r="H1385" s="204"/>
      <c r="I1385" s="204" t="s">
        <v>334</v>
      </c>
      <c r="J1385" s="202" t="s">
        <v>334</v>
      </c>
      <c r="K1385" s="169" t="str">
        <f t="array" ref="K1385">IFERROR(VLOOKUP(B1385,RT!A:K,11,FALSE),"")</f>
        <v/>
      </c>
      <c r="L1385" s="170" t="str">
        <f t="array" ref="L1385">IFERROR(VLOOKUP(B1385,RT!A:AJ,36,FALSE),"")</f>
        <v/>
      </c>
      <c r="M1385" s="53" t="str">
        <f t="array" ref="M1385">IFERROR(VLOOKUP(B1385,RT!A:AL,38,FALSE),"")</f>
        <v/>
      </c>
      <c r="N1385" s="52" t="str">
        <f t="array" ref="N1385">IFERROR(VLOOKUP(B1385,RT!A:AK,37,FALSE),"")</f>
        <v/>
      </c>
      <c r="O1385" s="54" t="str">
        <f t="array" ref="O1385">IFERROR(VLOOKUP(B1385,RT!A:I,9,FALSE),"")</f>
        <v/>
      </c>
      <c r="P1385" s="52" t="str">
        <f t="array" ref="P1385">IFERROR(VLOOKUP(B1385,RT!A:H,8,FALSE),"")</f>
        <v/>
      </c>
      <c r="Q1385" s="55" t="str">
        <f t="array" ref="Q1385">IFERROR(VLOOKUP(B1385,RT!A:AA,27,FALSE),"")</f>
        <v/>
      </c>
      <c r="R1385" s="56" t="str">
        <f t="array" ref="R1385">IF(AND(E1385&lt;&gt;"",G1385="INS",K1385="OUI",M1385&gt;0),M1385*IF($O1385&gt;41790,5.94,5.65),"")</f>
        <v/>
      </c>
      <c r="S1385" s="50" t="str">
        <f t="array" ref="S1385">IF(AND(E1385&lt;&gt;"",G1385="REV",K1385="OUI",M1385&gt;0),M1385*IF($O1385&gt;41790,6.2,5.9),"")</f>
        <v/>
      </c>
      <c r="T1385" s="57" t="str">
        <f t="array" ref="T1385">IF(AND(E1385&lt;&gt;"",K1385="NON",OR(L1385="Branchement individuel",L1385="Batiment détruit")),3,"")</f>
        <v/>
      </c>
      <c r="U1385" s="58"/>
      <c r="V1385" s="58" t="str">
        <f t="array" ref="V1385">IF(AND(E1385&lt;&gt;"",K1385="OUI",Q1385="OUI"),18,"")</f>
        <v/>
      </c>
      <c r="W1385" s="49" t="str">
        <f t="array" ref="W1385">IF(AND(E1385&lt;&gt;"",K1385="OUI",Q1385="OUI"),60,"")</f>
        <v/>
      </c>
      <c r="X1385" s="56"/>
      <c r="Y1385" s="49"/>
      <c r="Z1385" s="49"/>
      <c r="AA1385" s="51"/>
      <c r="AB1385" s="48"/>
    </row>
    <row r="1386" spans="1:28" x14ac:dyDescent="0.25">
      <c r="A1386" s="152" t="str">
        <f t="array" ref="A1386">IF(D1386="",RIGHT(E1386,7),"")</f>
        <v>5583894</v>
      </c>
      <c r="B1386" s="152">
        <f t="array" ref="B1386">E1386</f>
        <v>10005583894</v>
      </c>
      <c r="C1386" s="61" t="str">
        <f t="array" ref="C1386">IFERROR(VLOOKUP(B1386,RT!A:B,2,FALSE),"")</f>
        <v/>
      </c>
      <c r="D1386" s="7" t="str">
        <f t="array" ref="D1386">IFERROR(VLOOKUP(B1386,RT!A:J,10,FALSE),"")</f>
        <v/>
      </c>
      <c r="E1386" s="203">
        <v>10005583894</v>
      </c>
      <c r="F1386" s="204" t="s">
        <v>1450</v>
      </c>
      <c r="G1386" s="204" t="s">
        <v>70</v>
      </c>
      <c r="H1386" s="204"/>
      <c r="I1386" s="204" t="s">
        <v>334</v>
      </c>
      <c r="J1386" s="202" t="s">
        <v>334</v>
      </c>
      <c r="K1386" s="169" t="str">
        <f t="array" ref="K1386">IFERROR(VLOOKUP(B1386,RT!A:K,11,FALSE),"")</f>
        <v/>
      </c>
      <c r="L1386" s="170" t="str">
        <f t="array" ref="L1386">IFERROR(VLOOKUP(B1386,RT!A:AJ,36,FALSE),"")</f>
        <v/>
      </c>
      <c r="M1386" s="53" t="str">
        <f t="array" ref="M1386">IFERROR(VLOOKUP(B1386,RT!A:AL,38,FALSE),"")</f>
        <v/>
      </c>
      <c r="N1386" s="52" t="str">
        <f t="array" ref="N1386">IFERROR(VLOOKUP(B1386,RT!A:AK,37,FALSE),"")</f>
        <v/>
      </c>
      <c r="O1386" s="54" t="str">
        <f t="array" ref="O1386">IFERROR(VLOOKUP(B1386,RT!A:I,9,FALSE),"")</f>
        <v/>
      </c>
      <c r="P1386" s="52" t="str">
        <f t="array" ref="P1386">IFERROR(VLOOKUP(B1386,RT!A:H,8,FALSE),"")</f>
        <v/>
      </c>
      <c r="Q1386" s="55" t="str">
        <f t="array" ref="Q1386">IFERROR(VLOOKUP(B1386,RT!A:AA,27,FALSE),"")</f>
        <v/>
      </c>
      <c r="R1386" s="56" t="str">
        <f t="array" ref="R1386">IF(AND(E1386&lt;&gt;"",G1386="INS",K1386="OUI",M1386&gt;0),M1386*IF($O1386&gt;41790,5.94,5.65),"")</f>
        <v/>
      </c>
      <c r="S1386" s="50" t="str">
        <f t="array" ref="S1386">IF(AND(E1386&lt;&gt;"",G1386="REV",K1386="OUI",M1386&gt;0),M1386*IF($O1386&gt;41790,6.2,5.9),"")</f>
        <v/>
      </c>
      <c r="T1386" s="57" t="str">
        <f t="array" ref="T1386">IF(AND(E1386&lt;&gt;"",K1386="NON",OR(L1386="Branchement individuel",L1386="Batiment détruit")),3,"")</f>
        <v/>
      </c>
      <c r="U1386" s="58"/>
      <c r="V1386" s="58" t="str">
        <f t="array" ref="V1386">IF(AND(E1386&lt;&gt;"",K1386="OUI",Q1386="OUI"),18,"")</f>
        <v/>
      </c>
      <c r="W1386" s="49" t="str">
        <f t="array" ref="W1386">IF(AND(E1386&lt;&gt;"",K1386="OUI",Q1386="OUI"),60,"")</f>
        <v/>
      </c>
      <c r="X1386" s="56"/>
      <c r="Y1386" s="49"/>
      <c r="Z1386" s="49"/>
      <c r="AA1386" s="51"/>
      <c r="AB1386" s="48"/>
    </row>
    <row r="1387" spans="1:28" x14ac:dyDescent="0.25">
      <c r="A1387" s="152" t="str">
        <f t="array" ref="A1387">IF(D1387="",RIGHT(E1387,7),"")</f>
        <v>5610622</v>
      </c>
      <c r="B1387" s="152">
        <f t="array" ref="B1387">E1387</f>
        <v>10005610622</v>
      </c>
      <c r="C1387" s="61" t="str">
        <f t="array" ref="C1387">IFERROR(VLOOKUP(B1387,RT!A:B,2,FALSE),"")</f>
        <v/>
      </c>
      <c r="D1387" s="7" t="str">
        <f t="array" ref="D1387">IFERROR(VLOOKUP(B1387,RT!A:J,10,FALSE),"")</f>
        <v/>
      </c>
      <c r="E1387" s="203">
        <v>10005610622</v>
      </c>
      <c r="F1387" s="204" t="s">
        <v>1449</v>
      </c>
      <c r="G1387" s="204" t="s">
        <v>70</v>
      </c>
      <c r="H1387" s="204"/>
      <c r="I1387" s="204" t="s">
        <v>334</v>
      </c>
      <c r="J1387" s="202" t="s">
        <v>334</v>
      </c>
      <c r="K1387" s="169" t="str">
        <f t="array" ref="K1387">IFERROR(VLOOKUP(B1387,RT!A:K,11,FALSE),"")</f>
        <v/>
      </c>
      <c r="L1387" s="170" t="str">
        <f t="array" ref="L1387">IFERROR(VLOOKUP(B1387,RT!A:AJ,36,FALSE),"")</f>
        <v/>
      </c>
      <c r="M1387" s="53" t="str">
        <f t="array" ref="M1387">IFERROR(VLOOKUP(B1387,RT!A:AL,38,FALSE),"")</f>
        <v/>
      </c>
      <c r="N1387" s="52" t="str">
        <f t="array" ref="N1387">IFERROR(VLOOKUP(B1387,RT!A:AK,37,FALSE),"")</f>
        <v/>
      </c>
      <c r="O1387" s="54" t="str">
        <f t="array" ref="O1387">IFERROR(VLOOKUP(B1387,RT!A:I,9,FALSE),"")</f>
        <v/>
      </c>
      <c r="P1387" s="52" t="str">
        <f t="array" ref="P1387">IFERROR(VLOOKUP(B1387,RT!A:H,8,FALSE),"")</f>
        <v/>
      </c>
      <c r="Q1387" s="55" t="str">
        <f t="array" ref="Q1387">IFERROR(VLOOKUP(B1387,RT!A:AA,27,FALSE),"")</f>
        <v/>
      </c>
      <c r="R1387" s="56" t="str">
        <f t="array" ref="R1387">IF(AND(E1387&lt;&gt;"",G1387="INS",K1387="OUI",M1387&gt;0),M1387*IF($O1387&gt;41790,5.94,5.65),"")</f>
        <v/>
      </c>
      <c r="S1387" s="50" t="str">
        <f t="array" ref="S1387">IF(AND(E1387&lt;&gt;"",G1387="REV",K1387="OUI",M1387&gt;0),M1387*IF($O1387&gt;41790,6.2,5.9),"")</f>
        <v/>
      </c>
      <c r="T1387" s="57" t="str">
        <f t="array" ref="T1387">IF(AND(E1387&lt;&gt;"",K1387="NON",OR(L1387="Branchement individuel",L1387="Batiment détruit")),3,"")</f>
        <v/>
      </c>
      <c r="U1387" s="58"/>
      <c r="V1387" s="58" t="str">
        <f t="array" ref="V1387">IF(AND(E1387&lt;&gt;"",K1387="OUI",Q1387="OUI"),18,"")</f>
        <v/>
      </c>
      <c r="W1387" s="49" t="str">
        <f t="array" ref="W1387">IF(AND(E1387&lt;&gt;"",K1387="OUI",Q1387="OUI"),60,"")</f>
        <v/>
      </c>
      <c r="X1387" s="56"/>
      <c r="Y1387" s="49"/>
      <c r="Z1387" s="49"/>
      <c r="AA1387" s="51"/>
      <c r="AB1387" s="48"/>
    </row>
    <row r="1388" spans="1:28" x14ac:dyDescent="0.25">
      <c r="A1388" s="152" t="str">
        <f t="array" ref="A1388">IF(D1388="",RIGHT(E1388,7),"")</f>
        <v>5623930</v>
      </c>
      <c r="B1388" s="152">
        <f t="array" ref="B1388">E1388</f>
        <v>10005623930</v>
      </c>
      <c r="C1388" s="61" t="str">
        <f t="array" ref="C1388">IFERROR(VLOOKUP(B1388,RT!A:B,2,FALSE),"")</f>
        <v/>
      </c>
      <c r="D1388" s="7" t="str">
        <f t="array" ref="D1388">IFERROR(VLOOKUP(B1388,RT!A:J,10,FALSE),"")</f>
        <v/>
      </c>
      <c r="E1388" s="203">
        <v>10005623930</v>
      </c>
      <c r="F1388" s="204" t="s">
        <v>1448</v>
      </c>
      <c r="G1388" s="204" t="s">
        <v>70</v>
      </c>
      <c r="H1388" s="204"/>
      <c r="I1388" s="204" t="s">
        <v>334</v>
      </c>
      <c r="J1388" s="202" t="s">
        <v>334</v>
      </c>
      <c r="K1388" s="169" t="str">
        <f t="array" ref="K1388">IFERROR(VLOOKUP(B1388,RT!A:K,11,FALSE),"")</f>
        <v/>
      </c>
      <c r="L1388" s="170" t="str">
        <f t="array" ref="L1388">IFERROR(VLOOKUP(B1388,RT!A:AJ,36,FALSE),"")</f>
        <v/>
      </c>
      <c r="M1388" s="53" t="str">
        <f t="array" ref="M1388">IFERROR(VLOOKUP(B1388,RT!A:AL,38,FALSE),"")</f>
        <v/>
      </c>
      <c r="N1388" s="52" t="str">
        <f t="array" ref="N1388">IFERROR(VLOOKUP(B1388,RT!A:AK,37,FALSE),"")</f>
        <v/>
      </c>
      <c r="O1388" s="54" t="str">
        <f t="array" ref="O1388">IFERROR(VLOOKUP(B1388,RT!A:I,9,FALSE),"")</f>
        <v/>
      </c>
      <c r="P1388" s="52" t="str">
        <f t="array" ref="P1388">IFERROR(VLOOKUP(B1388,RT!A:H,8,FALSE),"")</f>
        <v/>
      </c>
      <c r="Q1388" s="55" t="str">
        <f t="array" ref="Q1388">IFERROR(VLOOKUP(B1388,RT!A:AA,27,FALSE),"")</f>
        <v/>
      </c>
      <c r="R1388" s="56" t="str">
        <f t="array" ref="R1388">IF(AND(E1388&lt;&gt;"",G1388="INS",K1388="OUI",M1388&gt;0),M1388*IF($O1388&gt;41790,5.94,5.65),"")</f>
        <v/>
      </c>
      <c r="S1388" s="50" t="str">
        <f t="array" ref="S1388">IF(AND(E1388&lt;&gt;"",G1388="REV",K1388="OUI",M1388&gt;0),M1388*IF($O1388&gt;41790,6.2,5.9),"")</f>
        <v/>
      </c>
      <c r="T1388" s="57" t="str">
        <f t="array" ref="T1388">IF(AND(E1388&lt;&gt;"",K1388="NON",OR(L1388="Branchement individuel",L1388="Batiment détruit")),3,"")</f>
        <v/>
      </c>
      <c r="U1388" s="58"/>
      <c r="V1388" s="58" t="str">
        <f t="array" ref="V1388">IF(AND(E1388&lt;&gt;"",K1388="OUI",Q1388="OUI"),18,"")</f>
        <v/>
      </c>
      <c r="W1388" s="49" t="str">
        <f t="array" ref="W1388">IF(AND(E1388&lt;&gt;"",K1388="OUI",Q1388="OUI"),60,"")</f>
        <v/>
      </c>
      <c r="X1388" s="56"/>
      <c r="Y1388" s="49"/>
      <c r="Z1388" s="49"/>
      <c r="AA1388" s="51"/>
      <c r="AB1388" s="48"/>
    </row>
    <row r="1389" spans="1:28" x14ac:dyDescent="0.25">
      <c r="A1389" s="152" t="str">
        <f t="array" ref="A1389">IF(D1389="",RIGHT(E1389,7),"")</f>
        <v>5649080</v>
      </c>
      <c r="B1389" s="152">
        <f t="array" ref="B1389">E1389</f>
        <v>10005649080</v>
      </c>
      <c r="C1389" s="61" t="str">
        <f t="array" ref="C1389">IFERROR(VLOOKUP(B1389,RT!A:B,2,FALSE),"")</f>
        <v/>
      </c>
      <c r="D1389" s="7" t="str">
        <f t="array" ref="D1389">IFERROR(VLOOKUP(B1389,RT!A:J,10,FALSE),"")</f>
        <v/>
      </c>
      <c r="E1389" s="203">
        <v>10005649080</v>
      </c>
      <c r="F1389" s="204" t="s">
        <v>1447</v>
      </c>
      <c r="G1389" s="204" t="s">
        <v>70</v>
      </c>
      <c r="H1389" s="204"/>
      <c r="I1389" s="204" t="s">
        <v>334</v>
      </c>
      <c r="J1389" s="202" t="s">
        <v>334</v>
      </c>
      <c r="K1389" s="169" t="str">
        <f t="array" ref="K1389">IFERROR(VLOOKUP(B1389,RT!A:K,11,FALSE),"")</f>
        <v/>
      </c>
      <c r="L1389" s="170" t="str">
        <f t="array" ref="L1389">IFERROR(VLOOKUP(B1389,RT!A:AJ,36,FALSE),"")</f>
        <v/>
      </c>
      <c r="M1389" s="53" t="str">
        <f t="array" ref="M1389">IFERROR(VLOOKUP(B1389,RT!A:AL,38,FALSE),"")</f>
        <v/>
      </c>
      <c r="N1389" s="52" t="str">
        <f t="array" ref="N1389">IFERROR(VLOOKUP(B1389,RT!A:AK,37,FALSE),"")</f>
        <v/>
      </c>
      <c r="O1389" s="54" t="str">
        <f t="array" ref="O1389">IFERROR(VLOOKUP(B1389,RT!A:I,9,FALSE),"")</f>
        <v/>
      </c>
      <c r="P1389" s="52" t="str">
        <f t="array" ref="P1389">IFERROR(VLOOKUP(B1389,RT!A:H,8,FALSE),"")</f>
        <v/>
      </c>
      <c r="Q1389" s="55" t="str">
        <f t="array" ref="Q1389">IFERROR(VLOOKUP(B1389,RT!A:AA,27,FALSE),"")</f>
        <v/>
      </c>
      <c r="R1389" s="56" t="str">
        <f t="array" ref="R1389">IF(AND(E1389&lt;&gt;"",G1389="INS",K1389="OUI",M1389&gt;0),M1389*IF($O1389&gt;41790,5.94,5.65),"")</f>
        <v/>
      </c>
      <c r="S1389" s="50" t="str">
        <f t="array" ref="S1389">IF(AND(E1389&lt;&gt;"",G1389="REV",K1389="OUI",M1389&gt;0),M1389*IF($O1389&gt;41790,6.2,5.9),"")</f>
        <v/>
      </c>
      <c r="T1389" s="57" t="str">
        <f t="array" ref="T1389">IF(AND(E1389&lt;&gt;"",K1389="NON",OR(L1389="Branchement individuel",L1389="Batiment détruit")),3,"")</f>
        <v/>
      </c>
      <c r="U1389" s="58"/>
      <c r="V1389" s="58" t="str">
        <f t="array" ref="V1389">IF(AND(E1389&lt;&gt;"",K1389="OUI",Q1389="OUI"),18,"")</f>
        <v/>
      </c>
      <c r="W1389" s="49" t="str">
        <f t="array" ref="W1389">IF(AND(E1389&lt;&gt;"",K1389="OUI",Q1389="OUI"),60,"")</f>
        <v/>
      </c>
      <c r="X1389" s="56"/>
      <c r="Y1389" s="49"/>
      <c r="Z1389" s="49"/>
      <c r="AA1389" s="51"/>
      <c r="AB1389" s="48"/>
    </row>
    <row r="1390" spans="1:28" x14ac:dyDescent="0.25">
      <c r="A1390" s="152" t="str">
        <f t="array" ref="A1390">IF(D1390="",RIGHT(E1390,7),"")</f>
        <v>5580077</v>
      </c>
      <c r="B1390" s="152">
        <f t="array" ref="B1390">E1390</f>
        <v>10005580077</v>
      </c>
      <c r="C1390" s="61" t="str">
        <f t="array" ref="C1390">IFERROR(VLOOKUP(B1390,RT!A:B,2,FALSE),"")</f>
        <v/>
      </c>
      <c r="D1390" s="7" t="str">
        <f t="array" ref="D1390">IFERROR(VLOOKUP(B1390,RT!A:J,10,FALSE),"")</f>
        <v/>
      </c>
      <c r="E1390" s="203">
        <v>10005580077</v>
      </c>
      <c r="F1390" s="204" t="s">
        <v>1446</v>
      </c>
      <c r="G1390" s="204" t="s">
        <v>70</v>
      </c>
      <c r="H1390" s="204"/>
      <c r="I1390" s="204" t="s">
        <v>334</v>
      </c>
      <c r="J1390" s="202" t="s">
        <v>334</v>
      </c>
      <c r="K1390" s="169" t="str">
        <f t="array" ref="K1390">IFERROR(VLOOKUP(B1390,RT!A:K,11,FALSE),"")</f>
        <v/>
      </c>
      <c r="L1390" s="170" t="str">
        <f t="array" ref="L1390">IFERROR(VLOOKUP(B1390,RT!A:AJ,36,FALSE),"")</f>
        <v/>
      </c>
      <c r="M1390" s="53" t="str">
        <f t="array" ref="M1390">IFERROR(VLOOKUP(B1390,RT!A:AL,38,FALSE),"")</f>
        <v/>
      </c>
      <c r="N1390" s="52" t="str">
        <f t="array" ref="N1390">IFERROR(VLOOKUP(B1390,RT!A:AK,37,FALSE),"")</f>
        <v/>
      </c>
      <c r="O1390" s="54" t="str">
        <f t="array" ref="O1390">IFERROR(VLOOKUP(B1390,RT!A:I,9,FALSE),"")</f>
        <v/>
      </c>
      <c r="P1390" s="52" t="str">
        <f t="array" ref="P1390">IFERROR(VLOOKUP(B1390,RT!A:H,8,FALSE),"")</f>
        <v/>
      </c>
      <c r="Q1390" s="55" t="str">
        <f t="array" ref="Q1390">IFERROR(VLOOKUP(B1390,RT!A:AA,27,FALSE),"")</f>
        <v/>
      </c>
      <c r="R1390" s="56" t="str">
        <f t="array" ref="R1390">IF(AND(E1390&lt;&gt;"",G1390="INS",K1390="OUI",M1390&gt;0),M1390*IF($O1390&gt;41790,5.94,5.65),"")</f>
        <v/>
      </c>
      <c r="S1390" s="50" t="str">
        <f t="array" ref="S1390">IF(AND(E1390&lt;&gt;"",G1390="REV",K1390="OUI",M1390&gt;0),M1390*IF($O1390&gt;41790,6.2,5.9),"")</f>
        <v/>
      </c>
      <c r="T1390" s="57" t="str">
        <f t="array" ref="T1390">IF(AND(E1390&lt;&gt;"",K1390="NON",OR(L1390="Branchement individuel",L1390="Batiment détruit")),3,"")</f>
        <v/>
      </c>
      <c r="U1390" s="58"/>
      <c r="V1390" s="58" t="str">
        <f t="array" ref="V1390">IF(AND(E1390&lt;&gt;"",K1390="OUI",Q1390="OUI"),18,"")</f>
        <v/>
      </c>
      <c r="W1390" s="49" t="str">
        <f t="array" ref="W1390">IF(AND(E1390&lt;&gt;"",K1390="OUI",Q1390="OUI"),60,"")</f>
        <v/>
      </c>
      <c r="X1390" s="56"/>
      <c r="Y1390" s="49"/>
      <c r="Z1390" s="49"/>
      <c r="AA1390" s="51"/>
      <c r="AB1390" s="48"/>
    </row>
    <row r="1391" spans="1:28" x14ac:dyDescent="0.25">
      <c r="A1391" s="152" t="str">
        <f t="array" ref="A1391">IF(D1391="",RIGHT(E1391,7),"")</f>
        <v>5194969</v>
      </c>
      <c r="B1391" s="152">
        <f t="array" ref="B1391">E1391</f>
        <v>10005194969</v>
      </c>
      <c r="C1391" s="61" t="str">
        <f t="array" ref="C1391">IFERROR(VLOOKUP(B1391,RT!A:B,2,FALSE),"")</f>
        <v/>
      </c>
      <c r="D1391" s="7" t="str">
        <f t="array" ref="D1391">IFERROR(VLOOKUP(B1391,RT!A:J,10,FALSE),"")</f>
        <v/>
      </c>
      <c r="E1391" s="203">
        <v>10005194969</v>
      </c>
      <c r="F1391" s="204" t="s">
        <v>1646</v>
      </c>
      <c r="G1391" s="204" t="s">
        <v>70</v>
      </c>
      <c r="H1391" s="204"/>
      <c r="I1391" s="204" t="s">
        <v>334</v>
      </c>
      <c r="J1391" s="202" t="s">
        <v>334</v>
      </c>
      <c r="K1391" s="169" t="str">
        <f t="array" ref="K1391">IFERROR(VLOOKUP(B1391,RT!A:K,11,FALSE),"")</f>
        <v/>
      </c>
      <c r="L1391" s="170" t="str">
        <f t="array" ref="L1391">IFERROR(VLOOKUP(B1391,RT!A:AJ,36,FALSE),"")</f>
        <v/>
      </c>
      <c r="M1391" s="53" t="str">
        <f t="array" ref="M1391">IFERROR(VLOOKUP(B1391,RT!A:AL,38,FALSE),"")</f>
        <v/>
      </c>
      <c r="N1391" s="52" t="str">
        <f t="array" ref="N1391">IFERROR(VLOOKUP(B1391,RT!A:AK,37,FALSE),"")</f>
        <v/>
      </c>
      <c r="O1391" s="54" t="str">
        <f t="array" ref="O1391">IFERROR(VLOOKUP(B1391,RT!A:I,9,FALSE),"")</f>
        <v/>
      </c>
      <c r="P1391" s="52" t="str">
        <f t="array" ref="P1391">IFERROR(VLOOKUP(B1391,RT!A:H,8,FALSE),"")</f>
        <v/>
      </c>
      <c r="Q1391" s="55" t="str">
        <f t="array" ref="Q1391">IFERROR(VLOOKUP(B1391,RT!A:AA,27,FALSE),"")</f>
        <v/>
      </c>
      <c r="R1391" s="56" t="str">
        <f t="array" ref="R1391">IF(AND(E1391&lt;&gt;"",G1391="INS",K1391="OUI",M1391&gt;0),M1391*IF($O1391&gt;41790,5.94,5.65),"")</f>
        <v/>
      </c>
      <c r="S1391" s="50" t="str">
        <f t="array" ref="S1391">IF(AND(E1391&lt;&gt;"",G1391="REV",K1391="OUI",M1391&gt;0),M1391*IF($O1391&gt;41790,6.2,5.9),"")</f>
        <v/>
      </c>
      <c r="T1391" s="57" t="str">
        <f t="array" ref="T1391">IF(AND(E1391&lt;&gt;"",K1391="NON",OR(L1391="Branchement individuel",L1391="Batiment détruit")),3,"")</f>
        <v/>
      </c>
      <c r="U1391" s="58"/>
      <c r="V1391" s="58" t="str">
        <f t="array" ref="V1391">IF(AND(E1391&lt;&gt;"",K1391="OUI",Q1391="OUI"),18,"")</f>
        <v/>
      </c>
      <c r="W1391" s="49" t="str">
        <f t="array" ref="W1391">IF(AND(E1391&lt;&gt;"",K1391="OUI",Q1391="OUI"),60,"")</f>
        <v/>
      </c>
      <c r="X1391" s="56"/>
      <c r="Y1391" s="49"/>
      <c r="Z1391" s="49"/>
      <c r="AA1391" s="51"/>
      <c r="AB1391" s="48"/>
    </row>
    <row r="1392" spans="1:28" x14ac:dyDescent="0.25">
      <c r="A1392" s="152" t="str">
        <f t="array" ref="A1392">IF(D1392="",RIGHT(E1392,7),"")</f>
        <v>5196070</v>
      </c>
      <c r="B1392" s="152">
        <f t="array" ref="B1392">E1392</f>
        <v>10005196070</v>
      </c>
      <c r="C1392" s="61" t="str">
        <f t="array" ref="C1392">IFERROR(VLOOKUP(B1392,RT!A:B,2,FALSE),"")</f>
        <v/>
      </c>
      <c r="D1392" s="7" t="str">
        <f t="array" ref="D1392">IFERROR(VLOOKUP(B1392,RT!A:J,10,FALSE),"")</f>
        <v/>
      </c>
      <c r="E1392" s="203">
        <v>10005196070</v>
      </c>
      <c r="F1392" s="204" t="s">
        <v>1645</v>
      </c>
      <c r="G1392" s="204" t="s">
        <v>70</v>
      </c>
      <c r="H1392" s="204"/>
      <c r="I1392" s="204" t="s">
        <v>334</v>
      </c>
      <c r="J1392" s="202" t="s">
        <v>334</v>
      </c>
      <c r="K1392" s="169" t="str">
        <f t="array" ref="K1392">IFERROR(VLOOKUP(B1392,RT!A:K,11,FALSE),"")</f>
        <v/>
      </c>
      <c r="L1392" s="170" t="str">
        <f t="array" ref="L1392">IFERROR(VLOOKUP(B1392,RT!A:AJ,36,FALSE),"")</f>
        <v/>
      </c>
      <c r="M1392" s="53" t="str">
        <f t="array" ref="M1392">IFERROR(VLOOKUP(B1392,RT!A:AL,38,FALSE),"")</f>
        <v/>
      </c>
      <c r="N1392" s="52" t="str">
        <f t="array" ref="N1392">IFERROR(VLOOKUP(B1392,RT!A:AK,37,FALSE),"")</f>
        <v/>
      </c>
      <c r="O1392" s="54" t="str">
        <f t="array" ref="O1392">IFERROR(VLOOKUP(B1392,RT!A:I,9,FALSE),"")</f>
        <v/>
      </c>
      <c r="P1392" s="52" t="str">
        <f t="array" ref="P1392">IFERROR(VLOOKUP(B1392,RT!A:H,8,FALSE),"")</f>
        <v/>
      </c>
      <c r="Q1392" s="55" t="str">
        <f t="array" ref="Q1392">IFERROR(VLOOKUP(B1392,RT!A:AA,27,FALSE),"")</f>
        <v/>
      </c>
      <c r="R1392" s="56" t="str">
        <f t="array" ref="R1392">IF(AND(E1392&lt;&gt;"",G1392="INS",K1392="OUI",M1392&gt;0),M1392*IF($O1392&gt;41790,5.94,5.65),"")</f>
        <v/>
      </c>
      <c r="S1392" s="50" t="str">
        <f t="array" ref="S1392">IF(AND(E1392&lt;&gt;"",G1392="REV",K1392="OUI",M1392&gt;0),M1392*IF($O1392&gt;41790,6.2,5.9),"")</f>
        <v/>
      </c>
      <c r="T1392" s="57" t="str">
        <f t="array" ref="T1392">IF(AND(E1392&lt;&gt;"",K1392="NON",OR(L1392="Branchement individuel",L1392="Batiment détruit")),3,"")</f>
        <v/>
      </c>
      <c r="U1392" s="58"/>
      <c r="V1392" s="58" t="str">
        <f t="array" ref="V1392">IF(AND(E1392&lt;&gt;"",K1392="OUI",Q1392="OUI"),18,"")</f>
        <v/>
      </c>
      <c r="W1392" s="49" t="str">
        <f t="array" ref="W1392">IF(AND(E1392&lt;&gt;"",K1392="OUI",Q1392="OUI"),60,"")</f>
        <v/>
      </c>
      <c r="X1392" s="56"/>
      <c r="Y1392" s="49"/>
      <c r="Z1392" s="49"/>
      <c r="AA1392" s="51"/>
      <c r="AB1392" s="48"/>
    </row>
    <row r="1393" spans="1:28" x14ac:dyDescent="0.25">
      <c r="A1393" s="152" t="str">
        <f t="array" ref="A1393">IF(D1393="",RIGHT(E1393,7),"")</f>
        <v>5199163</v>
      </c>
      <c r="B1393" s="152">
        <f t="array" ref="B1393">E1393</f>
        <v>10005199163</v>
      </c>
      <c r="C1393" s="61" t="str">
        <f t="array" ref="C1393">IFERROR(VLOOKUP(B1393,RT!A:B,2,FALSE),"")</f>
        <v/>
      </c>
      <c r="D1393" s="7" t="str">
        <f t="array" ref="D1393">IFERROR(VLOOKUP(B1393,RT!A:J,10,FALSE),"")</f>
        <v/>
      </c>
      <c r="E1393" s="203">
        <v>10005199163</v>
      </c>
      <c r="F1393" s="204" t="s">
        <v>1644</v>
      </c>
      <c r="G1393" s="204" t="s">
        <v>70</v>
      </c>
      <c r="H1393" s="204"/>
      <c r="I1393" s="204" t="s">
        <v>334</v>
      </c>
      <c r="J1393" s="202" t="s">
        <v>334</v>
      </c>
      <c r="K1393" s="169" t="str">
        <f t="array" ref="K1393">IFERROR(VLOOKUP(B1393,RT!A:K,11,FALSE),"")</f>
        <v/>
      </c>
      <c r="L1393" s="170" t="str">
        <f t="array" ref="L1393">IFERROR(VLOOKUP(B1393,RT!A:AJ,36,FALSE),"")</f>
        <v/>
      </c>
      <c r="M1393" s="53" t="str">
        <f t="array" ref="M1393">IFERROR(VLOOKUP(B1393,RT!A:AL,38,FALSE),"")</f>
        <v/>
      </c>
      <c r="N1393" s="52" t="str">
        <f t="array" ref="N1393">IFERROR(VLOOKUP(B1393,RT!A:AK,37,FALSE),"")</f>
        <v/>
      </c>
      <c r="O1393" s="54" t="str">
        <f t="array" ref="O1393">IFERROR(VLOOKUP(B1393,RT!A:I,9,FALSE),"")</f>
        <v/>
      </c>
      <c r="P1393" s="52" t="str">
        <f t="array" ref="P1393">IFERROR(VLOOKUP(B1393,RT!A:H,8,FALSE),"")</f>
        <v/>
      </c>
      <c r="Q1393" s="55" t="str">
        <f t="array" ref="Q1393">IFERROR(VLOOKUP(B1393,RT!A:AA,27,FALSE),"")</f>
        <v/>
      </c>
      <c r="R1393" s="56" t="str">
        <f t="array" ref="R1393">IF(AND(E1393&lt;&gt;"",G1393="INS",K1393="OUI",M1393&gt;0),M1393*IF($O1393&gt;41790,5.94,5.65),"")</f>
        <v/>
      </c>
      <c r="S1393" s="50" t="str">
        <f t="array" ref="S1393">IF(AND(E1393&lt;&gt;"",G1393="REV",K1393="OUI",M1393&gt;0),M1393*IF($O1393&gt;41790,6.2,5.9),"")</f>
        <v/>
      </c>
      <c r="T1393" s="57" t="str">
        <f t="array" ref="T1393">IF(AND(E1393&lt;&gt;"",K1393="NON",OR(L1393="Branchement individuel",L1393="Batiment détruit")),3,"")</f>
        <v/>
      </c>
      <c r="U1393" s="58"/>
      <c r="V1393" s="58" t="str">
        <f t="array" ref="V1393">IF(AND(E1393&lt;&gt;"",K1393="OUI",Q1393="OUI"),18,"")</f>
        <v/>
      </c>
      <c r="W1393" s="49" t="str">
        <f t="array" ref="W1393">IF(AND(E1393&lt;&gt;"",K1393="OUI",Q1393="OUI"),60,"")</f>
        <v/>
      </c>
      <c r="X1393" s="56"/>
      <c r="Y1393" s="49"/>
      <c r="Z1393" s="49"/>
      <c r="AA1393" s="51"/>
      <c r="AB1393" s="48"/>
    </row>
    <row r="1394" spans="1:28" x14ac:dyDescent="0.25">
      <c r="A1394" s="152" t="str">
        <f t="array" ref="A1394">IF(D1394="",RIGHT(E1394,7),"")</f>
        <v>5200114</v>
      </c>
      <c r="B1394" s="152">
        <f t="array" ref="B1394">E1394</f>
        <v>10005200114</v>
      </c>
      <c r="C1394" s="61" t="str">
        <f t="array" ref="C1394">IFERROR(VLOOKUP(B1394,RT!A:B,2,FALSE),"")</f>
        <v/>
      </c>
      <c r="D1394" s="7" t="str">
        <f t="array" ref="D1394">IFERROR(VLOOKUP(B1394,RT!A:J,10,FALSE),"")</f>
        <v/>
      </c>
      <c r="E1394" s="203">
        <v>10005200114</v>
      </c>
      <c r="F1394" s="204" t="s">
        <v>1643</v>
      </c>
      <c r="G1394" s="204" t="s">
        <v>70</v>
      </c>
      <c r="H1394" s="204"/>
      <c r="I1394" s="204" t="s">
        <v>334</v>
      </c>
      <c r="J1394" s="202" t="s">
        <v>334</v>
      </c>
      <c r="K1394" s="169" t="str">
        <f t="array" ref="K1394">IFERROR(VLOOKUP(B1394,RT!A:K,11,FALSE),"")</f>
        <v/>
      </c>
      <c r="L1394" s="170" t="str">
        <f t="array" ref="L1394">IFERROR(VLOOKUP(B1394,RT!A:AJ,36,FALSE),"")</f>
        <v/>
      </c>
      <c r="M1394" s="53" t="str">
        <f t="array" ref="M1394">IFERROR(VLOOKUP(B1394,RT!A:AL,38,FALSE),"")</f>
        <v/>
      </c>
      <c r="N1394" s="52" t="str">
        <f t="array" ref="N1394">IFERROR(VLOOKUP(B1394,RT!A:AK,37,FALSE),"")</f>
        <v/>
      </c>
      <c r="O1394" s="54" t="str">
        <f t="array" ref="O1394">IFERROR(VLOOKUP(B1394,RT!A:I,9,FALSE),"")</f>
        <v/>
      </c>
      <c r="P1394" s="52" t="str">
        <f t="array" ref="P1394">IFERROR(VLOOKUP(B1394,RT!A:H,8,FALSE),"")</f>
        <v/>
      </c>
      <c r="Q1394" s="55" t="str">
        <f t="array" ref="Q1394">IFERROR(VLOOKUP(B1394,RT!A:AA,27,FALSE),"")</f>
        <v/>
      </c>
      <c r="R1394" s="56" t="str">
        <f t="array" ref="R1394">IF(AND(E1394&lt;&gt;"",G1394="INS",K1394="OUI",M1394&gt;0),M1394*IF($O1394&gt;41790,5.94,5.65),"")</f>
        <v/>
      </c>
      <c r="S1394" s="50" t="str">
        <f t="array" ref="S1394">IF(AND(E1394&lt;&gt;"",G1394="REV",K1394="OUI",M1394&gt;0),M1394*IF($O1394&gt;41790,6.2,5.9),"")</f>
        <v/>
      </c>
      <c r="T1394" s="57" t="str">
        <f t="array" ref="T1394">IF(AND(E1394&lt;&gt;"",K1394="NON",OR(L1394="Branchement individuel",L1394="Batiment détruit")),3,"")</f>
        <v/>
      </c>
      <c r="U1394" s="58"/>
      <c r="V1394" s="58" t="str">
        <f t="array" ref="V1394">IF(AND(E1394&lt;&gt;"",K1394="OUI",Q1394="OUI"),18,"")</f>
        <v/>
      </c>
      <c r="W1394" s="49" t="str">
        <f t="array" ref="W1394">IF(AND(E1394&lt;&gt;"",K1394="OUI",Q1394="OUI"),60,"")</f>
        <v/>
      </c>
      <c r="X1394" s="56"/>
      <c r="Y1394" s="49"/>
      <c r="Z1394" s="49"/>
      <c r="AA1394" s="51"/>
      <c r="AB1394" s="48"/>
    </row>
    <row r="1395" spans="1:28" x14ac:dyDescent="0.25">
      <c r="A1395" s="152" t="str">
        <f t="array" ref="A1395">IF(D1395="",RIGHT(E1395,7),"")</f>
        <v>5193931</v>
      </c>
      <c r="B1395" s="152">
        <f t="array" ref="B1395">E1395</f>
        <v>10005193931</v>
      </c>
      <c r="C1395" s="61" t="str">
        <f t="array" ref="C1395">IFERROR(VLOOKUP(B1395,RT!A:B,2,FALSE),"")</f>
        <v/>
      </c>
      <c r="D1395" s="7" t="str">
        <f t="array" ref="D1395">IFERROR(VLOOKUP(B1395,RT!A:J,10,FALSE),"")</f>
        <v/>
      </c>
      <c r="E1395" s="203">
        <v>10005193931</v>
      </c>
      <c r="F1395" s="204" t="s">
        <v>1642</v>
      </c>
      <c r="G1395" s="204" t="s">
        <v>70</v>
      </c>
      <c r="H1395" s="204"/>
      <c r="I1395" s="204" t="s">
        <v>334</v>
      </c>
      <c r="J1395" s="202" t="s">
        <v>334</v>
      </c>
      <c r="K1395" s="169" t="str">
        <f t="array" ref="K1395">IFERROR(VLOOKUP(B1395,RT!A:K,11,FALSE),"")</f>
        <v/>
      </c>
      <c r="L1395" s="170" t="str">
        <f t="array" ref="L1395">IFERROR(VLOOKUP(B1395,RT!A:AJ,36,FALSE),"")</f>
        <v/>
      </c>
      <c r="M1395" s="53" t="str">
        <f t="array" ref="M1395">IFERROR(VLOOKUP(B1395,RT!A:AL,38,FALSE),"")</f>
        <v/>
      </c>
      <c r="N1395" s="52" t="str">
        <f t="array" ref="N1395">IFERROR(VLOOKUP(B1395,RT!A:AK,37,FALSE),"")</f>
        <v/>
      </c>
      <c r="O1395" s="54" t="str">
        <f t="array" ref="O1395">IFERROR(VLOOKUP(B1395,RT!A:I,9,FALSE),"")</f>
        <v/>
      </c>
      <c r="P1395" s="52" t="str">
        <f t="array" ref="P1395">IFERROR(VLOOKUP(B1395,RT!A:H,8,FALSE),"")</f>
        <v/>
      </c>
      <c r="Q1395" s="55" t="str">
        <f t="array" ref="Q1395">IFERROR(VLOOKUP(B1395,RT!A:AA,27,FALSE),"")</f>
        <v/>
      </c>
      <c r="R1395" s="56" t="str">
        <f t="array" ref="R1395">IF(AND(E1395&lt;&gt;"",G1395="INS",K1395="OUI",M1395&gt;0),M1395*IF($O1395&gt;41790,5.94,5.65),"")</f>
        <v/>
      </c>
      <c r="S1395" s="50" t="str">
        <f t="array" ref="S1395">IF(AND(E1395&lt;&gt;"",G1395="REV",K1395="OUI",M1395&gt;0),M1395*IF($O1395&gt;41790,6.2,5.9),"")</f>
        <v/>
      </c>
      <c r="T1395" s="57" t="str">
        <f t="array" ref="T1395">IF(AND(E1395&lt;&gt;"",K1395="NON",OR(L1395="Branchement individuel",L1395="Batiment détruit")),3,"")</f>
        <v/>
      </c>
      <c r="U1395" s="58"/>
      <c r="V1395" s="58" t="str">
        <f t="array" ref="V1395">IF(AND(E1395&lt;&gt;"",K1395="OUI",Q1395="OUI"),18,"")</f>
        <v/>
      </c>
      <c r="W1395" s="49" t="str">
        <f t="array" ref="W1395">IF(AND(E1395&lt;&gt;"",K1395="OUI",Q1395="OUI"),60,"")</f>
        <v/>
      </c>
      <c r="X1395" s="56"/>
      <c r="Y1395" s="49"/>
      <c r="Z1395" s="49"/>
      <c r="AA1395" s="51"/>
      <c r="AB1395" s="48"/>
    </row>
    <row r="1396" spans="1:28" x14ac:dyDescent="0.25">
      <c r="A1396" s="152" t="str">
        <f t="array" ref="A1396">IF(D1396="",RIGHT(E1396,7),"")</f>
        <v>5580755</v>
      </c>
      <c r="B1396" s="152">
        <f t="array" ref="B1396">E1396</f>
        <v>10005580755</v>
      </c>
      <c r="C1396" s="61" t="str">
        <f t="array" ref="C1396">IFERROR(VLOOKUP(B1396,RT!A:B,2,FALSE),"")</f>
        <v/>
      </c>
      <c r="D1396" s="7" t="str">
        <f t="array" ref="D1396">IFERROR(VLOOKUP(B1396,RT!A:J,10,FALSE),"")</f>
        <v/>
      </c>
      <c r="E1396" s="203">
        <v>10005580755</v>
      </c>
      <c r="F1396" s="204" t="s">
        <v>1493</v>
      </c>
      <c r="G1396" s="204" t="s">
        <v>70</v>
      </c>
      <c r="H1396" s="204"/>
      <c r="I1396" s="204" t="s">
        <v>334</v>
      </c>
      <c r="J1396" s="202" t="s">
        <v>334</v>
      </c>
      <c r="K1396" s="169" t="str">
        <f t="array" ref="K1396">IFERROR(VLOOKUP(B1396,RT!A:K,11,FALSE),"")</f>
        <v/>
      </c>
      <c r="L1396" s="170" t="str">
        <f t="array" ref="L1396">IFERROR(VLOOKUP(B1396,RT!A:AJ,36,FALSE),"")</f>
        <v/>
      </c>
      <c r="M1396" s="53" t="str">
        <f t="array" ref="M1396">IFERROR(VLOOKUP(B1396,RT!A:AL,38,FALSE),"")</f>
        <v/>
      </c>
      <c r="N1396" s="52" t="str">
        <f t="array" ref="N1396">IFERROR(VLOOKUP(B1396,RT!A:AK,37,FALSE),"")</f>
        <v/>
      </c>
      <c r="O1396" s="54" t="str">
        <f t="array" ref="O1396">IFERROR(VLOOKUP(B1396,RT!A:I,9,FALSE),"")</f>
        <v/>
      </c>
      <c r="P1396" s="52" t="str">
        <f t="array" ref="P1396">IFERROR(VLOOKUP(B1396,RT!A:H,8,FALSE),"")</f>
        <v/>
      </c>
      <c r="Q1396" s="55" t="str">
        <f t="array" ref="Q1396">IFERROR(VLOOKUP(B1396,RT!A:AA,27,FALSE),"")</f>
        <v/>
      </c>
      <c r="R1396" s="56" t="str">
        <f t="array" ref="R1396">IF(AND(E1396&lt;&gt;"",G1396="INS",K1396="OUI",M1396&gt;0),M1396*IF($O1396&gt;41790,5.94,5.65),"")</f>
        <v/>
      </c>
      <c r="S1396" s="50" t="str">
        <f t="array" ref="S1396">IF(AND(E1396&lt;&gt;"",G1396="REV",K1396="OUI",M1396&gt;0),M1396*IF($O1396&gt;41790,6.2,5.9),"")</f>
        <v/>
      </c>
      <c r="T1396" s="57" t="str">
        <f t="array" ref="T1396">IF(AND(E1396&lt;&gt;"",K1396="NON",OR(L1396="Branchement individuel",L1396="Batiment détruit")),3,"")</f>
        <v/>
      </c>
      <c r="U1396" s="58"/>
      <c r="V1396" s="58" t="str">
        <f t="array" ref="V1396">IF(AND(E1396&lt;&gt;"",K1396="OUI",Q1396="OUI"),18,"")</f>
        <v/>
      </c>
      <c r="W1396" s="49" t="str">
        <f t="array" ref="W1396">IF(AND(E1396&lt;&gt;"",K1396="OUI",Q1396="OUI"),60,"")</f>
        <v/>
      </c>
      <c r="X1396" s="56"/>
      <c r="Y1396" s="49"/>
      <c r="Z1396" s="49"/>
      <c r="AA1396" s="51"/>
      <c r="AB1396" s="48"/>
    </row>
    <row r="1397" spans="1:28" x14ac:dyDescent="0.25">
      <c r="A1397" s="152" t="str">
        <f t="array" ref="A1397">IF(D1397="",RIGHT(E1397,7),"")</f>
        <v>5241460</v>
      </c>
      <c r="B1397" s="152">
        <f t="array" ref="B1397">E1397</f>
        <v>10005241460</v>
      </c>
      <c r="C1397" s="61" t="str">
        <f t="array" ref="C1397">IFERROR(VLOOKUP(B1397,RT!A:B,2,FALSE),"")</f>
        <v/>
      </c>
      <c r="D1397" s="7" t="str">
        <f t="array" ref="D1397">IFERROR(VLOOKUP(B1397,RT!A:J,10,FALSE),"")</f>
        <v/>
      </c>
      <c r="E1397" s="203">
        <v>10005241460</v>
      </c>
      <c r="F1397" s="204" t="s">
        <v>1641</v>
      </c>
      <c r="G1397" s="204" t="s">
        <v>70</v>
      </c>
      <c r="H1397" s="204"/>
      <c r="I1397" s="204" t="s">
        <v>334</v>
      </c>
      <c r="J1397" s="202" t="s">
        <v>334</v>
      </c>
      <c r="K1397" s="169" t="str">
        <f t="array" ref="K1397">IFERROR(VLOOKUP(B1397,RT!A:K,11,FALSE),"")</f>
        <v/>
      </c>
      <c r="L1397" s="170" t="str">
        <f t="array" ref="L1397">IFERROR(VLOOKUP(B1397,RT!A:AJ,36,FALSE),"")</f>
        <v/>
      </c>
      <c r="M1397" s="53" t="str">
        <f t="array" ref="M1397">IFERROR(VLOOKUP(B1397,RT!A:AL,38,FALSE),"")</f>
        <v/>
      </c>
      <c r="N1397" s="52" t="str">
        <f t="array" ref="N1397">IFERROR(VLOOKUP(B1397,RT!A:AK,37,FALSE),"")</f>
        <v/>
      </c>
      <c r="O1397" s="54" t="str">
        <f t="array" ref="O1397">IFERROR(VLOOKUP(B1397,RT!A:I,9,FALSE),"")</f>
        <v/>
      </c>
      <c r="P1397" s="52" t="str">
        <f t="array" ref="P1397">IFERROR(VLOOKUP(B1397,RT!A:H,8,FALSE),"")</f>
        <v/>
      </c>
      <c r="Q1397" s="55" t="str">
        <f t="array" ref="Q1397">IFERROR(VLOOKUP(B1397,RT!A:AA,27,FALSE),"")</f>
        <v/>
      </c>
      <c r="R1397" s="56" t="str">
        <f t="array" ref="R1397">IF(AND(E1397&lt;&gt;"",G1397="INS",K1397="OUI",M1397&gt;0),M1397*IF($O1397&gt;41790,5.94,5.65),"")</f>
        <v/>
      </c>
      <c r="S1397" s="50" t="str">
        <f t="array" ref="S1397">IF(AND(E1397&lt;&gt;"",G1397="REV",K1397="OUI",M1397&gt;0),M1397*IF($O1397&gt;41790,6.2,5.9),"")</f>
        <v/>
      </c>
      <c r="T1397" s="57" t="str">
        <f t="array" ref="T1397">IF(AND(E1397&lt;&gt;"",K1397="NON",OR(L1397="Branchement individuel",L1397="Batiment détruit")),3,"")</f>
        <v/>
      </c>
      <c r="U1397" s="58"/>
      <c r="V1397" s="58" t="str">
        <f t="array" ref="V1397">IF(AND(E1397&lt;&gt;"",K1397="OUI",Q1397="OUI"),18,"")</f>
        <v/>
      </c>
      <c r="W1397" s="49" t="str">
        <f t="array" ref="W1397">IF(AND(E1397&lt;&gt;"",K1397="OUI",Q1397="OUI"),60,"")</f>
        <v/>
      </c>
      <c r="X1397" s="56"/>
      <c r="Y1397" s="49"/>
      <c r="Z1397" s="49"/>
      <c r="AA1397" s="51"/>
      <c r="AB1397" s="48"/>
    </row>
    <row r="1398" spans="1:28" x14ac:dyDescent="0.25">
      <c r="A1398" s="152" t="str">
        <f t="array" ref="A1398">IF(D1398="",RIGHT(E1398,7),"")</f>
        <v>5245621</v>
      </c>
      <c r="B1398" s="152">
        <f t="array" ref="B1398">E1398</f>
        <v>10005245621</v>
      </c>
      <c r="C1398" s="61" t="str">
        <f t="array" ref="C1398">IFERROR(VLOOKUP(B1398,RT!A:B,2,FALSE),"")</f>
        <v/>
      </c>
      <c r="D1398" s="7" t="str">
        <f t="array" ref="D1398">IFERROR(VLOOKUP(B1398,RT!A:J,10,FALSE),"")</f>
        <v/>
      </c>
      <c r="E1398" s="203">
        <v>10005245621</v>
      </c>
      <c r="F1398" s="204" t="s">
        <v>1578</v>
      </c>
      <c r="G1398" s="204" t="s">
        <v>70</v>
      </c>
      <c r="H1398" s="204"/>
      <c r="I1398" s="204" t="s">
        <v>334</v>
      </c>
      <c r="J1398" s="202" t="s">
        <v>334</v>
      </c>
      <c r="K1398" s="169" t="str">
        <f t="array" ref="K1398">IFERROR(VLOOKUP(B1398,RT!A:K,11,FALSE),"")</f>
        <v/>
      </c>
      <c r="L1398" s="170" t="str">
        <f t="array" ref="L1398">IFERROR(VLOOKUP(B1398,RT!A:AJ,36,FALSE),"")</f>
        <v/>
      </c>
      <c r="M1398" s="53" t="str">
        <f t="array" ref="M1398">IFERROR(VLOOKUP(B1398,RT!A:AL,38,FALSE),"")</f>
        <v/>
      </c>
      <c r="N1398" s="52" t="str">
        <f t="array" ref="N1398">IFERROR(VLOOKUP(B1398,RT!A:AK,37,FALSE),"")</f>
        <v/>
      </c>
      <c r="O1398" s="54" t="str">
        <f t="array" ref="O1398">IFERROR(VLOOKUP(B1398,RT!A:I,9,FALSE),"")</f>
        <v/>
      </c>
      <c r="P1398" s="52" t="str">
        <f t="array" ref="P1398">IFERROR(VLOOKUP(B1398,RT!A:H,8,FALSE),"")</f>
        <v/>
      </c>
      <c r="Q1398" s="55" t="str">
        <f t="array" ref="Q1398">IFERROR(VLOOKUP(B1398,RT!A:AA,27,FALSE),"")</f>
        <v/>
      </c>
      <c r="R1398" s="56" t="str">
        <f t="array" ref="R1398">IF(AND(E1398&lt;&gt;"",G1398="INS",K1398="OUI",M1398&gt;0),M1398*IF($O1398&gt;41790,5.94,5.65),"")</f>
        <v/>
      </c>
      <c r="S1398" s="50" t="str">
        <f t="array" ref="S1398">IF(AND(E1398&lt;&gt;"",G1398="REV",K1398="OUI",M1398&gt;0),M1398*IF($O1398&gt;41790,6.2,5.9),"")</f>
        <v/>
      </c>
      <c r="T1398" s="57" t="str">
        <f t="array" ref="T1398">IF(AND(E1398&lt;&gt;"",K1398="NON",OR(L1398="Branchement individuel",L1398="Batiment détruit")),3,"")</f>
        <v/>
      </c>
      <c r="U1398" s="58"/>
      <c r="V1398" s="58" t="str">
        <f t="array" ref="V1398">IF(AND(E1398&lt;&gt;"",K1398="OUI",Q1398="OUI"),18,"")</f>
        <v/>
      </c>
      <c r="W1398" s="49" t="str">
        <f t="array" ref="W1398">IF(AND(E1398&lt;&gt;"",K1398="OUI",Q1398="OUI"),60,"")</f>
        <v/>
      </c>
      <c r="X1398" s="56"/>
      <c r="Y1398" s="49"/>
      <c r="Z1398" s="49"/>
      <c r="AA1398" s="51"/>
      <c r="AB1398" s="48"/>
    </row>
    <row r="1399" spans="1:28" x14ac:dyDescent="0.25">
      <c r="A1399" s="152" t="str">
        <f t="array" ref="A1399">IF(D1399="",RIGHT(E1399,7),"")</f>
        <v>5583887</v>
      </c>
      <c r="B1399" s="152">
        <f t="array" ref="B1399">E1399</f>
        <v>10005583887</v>
      </c>
      <c r="C1399" s="61" t="str">
        <f t="array" ref="C1399">IFERROR(VLOOKUP(B1399,RT!A:B,2,FALSE),"")</f>
        <v/>
      </c>
      <c r="D1399" s="7" t="str">
        <f t="array" ref="D1399">IFERROR(VLOOKUP(B1399,RT!A:J,10,FALSE),"")</f>
        <v/>
      </c>
      <c r="E1399" s="203">
        <v>10005583887</v>
      </c>
      <c r="F1399" s="204" t="s">
        <v>1517</v>
      </c>
      <c r="G1399" s="204" t="s">
        <v>70</v>
      </c>
      <c r="H1399" s="204"/>
      <c r="I1399" s="204" t="s">
        <v>334</v>
      </c>
      <c r="J1399" s="202" t="s">
        <v>334</v>
      </c>
      <c r="K1399" s="169" t="str">
        <f t="array" ref="K1399">IFERROR(VLOOKUP(B1399,RT!A:K,11,FALSE),"")</f>
        <v/>
      </c>
      <c r="L1399" s="170" t="str">
        <f t="array" ref="L1399">IFERROR(VLOOKUP(B1399,RT!A:AJ,36,FALSE),"")</f>
        <v/>
      </c>
      <c r="M1399" s="53" t="str">
        <f t="array" ref="M1399">IFERROR(VLOOKUP(B1399,RT!A:AL,38,FALSE),"")</f>
        <v/>
      </c>
      <c r="N1399" s="52" t="str">
        <f t="array" ref="N1399">IFERROR(VLOOKUP(B1399,RT!A:AK,37,FALSE),"")</f>
        <v/>
      </c>
      <c r="O1399" s="54" t="str">
        <f t="array" ref="O1399">IFERROR(VLOOKUP(B1399,RT!A:I,9,FALSE),"")</f>
        <v/>
      </c>
      <c r="P1399" s="52" t="str">
        <f t="array" ref="P1399">IFERROR(VLOOKUP(B1399,RT!A:H,8,FALSE),"")</f>
        <v/>
      </c>
      <c r="Q1399" s="55" t="str">
        <f t="array" ref="Q1399">IFERROR(VLOOKUP(B1399,RT!A:AA,27,FALSE),"")</f>
        <v/>
      </c>
      <c r="R1399" s="56" t="str">
        <f t="array" ref="R1399">IF(AND(E1399&lt;&gt;"",G1399="INS",K1399="OUI",M1399&gt;0),M1399*IF($O1399&gt;41790,5.94,5.65),"")</f>
        <v/>
      </c>
      <c r="S1399" s="50" t="str">
        <f t="array" ref="S1399">IF(AND(E1399&lt;&gt;"",G1399="REV",K1399="OUI",M1399&gt;0),M1399*IF($O1399&gt;41790,6.2,5.9),"")</f>
        <v/>
      </c>
      <c r="T1399" s="57" t="str">
        <f t="array" ref="T1399">IF(AND(E1399&lt;&gt;"",K1399="NON",OR(L1399="Branchement individuel",L1399="Batiment détruit")),3,"")</f>
        <v/>
      </c>
      <c r="U1399" s="58"/>
      <c r="V1399" s="58" t="str">
        <f t="array" ref="V1399">IF(AND(E1399&lt;&gt;"",K1399="OUI",Q1399="OUI"),18,"")</f>
        <v/>
      </c>
      <c r="W1399" s="49" t="str">
        <f t="array" ref="W1399">IF(AND(E1399&lt;&gt;"",K1399="OUI",Q1399="OUI"),60,"")</f>
        <v/>
      </c>
      <c r="X1399" s="56"/>
      <c r="Y1399" s="49"/>
      <c r="Z1399" s="49"/>
      <c r="AA1399" s="51"/>
      <c r="AB1399" s="48"/>
    </row>
    <row r="1400" spans="1:28" x14ac:dyDescent="0.25">
      <c r="A1400" s="152" t="str">
        <f t="array" ref="A1400">IF(D1400="",RIGHT(E1400,7),"")</f>
        <v>5580069</v>
      </c>
      <c r="B1400" s="152">
        <f t="array" ref="B1400">E1400</f>
        <v>10005580069</v>
      </c>
      <c r="C1400" s="61" t="str">
        <f t="array" ref="C1400">IFERROR(VLOOKUP(B1400,RT!A:B,2,FALSE),"")</f>
        <v/>
      </c>
      <c r="D1400" s="7" t="str">
        <f t="array" ref="D1400">IFERROR(VLOOKUP(B1400,RT!A:J,10,FALSE),"")</f>
        <v/>
      </c>
      <c r="E1400" s="203">
        <v>10005580069</v>
      </c>
      <c r="F1400" s="204" t="s">
        <v>1518</v>
      </c>
      <c r="G1400" s="204" t="s">
        <v>70</v>
      </c>
      <c r="H1400" s="204"/>
      <c r="I1400" s="204" t="s">
        <v>334</v>
      </c>
      <c r="J1400" s="202" t="s">
        <v>334</v>
      </c>
      <c r="K1400" s="169" t="str">
        <f t="array" ref="K1400">IFERROR(VLOOKUP(B1400,RT!A:K,11,FALSE),"")</f>
        <v/>
      </c>
      <c r="L1400" s="170" t="str">
        <f t="array" ref="L1400">IFERROR(VLOOKUP(B1400,RT!A:AJ,36,FALSE),"")</f>
        <v/>
      </c>
      <c r="M1400" s="53" t="str">
        <f t="array" ref="M1400">IFERROR(VLOOKUP(B1400,RT!A:AL,38,FALSE),"")</f>
        <v/>
      </c>
      <c r="N1400" s="52" t="str">
        <f t="array" ref="N1400">IFERROR(VLOOKUP(B1400,RT!A:AK,37,FALSE),"")</f>
        <v/>
      </c>
      <c r="O1400" s="54" t="str">
        <f t="array" ref="O1400">IFERROR(VLOOKUP(B1400,RT!A:I,9,FALSE),"")</f>
        <v/>
      </c>
      <c r="P1400" s="52" t="str">
        <f t="array" ref="P1400">IFERROR(VLOOKUP(B1400,RT!A:H,8,FALSE),"")</f>
        <v/>
      </c>
      <c r="Q1400" s="55" t="str">
        <f t="array" ref="Q1400">IFERROR(VLOOKUP(B1400,RT!A:AA,27,FALSE),"")</f>
        <v/>
      </c>
      <c r="R1400" s="56" t="str">
        <f t="array" ref="R1400">IF(AND(E1400&lt;&gt;"",G1400="INS",K1400="OUI",M1400&gt;0),M1400*IF($O1400&gt;41790,5.94,5.65),"")</f>
        <v/>
      </c>
      <c r="S1400" s="50" t="str">
        <f t="array" ref="S1400">IF(AND(E1400&lt;&gt;"",G1400="REV",K1400="OUI",M1400&gt;0),M1400*IF($O1400&gt;41790,6.2,5.9),"")</f>
        <v/>
      </c>
      <c r="T1400" s="57" t="str">
        <f t="array" ref="T1400">IF(AND(E1400&lt;&gt;"",K1400="NON",OR(L1400="Branchement individuel",L1400="Batiment détruit")),3,"")</f>
        <v/>
      </c>
      <c r="U1400" s="58"/>
      <c r="V1400" s="58" t="str">
        <f t="array" ref="V1400">IF(AND(E1400&lt;&gt;"",K1400="OUI",Q1400="OUI"),18,"")</f>
        <v/>
      </c>
      <c r="W1400" s="49" t="str">
        <f t="array" ref="W1400">IF(AND(E1400&lt;&gt;"",K1400="OUI",Q1400="OUI"),60,"")</f>
        <v/>
      </c>
      <c r="X1400" s="56"/>
      <c r="Y1400" s="49"/>
      <c r="Z1400" s="49"/>
      <c r="AA1400" s="51"/>
      <c r="AB1400" s="48"/>
    </row>
    <row r="1401" spans="1:28" x14ac:dyDescent="0.25">
      <c r="A1401" s="152" t="str">
        <f t="array" ref="A1401">IF(D1401="",RIGHT(E1401,7),"")</f>
        <v>5583893</v>
      </c>
      <c r="B1401" s="152">
        <f t="array" ref="B1401">E1401</f>
        <v>10005583893</v>
      </c>
      <c r="C1401" s="61" t="str">
        <f t="array" ref="C1401">IFERROR(VLOOKUP(B1401,RT!A:B,2,FALSE),"")</f>
        <v/>
      </c>
      <c r="D1401" s="7" t="str">
        <f t="array" ref="D1401">IFERROR(VLOOKUP(B1401,RT!A:J,10,FALSE),"")</f>
        <v/>
      </c>
      <c r="E1401" s="203">
        <v>10005583893</v>
      </c>
      <c r="F1401" s="204" t="s">
        <v>1474</v>
      </c>
      <c r="G1401" s="204" t="s">
        <v>70</v>
      </c>
      <c r="H1401" s="204"/>
      <c r="I1401" s="204" t="s">
        <v>334</v>
      </c>
      <c r="J1401" s="202" t="s">
        <v>334</v>
      </c>
      <c r="K1401" s="169" t="str">
        <f t="array" ref="K1401">IFERROR(VLOOKUP(B1401,RT!A:K,11,FALSE),"")</f>
        <v/>
      </c>
      <c r="L1401" s="170" t="str">
        <f t="array" ref="L1401">IFERROR(VLOOKUP(B1401,RT!A:AJ,36,FALSE),"")</f>
        <v/>
      </c>
      <c r="M1401" s="53" t="str">
        <f t="array" ref="M1401">IFERROR(VLOOKUP(B1401,RT!A:AL,38,FALSE),"")</f>
        <v/>
      </c>
      <c r="N1401" s="52" t="str">
        <f t="array" ref="N1401">IFERROR(VLOOKUP(B1401,RT!A:AK,37,FALSE),"")</f>
        <v/>
      </c>
      <c r="O1401" s="54" t="str">
        <f t="array" ref="O1401">IFERROR(VLOOKUP(B1401,RT!A:I,9,FALSE),"")</f>
        <v/>
      </c>
      <c r="P1401" s="52" t="str">
        <f t="array" ref="P1401">IFERROR(VLOOKUP(B1401,RT!A:H,8,FALSE),"")</f>
        <v/>
      </c>
      <c r="Q1401" s="55" t="str">
        <f t="array" ref="Q1401">IFERROR(VLOOKUP(B1401,RT!A:AA,27,FALSE),"")</f>
        <v/>
      </c>
      <c r="R1401" s="56" t="str">
        <f t="array" ref="R1401">IF(AND(E1401&lt;&gt;"",G1401="INS",K1401="OUI",M1401&gt;0),M1401*IF($O1401&gt;41790,5.94,5.65),"")</f>
        <v/>
      </c>
      <c r="S1401" s="50" t="str">
        <f t="array" ref="S1401">IF(AND(E1401&lt;&gt;"",G1401="REV",K1401="OUI",M1401&gt;0),M1401*IF($O1401&gt;41790,6.2,5.9),"")</f>
        <v/>
      </c>
      <c r="T1401" s="57" t="str">
        <f t="array" ref="T1401">IF(AND(E1401&lt;&gt;"",K1401="NON",OR(L1401="Branchement individuel",L1401="Batiment détruit")),3,"")</f>
        <v/>
      </c>
      <c r="U1401" s="58"/>
      <c r="V1401" s="58" t="str">
        <f t="array" ref="V1401">IF(AND(E1401&lt;&gt;"",K1401="OUI",Q1401="OUI"),18,"")</f>
        <v/>
      </c>
      <c r="W1401" s="49" t="str">
        <f t="array" ref="W1401">IF(AND(E1401&lt;&gt;"",K1401="OUI",Q1401="OUI"),60,"")</f>
        <v/>
      </c>
      <c r="X1401" s="56"/>
      <c r="Y1401" s="49"/>
      <c r="Z1401" s="49"/>
      <c r="AA1401" s="51"/>
      <c r="AB1401" s="48"/>
    </row>
    <row r="1402" spans="1:28" x14ac:dyDescent="0.25">
      <c r="A1402" s="152" t="str">
        <f t="array" ref="A1402">IF(D1402="",RIGHT(E1402,7),"")</f>
        <v>5201187</v>
      </c>
      <c r="B1402" s="152">
        <f t="array" ref="B1402">E1402</f>
        <v>10005201187</v>
      </c>
      <c r="C1402" s="61" t="str">
        <f t="array" ref="C1402">IFERROR(VLOOKUP(B1402,RT!A:B,2,FALSE),"")</f>
        <v/>
      </c>
      <c r="D1402" s="7" t="str">
        <f t="array" ref="D1402">IFERROR(VLOOKUP(B1402,RT!A:J,10,FALSE),"")</f>
        <v/>
      </c>
      <c r="E1402" s="203">
        <v>10005201187</v>
      </c>
      <c r="F1402" s="204" t="s">
        <v>1563</v>
      </c>
      <c r="G1402" s="204" t="s">
        <v>70</v>
      </c>
      <c r="H1402" s="204"/>
      <c r="I1402" s="204" t="s">
        <v>334</v>
      </c>
      <c r="J1402" s="202" t="s">
        <v>334</v>
      </c>
      <c r="K1402" s="169" t="str">
        <f t="array" ref="K1402">IFERROR(VLOOKUP(B1402,RT!A:K,11,FALSE),"")</f>
        <v/>
      </c>
      <c r="L1402" s="170" t="str">
        <f t="array" ref="L1402">IFERROR(VLOOKUP(B1402,RT!A:AJ,36,FALSE),"")</f>
        <v/>
      </c>
      <c r="M1402" s="53" t="str">
        <f t="array" ref="M1402">IFERROR(VLOOKUP(B1402,RT!A:AL,38,FALSE),"")</f>
        <v/>
      </c>
      <c r="N1402" s="52" t="str">
        <f t="array" ref="N1402">IFERROR(VLOOKUP(B1402,RT!A:AK,37,FALSE),"")</f>
        <v/>
      </c>
      <c r="O1402" s="54" t="str">
        <f t="array" ref="O1402">IFERROR(VLOOKUP(B1402,RT!A:I,9,FALSE),"")</f>
        <v/>
      </c>
      <c r="P1402" s="52" t="str">
        <f t="array" ref="P1402">IFERROR(VLOOKUP(B1402,RT!A:H,8,FALSE),"")</f>
        <v/>
      </c>
      <c r="Q1402" s="55" t="str">
        <f t="array" ref="Q1402">IFERROR(VLOOKUP(B1402,RT!A:AA,27,FALSE),"")</f>
        <v/>
      </c>
      <c r="R1402" s="56" t="str">
        <f t="array" ref="R1402">IF(AND(E1402&lt;&gt;"",G1402="INS",K1402="OUI",M1402&gt;0),M1402*IF($O1402&gt;41790,5.94,5.65),"")</f>
        <v/>
      </c>
      <c r="S1402" s="50" t="str">
        <f t="array" ref="S1402">IF(AND(E1402&lt;&gt;"",G1402="REV",K1402="OUI",M1402&gt;0),M1402*IF($O1402&gt;41790,6.2,5.9),"")</f>
        <v/>
      </c>
      <c r="T1402" s="57" t="str">
        <f t="array" ref="T1402">IF(AND(E1402&lt;&gt;"",K1402="NON",OR(L1402="Branchement individuel",L1402="Batiment détruit")),3,"")</f>
        <v/>
      </c>
      <c r="U1402" s="58"/>
      <c r="V1402" s="58" t="str">
        <f t="array" ref="V1402">IF(AND(E1402&lt;&gt;"",K1402="OUI",Q1402="OUI"),18,"")</f>
        <v/>
      </c>
      <c r="W1402" s="49" t="str">
        <f t="array" ref="W1402">IF(AND(E1402&lt;&gt;"",K1402="OUI",Q1402="OUI"),60,"")</f>
        <v/>
      </c>
      <c r="X1402" s="56"/>
      <c r="Y1402" s="49"/>
      <c r="Z1402" s="49"/>
      <c r="AA1402" s="51"/>
      <c r="AB1402" s="48"/>
    </row>
    <row r="1403" spans="1:28" x14ac:dyDescent="0.25">
      <c r="A1403" s="152" t="str">
        <f t="array" ref="A1403">IF(D1403="",RIGHT(E1403,7),"")</f>
        <v>5585136</v>
      </c>
      <c r="B1403" s="152">
        <f t="array" ref="B1403">E1403</f>
        <v>10005585136</v>
      </c>
      <c r="C1403" s="61" t="str">
        <f t="array" ref="C1403">IFERROR(VLOOKUP(B1403,RT!A:B,2,FALSE),"")</f>
        <v/>
      </c>
      <c r="D1403" s="7" t="str">
        <f t="array" ref="D1403">IFERROR(VLOOKUP(B1403,RT!A:J,10,FALSE),"")</f>
        <v/>
      </c>
      <c r="E1403" s="203">
        <v>10005585136</v>
      </c>
      <c r="F1403" s="204" t="s">
        <v>1473</v>
      </c>
      <c r="G1403" s="204" t="s">
        <v>70</v>
      </c>
      <c r="H1403" s="204"/>
      <c r="I1403" s="204" t="s">
        <v>334</v>
      </c>
      <c r="J1403" s="202" t="s">
        <v>334</v>
      </c>
      <c r="K1403" s="169" t="str">
        <f t="array" ref="K1403">IFERROR(VLOOKUP(B1403,RT!A:K,11,FALSE),"")</f>
        <v/>
      </c>
      <c r="L1403" s="170" t="str">
        <f t="array" ref="L1403">IFERROR(VLOOKUP(B1403,RT!A:AJ,36,FALSE),"")</f>
        <v/>
      </c>
      <c r="M1403" s="53" t="str">
        <f t="array" ref="M1403">IFERROR(VLOOKUP(B1403,RT!A:AL,38,FALSE),"")</f>
        <v/>
      </c>
      <c r="N1403" s="52" t="str">
        <f t="array" ref="N1403">IFERROR(VLOOKUP(B1403,RT!A:AK,37,FALSE),"")</f>
        <v/>
      </c>
      <c r="O1403" s="54" t="str">
        <f t="array" ref="O1403">IFERROR(VLOOKUP(B1403,RT!A:I,9,FALSE),"")</f>
        <v/>
      </c>
      <c r="P1403" s="52" t="str">
        <f t="array" ref="P1403">IFERROR(VLOOKUP(B1403,RT!A:H,8,FALSE),"")</f>
        <v/>
      </c>
      <c r="Q1403" s="55" t="str">
        <f t="array" ref="Q1403">IFERROR(VLOOKUP(B1403,RT!A:AA,27,FALSE),"")</f>
        <v/>
      </c>
      <c r="R1403" s="56" t="str">
        <f t="array" ref="R1403">IF(AND(E1403&lt;&gt;"",G1403="INS",K1403="OUI",M1403&gt;0),M1403*IF($O1403&gt;41790,5.94,5.65),"")</f>
        <v/>
      </c>
      <c r="S1403" s="50" t="str">
        <f t="array" ref="S1403">IF(AND(E1403&lt;&gt;"",G1403="REV",K1403="OUI",M1403&gt;0),M1403*IF($O1403&gt;41790,6.2,5.9),"")</f>
        <v/>
      </c>
      <c r="T1403" s="57" t="str">
        <f t="array" ref="T1403">IF(AND(E1403&lt;&gt;"",K1403="NON",OR(L1403="Branchement individuel",L1403="Batiment détruit")),3,"")</f>
        <v/>
      </c>
      <c r="U1403" s="58"/>
      <c r="V1403" s="58" t="str">
        <f t="array" ref="V1403">IF(AND(E1403&lt;&gt;"",K1403="OUI",Q1403="OUI"),18,"")</f>
        <v/>
      </c>
      <c r="W1403" s="49" t="str">
        <f t="array" ref="W1403">IF(AND(E1403&lt;&gt;"",K1403="OUI",Q1403="OUI"),60,"")</f>
        <v/>
      </c>
      <c r="X1403" s="56"/>
      <c r="Y1403" s="49"/>
      <c r="Z1403" s="49"/>
      <c r="AA1403" s="51"/>
      <c r="AB1403" s="48"/>
    </row>
    <row r="1404" spans="1:28" x14ac:dyDescent="0.25">
      <c r="A1404" s="152" t="str">
        <f t="array" ref="A1404">IF(D1404="",RIGHT(E1404,7),"")</f>
        <v>5524539</v>
      </c>
      <c r="B1404" s="152">
        <f t="array" ref="B1404">E1404</f>
        <v>10005524539</v>
      </c>
      <c r="C1404" s="61" t="str">
        <f t="array" ref="C1404">IFERROR(VLOOKUP(B1404,RT!A:B,2,FALSE),"")</f>
        <v/>
      </c>
      <c r="D1404" s="7" t="str">
        <f t="array" ref="D1404">IFERROR(VLOOKUP(B1404,RT!A:J,10,FALSE),"")</f>
        <v/>
      </c>
      <c r="E1404" s="203">
        <v>10005524539</v>
      </c>
      <c r="F1404" s="204" t="s">
        <v>1562</v>
      </c>
      <c r="G1404" s="204" t="s">
        <v>70</v>
      </c>
      <c r="H1404" s="204"/>
      <c r="I1404" s="204" t="s">
        <v>334</v>
      </c>
      <c r="J1404" s="202" t="s">
        <v>334</v>
      </c>
      <c r="K1404" s="169" t="str">
        <f t="array" ref="K1404">IFERROR(VLOOKUP(B1404,RT!A:K,11,FALSE),"")</f>
        <v/>
      </c>
      <c r="L1404" s="170" t="str">
        <f t="array" ref="L1404">IFERROR(VLOOKUP(B1404,RT!A:AJ,36,FALSE),"")</f>
        <v/>
      </c>
      <c r="M1404" s="53" t="str">
        <f t="array" ref="M1404">IFERROR(VLOOKUP(B1404,RT!A:AL,38,FALSE),"")</f>
        <v/>
      </c>
      <c r="N1404" s="52" t="str">
        <f t="array" ref="N1404">IFERROR(VLOOKUP(B1404,RT!A:AK,37,FALSE),"")</f>
        <v/>
      </c>
      <c r="O1404" s="54" t="str">
        <f t="array" ref="O1404">IFERROR(VLOOKUP(B1404,RT!A:I,9,FALSE),"")</f>
        <v/>
      </c>
      <c r="P1404" s="52" t="str">
        <f t="array" ref="P1404">IFERROR(VLOOKUP(B1404,RT!A:H,8,FALSE),"")</f>
        <v/>
      </c>
      <c r="Q1404" s="55" t="str">
        <f t="array" ref="Q1404">IFERROR(VLOOKUP(B1404,RT!A:AA,27,FALSE),"")</f>
        <v/>
      </c>
      <c r="R1404" s="56" t="str">
        <f t="array" ref="R1404">IF(AND(E1404&lt;&gt;"",G1404="INS",K1404="OUI",M1404&gt;0),M1404*IF($O1404&gt;41790,5.94,5.65),"")</f>
        <v/>
      </c>
      <c r="S1404" s="50" t="str">
        <f t="array" ref="S1404">IF(AND(E1404&lt;&gt;"",G1404="REV",K1404="OUI",M1404&gt;0),M1404*IF($O1404&gt;41790,6.2,5.9),"")</f>
        <v/>
      </c>
      <c r="T1404" s="57" t="str">
        <f t="array" ref="T1404">IF(AND(E1404&lt;&gt;"",K1404="NON",OR(L1404="Branchement individuel",L1404="Batiment détruit")),3,"")</f>
        <v/>
      </c>
      <c r="U1404" s="58"/>
      <c r="V1404" s="58" t="str">
        <f t="array" ref="V1404">IF(AND(E1404&lt;&gt;"",K1404="OUI",Q1404="OUI"),18,"")</f>
        <v/>
      </c>
      <c r="W1404" s="49" t="str">
        <f t="array" ref="W1404">IF(AND(E1404&lt;&gt;"",K1404="OUI",Q1404="OUI"),60,"")</f>
        <v/>
      </c>
      <c r="X1404" s="56"/>
      <c r="Y1404" s="49"/>
      <c r="Z1404" s="49"/>
      <c r="AA1404" s="51"/>
      <c r="AB1404" s="48"/>
    </row>
    <row r="1405" spans="1:28" x14ac:dyDescent="0.25">
      <c r="A1405" s="152" t="str">
        <f t="array" ref="A1405">IF(D1405="",RIGHT(E1405,7),"")</f>
        <v>5193934</v>
      </c>
      <c r="B1405" s="152">
        <f t="array" ref="B1405">E1405</f>
        <v>10005193934</v>
      </c>
      <c r="C1405" s="61" t="str">
        <f t="array" ref="C1405">IFERROR(VLOOKUP(B1405,RT!A:B,2,FALSE),"")</f>
        <v/>
      </c>
      <c r="D1405" s="7" t="str">
        <f t="array" ref="D1405">IFERROR(VLOOKUP(B1405,RT!A:J,10,FALSE),"")</f>
        <v/>
      </c>
      <c r="E1405" s="203">
        <v>10005193934</v>
      </c>
      <c r="F1405" s="204" t="s">
        <v>1561</v>
      </c>
      <c r="G1405" s="204" t="s">
        <v>70</v>
      </c>
      <c r="H1405" s="204"/>
      <c r="I1405" s="204" t="s">
        <v>334</v>
      </c>
      <c r="J1405" s="202" t="s">
        <v>334</v>
      </c>
      <c r="K1405" s="169" t="str">
        <f t="array" ref="K1405">IFERROR(VLOOKUP(B1405,RT!A:K,11,FALSE),"")</f>
        <v/>
      </c>
      <c r="L1405" s="170" t="str">
        <f t="array" ref="L1405">IFERROR(VLOOKUP(B1405,RT!A:AJ,36,FALSE),"")</f>
        <v/>
      </c>
      <c r="M1405" s="53" t="str">
        <f t="array" ref="M1405">IFERROR(VLOOKUP(B1405,RT!A:AL,38,FALSE),"")</f>
        <v/>
      </c>
      <c r="N1405" s="52" t="str">
        <f t="array" ref="N1405">IFERROR(VLOOKUP(B1405,RT!A:AK,37,FALSE),"")</f>
        <v/>
      </c>
      <c r="O1405" s="54" t="str">
        <f t="array" ref="O1405">IFERROR(VLOOKUP(B1405,RT!A:I,9,FALSE),"")</f>
        <v/>
      </c>
      <c r="P1405" s="52" t="str">
        <f t="array" ref="P1405">IFERROR(VLOOKUP(B1405,RT!A:H,8,FALSE),"")</f>
        <v/>
      </c>
      <c r="Q1405" s="55" t="str">
        <f t="array" ref="Q1405">IFERROR(VLOOKUP(B1405,RT!A:AA,27,FALSE),"")</f>
        <v/>
      </c>
      <c r="R1405" s="56" t="str">
        <f t="array" ref="R1405">IF(AND(E1405&lt;&gt;"",G1405="INS",K1405="OUI",M1405&gt;0),M1405*IF($O1405&gt;41790,5.94,5.65),"")</f>
        <v/>
      </c>
      <c r="S1405" s="50" t="str">
        <f t="array" ref="S1405">IF(AND(E1405&lt;&gt;"",G1405="REV",K1405="OUI",M1405&gt;0),M1405*IF($O1405&gt;41790,6.2,5.9),"")</f>
        <v/>
      </c>
      <c r="T1405" s="57" t="str">
        <f t="array" ref="T1405">IF(AND(E1405&lt;&gt;"",K1405="NON",OR(L1405="Branchement individuel",L1405="Batiment détruit")),3,"")</f>
        <v/>
      </c>
      <c r="U1405" s="58"/>
      <c r="V1405" s="58" t="str">
        <f t="array" ref="V1405">IF(AND(E1405&lt;&gt;"",K1405="OUI",Q1405="OUI"),18,"")</f>
        <v/>
      </c>
      <c r="W1405" s="49" t="str">
        <f t="array" ref="W1405">IF(AND(E1405&lt;&gt;"",K1405="OUI",Q1405="OUI"),60,"")</f>
        <v/>
      </c>
      <c r="X1405" s="56"/>
      <c r="Y1405" s="49"/>
      <c r="Z1405" s="49"/>
      <c r="AA1405" s="51"/>
      <c r="AB1405" s="48"/>
    </row>
    <row r="1406" spans="1:28" x14ac:dyDescent="0.25">
      <c r="A1406" s="152" t="str">
        <f t="array" ref="A1406">IF(D1406="",RIGHT(E1406,7),"")</f>
        <v>5243871</v>
      </c>
      <c r="B1406" s="152">
        <f t="array" ref="B1406">E1406</f>
        <v>10005243871</v>
      </c>
      <c r="C1406" s="61" t="str">
        <f t="array" ref="C1406">IFERROR(VLOOKUP(B1406,RT!A:B,2,FALSE),"")</f>
        <v/>
      </c>
      <c r="D1406" s="7" t="str">
        <f t="array" ref="D1406">IFERROR(VLOOKUP(B1406,RT!A:J,10,FALSE),"")</f>
        <v/>
      </c>
      <c r="E1406" s="203">
        <v>10005243871</v>
      </c>
      <c r="F1406" s="204" t="s">
        <v>1559</v>
      </c>
      <c r="G1406" s="204" t="s">
        <v>70</v>
      </c>
      <c r="H1406" s="204"/>
      <c r="I1406" s="204" t="s">
        <v>334</v>
      </c>
      <c r="J1406" s="202" t="s">
        <v>334</v>
      </c>
      <c r="K1406" s="169" t="str">
        <f t="array" ref="K1406">IFERROR(VLOOKUP(B1406,RT!A:K,11,FALSE),"")</f>
        <v/>
      </c>
      <c r="L1406" s="170" t="str">
        <f t="array" ref="L1406">IFERROR(VLOOKUP(B1406,RT!A:AJ,36,FALSE),"")</f>
        <v/>
      </c>
      <c r="M1406" s="53" t="str">
        <f t="array" ref="M1406">IFERROR(VLOOKUP(B1406,RT!A:AL,38,FALSE),"")</f>
        <v/>
      </c>
      <c r="N1406" s="52" t="str">
        <f t="array" ref="N1406">IFERROR(VLOOKUP(B1406,RT!A:AK,37,FALSE),"")</f>
        <v/>
      </c>
      <c r="O1406" s="54" t="str">
        <f t="array" ref="O1406">IFERROR(VLOOKUP(B1406,RT!A:I,9,FALSE),"")</f>
        <v/>
      </c>
      <c r="P1406" s="52" t="str">
        <f t="array" ref="P1406">IFERROR(VLOOKUP(B1406,RT!A:H,8,FALSE),"")</f>
        <v/>
      </c>
      <c r="Q1406" s="55" t="str">
        <f t="array" ref="Q1406">IFERROR(VLOOKUP(B1406,RT!A:AA,27,FALSE),"")</f>
        <v/>
      </c>
      <c r="R1406" s="56" t="str">
        <f t="array" ref="R1406">IF(AND(E1406&lt;&gt;"",G1406="INS",K1406="OUI",M1406&gt;0),M1406*IF($O1406&gt;41790,5.94,5.65),"")</f>
        <v/>
      </c>
      <c r="S1406" s="50" t="str">
        <f t="array" ref="S1406">IF(AND(E1406&lt;&gt;"",G1406="REV",K1406="OUI",M1406&gt;0),M1406*IF($O1406&gt;41790,6.2,5.9),"")</f>
        <v/>
      </c>
      <c r="T1406" s="57" t="str">
        <f t="array" ref="T1406">IF(AND(E1406&lt;&gt;"",K1406="NON",OR(L1406="Branchement individuel",L1406="Batiment détruit")),3,"")</f>
        <v/>
      </c>
      <c r="U1406" s="58"/>
      <c r="V1406" s="58" t="str">
        <f t="array" ref="V1406">IF(AND(E1406&lt;&gt;"",K1406="OUI",Q1406="OUI"),18,"")</f>
        <v/>
      </c>
      <c r="W1406" s="49" t="str">
        <f t="array" ref="W1406">IF(AND(E1406&lt;&gt;"",K1406="OUI",Q1406="OUI"),60,"")</f>
        <v/>
      </c>
      <c r="X1406" s="56"/>
      <c r="Y1406" s="49"/>
      <c r="Z1406" s="49"/>
      <c r="AA1406" s="51"/>
      <c r="AB1406" s="48"/>
    </row>
    <row r="1407" spans="1:28" x14ac:dyDescent="0.25">
      <c r="A1407" s="152" t="str">
        <f t="array" ref="A1407">IF(D1407="",RIGHT(E1407,7),"")</f>
        <v>5242677</v>
      </c>
      <c r="B1407" s="152">
        <f t="array" ref="B1407">E1407</f>
        <v>10005242677</v>
      </c>
      <c r="C1407" s="61" t="str">
        <f t="array" ref="C1407">IFERROR(VLOOKUP(B1407,RT!A:B,2,FALSE),"")</f>
        <v/>
      </c>
      <c r="D1407" s="7" t="str">
        <f t="array" ref="D1407">IFERROR(VLOOKUP(B1407,RT!A:J,10,FALSE),"")</f>
        <v/>
      </c>
      <c r="E1407" s="203">
        <v>10005242677</v>
      </c>
      <c r="F1407" s="204" t="s">
        <v>1560</v>
      </c>
      <c r="G1407" s="204" t="s">
        <v>70</v>
      </c>
      <c r="H1407" s="204"/>
      <c r="I1407" s="204" t="s">
        <v>334</v>
      </c>
      <c r="J1407" s="202" t="s">
        <v>334</v>
      </c>
      <c r="K1407" s="169" t="str">
        <f t="array" ref="K1407">IFERROR(VLOOKUP(B1407,RT!A:K,11,FALSE),"")</f>
        <v/>
      </c>
      <c r="L1407" s="170" t="str">
        <f t="array" ref="L1407">IFERROR(VLOOKUP(B1407,RT!A:AJ,36,FALSE),"")</f>
        <v/>
      </c>
      <c r="M1407" s="53" t="str">
        <f t="array" ref="M1407">IFERROR(VLOOKUP(B1407,RT!A:AL,38,FALSE),"")</f>
        <v/>
      </c>
      <c r="N1407" s="52" t="str">
        <f t="array" ref="N1407">IFERROR(VLOOKUP(B1407,RT!A:AK,37,FALSE),"")</f>
        <v/>
      </c>
      <c r="O1407" s="54" t="str">
        <f t="array" ref="O1407">IFERROR(VLOOKUP(B1407,RT!A:I,9,FALSE),"")</f>
        <v/>
      </c>
      <c r="P1407" s="52" t="str">
        <f t="array" ref="P1407">IFERROR(VLOOKUP(B1407,RT!A:H,8,FALSE),"")</f>
        <v/>
      </c>
      <c r="Q1407" s="55" t="str">
        <f t="array" ref="Q1407">IFERROR(VLOOKUP(B1407,RT!A:AA,27,FALSE),"")</f>
        <v/>
      </c>
      <c r="R1407" s="56" t="str">
        <f t="array" ref="R1407">IF(AND(E1407&lt;&gt;"",G1407="INS",K1407="OUI",M1407&gt;0),M1407*IF($O1407&gt;41790,5.94,5.65),"")</f>
        <v/>
      </c>
      <c r="S1407" s="50" t="str">
        <f t="array" ref="S1407">IF(AND(E1407&lt;&gt;"",G1407="REV",K1407="OUI",M1407&gt;0),M1407*IF($O1407&gt;41790,6.2,5.9),"")</f>
        <v/>
      </c>
      <c r="T1407" s="57" t="str">
        <f t="array" ref="T1407">IF(AND(E1407&lt;&gt;"",K1407="NON",OR(L1407="Branchement individuel",L1407="Batiment détruit")),3,"")</f>
        <v/>
      </c>
      <c r="U1407" s="58"/>
      <c r="V1407" s="58" t="str">
        <f t="array" ref="V1407">IF(AND(E1407&lt;&gt;"",K1407="OUI",Q1407="OUI"),18,"")</f>
        <v/>
      </c>
      <c r="W1407" s="49" t="str">
        <f t="array" ref="W1407">IF(AND(E1407&lt;&gt;"",K1407="OUI",Q1407="OUI"),60,"")</f>
        <v/>
      </c>
      <c r="X1407" s="56"/>
      <c r="Y1407" s="49"/>
      <c r="Z1407" s="49"/>
      <c r="AA1407" s="51"/>
      <c r="AB1407" s="48"/>
    </row>
    <row r="1408" spans="1:28" x14ac:dyDescent="0.25">
      <c r="A1408" s="152" t="str">
        <f t="array" ref="A1408">IF(D1408="",RIGHT(E1408,7),"")</f>
        <v>5285880</v>
      </c>
      <c r="B1408" s="152">
        <f t="array" ref="B1408">E1408</f>
        <v>10005285880</v>
      </c>
      <c r="C1408" s="61" t="str">
        <f t="array" ref="C1408">IFERROR(VLOOKUP(B1408,RT!A:B,2,FALSE),"")</f>
        <v/>
      </c>
      <c r="D1408" s="7" t="str">
        <f t="array" ref="D1408">IFERROR(VLOOKUP(B1408,RT!A:J,10,FALSE),"")</f>
        <v/>
      </c>
      <c r="E1408" s="203">
        <v>10005285880</v>
      </c>
      <c r="F1408" s="204" t="s">
        <v>1581</v>
      </c>
      <c r="G1408" s="204" t="s">
        <v>70</v>
      </c>
      <c r="H1408" s="204"/>
      <c r="I1408" s="204" t="s">
        <v>334</v>
      </c>
      <c r="J1408" s="202" t="s">
        <v>334</v>
      </c>
      <c r="K1408" s="169" t="str">
        <f t="array" ref="K1408">IFERROR(VLOOKUP(B1408,RT!A:K,11,FALSE),"")</f>
        <v/>
      </c>
      <c r="L1408" s="170" t="str">
        <f t="array" ref="L1408">IFERROR(VLOOKUP(B1408,RT!A:AJ,36,FALSE),"")</f>
        <v/>
      </c>
      <c r="M1408" s="53" t="str">
        <f t="array" ref="M1408">IFERROR(VLOOKUP(B1408,RT!A:AL,38,FALSE),"")</f>
        <v/>
      </c>
      <c r="N1408" s="52" t="str">
        <f t="array" ref="N1408">IFERROR(VLOOKUP(B1408,RT!A:AK,37,FALSE),"")</f>
        <v/>
      </c>
      <c r="O1408" s="54" t="str">
        <f t="array" ref="O1408">IFERROR(VLOOKUP(B1408,RT!A:I,9,FALSE),"")</f>
        <v/>
      </c>
      <c r="P1408" s="52" t="str">
        <f t="array" ref="P1408">IFERROR(VLOOKUP(B1408,RT!A:H,8,FALSE),"")</f>
        <v/>
      </c>
      <c r="Q1408" s="55" t="str">
        <f t="array" ref="Q1408">IFERROR(VLOOKUP(B1408,RT!A:AA,27,FALSE),"")</f>
        <v/>
      </c>
      <c r="R1408" s="56" t="str">
        <f t="array" ref="R1408">IF(AND(E1408&lt;&gt;"",G1408="INS",K1408="OUI",M1408&gt;0),M1408*IF($O1408&gt;41790,5.94,5.65),"")</f>
        <v/>
      </c>
      <c r="S1408" s="50" t="str">
        <f t="array" ref="S1408">IF(AND(E1408&lt;&gt;"",G1408="REV",K1408="OUI",M1408&gt;0),M1408*IF($O1408&gt;41790,6.2,5.9),"")</f>
        <v/>
      </c>
      <c r="T1408" s="57" t="str">
        <f t="array" ref="T1408">IF(AND(E1408&lt;&gt;"",K1408="NON",OR(L1408="Branchement individuel",L1408="Batiment détruit")),3,"")</f>
        <v/>
      </c>
      <c r="U1408" s="58"/>
      <c r="V1408" s="58" t="str">
        <f t="array" ref="V1408">IF(AND(E1408&lt;&gt;"",K1408="OUI",Q1408="OUI"),18,"")</f>
        <v/>
      </c>
      <c r="W1408" s="49" t="str">
        <f t="array" ref="W1408">IF(AND(E1408&lt;&gt;"",K1408="OUI",Q1408="OUI"),60,"")</f>
        <v/>
      </c>
      <c r="X1408" s="56"/>
      <c r="Y1408" s="49"/>
      <c r="Z1408" s="49"/>
      <c r="AA1408" s="51"/>
      <c r="AB1408" s="48"/>
    </row>
    <row r="1409" spans="1:28" x14ac:dyDescent="0.25">
      <c r="A1409" s="152" t="str">
        <f t="array" ref="A1409">IF(D1409="",RIGHT(E1409,7),"")</f>
        <v>5337083</v>
      </c>
      <c r="B1409" s="152">
        <f t="array" ref="B1409">E1409</f>
        <v>10005337083</v>
      </c>
      <c r="C1409" s="61" t="str">
        <f t="array" ref="C1409">IFERROR(VLOOKUP(B1409,RT!A:B,2,FALSE),"")</f>
        <v/>
      </c>
      <c r="D1409" s="7" t="str">
        <f t="array" ref="D1409">IFERROR(VLOOKUP(B1409,RT!A:J,10,FALSE),"")</f>
        <v/>
      </c>
      <c r="E1409" s="203">
        <v>10005337083</v>
      </c>
      <c r="F1409" s="204" t="s">
        <v>1582</v>
      </c>
      <c r="G1409" s="204" t="s">
        <v>70</v>
      </c>
      <c r="H1409" s="204"/>
      <c r="I1409" s="204" t="s">
        <v>334</v>
      </c>
      <c r="J1409" s="202" t="s">
        <v>334</v>
      </c>
      <c r="K1409" s="169" t="str">
        <f t="array" ref="K1409">IFERROR(VLOOKUP(B1409,RT!A:K,11,FALSE),"")</f>
        <v/>
      </c>
      <c r="L1409" s="170" t="str">
        <f t="array" ref="L1409">IFERROR(VLOOKUP(B1409,RT!A:AJ,36,FALSE),"")</f>
        <v/>
      </c>
      <c r="M1409" s="53" t="str">
        <f t="array" ref="M1409">IFERROR(VLOOKUP(B1409,RT!A:AL,38,FALSE),"")</f>
        <v/>
      </c>
      <c r="N1409" s="52" t="str">
        <f t="array" ref="N1409">IFERROR(VLOOKUP(B1409,RT!A:AK,37,FALSE),"")</f>
        <v/>
      </c>
      <c r="O1409" s="54" t="str">
        <f t="array" ref="O1409">IFERROR(VLOOKUP(B1409,RT!A:I,9,FALSE),"")</f>
        <v/>
      </c>
      <c r="P1409" s="52" t="str">
        <f t="array" ref="P1409">IFERROR(VLOOKUP(B1409,RT!A:H,8,FALSE),"")</f>
        <v/>
      </c>
      <c r="Q1409" s="55" t="str">
        <f t="array" ref="Q1409">IFERROR(VLOOKUP(B1409,RT!A:AA,27,FALSE),"")</f>
        <v/>
      </c>
      <c r="R1409" s="56" t="str">
        <f t="array" ref="R1409">IF(AND(E1409&lt;&gt;"",G1409="INS",K1409="OUI",M1409&gt;0),M1409*IF($O1409&gt;41790,5.94,5.65),"")</f>
        <v/>
      </c>
      <c r="S1409" s="50" t="str">
        <f t="array" ref="S1409">IF(AND(E1409&lt;&gt;"",G1409="REV",K1409="OUI",M1409&gt;0),M1409*IF($O1409&gt;41790,6.2,5.9),"")</f>
        <v/>
      </c>
      <c r="T1409" s="57" t="str">
        <f t="array" ref="T1409">IF(AND(E1409&lt;&gt;"",K1409="NON",OR(L1409="Branchement individuel",L1409="Batiment détruit")),3,"")</f>
        <v/>
      </c>
      <c r="U1409" s="58"/>
      <c r="V1409" s="58" t="str">
        <f t="array" ref="V1409">IF(AND(E1409&lt;&gt;"",K1409="OUI",Q1409="OUI"),18,"")</f>
        <v/>
      </c>
      <c r="W1409" s="49" t="str">
        <f t="array" ref="W1409">IF(AND(E1409&lt;&gt;"",K1409="OUI",Q1409="OUI"),60,"")</f>
        <v/>
      </c>
      <c r="X1409" s="56"/>
      <c r="Y1409" s="49"/>
      <c r="Z1409" s="49"/>
      <c r="AA1409" s="51"/>
      <c r="AB1409" s="48"/>
    </row>
    <row r="1410" spans="1:28" x14ac:dyDescent="0.25">
      <c r="A1410" s="152" t="str">
        <f t="array" ref="A1410">IF(D1410="",RIGHT(E1410,7),"")</f>
        <v>5339629</v>
      </c>
      <c r="B1410" s="152">
        <f t="array" ref="B1410">E1410</f>
        <v>10005339629</v>
      </c>
      <c r="C1410" s="61" t="str">
        <f t="array" ref="C1410">IFERROR(VLOOKUP(B1410,RT!A:B,2,FALSE),"")</f>
        <v/>
      </c>
      <c r="D1410" s="7" t="str">
        <f t="array" ref="D1410">IFERROR(VLOOKUP(B1410,RT!A:J,10,FALSE),"")</f>
        <v/>
      </c>
      <c r="E1410" s="203">
        <v>10005339629</v>
      </c>
      <c r="F1410" s="204" t="s">
        <v>1464</v>
      </c>
      <c r="G1410" s="204" t="s">
        <v>70</v>
      </c>
      <c r="H1410" s="204"/>
      <c r="I1410" s="204" t="s">
        <v>334</v>
      </c>
      <c r="J1410" s="202" t="s">
        <v>334</v>
      </c>
      <c r="K1410" s="169" t="str">
        <f t="array" ref="K1410">IFERROR(VLOOKUP(B1410,RT!A:K,11,FALSE),"")</f>
        <v/>
      </c>
      <c r="L1410" s="170" t="str">
        <f t="array" ref="L1410">IFERROR(VLOOKUP(B1410,RT!A:AJ,36,FALSE),"")</f>
        <v/>
      </c>
      <c r="M1410" s="53" t="str">
        <f t="array" ref="M1410">IFERROR(VLOOKUP(B1410,RT!A:AL,38,FALSE),"")</f>
        <v/>
      </c>
      <c r="N1410" s="52" t="str">
        <f t="array" ref="N1410">IFERROR(VLOOKUP(B1410,RT!A:AK,37,FALSE),"")</f>
        <v/>
      </c>
      <c r="O1410" s="54" t="str">
        <f t="array" ref="O1410">IFERROR(VLOOKUP(B1410,RT!A:I,9,FALSE),"")</f>
        <v/>
      </c>
      <c r="P1410" s="52" t="str">
        <f t="array" ref="P1410">IFERROR(VLOOKUP(B1410,RT!A:H,8,FALSE),"")</f>
        <v/>
      </c>
      <c r="Q1410" s="55" t="str">
        <f t="array" ref="Q1410">IFERROR(VLOOKUP(B1410,RT!A:AA,27,FALSE),"")</f>
        <v/>
      </c>
      <c r="R1410" s="56" t="str">
        <f t="array" ref="R1410">IF(AND(E1410&lt;&gt;"",G1410="INS",K1410="OUI",M1410&gt;0),M1410*IF($O1410&gt;41790,5.94,5.65),"")</f>
        <v/>
      </c>
      <c r="S1410" s="50" t="str">
        <f t="array" ref="S1410">IF(AND(E1410&lt;&gt;"",G1410="REV",K1410="OUI",M1410&gt;0),M1410*IF($O1410&gt;41790,6.2,5.9),"")</f>
        <v/>
      </c>
      <c r="T1410" s="57" t="str">
        <f t="array" ref="T1410">IF(AND(E1410&lt;&gt;"",K1410="NON",OR(L1410="Branchement individuel",L1410="Batiment détruit")),3,"")</f>
        <v/>
      </c>
      <c r="U1410" s="58"/>
      <c r="V1410" s="58" t="str">
        <f t="array" ref="V1410">IF(AND(E1410&lt;&gt;"",K1410="OUI",Q1410="OUI"),18,"")</f>
        <v/>
      </c>
      <c r="W1410" s="49" t="str">
        <f t="array" ref="W1410">IF(AND(E1410&lt;&gt;"",K1410="OUI",Q1410="OUI"),60,"")</f>
        <v/>
      </c>
      <c r="X1410" s="56"/>
      <c r="Y1410" s="49"/>
      <c r="Z1410" s="49"/>
      <c r="AA1410" s="51"/>
      <c r="AB1410" s="48"/>
    </row>
    <row r="1411" spans="1:28" x14ac:dyDescent="0.25">
      <c r="A1411" s="152" t="str">
        <f t="array" ref="A1411">IF(D1411="",RIGHT(E1411,7),"")</f>
        <v>5385382</v>
      </c>
      <c r="B1411" s="152">
        <f t="array" ref="B1411">E1411</f>
        <v>10005385382</v>
      </c>
      <c r="C1411" s="61" t="str">
        <f t="array" ref="C1411">IFERROR(VLOOKUP(B1411,RT!A:B,2,FALSE),"")</f>
        <v/>
      </c>
      <c r="D1411" s="7" t="str">
        <f t="array" ref="D1411">IFERROR(VLOOKUP(B1411,RT!A:J,10,FALSE),"")</f>
        <v/>
      </c>
      <c r="E1411" s="203">
        <v>10005385382</v>
      </c>
      <c r="F1411" s="204" t="s">
        <v>1510</v>
      </c>
      <c r="G1411" s="204" t="s">
        <v>70</v>
      </c>
      <c r="H1411" s="204"/>
      <c r="I1411" s="204" t="s">
        <v>334</v>
      </c>
      <c r="J1411" s="202" t="s">
        <v>334</v>
      </c>
      <c r="K1411" s="169" t="str">
        <f t="array" ref="K1411">IFERROR(VLOOKUP(B1411,RT!A:K,11,FALSE),"")</f>
        <v/>
      </c>
      <c r="L1411" s="170" t="str">
        <f t="array" ref="L1411">IFERROR(VLOOKUP(B1411,RT!A:AJ,36,FALSE),"")</f>
        <v/>
      </c>
      <c r="M1411" s="53" t="str">
        <f t="array" ref="M1411">IFERROR(VLOOKUP(B1411,RT!A:AL,38,FALSE),"")</f>
        <v/>
      </c>
      <c r="N1411" s="52" t="str">
        <f t="array" ref="N1411">IFERROR(VLOOKUP(B1411,RT!A:AK,37,FALSE),"")</f>
        <v/>
      </c>
      <c r="O1411" s="54" t="str">
        <f t="array" ref="O1411">IFERROR(VLOOKUP(B1411,RT!A:I,9,FALSE),"")</f>
        <v/>
      </c>
      <c r="P1411" s="52" t="str">
        <f t="array" ref="P1411">IFERROR(VLOOKUP(B1411,RT!A:H,8,FALSE),"")</f>
        <v/>
      </c>
      <c r="Q1411" s="55" t="str">
        <f t="array" ref="Q1411">IFERROR(VLOOKUP(B1411,RT!A:AA,27,FALSE),"")</f>
        <v/>
      </c>
      <c r="R1411" s="56" t="str">
        <f t="array" ref="R1411">IF(AND(E1411&lt;&gt;"",G1411="INS",K1411="OUI",M1411&gt;0),M1411*IF($O1411&gt;41790,5.94,5.65),"")</f>
        <v/>
      </c>
      <c r="S1411" s="50" t="str">
        <f t="array" ref="S1411">IF(AND(E1411&lt;&gt;"",G1411="REV",K1411="OUI",M1411&gt;0),M1411*IF($O1411&gt;41790,6.2,5.9),"")</f>
        <v/>
      </c>
      <c r="T1411" s="57" t="str">
        <f t="array" ref="T1411">IF(AND(E1411&lt;&gt;"",K1411="NON",OR(L1411="Branchement individuel",L1411="Batiment détruit")),3,"")</f>
        <v/>
      </c>
      <c r="U1411" s="58"/>
      <c r="V1411" s="58" t="str">
        <f t="array" ref="V1411">IF(AND(E1411&lt;&gt;"",K1411="OUI",Q1411="OUI"),18,"")</f>
        <v/>
      </c>
      <c r="W1411" s="49" t="str">
        <f t="array" ref="W1411">IF(AND(E1411&lt;&gt;"",K1411="OUI",Q1411="OUI"),60,"")</f>
        <v/>
      </c>
      <c r="X1411" s="56"/>
      <c r="Y1411" s="49"/>
      <c r="Z1411" s="49"/>
      <c r="AA1411" s="51"/>
      <c r="AB1411" s="48"/>
    </row>
    <row r="1412" spans="1:28" x14ac:dyDescent="0.25">
      <c r="A1412" s="152" t="str">
        <f t="array" ref="A1412">IF(D1412="",RIGHT(E1412,7),"")</f>
        <v>5245620</v>
      </c>
      <c r="B1412" s="152">
        <f t="array" ref="B1412">E1412</f>
        <v>10005245620</v>
      </c>
      <c r="C1412" s="61" t="str">
        <f t="array" ref="C1412">IFERROR(VLOOKUP(B1412,RT!A:B,2,FALSE),"")</f>
        <v/>
      </c>
      <c r="D1412" s="7" t="str">
        <f t="array" ref="D1412">IFERROR(VLOOKUP(B1412,RT!A:J,10,FALSE),"")</f>
        <v/>
      </c>
      <c r="E1412" s="203">
        <v>10005245620</v>
      </c>
      <c r="F1412" s="204" t="s">
        <v>1583</v>
      </c>
      <c r="G1412" s="204" t="s">
        <v>70</v>
      </c>
      <c r="H1412" s="204"/>
      <c r="I1412" s="204" t="s">
        <v>334</v>
      </c>
      <c r="J1412" s="202" t="s">
        <v>334</v>
      </c>
      <c r="K1412" s="169" t="str">
        <f t="array" ref="K1412">IFERROR(VLOOKUP(B1412,RT!A:K,11,FALSE),"")</f>
        <v/>
      </c>
      <c r="L1412" s="170" t="str">
        <f t="array" ref="L1412">IFERROR(VLOOKUP(B1412,RT!A:AJ,36,FALSE),"")</f>
        <v/>
      </c>
      <c r="M1412" s="53" t="str">
        <f t="array" ref="M1412">IFERROR(VLOOKUP(B1412,RT!A:AL,38,FALSE),"")</f>
        <v/>
      </c>
      <c r="N1412" s="52" t="str">
        <f t="array" ref="N1412">IFERROR(VLOOKUP(B1412,RT!A:AK,37,FALSE),"")</f>
        <v/>
      </c>
      <c r="O1412" s="54" t="str">
        <f t="array" ref="O1412">IFERROR(VLOOKUP(B1412,RT!A:I,9,FALSE),"")</f>
        <v/>
      </c>
      <c r="P1412" s="52" t="str">
        <f t="array" ref="P1412">IFERROR(VLOOKUP(B1412,RT!A:H,8,FALSE),"")</f>
        <v/>
      </c>
      <c r="Q1412" s="55" t="str">
        <f t="array" ref="Q1412">IFERROR(VLOOKUP(B1412,RT!A:AA,27,FALSE),"")</f>
        <v/>
      </c>
      <c r="R1412" s="56" t="str">
        <f t="array" ref="R1412">IF(AND(E1412&lt;&gt;"",G1412="INS",K1412="OUI",M1412&gt;0),M1412*IF($O1412&gt;41790,5.94,5.65),"")</f>
        <v/>
      </c>
      <c r="S1412" s="50" t="str">
        <f t="array" ref="S1412">IF(AND(E1412&lt;&gt;"",G1412="REV",K1412="OUI",M1412&gt;0),M1412*IF($O1412&gt;41790,6.2,5.9),"")</f>
        <v/>
      </c>
      <c r="T1412" s="57" t="str">
        <f t="array" ref="T1412">IF(AND(E1412&lt;&gt;"",K1412="NON",OR(L1412="Branchement individuel",L1412="Batiment détruit")),3,"")</f>
        <v/>
      </c>
      <c r="U1412" s="58"/>
      <c r="V1412" s="58" t="str">
        <f t="array" ref="V1412">IF(AND(E1412&lt;&gt;"",K1412="OUI",Q1412="OUI"),18,"")</f>
        <v/>
      </c>
      <c r="W1412" s="49" t="str">
        <f t="array" ref="W1412">IF(AND(E1412&lt;&gt;"",K1412="OUI",Q1412="OUI"),60,"")</f>
        <v/>
      </c>
      <c r="X1412" s="56"/>
      <c r="Y1412" s="49"/>
      <c r="Z1412" s="49"/>
      <c r="AA1412" s="51"/>
      <c r="AB1412" s="48"/>
    </row>
    <row r="1413" spans="1:28" x14ac:dyDescent="0.25">
      <c r="A1413" s="152" t="str">
        <f t="array" ref="A1413">IF(D1413="",RIGHT(E1413,7),"")</f>
        <v>5245029</v>
      </c>
      <c r="B1413" s="152">
        <f t="array" ref="B1413">E1413</f>
        <v>10005245029</v>
      </c>
      <c r="C1413" s="61" t="str">
        <f t="array" ref="C1413">IFERROR(VLOOKUP(B1413,RT!A:B,2,FALSE),"")</f>
        <v/>
      </c>
      <c r="D1413" s="7" t="str">
        <f t="array" ref="D1413">IFERROR(VLOOKUP(B1413,RT!A:J,10,FALSE),"")</f>
        <v/>
      </c>
      <c r="E1413" s="203">
        <v>10005245029</v>
      </c>
      <c r="F1413" s="204" t="s">
        <v>1584</v>
      </c>
      <c r="G1413" s="204" t="s">
        <v>70</v>
      </c>
      <c r="H1413" s="204"/>
      <c r="I1413" s="204" t="s">
        <v>334</v>
      </c>
      <c r="J1413" s="202" t="s">
        <v>334</v>
      </c>
      <c r="K1413" s="169" t="str">
        <f t="array" ref="K1413">IFERROR(VLOOKUP(B1413,RT!A:K,11,FALSE),"")</f>
        <v/>
      </c>
      <c r="L1413" s="170" t="str">
        <f t="array" ref="L1413">IFERROR(VLOOKUP(B1413,RT!A:AJ,36,FALSE),"")</f>
        <v/>
      </c>
      <c r="M1413" s="53" t="str">
        <f t="array" ref="M1413">IFERROR(VLOOKUP(B1413,RT!A:AL,38,FALSE),"")</f>
        <v/>
      </c>
      <c r="N1413" s="52" t="str">
        <f t="array" ref="N1413">IFERROR(VLOOKUP(B1413,RT!A:AK,37,FALSE),"")</f>
        <v/>
      </c>
      <c r="O1413" s="54" t="str">
        <f t="array" ref="O1413">IFERROR(VLOOKUP(B1413,RT!A:I,9,FALSE),"")</f>
        <v/>
      </c>
      <c r="P1413" s="52" t="str">
        <f t="array" ref="P1413">IFERROR(VLOOKUP(B1413,RT!A:H,8,FALSE),"")</f>
        <v/>
      </c>
      <c r="Q1413" s="55" t="str">
        <f t="array" ref="Q1413">IFERROR(VLOOKUP(B1413,RT!A:AA,27,FALSE),"")</f>
        <v/>
      </c>
      <c r="R1413" s="56" t="str">
        <f t="array" ref="R1413">IF(AND(E1413&lt;&gt;"",G1413="INS",K1413="OUI",M1413&gt;0),M1413*IF($O1413&gt;41790,5.94,5.65),"")</f>
        <v/>
      </c>
      <c r="S1413" s="50" t="str">
        <f t="array" ref="S1413">IF(AND(E1413&lt;&gt;"",G1413="REV",K1413="OUI",M1413&gt;0),M1413*IF($O1413&gt;41790,6.2,5.9),"")</f>
        <v/>
      </c>
      <c r="T1413" s="57" t="str">
        <f t="array" ref="T1413">IF(AND(E1413&lt;&gt;"",K1413="NON",OR(L1413="Branchement individuel",L1413="Batiment détruit")),3,"")</f>
        <v/>
      </c>
      <c r="U1413" s="58"/>
      <c r="V1413" s="58" t="str">
        <f t="array" ref="V1413">IF(AND(E1413&lt;&gt;"",K1413="OUI",Q1413="OUI"),18,"")</f>
        <v/>
      </c>
      <c r="W1413" s="49" t="str">
        <f t="array" ref="W1413">IF(AND(E1413&lt;&gt;"",K1413="OUI",Q1413="OUI"),60,"")</f>
        <v/>
      </c>
      <c r="X1413" s="56"/>
      <c r="Y1413" s="49"/>
      <c r="Z1413" s="49"/>
      <c r="AA1413" s="51"/>
      <c r="AB1413" s="48"/>
    </row>
    <row r="1414" spans="1:28" x14ac:dyDescent="0.25">
      <c r="A1414" s="152" t="str">
        <f t="array" ref="A1414">IF(D1414="",RIGHT(E1414,7),"")</f>
        <v>5240860</v>
      </c>
      <c r="B1414" s="152">
        <f t="array" ref="B1414">E1414</f>
        <v>10005240860</v>
      </c>
      <c r="C1414" s="61" t="str">
        <f t="array" ref="C1414">IFERROR(VLOOKUP(B1414,RT!A:B,2,FALSE),"")</f>
        <v/>
      </c>
      <c r="D1414" s="7" t="str">
        <f t="array" ref="D1414">IFERROR(VLOOKUP(B1414,RT!A:J,10,FALSE),"")</f>
        <v/>
      </c>
      <c r="E1414" s="203">
        <v>10005240860</v>
      </c>
      <c r="F1414" s="204" t="s">
        <v>1479</v>
      </c>
      <c r="G1414" s="204" t="s">
        <v>70</v>
      </c>
      <c r="H1414" s="204"/>
      <c r="I1414" s="204" t="s">
        <v>334</v>
      </c>
      <c r="J1414" s="202" t="s">
        <v>334</v>
      </c>
      <c r="K1414" s="169" t="str">
        <f t="array" ref="K1414">IFERROR(VLOOKUP(B1414,RT!A:K,11,FALSE),"")</f>
        <v/>
      </c>
      <c r="L1414" s="170" t="str">
        <f t="array" ref="L1414">IFERROR(VLOOKUP(B1414,RT!A:AJ,36,FALSE),"")</f>
        <v/>
      </c>
      <c r="M1414" s="53" t="str">
        <f t="array" ref="M1414">IFERROR(VLOOKUP(B1414,RT!A:AL,38,FALSE),"")</f>
        <v/>
      </c>
      <c r="N1414" s="52" t="str">
        <f t="array" ref="N1414">IFERROR(VLOOKUP(B1414,RT!A:AK,37,FALSE),"")</f>
        <v/>
      </c>
      <c r="O1414" s="54" t="str">
        <f t="array" ref="O1414">IFERROR(VLOOKUP(B1414,RT!A:I,9,FALSE),"")</f>
        <v/>
      </c>
      <c r="P1414" s="52" t="str">
        <f t="array" ref="P1414">IFERROR(VLOOKUP(B1414,RT!A:H,8,FALSE),"")</f>
        <v/>
      </c>
      <c r="Q1414" s="55" t="str">
        <f t="array" ref="Q1414">IFERROR(VLOOKUP(B1414,RT!A:AA,27,FALSE),"")</f>
        <v/>
      </c>
      <c r="R1414" s="56" t="str">
        <f t="array" ref="R1414">IF(AND(E1414&lt;&gt;"",G1414="INS",K1414="OUI",M1414&gt;0),M1414*IF($O1414&gt;41790,5.94,5.65),"")</f>
        <v/>
      </c>
      <c r="S1414" s="50" t="str">
        <f t="array" ref="S1414">IF(AND(E1414&lt;&gt;"",G1414="REV",K1414="OUI",M1414&gt;0),M1414*IF($O1414&gt;41790,6.2,5.9),"")</f>
        <v/>
      </c>
      <c r="T1414" s="57" t="str">
        <f t="array" ref="T1414">IF(AND(E1414&lt;&gt;"",K1414="NON",OR(L1414="Branchement individuel",L1414="Batiment détruit")),3,"")</f>
        <v/>
      </c>
      <c r="U1414" s="58"/>
      <c r="V1414" s="58" t="str">
        <f t="array" ref="V1414">IF(AND(E1414&lt;&gt;"",K1414="OUI",Q1414="OUI"),18,"")</f>
        <v/>
      </c>
      <c r="W1414" s="49" t="str">
        <f t="array" ref="W1414">IF(AND(E1414&lt;&gt;"",K1414="OUI",Q1414="OUI"),60,"")</f>
        <v/>
      </c>
      <c r="X1414" s="56"/>
      <c r="Y1414" s="49"/>
      <c r="Z1414" s="49"/>
      <c r="AA1414" s="51"/>
      <c r="AB1414" s="48"/>
    </row>
    <row r="1415" spans="1:28" x14ac:dyDescent="0.25">
      <c r="A1415" s="152" t="str">
        <f t="array" ref="A1415">IF(D1415="",RIGHT(E1415,7),"")</f>
        <v>5423141</v>
      </c>
      <c r="B1415" s="152">
        <f t="array" ref="B1415">E1415</f>
        <v>10005423141</v>
      </c>
      <c r="C1415" s="61" t="str">
        <f t="array" ref="C1415">IFERROR(VLOOKUP(B1415,RT!A:B,2,FALSE),"")</f>
        <v/>
      </c>
      <c r="D1415" s="7" t="str">
        <f t="array" ref="D1415">IFERROR(VLOOKUP(B1415,RT!A:J,10,FALSE),"")</f>
        <v/>
      </c>
      <c r="E1415" s="203">
        <v>10005423141</v>
      </c>
      <c r="F1415" s="204" t="s">
        <v>1461</v>
      </c>
      <c r="G1415" s="204" t="s">
        <v>70</v>
      </c>
      <c r="H1415" s="204"/>
      <c r="I1415" s="204" t="s">
        <v>334</v>
      </c>
      <c r="J1415" s="202" t="s">
        <v>334</v>
      </c>
      <c r="K1415" s="169" t="str">
        <f t="array" ref="K1415">IFERROR(VLOOKUP(B1415,RT!A:K,11,FALSE),"")</f>
        <v/>
      </c>
      <c r="L1415" s="170" t="str">
        <f t="array" ref="L1415">IFERROR(VLOOKUP(B1415,RT!A:AJ,36,FALSE),"")</f>
        <v/>
      </c>
      <c r="M1415" s="53" t="str">
        <f t="array" ref="M1415">IFERROR(VLOOKUP(B1415,RT!A:AL,38,FALSE),"")</f>
        <v/>
      </c>
      <c r="N1415" s="52" t="str">
        <f t="array" ref="N1415">IFERROR(VLOOKUP(B1415,RT!A:AK,37,FALSE),"")</f>
        <v/>
      </c>
      <c r="O1415" s="54" t="str">
        <f t="array" ref="O1415">IFERROR(VLOOKUP(B1415,RT!A:I,9,FALSE),"")</f>
        <v/>
      </c>
      <c r="P1415" s="52" t="str">
        <f t="array" ref="P1415">IFERROR(VLOOKUP(B1415,RT!A:H,8,FALSE),"")</f>
        <v/>
      </c>
      <c r="Q1415" s="55" t="str">
        <f t="array" ref="Q1415">IFERROR(VLOOKUP(B1415,RT!A:AA,27,FALSE),"")</f>
        <v/>
      </c>
      <c r="R1415" s="56" t="str">
        <f t="array" ref="R1415">IF(AND(E1415&lt;&gt;"",G1415="INS",K1415="OUI",M1415&gt;0),M1415*IF($O1415&gt;41790,5.94,5.65),"")</f>
        <v/>
      </c>
      <c r="S1415" s="50" t="str">
        <f t="array" ref="S1415">IF(AND(E1415&lt;&gt;"",G1415="REV",K1415="OUI",M1415&gt;0),M1415*IF($O1415&gt;41790,6.2,5.9),"")</f>
        <v/>
      </c>
      <c r="T1415" s="57" t="str">
        <f t="array" ref="T1415">IF(AND(E1415&lt;&gt;"",K1415="NON",OR(L1415="Branchement individuel",L1415="Batiment détruit")),3,"")</f>
        <v/>
      </c>
      <c r="U1415" s="58"/>
      <c r="V1415" s="58" t="str">
        <f t="array" ref="V1415">IF(AND(E1415&lt;&gt;"",K1415="OUI",Q1415="OUI"),18,"")</f>
        <v/>
      </c>
      <c r="W1415" s="49" t="str">
        <f t="array" ref="W1415">IF(AND(E1415&lt;&gt;"",K1415="OUI",Q1415="OUI"),60,"")</f>
        <v/>
      </c>
      <c r="X1415" s="56"/>
      <c r="Y1415" s="49"/>
      <c r="Z1415" s="49"/>
      <c r="AA1415" s="51"/>
      <c r="AB1415" s="48"/>
    </row>
    <row r="1416" spans="1:28" x14ac:dyDescent="0.25">
      <c r="A1416" s="152" t="str">
        <f t="array" ref="A1416">IF(D1416="",RIGHT(E1416,7),"")</f>
        <v>5245028</v>
      </c>
      <c r="B1416" s="152">
        <f t="array" ref="B1416">E1416</f>
        <v>10005245028</v>
      </c>
      <c r="C1416" s="61" t="str">
        <f t="array" ref="C1416">IFERROR(VLOOKUP(B1416,RT!A:B,2,FALSE),"")</f>
        <v/>
      </c>
      <c r="D1416" s="7" t="str">
        <f t="array" ref="D1416">IFERROR(VLOOKUP(B1416,RT!A:J,10,FALSE),"")</f>
        <v/>
      </c>
      <c r="E1416" s="203">
        <v>10005245028</v>
      </c>
      <c r="F1416" s="204" t="s">
        <v>1585</v>
      </c>
      <c r="G1416" s="204" t="s">
        <v>70</v>
      </c>
      <c r="H1416" s="204"/>
      <c r="I1416" s="204" t="s">
        <v>334</v>
      </c>
      <c r="J1416" s="202" t="s">
        <v>334</v>
      </c>
      <c r="K1416" s="169" t="str">
        <f t="array" ref="K1416">IFERROR(VLOOKUP(B1416,RT!A:K,11,FALSE),"")</f>
        <v/>
      </c>
      <c r="L1416" s="170" t="str">
        <f t="array" ref="L1416">IFERROR(VLOOKUP(B1416,RT!A:AJ,36,FALSE),"")</f>
        <v/>
      </c>
      <c r="M1416" s="53" t="str">
        <f t="array" ref="M1416">IFERROR(VLOOKUP(B1416,RT!A:AL,38,FALSE),"")</f>
        <v/>
      </c>
      <c r="N1416" s="52" t="str">
        <f t="array" ref="N1416">IFERROR(VLOOKUP(B1416,RT!A:AK,37,FALSE),"")</f>
        <v/>
      </c>
      <c r="O1416" s="54" t="str">
        <f t="array" ref="O1416">IFERROR(VLOOKUP(B1416,RT!A:I,9,FALSE),"")</f>
        <v/>
      </c>
      <c r="P1416" s="52" t="str">
        <f t="array" ref="P1416">IFERROR(VLOOKUP(B1416,RT!A:H,8,FALSE),"")</f>
        <v/>
      </c>
      <c r="Q1416" s="55" t="str">
        <f t="array" ref="Q1416">IFERROR(VLOOKUP(B1416,RT!A:AA,27,FALSE),"")</f>
        <v/>
      </c>
      <c r="R1416" s="56" t="str">
        <f t="array" ref="R1416">IF(AND(E1416&lt;&gt;"",G1416="INS",K1416="OUI",M1416&gt;0),M1416*IF($O1416&gt;41790,5.94,5.65),"")</f>
        <v/>
      </c>
      <c r="S1416" s="50" t="str">
        <f t="array" ref="S1416">IF(AND(E1416&lt;&gt;"",G1416="REV",K1416="OUI",M1416&gt;0),M1416*IF($O1416&gt;41790,6.2,5.9),"")</f>
        <v/>
      </c>
      <c r="T1416" s="57" t="str">
        <f t="array" ref="T1416">IF(AND(E1416&lt;&gt;"",K1416="NON",OR(L1416="Branchement individuel",L1416="Batiment détruit")),3,"")</f>
        <v/>
      </c>
      <c r="U1416" s="58"/>
      <c r="V1416" s="58" t="str">
        <f t="array" ref="V1416">IF(AND(E1416&lt;&gt;"",K1416="OUI",Q1416="OUI"),18,"")</f>
        <v/>
      </c>
      <c r="W1416" s="49" t="str">
        <f t="array" ref="W1416">IF(AND(E1416&lt;&gt;"",K1416="OUI",Q1416="OUI"),60,"")</f>
        <v/>
      </c>
      <c r="X1416" s="56"/>
      <c r="Y1416" s="49"/>
      <c r="Z1416" s="49"/>
      <c r="AA1416" s="51"/>
      <c r="AB1416" s="48"/>
    </row>
    <row r="1417" spans="1:28" x14ac:dyDescent="0.25">
      <c r="A1417" s="152" t="str">
        <f t="array" ref="A1417">IF(D1417="",RIGHT(E1417,7),"")</f>
        <v>5386360</v>
      </c>
      <c r="B1417" s="152">
        <f t="array" ref="B1417">E1417</f>
        <v>10005386360</v>
      </c>
      <c r="C1417" s="61" t="str">
        <f t="array" ref="C1417">IFERROR(VLOOKUP(B1417,RT!A:B,2,FALSE),"")</f>
        <v/>
      </c>
      <c r="D1417" s="7" t="str">
        <f t="array" ref="D1417">IFERROR(VLOOKUP(B1417,RT!A:J,10,FALSE),"")</f>
        <v/>
      </c>
      <c r="E1417" s="203">
        <v>10005386360</v>
      </c>
      <c r="F1417" s="204" t="s">
        <v>1438</v>
      </c>
      <c r="G1417" s="204" t="s">
        <v>70</v>
      </c>
      <c r="H1417" s="204"/>
      <c r="I1417" s="204" t="s">
        <v>334</v>
      </c>
      <c r="J1417" s="202" t="s">
        <v>334</v>
      </c>
      <c r="K1417" s="169" t="str">
        <f t="array" ref="K1417">IFERROR(VLOOKUP(B1417,RT!A:K,11,FALSE),"")</f>
        <v/>
      </c>
      <c r="L1417" s="170" t="str">
        <f t="array" ref="L1417">IFERROR(VLOOKUP(B1417,RT!A:AJ,36,FALSE),"")</f>
        <v/>
      </c>
      <c r="M1417" s="53" t="str">
        <f t="array" ref="M1417">IFERROR(VLOOKUP(B1417,RT!A:AL,38,FALSE),"")</f>
        <v/>
      </c>
      <c r="N1417" s="52" t="str">
        <f t="array" ref="N1417">IFERROR(VLOOKUP(B1417,RT!A:AK,37,FALSE),"")</f>
        <v/>
      </c>
      <c r="O1417" s="54" t="str">
        <f t="array" ref="O1417">IFERROR(VLOOKUP(B1417,RT!A:I,9,FALSE),"")</f>
        <v/>
      </c>
      <c r="P1417" s="52" t="str">
        <f t="array" ref="P1417">IFERROR(VLOOKUP(B1417,RT!A:H,8,FALSE),"")</f>
        <v/>
      </c>
      <c r="Q1417" s="55" t="str">
        <f t="array" ref="Q1417">IFERROR(VLOOKUP(B1417,RT!A:AA,27,FALSE),"")</f>
        <v/>
      </c>
      <c r="R1417" s="56" t="str">
        <f t="array" ref="R1417">IF(AND(E1417&lt;&gt;"",G1417="INS",K1417="OUI",M1417&gt;0),M1417*IF($O1417&gt;41790,5.94,5.65),"")</f>
        <v/>
      </c>
      <c r="S1417" s="50" t="str">
        <f t="array" ref="S1417">IF(AND(E1417&lt;&gt;"",G1417="REV",K1417="OUI",M1417&gt;0),M1417*IF($O1417&gt;41790,6.2,5.9),"")</f>
        <v/>
      </c>
      <c r="T1417" s="57" t="str">
        <f t="array" ref="T1417">IF(AND(E1417&lt;&gt;"",K1417="NON",OR(L1417="Branchement individuel",L1417="Batiment détruit")),3,"")</f>
        <v/>
      </c>
      <c r="U1417" s="58"/>
      <c r="V1417" s="58" t="str">
        <f t="array" ref="V1417">IF(AND(E1417&lt;&gt;"",K1417="OUI",Q1417="OUI"),18,"")</f>
        <v/>
      </c>
      <c r="W1417" s="49" t="str">
        <f t="array" ref="W1417">IF(AND(E1417&lt;&gt;"",K1417="OUI",Q1417="OUI"),60,"")</f>
        <v/>
      </c>
      <c r="X1417" s="56"/>
      <c r="Y1417" s="49"/>
      <c r="Z1417" s="49"/>
      <c r="AA1417" s="51"/>
      <c r="AB1417" s="48"/>
    </row>
    <row r="1418" spans="1:28" x14ac:dyDescent="0.25">
      <c r="A1418" s="152" t="str">
        <f t="array" ref="A1418">IF(D1418="",RIGHT(E1418,7),"")</f>
        <v>5241476</v>
      </c>
      <c r="B1418" s="152">
        <f t="array" ref="B1418">E1418</f>
        <v>10005241476</v>
      </c>
      <c r="C1418" s="61" t="str">
        <f t="array" ref="C1418">IFERROR(VLOOKUP(B1418,RT!A:B,2,FALSE),"")</f>
        <v/>
      </c>
      <c r="D1418" s="7" t="str">
        <f t="array" ref="D1418">IFERROR(VLOOKUP(B1418,RT!A:J,10,FALSE),"")</f>
        <v/>
      </c>
      <c r="E1418" s="203">
        <v>10005241476</v>
      </c>
      <c r="F1418" s="204" t="s">
        <v>1480</v>
      </c>
      <c r="G1418" s="204" t="s">
        <v>70</v>
      </c>
      <c r="H1418" s="204"/>
      <c r="I1418" s="204" t="s">
        <v>334</v>
      </c>
      <c r="J1418" s="202" t="s">
        <v>334</v>
      </c>
      <c r="K1418" s="169" t="str">
        <f t="array" ref="K1418">IFERROR(VLOOKUP(B1418,RT!A:K,11,FALSE),"")</f>
        <v/>
      </c>
      <c r="L1418" s="170" t="str">
        <f t="array" ref="L1418">IFERROR(VLOOKUP(B1418,RT!A:AJ,36,FALSE),"")</f>
        <v/>
      </c>
      <c r="M1418" s="53" t="str">
        <f t="array" ref="M1418">IFERROR(VLOOKUP(B1418,RT!A:AL,38,FALSE),"")</f>
        <v/>
      </c>
      <c r="N1418" s="52" t="str">
        <f t="array" ref="N1418">IFERROR(VLOOKUP(B1418,RT!A:AK,37,FALSE),"")</f>
        <v/>
      </c>
      <c r="O1418" s="54" t="str">
        <f t="array" ref="O1418">IFERROR(VLOOKUP(B1418,RT!A:I,9,FALSE),"")</f>
        <v/>
      </c>
      <c r="P1418" s="52" t="str">
        <f t="array" ref="P1418">IFERROR(VLOOKUP(B1418,RT!A:H,8,FALSE),"")</f>
        <v/>
      </c>
      <c r="Q1418" s="55" t="str">
        <f t="array" ref="Q1418">IFERROR(VLOOKUP(B1418,RT!A:AA,27,FALSE),"")</f>
        <v/>
      </c>
      <c r="R1418" s="56" t="str">
        <f t="array" ref="R1418">IF(AND(E1418&lt;&gt;"",G1418="INS",K1418="OUI",M1418&gt;0),M1418*IF($O1418&gt;41790,5.94,5.65),"")</f>
        <v/>
      </c>
      <c r="S1418" s="50" t="str">
        <f t="array" ref="S1418">IF(AND(E1418&lt;&gt;"",G1418="REV",K1418="OUI",M1418&gt;0),M1418*IF($O1418&gt;41790,6.2,5.9),"")</f>
        <v/>
      </c>
      <c r="T1418" s="57" t="str">
        <f t="array" ref="T1418">IF(AND(E1418&lt;&gt;"",K1418="NON",OR(L1418="Branchement individuel",L1418="Batiment détruit")),3,"")</f>
        <v/>
      </c>
      <c r="U1418" s="58"/>
      <c r="V1418" s="58" t="str">
        <f t="array" ref="V1418">IF(AND(E1418&lt;&gt;"",K1418="OUI",Q1418="OUI"),18,"")</f>
        <v/>
      </c>
      <c r="W1418" s="49" t="str">
        <f t="array" ref="W1418">IF(AND(E1418&lt;&gt;"",K1418="OUI",Q1418="OUI"),60,"")</f>
        <v/>
      </c>
      <c r="X1418" s="56"/>
      <c r="Y1418" s="49"/>
      <c r="Z1418" s="49"/>
      <c r="AA1418" s="51"/>
      <c r="AB1418" s="48"/>
    </row>
    <row r="1419" spans="1:28" x14ac:dyDescent="0.25">
      <c r="A1419" s="152" t="str">
        <f t="array" ref="A1419">IF(D1419="",RIGHT(E1419,7),"")</f>
        <v>5242077</v>
      </c>
      <c r="B1419" s="152">
        <f t="array" ref="B1419">E1419</f>
        <v>10005242077</v>
      </c>
      <c r="C1419" s="61" t="str">
        <f t="array" ref="C1419">IFERROR(VLOOKUP(B1419,RT!A:B,2,FALSE),"")</f>
        <v/>
      </c>
      <c r="D1419" s="7" t="str">
        <f t="array" ref="D1419">IFERROR(VLOOKUP(B1419,RT!A:J,10,FALSE),"")</f>
        <v/>
      </c>
      <c r="E1419" s="203">
        <v>10005242077</v>
      </c>
      <c r="F1419" s="204" t="s">
        <v>1586</v>
      </c>
      <c r="G1419" s="204" t="s">
        <v>70</v>
      </c>
      <c r="H1419" s="204"/>
      <c r="I1419" s="204" t="s">
        <v>334</v>
      </c>
      <c r="J1419" s="202" t="s">
        <v>334</v>
      </c>
      <c r="K1419" s="169" t="str">
        <f t="array" ref="K1419">IFERROR(VLOOKUP(B1419,RT!A:K,11,FALSE),"")</f>
        <v/>
      </c>
      <c r="L1419" s="170" t="str">
        <f t="array" ref="L1419">IFERROR(VLOOKUP(B1419,RT!A:AJ,36,FALSE),"")</f>
        <v/>
      </c>
      <c r="M1419" s="53" t="str">
        <f t="array" ref="M1419">IFERROR(VLOOKUP(B1419,RT!A:AL,38,FALSE),"")</f>
        <v/>
      </c>
      <c r="N1419" s="52" t="str">
        <f t="array" ref="N1419">IFERROR(VLOOKUP(B1419,RT!A:AK,37,FALSE),"")</f>
        <v/>
      </c>
      <c r="O1419" s="54" t="str">
        <f t="array" ref="O1419">IFERROR(VLOOKUP(B1419,RT!A:I,9,FALSE),"")</f>
        <v/>
      </c>
      <c r="P1419" s="52" t="str">
        <f t="array" ref="P1419">IFERROR(VLOOKUP(B1419,RT!A:H,8,FALSE),"")</f>
        <v/>
      </c>
      <c r="Q1419" s="55" t="str">
        <f t="array" ref="Q1419">IFERROR(VLOOKUP(B1419,RT!A:AA,27,FALSE),"")</f>
        <v/>
      </c>
      <c r="R1419" s="56" t="str">
        <f t="array" ref="R1419">IF(AND(E1419&lt;&gt;"",G1419="INS",K1419="OUI",M1419&gt;0),M1419*IF($O1419&gt;41790,5.94,5.65),"")</f>
        <v/>
      </c>
      <c r="S1419" s="50" t="str">
        <f t="array" ref="S1419">IF(AND(E1419&lt;&gt;"",G1419="REV",K1419="OUI",M1419&gt;0),M1419*IF($O1419&gt;41790,6.2,5.9),"")</f>
        <v/>
      </c>
      <c r="T1419" s="57" t="str">
        <f t="array" ref="T1419">IF(AND(E1419&lt;&gt;"",K1419="NON",OR(L1419="Branchement individuel",L1419="Batiment détruit")),3,"")</f>
        <v/>
      </c>
      <c r="U1419" s="58"/>
      <c r="V1419" s="58" t="str">
        <f t="array" ref="V1419">IF(AND(E1419&lt;&gt;"",K1419="OUI",Q1419="OUI"),18,"")</f>
        <v/>
      </c>
      <c r="W1419" s="49" t="str">
        <f t="array" ref="W1419">IF(AND(E1419&lt;&gt;"",K1419="OUI",Q1419="OUI"),60,"")</f>
        <v/>
      </c>
      <c r="X1419" s="56"/>
      <c r="Y1419" s="49"/>
      <c r="Z1419" s="49"/>
      <c r="AA1419" s="51"/>
      <c r="AB1419" s="48"/>
    </row>
    <row r="1420" spans="1:28" x14ac:dyDescent="0.25">
      <c r="A1420" s="152" t="str">
        <f t="array" ref="A1420">IF(D1420="",RIGHT(E1420,7),"")</f>
        <v>5423142</v>
      </c>
      <c r="B1420" s="152">
        <f t="array" ref="B1420">E1420</f>
        <v>10005423142</v>
      </c>
      <c r="C1420" s="61" t="str">
        <f t="array" ref="C1420">IFERROR(VLOOKUP(B1420,RT!A:B,2,FALSE),"")</f>
        <v/>
      </c>
      <c r="D1420" s="7" t="str">
        <f t="array" ref="D1420">IFERROR(VLOOKUP(B1420,RT!A:J,10,FALSE),"")</f>
        <v/>
      </c>
      <c r="E1420" s="203">
        <v>10005423142</v>
      </c>
      <c r="F1420" s="204" t="s">
        <v>1460</v>
      </c>
      <c r="G1420" s="204" t="s">
        <v>70</v>
      </c>
      <c r="H1420" s="204"/>
      <c r="I1420" s="204" t="s">
        <v>334</v>
      </c>
      <c r="J1420" s="202" t="s">
        <v>334</v>
      </c>
      <c r="K1420" s="169" t="str">
        <f t="array" ref="K1420">IFERROR(VLOOKUP(B1420,RT!A:K,11,FALSE),"")</f>
        <v/>
      </c>
      <c r="L1420" s="170" t="str">
        <f t="array" ref="L1420">IFERROR(VLOOKUP(B1420,RT!A:AJ,36,FALSE),"")</f>
        <v/>
      </c>
      <c r="M1420" s="53" t="str">
        <f t="array" ref="M1420">IFERROR(VLOOKUP(B1420,RT!A:AL,38,FALSE),"")</f>
        <v/>
      </c>
      <c r="N1420" s="52" t="str">
        <f t="array" ref="N1420">IFERROR(VLOOKUP(B1420,RT!A:AK,37,FALSE),"")</f>
        <v/>
      </c>
      <c r="O1420" s="54" t="str">
        <f t="array" ref="O1420">IFERROR(VLOOKUP(B1420,RT!A:I,9,FALSE),"")</f>
        <v/>
      </c>
      <c r="P1420" s="52" t="str">
        <f t="array" ref="P1420">IFERROR(VLOOKUP(B1420,RT!A:H,8,FALSE),"")</f>
        <v/>
      </c>
      <c r="Q1420" s="55" t="str">
        <f t="array" ref="Q1420">IFERROR(VLOOKUP(B1420,RT!A:AA,27,FALSE),"")</f>
        <v/>
      </c>
      <c r="R1420" s="56" t="str">
        <f t="array" ref="R1420">IF(AND(E1420&lt;&gt;"",G1420="INS",K1420="OUI",M1420&gt;0),M1420*IF($O1420&gt;41790,5.94,5.65),"")</f>
        <v/>
      </c>
      <c r="S1420" s="50" t="str">
        <f t="array" ref="S1420">IF(AND(E1420&lt;&gt;"",G1420="REV",K1420="OUI",M1420&gt;0),M1420*IF($O1420&gt;41790,6.2,5.9),"")</f>
        <v/>
      </c>
      <c r="T1420" s="57" t="str">
        <f t="array" ref="T1420">IF(AND(E1420&lt;&gt;"",K1420="NON",OR(L1420="Branchement individuel",L1420="Batiment détruit")),3,"")</f>
        <v/>
      </c>
      <c r="U1420" s="58"/>
      <c r="V1420" s="58" t="str">
        <f t="array" ref="V1420">IF(AND(E1420&lt;&gt;"",K1420="OUI",Q1420="OUI"),18,"")</f>
        <v/>
      </c>
      <c r="W1420" s="49" t="str">
        <f t="array" ref="W1420">IF(AND(E1420&lt;&gt;"",K1420="OUI",Q1420="OUI"),60,"")</f>
        <v/>
      </c>
      <c r="X1420" s="56"/>
      <c r="Y1420" s="49"/>
      <c r="Z1420" s="49"/>
      <c r="AA1420" s="51"/>
      <c r="AB1420" s="48"/>
    </row>
    <row r="1421" spans="1:28" x14ac:dyDescent="0.25">
      <c r="A1421" s="152" t="str">
        <f t="array" ref="A1421">IF(D1421="",RIGHT(E1421,7),"")</f>
        <v>5339143</v>
      </c>
      <c r="B1421" s="152">
        <f t="array" ref="B1421">E1421</f>
        <v>10005339143</v>
      </c>
      <c r="C1421" s="61" t="str">
        <f t="array" ref="C1421">IFERROR(VLOOKUP(B1421,RT!A:B,2,FALSE),"")</f>
        <v/>
      </c>
      <c r="D1421" s="7" t="str">
        <f t="array" ref="D1421">IFERROR(VLOOKUP(B1421,RT!A:J,10,FALSE),"")</f>
        <v/>
      </c>
      <c r="E1421" s="203">
        <v>10005339143</v>
      </c>
      <c r="F1421" s="204" t="s">
        <v>1459</v>
      </c>
      <c r="G1421" s="204" t="s">
        <v>70</v>
      </c>
      <c r="H1421" s="204"/>
      <c r="I1421" s="204" t="s">
        <v>334</v>
      </c>
      <c r="J1421" s="202" t="s">
        <v>334</v>
      </c>
      <c r="K1421" s="169" t="str">
        <f t="array" ref="K1421">IFERROR(VLOOKUP(B1421,RT!A:K,11,FALSE),"")</f>
        <v/>
      </c>
      <c r="L1421" s="170" t="str">
        <f t="array" ref="L1421">IFERROR(VLOOKUP(B1421,RT!A:AJ,36,FALSE),"")</f>
        <v/>
      </c>
      <c r="M1421" s="53" t="str">
        <f t="array" ref="M1421">IFERROR(VLOOKUP(B1421,RT!A:AL,38,FALSE),"")</f>
        <v/>
      </c>
      <c r="N1421" s="52" t="str">
        <f t="array" ref="N1421">IFERROR(VLOOKUP(B1421,RT!A:AK,37,FALSE),"")</f>
        <v/>
      </c>
      <c r="O1421" s="54" t="str">
        <f t="array" ref="O1421">IFERROR(VLOOKUP(B1421,RT!A:I,9,FALSE),"")</f>
        <v/>
      </c>
      <c r="P1421" s="52" t="str">
        <f t="array" ref="P1421">IFERROR(VLOOKUP(B1421,RT!A:H,8,FALSE),"")</f>
        <v/>
      </c>
      <c r="Q1421" s="55" t="str">
        <f t="array" ref="Q1421">IFERROR(VLOOKUP(B1421,RT!A:AA,27,FALSE),"")</f>
        <v/>
      </c>
      <c r="R1421" s="56" t="str">
        <f t="array" ref="R1421">IF(AND(E1421&lt;&gt;"",G1421="INS",K1421="OUI",M1421&gt;0),M1421*IF($O1421&gt;41790,5.94,5.65),"")</f>
        <v/>
      </c>
      <c r="S1421" s="50" t="str">
        <f t="array" ref="S1421">IF(AND(E1421&lt;&gt;"",G1421="REV",K1421="OUI",M1421&gt;0),M1421*IF($O1421&gt;41790,6.2,5.9),"")</f>
        <v/>
      </c>
      <c r="T1421" s="57" t="str">
        <f t="array" ref="T1421">IF(AND(E1421&lt;&gt;"",K1421="NON",OR(L1421="Branchement individuel",L1421="Batiment détruit")),3,"")</f>
        <v/>
      </c>
      <c r="U1421" s="58"/>
      <c r="V1421" s="58" t="str">
        <f t="array" ref="V1421">IF(AND(E1421&lt;&gt;"",K1421="OUI",Q1421="OUI"),18,"")</f>
        <v/>
      </c>
      <c r="W1421" s="49" t="str">
        <f t="array" ref="W1421">IF(AND(E1421&lt;&gt;"",K1421="OUI",Q1421="OUI"),60,"")</f>
        <v/>
      </c>
      <c r="X1421" s="56"/>
      <c r="Y1421" s="49"/>
      <c r="Z1421" s="49"/>
      <c r="AA1421" s="51"/>
      <c r="AB1421" s="48"/>
    </row>
    <row r="1422" spans="1:28" x14ac:dyDescent="0.25">
      <c r="A1422" s="152" t="str">
        <f t="array" ref="A1422">IF(D1422="",RIGHT(E1422,7),"")</f>
        <v>5616152</v>
      </c>
      <c r="B1422" s="152">
        <f t="array" ref="B1422">E1422</f>
        <v>10005616152</v>
      </c>
      <c r="C1422" s="61" t="str">
        <f t="array" ref="C1422">IFERROR(VLOOKUP(B1422,RT!A:B,2,FALSE),"")</f>
        <v/>
      </c>
      <c r="D1422" s="7" t="str">
        <f t="array" ref="D1422">IFERROR(VLOOKUP(B1422,RT!A:J,10,FALSE),"")</f>
        <v/>
      </c>
      <c r="E1422" s="203">
        <v>10005616152</v>
      </c>
      <c r="F1422" s="204" t="s">
        <v>1647</v>
      </c>
      <c r="G1422" s="204" t="s">
        <v>70</v>
      </c>
      <c r="H1422" s="204"/>
      <c r="I1422" s="204" t="s">
        <v>334</v>
      </c>
      <c r="J1422" s="202" t="s">
        <v>334</v>
      </c>
      <c r="K1422" s="169" t="str">
        <f t="array" ref="K1422">IFERROR(VLOOKUP(B1422,RT!A:K,11,FALSE),"")</f>
        <v/>
      </c>
      <c r="L1422" s="170" t="str">
        <f t="array" ref="L1422">IFERROR(VLOOKUP(B1422,RT!A:AJ,36,FALSE),"")</f>
        <v/>
      </c>
      <c r="M1422" s="53" t="str">
        <f t="array" ref="M1422">IFERROR(VLOOKUP(B1422,RT!A:AL,38,FALSE),"")</f>
        <v/>
      </c>
      <c r="N1422" s="52" t="str">
        <f t="array" ref="N1422">IFERROR(VLOOKUP(B1422,RT!A:AK,37,FALSE),"")</f>
        <v/>
      </c>
      <c r="O1422" s="54" t="str">
        <f t="array" ref="O1422">IFERROR(VLOOKUP(B1422,RT!A:I,9,FALSE),"")</f>
        <v/>
      </c>
      <c r="P1422" s="52" t="str">
        <f t="array" ref="P1422">IFERROR(VLOOKUP(B1422,RT!A:H,8,FALSE),"")</f>
        <v/>
      </c>
      <c r="Q1422" s="55" t="str">
        <f t="array" ref="Q1422">IFERROR(VLOOKUP(B1422,RT!A:AA,27,FALSE),"")</f>
        <v/>
      </c>
      <c r="R1422" s="56" t="str">
        <f t="array" ref="R1422">IF(AND(E1422&lt;&gt;"",G1422="INS",K1422="OUI",M1422&gt;0),M1422*IF($O1422&gt;41790,5.94,5.65),"")</f>
        <v/>
      </c>
      <c r="S1422" s="50" t="str">
        <f t="array" ref="S1422">IF(AND(E1422&lt;&gt;"",G1422="REV",K1422="OUI",M1422&gt;0),M1422*IF($O1422&gt;41790,6.2,5.9),"")</f>
        <v/>
      </c>
      <c r="T1422" s="57" t="str">
        <f t="array" ref="T1422">IF(AND(E1422&lt;&gt;"",K1422="NON",OR(L1422="Branchement individuel",L1422="Batiment détruit")),3,"")</f>
        <v/>
      </c>
      <c r="U1422" s="58"/>
      <c r="V1422" s="58" t="str">
        <f t="array" ref="V1422">IF(AND(E1422&lt;&gt;"",K1422="OUI",Q1422="OUI"),18,"")</f>
        <v/>
      </c>
      <c r="W1422" s="49" t="str">
        <f t="array" ref="W1422">IF(AND(E1422&lt;&gt;"",K1422="OUI",Q1422="OUI"),60,"")</f>
        <v/>
      </c>
      <c r="X1422" s="56"/>
      <c r="Y1422" s="49"/>
      <c r="Z1422" s="49"/>
      <c r="AA1422" s="51"/>
      <c r="AB1422" s="48"/>
    </row>
    <row r="1423" spans="1:28" x14ac:dyDescent="0.25">
      <c r="A1423" s="152" t="str">
        <f t="array" ref="A1423">IF(D1423="",RIGHT(E1423,7),"")</f>
        <v>5385876</v>
      </c>
      <c r="B1423" s="152">
        <f t="array" ref="B1423">E1423</f>
        <v>10005385876</v>
      </c>
      <c r="C1423" s="61" t="str">
        <f t="array" ref="C1423">IFERROR(VLOOKUP(B1423,RT!A:B,2,FALSE),"")</f>
        <v/>
      </c>
      <c r="D1423" s="7" t="str">
        <f t="array" ref="D1423">IFERROR(VLOOKUP(B1423,RT!A:J,10,FALSE),"")</f>
        <v/>
      </c>
      <c r="E1423" s="203">
        <v>10005385876</v>
      </c>
      <c r="F1423" s="204" t="s">
        <v>1511</v>
      </c>
      <c r="G1423" s="204" t="s">
        <v>70</v>
      </c>
      <c r="H1423" s="204"/>
      <c r="I1423" s="204" t="s">
        <v>334</v>
      </c>
      <c r="J1423" s="202" t="s">
        <v>334</v>
      </c>
      <c r="K1423" s="169" t="str">
        <f t="array" ref="K1423">IFERROR(VLOOKUP(B1423,RT!A:K,11,FALSE),"")</f>
        <v/>
      </c>
      <c r="L1423" s="170" t="str">
        <f t="array" ref="L1423">IFERROR(VLOOKUP(B1423,RT!A:AJ,36,FALSE),"")</f>
        <v/>
      </c>
      <c r="M1423" s="53" t="str">
        <f t="array" ref="M1423">IFERROR(VLOOKUP(B1423,RT!A:AL,38,FALSE),"")</f>
        <v/>
      </c>
      <c r="N1423" s="52" t="str">
        <f t="array" ref="N1423">IFERROR(VLOOKUP(B1423,RT!A:AK,37,FALSE),"")</f>
        <v/>
      </c>
      <c r="O1423" s="54" t="str">
        <f t="array" ref="O1423">IFERROR(VLOOKUP(B1423,RT!A:I,9,FALSE),"")</f>
        <v/>
      </c>
      <c r="P1423" s="52" t="str">
        <f t="array" ref="P1423">IFERROR(VLOOKUP(B1423,RT!A:H,8,FALSE),"")</f>
        <v/>
      </c>
      <c r="Q1423" s="55" t="str">
        <f t="array" ref="Q1423">IFERROR(VLOOKUP(B1423,RT!A:AA,27,FALSE),"")</f>
        <v/>
      </c>
      <c r="R1423" s="56" t="str">
        <f t="array" ref="R1423">IF(AND(E1423&lt;&gt;"",G1423="INS",K1423="OUI",M1423&gt;0),M1423*IF($O1423&gt;41790,5.94,5.65),"")</f>
        <v/>
      </c>
      <c r="S1423" s="50" t="str">
        <f t="array" ref="S1423">IF(AND(E1423&lt;&gt;"",G1423="REV",K1423="OUI",M1423&gt;0),M1423*IF($O1423&gt;41790,6.2,5.9),"")</f>
        <v/>
      </c>
      <c r="T1423" s="57" t="str">
        <f t="array" ref="T1423">IF(AND(E1423&lt;&gt;"",K1423="NON",OR(L1423="Branchement individuel",L1423="Batiment détruit")),3,"")</f>
        <v/>
      </c>
      <c r="U1423" s="58"/>
      <c r="V1423" s="58" t="str">
        <f t="array" ref="V1423">IF(AND(E1423&lt;&gt;"",K1423="OUI",Q1423="OUI"),18,"")</f>
        <v/>
      </c>
      <c r="W1423" s="49" t="str">
        <f t="array" ref="W1423">IF(AND(E1423&lt;&gt;"",K1423="OUI",Q1423="OUI"),60,"")</f>
        <v/>
      </c>
      <c r="X1423" s="56"/>
      <c r="Y1423" s="49"/>
      <c r="Z1423" s="49"/>
      <c r="AA1423" s="51"/>
      <c r="AB1423" s="48"/>
    </row>
    <row r="1424" spans="1:28" x14ac:dyDescent="0.25">
      <c r="A1424" s="152" t="str">
        <f t="array" ref="A1424">IF(D1424="",RIGHT(E1424,7),"")</f>
        <v>5386356</v>
      </c>
      <c r="B1424" s="152">
        <f t="array" ref="B1424">E1424</f>
        <v>10005386356</v>
      </c>
      <c r="C1424" s="61" t="str">
        <f t="array" ref="C1424">IFERROR(VLOOKUP(B1424,RT!A:B,2,FALSE),"")</f>
        <v/>
      </c>
      <c r="D1424" s="7" t="str">
        <f t="array" ref="D1424">IFERROR(VLOOKUP(B1424,RT!A:J,10,FALSE),"")</f>
        <v/>
      </c>
      <c r="E1424" s="203">
        <v>10005386356</v>
      </c>
      <c r="F1424" s="204" t="s">
        <v>1512</v>
      </c>
      <c r="G1424" s="204" t="s">
        <v>70</v>
      </c>
      <c r="H1424" s="204"/>
      <c r="I1424" s="204" t="s">
        <v>334</v>
      </c>
      <c r="J1424" s="202" t="s">
        <v>334</v>
      </c>
      <c r="K1424" s="169" t="str">
        <f t="array" ref="K1424">IFERROR(VLOOKUP(B1424,RT!A:K,11,FALSE),"")</f>
        <v/>
      </c>
      <c r="L1424" s="170" t="str">
        <f t="array" ref="L1424">IFERROR(VLOOKUP(B1424,RT!A:AJ,36,FALSE),"")</f>
        <v/>
      </c>
      <c r="M1424" s="53" t="str">
        <f t="array" ref="M1424">IFERROR(VLOOKUP(B1424,RT!A:AL,38,FALSE),"")</f>
        <v/>
      </c>
      <c r="N1424" s="52" t="str">
        <f t="array" ref="N1424">IFERROR(VLOOKUP(B1424,RT!A:AK,37,FALSE),"")</f>
        <v/>
      </c>
      <c r="O1424" s="54" t="str">
        <f t="array" ref="O1424">IFERROR(VLOOKUP(B1424,RT!A:I,9,FALSE),"")</f>
        <v/>
      </c>
      <c r="P1424" s="52" t="str">
        <f t="array" ref="P1424">IFERROR(VLOOKUP(B1424,RT!A:H,8,FALSE),"")</f>
        <v/>
      </c>
      <c r="Q1424" s="55" t="str">
        <f t="array" ref="Q1424">IFERROR(VLOOKUP(B1424,RT!A:AA,27,FALSE),"")</f>
        <v/>
      </c>
      <c r="R1424" s="56" t="str">
        <f t="array" ref="R1424">IF(AND(E1424&lt;&gt;"",G1424="INS",K1424="OUI",M1424&gt;0),M1424*IF($O1424&gt;41790,5.94,5.65),"")</f>
        <v/>
      </c>
      <c r="S1424" s="50" t="str">
        <f t="array" ref="S1424">IF(AND(E1424&lt;&gt;"",G1424="REV",K1424="OUI",M1424&gt;0),M1424*IF($O1424&gt;41790,6.2,5.9),"")</f>
        <v/>
      </c>
      <c r="T1424" s="57" t="str">
        <f t="array" ref="T1424">IF(AND(E1424&lt;&gt;"",K1424="NON",OR(L1424="Branchement individuel",L1424="Batiment détruit")),3,"")</f>
        <v/>
      </c>
      <c r="U1424" s="58"/>
      <c r="V1424" s="58" t="str">
        <f t="array" ref="V1424">IF(AND(E1424&lt;&gt;"",K1424="OUI",Q1424="OUI"),18,"")</f>
        <v/>
      </c>
      <c r="W1424" s="49" t="str">
        <f t="array" ref="W1424">IF(AND(E1424&lt;&gt;"",K1424="OUI",Q1424="OUI"),60,"")</f>
        <v/>
      </c>
      <c r="X1424" s="56"/>
      <c r="Y1424" s="49"/>
      <c r="Z1424" s="49"/>
      <c r="AA1424" s="51"/>
      <c r="AB1424" s="48"/>
    </row>
    <row r="1425" spans="1:28" x14ac:dyDescent="0.25">
      <c r="A1425" s="152" t="str">
        <f t="array" ref="A1425">IF(D1425="",RIGHT(E1425,7),"")</f>
        <v>5585128</v>
      </c>
      <c r="B1425" s="152">
        <f t="array" ref="B1425">E1425</f>
        <v>10005585128</v>
      </c>
      <c r="C1425" s="61" t="str">
        <f t="array" ref="C1425">IFERROR(VLOOKUP(B1425,RT!A:B,2,FALSE),"")</f>
        <v/>
      </c>
      <c r="D1425" s="7" t="str">
        <f t="array" ref="D1425">IFERROR(VLOOKUP(B1425,RT!A:J,10,FALSE),"")</f>
        <v/>
      </c>
      <c r="E1425" s="203">
        <v>10005585128</v>
      </c>
      <c r="F1425" s="204" t="s">
        <v>1527</v>
      </c>
      <c r="G1425" s="204" t="s">
        <v>70</v>
      </c>
      <c r="H1425" s="204"/>
      <c r="I1425" s="204" t="s">
        <v>334</v>
      </c>
      <c r="J1425" s="202" t="s">
        <v>334</v>
      </c>
      <c r="K1425" s="169" t="str">
        <f t="array" ref="K1425">IFERROR(VLOOKUP(B1425,RT!A:K,11,FALSE),"")</f>
        <v/>
      </c>
      <c r="L1425" s="170" t="str">
        <f t="array" ref="L1425">IFERROR(VLOOKUP(B1425,RT!A:AJ,36,FALSE),"")</f>
        <v/>
      </c>
      <c r="M1425" s="53" t="str">
        <f t="array" ref="M1425">IFERROR(VLOOKUP(B1425,RT!A:AL,38,FALSE),"")</f>
        <v/>
      </c>
      <c r="N1425" s="52" t="str">
        <f t="array" ref="N1425">IFERROR(VLOOKUP(B1425,RT!A:AK,37,FALSE),"")</f>
        <v/>
      </c>
      <c r="O1425" s="54" t="str">
        <f t="array" ref="O1425">IFERROR(VLOOKUP(B1425,RT!A:I,9,FALSE),"")</f>
        <v/>
      </c>
      <c r="P1425" s="52" t="str">
        <f t="array" ref="P1425">IFERROR(VLOOKUP(B1425,RT!A:H,8,FALSE),"")</f>
        <v/>
      </c>
      <c r="Q1425" s="55" t="str">
        <f t="array" ref="Q1425">IFERROR(VLOOKUP(B1425,RT!A:AA,27,FALSE),"")</f>
        <v/>
      </c>
      <c r="R1425" s="56" t="str">
        <f t="array" ref="R1425">IF(AND(E1425&lt;&gt;"",G1425="INS",K1425="OUI",M1425&gt;0),M1425*IF($O1425&gt;41790,5.94,5.65),"")</f>
        <v/>
      </c>
      <c r="S1425" s="50" t="str">
        <f t="array" ref="S1425">IF(AND(E1425&lt;&gt;"",G1425="REV",K1425="OUI",M1425&gt;0),M1425*IF($O1425&gt;41790,6.2,5.9),"")</f>
        <v/>
      </c>
      <c r="T1425" s="57" t="str">
        <f t="array" ref="T1425">IF(AND(E1425&lt;&gt;"",K1425="NON",OR(L1425="Branchement individuel",L1425="Batiment détruit")),3,"")</f>
        <v/>
      </c>
      <c r="U1425" s="58"/>
      <c r="V1425" s="58" t="str">
        <f t="array" ref="V1425">IF(AND(E1425&lt;&gt;"",K1425="OUI",Q1425="OUI"),18,"")</f>
        <v/>
      </c>
      <c r="W1425" s="49" t="str">
        <f t="array" ref="W1425">IF(AND(E1425&lt;&gt;"",K1425="OUI",Q1425="OUI"),60,"")</f>
        <v/>
      </c>
      <c r="X1425" s="56"/>
      <c r="Y1425" s="49"/>
      <c r="Z1425" s="49"/>
      <c r="AA1425" s="51"/>
      <c r="AB1425" s="48"/>
    </row>
    <row r="1426" spans="1:28" x14ac:dyDescent="0.25">
      <c r="A1426" s="152" t="str">
        <f t="array" ref="A1426">IF(D1426="",RIGHT(E1426,7),"")</f>
        <v>5649082</v>
      </c>
      <c r="B1426" s="152">
        <f t="array" ref="B1426">E1426</f>
        <v>10005649082</v>
      </c>
      <c r="C1426" s="61" t="str">
        <f t="array" ref="C1426">IFERROR(VLOOKUP(B1426,RT!A:B,2,FALSE),"")</f>
        <v/>
      </c>
      <c r="D1426" s="7" t="str">
        <f t="array" ref="D1426">IFERROR(VLOOKUP(B1426,RT!A:J,10,FALSE),"")</f>
        <v/>
      </c>
      <c r="E1426" s="203">
        <v>10005649082</v>
      </c>
      <c r="F1426" s="204" t="s">
        <v>1437</v>
      </c>
      <c r="G1426" s="204" t="s">
        <v>70</v>
      </c>
      <c r="H1426" s="204"/>
      <c r="I1426" s="204" t="s">
        <v>334</v>
      </c>
      <c r="J1426" s="202" t="s">
        <v>334</v>
      </c>
      <c r="K1426" s="169" t="str">
        <f t="array" ref="K1426">IFERROR(VLOOKUP(B1426,RT!A:K,11,FALSE),"")</f>
        <v/>
      </c>
      <c r="L1426" s="170" t="str">
        <f t="array" ref="L1426">IFERROR(VLOOKUP(B1426,RT!A:AJ,36,FALSE),"")</f>
        <v/>
      </c>
      <c r="M1426" s="53" t="str">
        <f t="array" ref="M1426">IFERROR(VLOOKUP(B1426,RT!A:AL,38,FALSE),"")</f>
        <v/>
      </c>
      <c r="N1426" s="52" t="str">
        <f t="array" ref="N1426">IFERROR(VLOOKUP(B1426,RT!A:AK,37,FALSE),"")</f>
        <v/>
      </c>
      <c r="O1426" s="54" t="str">
        <f t="array" ref="O1426">IFERROR(VLOOKUP(B1426,RT!A:I,9,FALSE),"")</f>
        <v/>
      </c>
      <c r="P1426" s="52" t="str">
        <f t="array" ref="P1426">IFERROR(VLOOKUP(B1426,RT!A:H,8,FALSE),"")</f>
        <v/>
      </c>
      <c r="Q1426" s="55" t="str">
        <f t="array" ref="Q1426">IFERROR(VLOOKUP(B1426,RT!A:AA,27,FALSE),"")</f>
        <v/>
      </c>
      <c r="R1426" s="56" t="str">
        <f t="array" ref="R1426">IF(AND(E1426&lt;&gt;"",G1426="INS",K1426="OUI",M1426&gt;0),M1426*IF($O1426&gt;41790,5.94,5.65),"")</f>
        <v/>
      </c>
      <c r="S1426" s="50" t="str">
        <f t="array" ref="S1426">IF(AND(E1426&lt;&gt;"",G1426="REV",K1426="OUI",M1426&gt;0),M1426*IF($O1426&gt;41790,6.2,5.9),"")</f>
        <v/>
      </c>
      <c r="T1426" s="57" t="str">
        <f t="array" ref="T1426">IF(AND(E1426&lt;&gt;"",K1426="NON",OR(L1426="Branchement individuel",L1426="Batiment détruit")),3,"")</f>
        <v/>
      </c>
      <c r="U1426" s="58"/>
      <c r="V1426" s="58" t="str">
        <f t="array" ref="V1426">IF(AND(E1426&lt;&gt;"",K1426="OUI",Q1426="OUI"),18,"")</f>
        <v/>
      </c>
      <c r="W1426" s="49" t="str">
        <f t="array" ref="W1426">IF(AND(E1426&lt;&gt;"",K1426="OUI",Q1426="OUI"),60,"")</f>
        <v/>
      </c>
      <c r="X1426" s="56"/>
      <c r="Y1426" s="49"/>
      <c r="Z1426" s="49"/>
      <c r="AA1426" s="51"/>
      <c r="AB1426" s="48"/>
    </row>
    <row r="1427" spans="1:28" x14ac:dyDescent="0.25">
      <c r="A1427" s="152" t="str">
        <f t="array" ref="A1427">IF(D1427="",RIGHT(E1427,7),"")</f>
        <v>5245031</v>
      </c>
      <c r="B1427" s="152">
        <f t="array" ref="B1427">E1427</f>
        <v>10005245031</v>
      </c>
      <c r="C1427" s="61" t="str">
        <f t="array" ref="C1427">IFERROR(VLOOKUP(B1427,RT!A:B,2,FALSE),"")</f>
        <v/>
      </c>
      <c r="D1427" s="7" t="str">
        <f t="array" ref="D1427">IFERROR(VLOOKUP(B1427,RT!A:J,10,FALSE),"")</f>
        <v/>
      </c>
      <c r="E1427" s="203">
        <v>10005245031</v>
      </c>
      <c r="F1427" s="204" t="s">
        <v>1552</v>
      </c>
      <c r="G1427" s="204" t="s">
        <v>70</v>
      </c>
      <c r="H1427" s="204"/>
      <c r="I1427" s="204" t="s">
        <v>334</v>
      </c>
      <c r="J1427" s="202" t="s">
        <v>334</v>
      </c>
      <c r="K1427" s="169" t="str">
        <f t="array" ref="K1427">IFERROR(VLOOKUP(B1427,RT!A:K,11,FALSE),"")</f>
        <v/>
      </c>
      <c r="L1427" s="170" t="str">
        <f t="array" ref="L1427">IFERROR(VLOOKUP(B1427,RT!A:AJ,36,FALSE),"")</f>
        <v/>
      </c>
      <c r="M1427" s="53" t="str">
        <f t="array" ref="M1427">IFERROR(VLOOKUP(B1427,RT!A:AL,38,FALSE),"")</f>
        <v/>
      </c>
      <c r="N1427" s="52" t="str">
        <f t="array" ref="N1427">IFERROR(VLOOKUP(B1427,RT!A:AK,37,FALSE),"")</f>
        <v/>
      </c>
      <c r="O1427" s="54" t="str">
        <f t="array" ref="O1427">IFERROR(VLOOKUP(B1427,RT!A:I,9,FALSE),"")</f>
        <v/>
      </c>
      <c r="P1427" s="52" t="str">
        <f t="array" ref="P1427">IFERROR(VLOOKUP(B1427,RT!A:H,8,FALSE),"")</f>
        <v/>
      </c>
      <c r="Q1427" s="55" t="str">
        <f t="array" ref="Q1427">IFERROR(VLOOKUP(B1427,RT!A:AA,27,FALSE),"")</f>
        <v/>
      </c>
      <c r="R1427" s="56" t="str">
        <f t="array" ref="R1427">IF(AND(E1427&lt;&gt;"",G1427="INS",K1427="OUI",M1427&gt;0),M1427*IF($O1427&gt;41790,5.94,5.65),"")</f>
        <v/>
      </c>
      <c r="S1427" s="50" t="str">
        <f t="array" ref="S1427">IF(AND(E1427&lt;&gt;"",G1427="REV",K1427="OUI",M1427&gt;0),M1427*IF($O1427&gt;41790,6.2,5.9),"")</f>
        <v/>
      </c>
      <c r="T1427" s="57" t="str">
        <f t="array" ref="T1427">IF(AND(E1427&lt;&gt;"",K1427="NON",OR(L1427="Branchement individuel",L1427="Batiment détruit")),3,"")</f>
        <v/>
      </c>
      <c r="U1427" s="58"/>
      <c r="V1427" s="58" t="str">
        <f t="array" ref="V1427">IF(AND(E1427&lt;&gt;"",K1427="OUI",Q1427="OUI"),18,"")</f>
        <v/>
      </c>
      <c r="W1427" s="49" t="str">
        <f t="array" ref="W1427">IF(AND(E1427&lt;&gt;"",K1427="OUI",Q1427="OUI"),60,"")</f>
        <v/>
      </c>
      <c r="X1427" s="56"/>
      <c r="Y1427" s="49"/>
      <c r="Z1427" s="49"/>
      <c r="AA1427" s="51"/>
      <c r="AB1427" s="48"/>
    </row>
    <row r="1428" spans="1:28" x14ac:dyDescent="0.25">
      <c r="A1428" s="152" t="str">
        <f t="array" ref="A1428">IF(D1428="",RIGHT(E1428,7),"")</f>
        <v>5245622</v>
      </c>
      <c r="B1428" s="152">
        <f t="array" ref="B1428">E1428</f>
        <v>10005245622</v>
      </c>
      <c r="C1428" s="61" t="str">
        <f t="array" ref="C1428">IFERROR(VLOOKUP(B1428,RT!A:B,2,FALSE),"")</f>
        <v/>
      </c>
      <c r="D1428" s="7" t="str">
        <f t="array" ref="D1428">IFERROR(VLOOKUP(B1428,RT!A:J,10,FALSE),"")</f>
        <v/>
      </c>
      <c r="E1428" s="203">
        <v>10005245622</v>
      </c>
      <c r="F1428" s="204" t="s">
        <v>1557</v>
      </c>
      <c r="G1428" s="204" t="s">
        <v>70</v>
      </c>
      <c r="H1428" s="204"/>
      <c r="I1428" s="204" t="s">
        <v>334</v>
      </c>
      <c r="J1428" s="202" t="s">
        <v>334</v>
      </c>
      <c r="K1428" s="169" t="str">
        <f t="array" ref="K1428">IFERROR(VLOOKUP(B1428,RT!A:K,11,FALSE),"")</f>
        <v/>
      </c>
      <c r="L1428" s="170" t="str">
        <f t="array" ref="L1428">IFERROR(VLOOKUP(B1428,RT!A:AJ,36,FALSE),"")</f>
        <v/>
      </c>
      <c r="M1428" s="53" t="str">
        <f t="array" ref="M1428">IFERROR(VLOOKUP(B1428,RT!A:AL,38,FALSE),"")</f>
        <v/>
      </c>
      <c r="N1428" s="52" t="str">
        <f t="array" ref="N1428">IFERROR(VLOOKUP(B1428,RT!A:AK,37,FALSE),"")</f>
        <v/>
      </c>
      <c r="O1428" s="54" t="str">
        <f t="array" ref="O1428">IFERROR(VLOOKUP(B1428,RT!A:I,9,FALSE),"")</f>
        <v/>
      </c>
      <c r="P1428" s="52" t="str">
        <f t="array" ref="P1428">IFERROR(VLOOKUP(B1428,RT!A:H,8,FALSE),"")</f>
        <v/>
      </c>
      <c r="Q1428" s="55" t="str">
        <f t="array" ref="Q1428">IFERROR(VLOOKUP(B1428,RT!A:AA,27,FALSE),"")</f>
        <v/>
      </c>
      <c r="R1428" s="56" t="str">
        <f t="array" ref="R1428">IF(AND(E1428&lt;&gt;"",G1428="INS",K1428="OUI",M1428&gt;0),M1428*IF($O1428&gt;41790,5.94,5.65),"")</f>
        <v/>
      </c>
      <c r="S1428" s="50" t="str">
        <f t="array" ref="S1428">IF(AND(E1428&lt;&gt;"",G1428="REV",K1428="OUI",M1428&gt;0),M1428*IF($O1428&gt;41790,6.2,5.9),"")</f>
        <v/>
      </c>
      <c r="T1428" s="57" t="str">
        <f t="array" ref="T1428">IF(AND(E1428&lt;&gt;"",K1428="NON",OR(L1428="Branchement individuel",L1428="Batiment détruit")),3,"")</f>
        <v/>
      </c>
      <c r="U1428" s="58"/>
      <c r="V1428" s="58" t="str">
        <f t="array" ref="V1428">IF(AND(E1428&lt;&gt;"",K1428="OUI",Q1428="OUI"),18,"")</f>
        <v/>
      </c>
      <c r="W1428" s="49" t="str">
        <f t="array" ref="W1428">IF(AND(E1428&lt;&gt;"",K1428="OUI",Q1428="OUI"),60,"")</f>
        <v/>
      </c>
      <c r="X1428" s="56"/>
      <c r="Y1428" s="49"/>
      <c r="Z1428" s="49"/>
      <c r="AA1428" s="51"/>
      <c r="AB1428" s="48"/>
    </row>
    <row r="1429" spans="1:28" x14ac:dyDescent="0.25">
      <c r="A1429" s="152" t="str">
        <f t="array" ref="A1429">IF(D1429="",RIGHT(E1429,7),"")</f>
        <v>5584520</v>
      </c>
      <c r="B1429" s="152">
        <f t="array" ref="B1429">E1429</f>
        <v>10005584520</v>
      </c>
      <c r="C1429" s="61" t="str">
        <f t="array" ref="C1429">IFERROR(VLOOKUP(B1429,RT!A:B,2,FALSE),"")</f>
        <v/>
      </c>
      <c r="D1429" s="7" t="str">
        <f t="array" ref="D1429">IFERROR(VLOOKUP(B1429,RT!A:J,10,FALSE),"")</f>
        <v/>
      </c>
      <c r="E1429" s="203">
        <v>10005584520</v>
      </c>
      <c r="F1429" s="204" t="s">
        <v>1472</v>
      </c>
      <c r="G1429" s="204" t="s">
        <v>70</v>
      </c>
      <c r="H1429" s="204"/>
      <c r="I1429" s="204" t="s">
        <v>334</v>
      </c>
      <c r="J1429" s="202" t="s">
        <v>334</v>
      </c>
      <c r="K1429" s="169" t="str">
        <f t="array" ref="K1429">IFERROR(VLOOKUP(B1429,RT!A:K,11,FALSE),"")</f>
        <v/>
      </c>
      <c r="L1429" s="170" t="str">
        <f t="array" ref="L1429">IFERROR(VLOOKUP(B1429,RT!A:AJ,36,FALSE),"")</f>
        <v/>
      </c>
      <c r="M1429" s="53" t="str">
        <f t="array" ref="M1429">IFERROR(VLOOKUP(B1429,RT!A:AL,38,FALSE),"")</f>
        <v/>
      </c>
      <c r="N1429" s="52" t="str">
        <f t="array" ref="N1429">IFERROR(VLOOKUP(B1429,RT!A:AK,37,FALSE),"")</f>
        <v/>
      </c>
      <c r="O1429" s="54" t="str">
        <f t="array" ref="O1429">IFERROR(VLOOKUP(B1429,RT!A:I,9,FALSE),"")</f>
        <v/>
      </c>
      <c r="P1429" s="52" t="str">
        <f t="array" ref="P1429">IFERROR(VLOOKUP(B1429,RT!A:H,8,FALSE),"")</f>
        <v/>
      </c>
      <c r="Q1429" s="55" t="str">
        <f t="array" ref="Q1429">IFERROR(VLOOKUP(B1429,RT!A:AA,27,FALSE),"")</f>
        <v/>
      </c>
      <c r="R1429" s="56" t="str">
        <f t="array" ref="R1429">IF(AND(E1429&lt;&gt;"",G1429="INS",K1429="OUI",M1429&gt;0),M1429*IF($O1429&gt;41790,5.94,5.65),"")</f>
        <v/>
      </c>
      <c r="S1429" s="50" t="str">
        <f t="array" ref="S1429">IF(AND(E1429&lt;&gt;"",G1429="REV",K1429="OUI",M1429&gt;0),M1429*IF($O1429&gt;41790,6.2,5.9),"")</f>
        <v/>
      </c>
      <c r="T1429" s="57" t="str">
        <f t="array" ref="T1429">IF(AND(E1429&lt;&gt;"",K1429="NON",OR(L1429="Branchement individuel",L1429="Batiment détruit")),3,"")</f>
        <v/>
      </c>
      <c r="U1429" s="58"/>
      <c r="V1429" s="58" t="str">
        <f t="array" ref="V1429">IF(AND(E1429&lt;&gt;"",K1429="OUI",Q1429="OUI"),18,"")</f>
        <v/>
      </c>
      <c r="W1429" s="49" t="str">
        <f t="array" ref="W1429">IF(AND(E1429&lt;&gt;"",K1429="OUI",Q1429="OUI"),60,"")</f>
        <v/>
      </c>
      <c r="X1429" s="56"/>
      <c r="Y1429" s="49"/>
      <c r="Z1429" s="49"/>
      <c r="AA1429" s="51"/>
      <c r="AB1429" s="48"/>
    </row>
    <row r="1430" spans="1:28" x14ac:dyDescent="0.25">
      <c r="A1430" s="152" t="str">
        <f t="array" ref="A1430">IF(D1430="",RIGHT(E1430,7),"")</f>
        <v>5243872</v>
      </c>
      <c r="B1430" s="152">
        <f t="array" ref="B1430">E1430</f>
        <v>10005243872</v>
      </c>
      <c r="C1430" s="61" t="str">
        <f t="array" ref="C1430">IFERROR(VLOOKUP(B1430,RT!A:B,2,FALSE),"")</f>
        <v/>
      </c>
      <c r="D1430" s="7" t="str">
        <f t="array" ref="D1430">IFERROR(VLOOKUP(B1430,RT!A:J,10,FALSE),"")</f>
        <v/>
      </c>
      <c r="E1430" s="203">
        <v>10005243872</v>
      </c>
      <c r="F1430" s="204" t="s">
        <v>1553</v>
      </c>
      <c r="G1430" s="204" t="s">
        <v>70</v>
      </c>
      <c r="H1430" s="204"/>
      <c r="I1430" s="204" t="s">
        <v>334</v>
      </c>
      <c r="J1430" s="202" t="s">
        <v>334</v>
      </c>
      <c r="K1430" s="169" t="str">
        <f t="array" ref="K1430">IFERROR(VLOOKUP(B1430,RT!A:K,11,FALSE),"")</f>
        <v/>
      </c>
      <c r="L1430" s="170" t="str">
        <f t="array" ref="L1430">IFERROR(VLOOKUP(B1430,RT!A:AJ,36,FALSE),"")</f>
        <v/>
      </c>
      <c r="M1430" s="53" t="str">
        <f t="array" ref="M1430">IFERROR(VLOOKUP(B1430,RT!A:AL,38,FALSE),"")</f>
        <v/>
      </c>
      <c r="N1430" s="52" t="str">
        <f t="array" ref="N1430">IFERROR(VLOOKUP(B1430,RT!A:AK,37,FALSE),"")</f>
        <v/>
      </c>
      <c r="O1430" s="54" t="str">
        <f t="array" ref="O1430">IFERROR(VLOOKUP(B1430,RT!A:I,9,FALSE),"")</f>
        <v/>
      </c>
      <c r="P1430" s="52" t="str">
        <f t="array" ref="P1430">IFERROR(VLOOKUP(B1430,RT!A:H,8,FALSE),"")</f>
        <v/>
      </c>
      <c r="Q1430" s="55" t="str">
        <f t="array" ref="Q1430">IFERROR(VLOOKUP(B1430,RT!A:AA,27,FALSE),"")</f>
        <v/>
      </c>
      <c r="R1430" s="56" t="str">
        <f t="array" ref="R1430">IF(AND(E1430&lt;&gt;"",G1430="INS",K1430="OUI",M1430&gt;0),M1430*IF($O1430&gt;41790,5.94,5.65),"")</f>
        <v/>
      </c>
      <c r="S1430" s="50" t="str">
        <f t="array" ref="S1430">IF(AND(E1430&lt;&gt;"",G1430="REV",K1430="OUI",M1430&gt;0),M1430*IF($O1430&gt;41790,6.2,5.9),"")</f>
        <v/>
      </c>
      <c r="T1430" s="57" t="str">
        <f t="array" ref="T1430">IF(AND(E1430&lt;&gt;"",K1430="NON",OR(L1430="Branchement individuel",L1430="Batiment détruit")),3,"")</f>
        <v/>
      </c>
      <c r="U1430" s="58"/>
      <c r="V1430" s="58" t="str">
        <f t="array" ref="V1430">IF(AND(E1430&lt;&gt;"",K1430="OUI",Q1430="OUI"),18,"")</f>
        <v/>
      </c>
      <c r="W1430" s="49" t="str">
        <f t="array" ref="W1430">IF(AND(E1430&lt;&gt;"",K1430="OUI",Q1430="OUI"),60,"")</f>
        <v/>
      </c>
      <c r="X1430" s="56"/>
      <c r="Y1430" s="49"/>
      <c r="Z1430" s="49"/>
      <c r="AA1430" s="51"/>
      <c r="AB1430" s="48"/>
    </row>
    <row r="1431" spans="1:28" x14ac:dyDescent="0.25">
      <c r="A1431" s="152" t="str">
        <f t="array" ref="A1431">IF(D1431="",RIGHT(E1431,7),"")</f>
        <v>5243293</v>
      </c>
      <c r="B1431" s="152">
        <f t="array" ref="B1431">E1431</f>
        <v>10005243293</v>
      </c>
      <c r="C1431" s="61" t="str">
        <f t="array" ref="C1431">IFERROR(VLOOKUP(B1431,RT!A:B,2,FALSE),"")</f>
        <v/>
      </c>
      <c r="D1431" s="7" t="str">
        <f t="array" ref="D1431">IFERROR(VLOOKUP(B1431,RT!A:J,10,FALSE),"")</f>
        <v/>
      </c>
      <c r="E1431" s="203">
        <v>10005243293</v>
      </c>
      <c r="F1431" s="204" t="s">
        <v>1554</v>
      </c>
      <c r="G1431" s="204" t="s">
        <v>70</v>
      </c>
      <c r="H1431" s="204"/>
      <c r="I1431" s="204" t="s">
        <v>334</v>
      </c>
      <c r="J1431" s="202" t="s">
        <v>334</v>
      </c>
      <c r="K1431" s="169" t="str">
        <f t="array" ref="K1431">IFERROR(VLOOKUP(B1431,RT!A:K,11,FALSE),"")</f>
        <v/>
      </c>
      <c r="L1431" s="170" t="str">
        <f t="array" ref="L1431">IFERROR(VLOOKUP(B1431,RT!A:AJ,36,FALSE),"")</f>
        <v/>
      </c>
      <c r="M1431" s="53" t="str">
        <f t="array" ref="M1431">IFERROR(VLOOKUP(B1431,RT!A:AL,38,FALSE),"")</f>
        <v/>
      </c>
      <c r="N1431" s="52" t="str">
        <f t="array" ref="N1431">IFERROR(VLOOKUP(B1431,RT!A:AK,37,FALSE),"")</f>
        <v/>
      </c>
      <c r="O1431" s="54" t="str">
        <f t="array" ref="O1431">IFERROR(VLOOKUP(B1431,RT!A:I,9,FALSE),"")</f>
        <v/>
      </c>
      <c r="P1431" s="52" t="str">
        <f t="array" ref="P1431">IFERROR(VLOOKUP(B1431,RT!A:H,8,FALSE),"")</f>
        <v/>
      </c>
      <c r="Q1431" s="55" t="str">
        <f t="array" ref="Q1431">IFERROR(VLOOKUP(B1431,RT!A:AA,27,FALSE),"")</f>
        <v/>
      </c>
      <c r="R1431" s="56" t="str">
        <f t="array" ref="R1431">IF(AND(E1431&lt;&gt;"",G1431="INS",K1431="OUI",M1431&gt;0),M1431*IF($O1431&gt;41790,5.94,5.65),"")</f>
        <v/>
      </c>
      <c r="S1431" s="50" t="str">
        <f t="array" ref="S1431">IF(AND(E1431&lt;&gt;"",G1431="REV",K1431="OUI",M1431&gt;0),M1431*IF($O1431&gt;41790,6.2,5.9),"")</f>
        <v/>
      </c>
      <c r="T1431" s="57" t="str">
        <f t="array" ref="T1431">IF(AND(E1431&lt;&gt;"",K1431="NON",OR(L1431="Branchement individuel",L1431="Batiment détruit")),3,"")</f>
        <v/>
      </c>
      <c r="U1431" s="58"/>
      <c r="V1431" s="58" t="str">
        <f t="array" ref="V1431">IF(AND(E1431&lt;&gt;"",K1431="OUI",Q1431="OUI"),18,"")</f>
        <v/>
      </c>
      <c r="W1431" s="49" t="str">
        <f t="array" ref="W1431">IF(AND(E1431&lt;&gt;"",K1431="OUI",Q1431="OUI"),60,"")</f>
        <v/>
      </c>
      <c r="X1431" s="56"/>
      <c r="Y1431" s="49"/>
      <c r="Z1431" s="49"/>
      <c r="AA1431" s="51"/>
      <c r="AB1431" s="48"/>
    </row>
    <row r="1432" spans="1:28" x14ac:dyDescent="0.25">
      <c r="A1432" s="152" t="str">
        <f t="array" ref="A1432">IF(D1432="",RIGHT(E1432,7),"")</f>
        <v>5242678</v>
      </c>
      <c r="B1432" s="152">
        <f t="array" ref="B1432">E1432</f>
        <v>10005242678</v>
      </c>
      <c r="C1432" s="61" t="str">
        <f t="array" ref="C1432">IFERROR(VLOOKUP(B1432,RT!A:B,2,FALSE),"")</f>
        <v/>
      </c>
      <c r="D1432" s="7" t="str">
        <f t="array" ref="D1432">IFERROR(VLOOKUP(B1432,RT!A:J,10,FALSE),"")</f>
        <v/>
      </c>
      <c r="E1432" s="203">
        <v>10005242678</v>
      </c>
      <c r="F1432" s="204" t="s">
        <v>1555</v>
      </c>
      <c r="G1432" s="204" t="s">
        <v>70</v>
      </c>
      <c r="H1432" s="204"/>
      <c r="I1432" s="204" t="s">
        <v>334</v>
      </c>
      <c r="J1432" s="202" t="s">
        <v>334</v>
      </c>
      <c r="K1432" s="169" t="str">
        <f t="array" ref="K1432">IFERROR(VLOOKUP(B1432,RT!A:K,11,FALSE),"")</f>
        <v/>
      </c>
      <c r="L1432" s="170" t="str">
        <f t="array" ref="L1432">IFERROR(VLOOKUP(B1432,RT!A:AJ,36,FALSE),"")</f>
        <v/>
      </c>
      <c r="M1432" s="53" t="str">
        <f t="array" ref="M1432">IFERROR(VLOOKUP(B1432,RT!A:AL,38,FALSE),"")</f>
        <v/>
      </c>
      <c r="N1432" s="52" t="str">
        <f t="array" ref="N1432">IFERROR(VLOOKUP(B1432,RT!A:AK,37,FALSE),"")</f>
        <v/>
      </c>
      <c r="O1432" s="54" t="str">
        <f t="array" ref="O1432">IFERROR(VLOOKUP(B1432,RT!A:I,9,FALSE),"")</f>
        <v/>
      </c>
      <c r="P1432" s="52" t="str">
        <f t="array" ref="P1432">IFERROR(VLOOKUP(B1432,RT!A:H,8,FALSE),"")</f>
        <v/>
      </c>
      <c r="Q1432" s="55" t="str">
        <f t="array" ref="Q1432">IFERROR(VLOOKUP(B1432,RT!A:AA,27,FALSE),"")</f>
        <v/>
      </c>
      <c r="R1432" s="56" t="str">
        <f t="array" ref="R1432">IF(AND(E1432&lt;&gt;"",G1432="INS",K1432="OUI",M1432&gt;0),M1432*IF($O1432&gt;41790,5.94,5.65),"")</f>
        <v/>
      </c>
      <c r="S1432" s="50" t="str">
        <f t="array" ref="S1432">IF(AND(E1432&lt;&gt;"",G1432="REV",K1432="OUI",M1432&gt;0),M1432*IF($O1432&gt;41790,6.2,5.9),"")</f>
        <v/>
      </c>
      <c r="T1432" s="57" t="str">
        <f t="array" ref="T1432">IF(AND(E1432&lt;&gt;"",K1432="NON",OR(L1432="Branchement individuel",L1432="Batiment détruit")),3,"")</f>
        <v/>
      </c>
      <c r="U1432" s="58"/>
      <c r="V1432" s="58" t="str">
        <f t="array" ref="V1432">IF(AND(E1432&lt;&gt;"",K1432="OUI",Q1432="OUI"),18,"")</f>
        <v/>
      </c>
      <c r="W1432" s="49" t="str">
        <f t="array" ref="W1432">IF(AND(E1432&lt;&gt;"",K1432="OUI",Q1432="OUI"),60,"")</f>
        <v/>
      </c>
      <c r="X1432" s="56"/>
      <c r="Y1432" s="49"/>
      <c r="Z1432" s="49"/>
      <c r="AA1432" s="51"/>
      <c r="AB1432" s="48"/>
    </row>
    <row r="1433" spans="1:28" x14ac:dyDescent="0.25">
      <c r="A1433" s="152" t="str">
        <f t="array" ref="A1433">IF(D1433="",RIGHT(E1433,7),"")</f>
        <v>5384933</v>
      </c>
      <c r="B1433" s="152">
        <f t="array" ref="B1433">E1433</f>
        <v>10005384933</v>
      </c>
      <c r="C1433" s="61" t="str">
        <f t="array" ref="C1433">IFERROR(VLOOKUP(B1433,RT!A:B,2,FALSE),"")</f>
        <v/>
      </c>
      <c r="D1433" s="7" t="str">
        <f t="array" ref="D1433">IFERROR(VLOOKUP(B1433,RT!A:J,10,FALSE),"")</f>
        <v/>
      </c>
      <c r="E1433" s="203">
        <v>10005384933</v>
      </c>
      <c r="F1433" s="204" t="s">
        <v>1556</v>
      </c>
      <c r="G1433" s="204" t="s">
        <v>70</v>
      </c>
      <c r="H1433" s="204"/>
      <c r="I1433" s="204" t="s">
        <v>334</v>
      </c>
      <c r="J1433" s="202" t="s">
        <v>334</v>
      </c>
      <c r="K1433" s="169" t="str">
        <f t="array" ref="K1433">IFERROR(VLOOKUP(B1433,RT!A:K,11,FALSE),"")</f>
        <v/>
      </c>
      <c r="L1433" s="170" t="str">
        <f t="array" ref="L1433">IFERROR(VLOOKUP(B1433,RT!A:AJ,36,FALSE),"")</f>
        <v/>
      </c>
      <c r="M1433" s="53" t="str">
        <f t="array" ref="M1433">IFERROR(VLOOKUP(B1433,RT!A:AL,38,FALSE),"")</f>
        <v/>
      </c>
      <c r="N1433" s="52" t="str">
        <f t="array" ref="N1433">IFERROR(VLOOKUP(B1433,RT!A:AK,37,FALSE),"")</f>
        <v/>
      </c>
      <c r="O1433" s="54" t="str">
        <f t="array" ref="O1433">IFERROR(VLOOKUP(B1433,RT!A:I,9,FALSE),"")</f>
        <v/>
      </c>
      <c r="P1433" s="52" t="str">
        <f t="array" ref="P1433">IFERROR(VLOOKUP(B1433,RT!A:H,8,FALSE),"")</f>
        <v/>
      </c>
      <c r="Q1433" s="55" t="str">
        <f t="array" ref="Q1433">IFERROR(VLOOKUP(B1433,RT!A:AA,27,FALSE),"")</f>
        <v/>
      </c>
      <c r="R1433" s="56" t="str">
        <f t="array" ref="R1433">IF(AND(E1433&lt;&gt;"",G1433="INS",K1433="OUI",M1433&gt;0),M1433*IF($O1433&gt;41790,5.94,5.65),"")</f>
        <v/>
      </c>
      <c r="S1433" s="50" t="str">
        <f t="array" ref="S1433">IF(AND(E1433&lt;&gt;"",G1433="REV",K1433="OUI",M1433&gt;0),M1433*IF($O1433&gt;41790,6.2,5.9),"")</f>
        <v/>
      </c>
      <c r="T1433" s="57" t="str">
        <f t="array" ref="T1433">IF(AND(E1433&lt;&gt;"",K1433="NON",OR(L1433="Branchement individuel",L1433="Batiment détruit")),3,"")</f>
        <v/>
      </c>
      <c r="U1433" s="58"/>
      <c r="V1433" s="58" t="str">
        <f t="array" ref="V1433">IF(AND(E1433&lt;&gt;"",K1433="OUI",Q1433="OUI"),18,"")</f>
        <v/>
      </c>
      <c r="W1433" s="49" t="str">
        <f t="array" ref="W1433">IF(AND(E1433&lt;&gt;"",K1433="OUI",Q1433="OUI"),60,"")</f>
        <v/>
      </c>
      <c r="X1433" s="56"/>
      <c r="Y1433" s="49"/>
      <c r="Z1433" s="49"/>
      <c r="AA1433" s="51"/>
      <c r="AB1433" s="48"/>
    </row>
    <row r="1434" spans="1:28" x14ac:dyDescent="0.25">
      <c r="A1434" s="152" t="str">
        <f t="array" ref="A1434">IF(D1434="",RIGHT(E1434,7),"")</f>
        <v>5340102</v>
      </c>
      <c r="B1434" s="152">
        <f t="array" ref="B1434">E1434</f>
        <v>10005340102</v>
      </c>
      <c r="C1434" s="61" t="str">
        <f t="array" ref="C1434">IFERROR(VLOOKUP(B1434,RT!A:B,2,FALSE),"")</f>
        <v/>
      </c>
      <c r="D1434" s="7" t="str">
        <f t="array" ref="D1434">IFERROR(VLOOKUP(B1434,RT!A:J,10,FALSE),"")</f>
        <v/>
      </c>
      <c r="E1434" s="203">
        <v>10005340102</v>
      </c>
      <c r="F1434" s="204" t="s">
        <v>1558</v>
      </c>
      <c r="G1434" s="204" t="s">
        <v>70</v>
      </c>
      <c r="H1434" s="204"/>
      <c r="I1434" s="204" t="s">
        <v>334</v>
      </c>
      <c r="J1434" s="202" t="s">
        <v>334</v>
      </c>
      <c r="K1434" s="169" t="str">
        <f t="array" ref="K1434">IFERROR(VLOOKUP(B1434,RT!A:K,11,FALSE),"")</f>
        <v/>
      </c>
      <c r="L1434" s="170" t="str">
        <f t="array" ref="L1434">IFERROR(VLOOKUP(B1434,RT!A:AJ,36,FALSE),"")</f>
        <v/>
      </c>
      <c r="M1434" s="53" t="str">
        <f t="array" ref="M1434">IFERROR(VLOOKUP(B1434,RT!A:AL,38,FALSE),"")</f>
        <v/>
      </c>
      <c r="N1434" s="52" t="str">
        <f t="array" ref="N1434">IFERROR(VLOOKUP(B1434,RT!A:AK,37,FALSE),"")</f>
        <v/>
      </c>
      <c r="O1434" s="54" t="str">
        <f t="array" ref="O1434">IFERROR(VLOOKUP(B1434,RT!A:I,9,FALSE),"")</f>
        <v/>
      </c>
      <c r="P1434" s="52" t="str">
        <f t="array" ref="P1434">IFERROR(VLOOKUP(B1434,RT!A:H,8,FALSE),"")</f>
        <v/>
      </c>
      <c r="Q1434" s="55" t="str">
        <f t="array" ref="Q1434">IFERROR(VLOOKUP(B1434,RT!A:AA,27,FALSE),"")</f>
        <v/>
      </c>
      <c r="R1434" s="56" t="str">
        <f t="array" ref="R1434">IF(AND(E1434&lt;&gt;"",G1434="INS",K1434="OUI",M1434&gt;0),M1434*IF($O1434&gt;41790,5.94,5.65),"")</f>
        <v/>
      </c>
      <c r="S1434" s="50" t="str">
        <f t="array" ref="S1434">IF(AND(E1434&lt;&gt;"",G1434="REV",K1434="OUI",M1434&gt;0),M1434*IF($O1434&gt;41790,6.2,5.9),"")</f>
        <v/>
      </c>
      <c r="T1434" s="57" t="str">
        <f t="array" ref="T1434">IF(AND(E1434&lt;&gt;"",K1434="NON",OR(L1434="Branchement individuel",L1434="Batiment détruit")),3,"")</f>
        <v/>
      </c>
      <c r="U1434" s="58"/>
      <c r="V1434" s="58" t="str">
        <f t="array" ref="V1434">IF(AND(E1434&lt;&gt;"",K1434="OUI",Q1434="OUI"),18,"")</f>
        <v/>
      </c>
      <c r="W1434" s="49" t="str">
        <f t="array" ref="W1434">IF(AND(E1434&lt;&gt;"",K1434="OUI",Q1434="OUI"),60,"")</f>
        <v/>
      </c>
      <c r="X1434" s="56"/>
      <c r="Y1434" s="49"/>
      <c r="Z1434" s="49"/>
      <c r="AA1434" s="51"/>
      <c r="AB1434" s="48"/>
    </row>
    <row r="1435" spans="1:28" x14ac:dyDescent="0.25">
      <c r="A1435" s="152" t="str">
        <f t="array" ref="A1435">IF(D1435="",RIGHT(E1435,7),"")</f>
        <v>5340106</v>
      </c>
      <c r="B1435" s="152">
        <f t="array" ref="B1435">E1435</f>
        <v>10005340106</v>
      </c>
      <c r="C1435" s="61" t="str">
        <f t="array" ref="C1435">IFERROR(VLOOKUP(B1435,RT!A:B,2,FALSE),"")</f>
        <v/>
      </c>
      <c r="D1435" s="7" t="str">
        <f t="array" ref="D1435">IFERROR(VLOOKUP(B1435,RT!A:J,10,FALSE),"")</f>
        <v/>
      </c>
      <c r="E1435" s="203">
        <v>10005340106</v>
      </c>
      <c r="F1435" s="204" t="s">
        <v>1463</v>
      </c>
      <c r="G1435" s="204" t="s">
        <v>70</v>
      </c>
      <c r="H1435" s="204"/>
      <c r="I1435" s="204" t="s">
        <v>334</v>
      </c>
      <c r="J1435" s="202" t="s">
        <v>334</v>
      </c>
      <c r="K1435" s="169" t="str">
        <f t="array" ref="K1435">IFERROR(VLOOKUP(B1435,RT!A:K,11,FALSE),"")</f>
        <v/>
      </c>
      <c r="L1435" s="170" t="str">
        <f t="array" ref="L1435">IFERROR(VLOOKUP(B1435,RT!A:AJ,36,FALSE),"")</f>
        <v/>
      </c>
      <c r="M1435" s="53" t="str">
        <f t="array" ref="M1435">IFERROR(VLOOKUP(B1435,RT!A:AL,38,FALSE),"")</f>
        <v/>
      </c>
      <c r="N1435" s="52" t="str">
        <f t="array" ref="N1435">IFERROR(VLOOKUP(B1435,RT!A:AK,37,FALSE),"")</f>
        <v/>
      </c>
      <c r="O1435" s="54" t="str">
        <f t="array" ref="O1435">IFERROR(VLOOKUP(B1435,RT!A:I,9,FALSE),"")</f>
        <v/>
      </c>
      <c r="P1435" s="52" t="str">
        <f t="array" ref="P1435">IFERROR(VLOOKUP(B1435,RT!A:H,8,FALSE),"")</f>
        <v/>
      </c>
      <c r="Q1435" s="55" t="str">
        <f t="array" ref="Q1435">IFERROR(VLOOKUP(B1435,RT!A:AA,27,FALSE),"")</f>
        <v/>
      </c>
      <c r="R1435" s="56" t="str">
        <f t="array" ref="R1435">IF(AND(E1435&lt;&gt;"",G1435="INS",K1435="OUI",M1435&gt;0),M1435*IF($O1435&gt;41790,5.94,5.65),"")</f>
        <v/>
      </c>
      <c r="S1435" s="50" t="str">
        <f t="array" ref="S1435">IF(AND(E1435&lt;&gt;"",G1435="REV",K1435="OUI",M1435&gt;0),M1435*IF($O1435&gt;41790,6.2,5.9),"")</f>
        <v/>
      </c>
      <c r="T1435" s="57" t="str">
        <f t="array" ref="T1435">IF(AND(E1435&lt;&gt;"",K1435="NON",OR(L1435="Branchement individuel",L1435="Batiment détruit")),3,"")</f>
        <v/>
      </c>
      <c r="U1435" s="58"/>
      <c r="V1435" s="58" t="str">
        <f t="array" ref="V1435">IF(AND(E1435&lt;&gt;"",K1435="OUI",Q1435="OUI"),18,"")</f>
        <v/>
      </c>
      <c r="W1435" s="49" t="str">
        <f t="array" ref="W1435">IF(AND(E1435&lt;&gt;"",K1435="OUI",Q1435="OUI"),60,"")</f>
        <v/>
      </c>
      <c r="X1435" s="56"/>
      <c r="Y1435" s="49"/>
      <c r="Z1435" s="49"/>
      <c r="AA1435" s="51"/>
      <c r="AB1435" s="48"/>
    </row>
    <row r="1436" spans="1:28" x14ac:dyDescent="0.25">
      <c r="A1436" s="152" t="str">
        <f t="array" ref="A1436">IF(D1436="",RIGHT(E1436,7),"")</f>
        <v>5200119</v>
      </c>
      <c r="B1436" s="152">
        <f t="array" ref="B1436">E1436</f>
        <v>10005200119</v>
      </c>
      <c r="C1436" s="61" t="str">
        <f t="array" ref="C1436">IFERROR(VLOOKUP(B1436,RT!A:B,2,FALSE),"")</f>
        <v/>
      </c>
      <c r="D1436" s="7" t="str">
        <f t="array" ref="D1436">IFERROR(VLOOKUP(B1436,RT!A:J,10,FALSE),"")</f>
        <v/>
      </c>
      <c r="E1436" s="203">
        <v>10005200119</v>
      </c>
      <c r="F1436" s="204" t="s">
        <v>1548</v>
      </c>
      <c r="G1436" s="204" t="s">
        <v>70</v>
      </c>
      <c r="H1436" s="204"/>
      <c r="I1436" s="204" t="s">
        <v>334</v>
      </c>
      <c r="J1436" s="202" t="s">
        <v>334</v>
      </c>
      <c r="K1436" s="169" t="str">
        <f t="array" ref="K1436">IFERROR(VLOOKUP(B1436,RT!A:K,11,FALSE),"")</f>
        <v/>
      </c>
      <c r="L1436" s="170" t="str">
        <f t="array" ref="L1436">IFERROR(VLOOKUP(B1436,RT!A:AJ,36,FALSE),"")</f>
        <v/>
      </c>
      <c r="M1436" s="53" t="str">
        <f t="array" ref="M1436">IFERROR(VLOOKUP(B1436,RT!A:AL,38,FALSE),"")</f>
        <v/>
      </c>
      <c r="N1436" s="52" t="str">
        <f t="array" ref="N1436">IFERROR(VLOOKUP(B1436,RT!A:AK,37,FALSE),"")</f>
        <v/>
      </c>
      <c r="O1436" s="54" t="str">
        <f t="array" ref="O1436">IFERROR(VLOOKUP(B1436,RT!A:I,9,FALSE),"")</f>
        <v/>
      </c>
      <c r="P1436" s="52" t="str">
        <f t="array" ref="P1436">IFERROR(VLOOKUP(B1436,RT!A:H,8,FALSE),"")</f>
        <v/>
      </c>
      <c r="Q1436" s="55" t="str">
        <f t="array" ref="Q1436">IFERROR(VLOOKUP(B1436,RT!A:AA,27,FALSE),"")</f>
        <v/>
      </c>
      <c r="R1436" s="56" t="str">
        <f t="array" ref="R1436">IF(AND(E1436&lt;&gt;"",G1436="INS",K1436="OUI",M1436&gt;0),M1436*IF($O1436&gt;41790,5.94,5.65),"")</f>
        <v/>
      </c>
      <c r="S1436" s="50" t="str">
        <f t="array" ref="S1436">IF(AND(E1436&lt;&gt;"",G1436="REV",K1436="OUI",M1436&gt;0),M1436*IF($O1436&gt;41790,6.2,5.9),"")</f>
        <v/>
      </c>
      <c r="T1436" s="57" t="str">
        <f t="array" ref="T1436">IF(AND(E1436&lt;&gt;"",K1436="NON",OR(L1436="Branchement individuel",L1436="Batiment détruit")),3,"")</f>
        <v/>
      </c>
      <c r="U1436" s="58"/>
      <c r="V1436" s="58" t="str">
        <f t="array" ref="V1436">IF(AND(E1436&lt;&gt;"",K1436="OUI",Q1436="OUI"),18,"")</f>
        <v/>
      </c>
      <c r="W1436" s="49" t="str">
        <f t="array" ref="W1436">IF(AND(E1436&lt;&gt;"",K1436="OUI",Q1436="OUI"),60,"")</f>
        <v/>
      </c>
      <c r="X1436" s="56"/>
      <c r="Y1436" s="49"/>
      <c r="Z1436" s="49"/>
      <c r="AA1436" s="51"/>
      <c r="AB1436" s="48"/>
    </row>
    <row r="1437" spans="1:28" x14ac:dyDescent="0.25">
      <c r="A1437" s="152" t="str">
        <f t="array" ref="A1437">IF(D1437="",RIGHT(E1437,7),"")</f>
        <v>5336121</v>
      </c>
      <c r="B1437" s="152">
        <f t="array" ref="B1437">E1437</f>
        <v>10005336121</v>
      </c>
      <c r="C1437" s="61" t="str">
        <f t="array" ref="C1437">IFERROR(VLOOKUP(B1437,RT!A:B,2,FALSE),"")</f>
        <v/>
      </c>
      <c r="D1437" s="7" t="str">
        <f t="array" ref="D1437">IFERROR(VLOOKUP(B1437,RT!A:J,10,FALSE),"")</f>
        <v/>
      </c>
      <c r="E1437" s="203">
        <v>10005336121</v>
      </c>
      <c r="F1437" s="204" t="s">
        <v>1445</v>
      </c>
      <c r="G1437" s="204" t="s">
        <v>70</v>
      </c>
      <c r="H1437" s="204"/>
      <c r="I1437" s="204" t="s">
        <v>334</v>
      </c>
      <c r="J1437" s="202" t="s">
        <v>334</v>
      </c>
      <c r="K1437" s="169" t="str">
        <f t="array" ref="K1437">IFERROR(VLOOKUP(B1437,RT!A:K,11,FALSE),"")</f>
        <v/>
      </c>
      <c r="L1437" s="170" t="str">
        <f t="array" ref="L1437">IFERROR(VLOOKUP(B1437,RT!A:AJ,36,FALSE),"")</f>
        <v/>
      </c>
      <c r="M1437" s="53" t="str">
        <f t="array" ref="M1437">IFERROR(VLOOKUP(B1437,RT!A:AL,38,FALSE),"")</f>
        <v/>
      </c>
      <c r="N1437" s="52" t="str">
        <f t="array" ref="N1437">IFERROR(VLOOKUP(B1437,RT!A:AK,37,FALSE),"")</f>
        <v/>
      </c>
      <c r="O1437" s="54" t="str">
        <f t="array" ref="O1437">IFERROR(VLOOKUP(B1437,RT!A:I,9,FALSE),"")</f>
        <v/>
      </c>
      <c r="P1437" s="52" t="str">
        <f t="array" ref="P1437">IFERROR(VLOOKUP(B1437,RT!A:H,8,FALSE),"")</f>
        <v/>
      </c>
      <c r="Q1437" s="55" t="str">
        <f t="array" ref="Q1437">IFERROR(VLOOKUP(B1437,RT!A:AA,27,FALSE),"")</f>
        <v/>
      </c>
      <c r="R1437" s="56" t="str">
        <f t="array" ref="R1437">IF(AND(E1437&lt;&gt;"",G1437="INS",K1437="OUI",M1437&gt;0),M1437*IF($O1437&gt;41790,5.94,5.65),"")</f>
        <v/>
      </c>
      <c r="S1437" s="50" t="str">
        <f t="array" ref="S1437">IF(AND(E1437&lt;&gt;"",G1437="REV",K1437="OUI",M1437&gt;0),M1437*IF($O1437&gt;41790,6.2,5.9),"")</f>
        <v/>
      </c>
      <c r="T1437" s="57" t="str">
        <f t="array" ref="T1437">IF(AND(E1437&lt;&gt;"",K1437="NON",OR(L1437="Branchement individuel",L1437="Batiment détruit")),3,"")</f>
        <v/>
      </c>
      <c r="U1437" s="58"/>
      <c r="V1437" s="58" t="str">
        <f t="array" ref="V1437">IF(AND(E1437&lt;&gt;"",K1437="OUI",Q1437="OUI"),18,"")</f>
        <v/>
      </c>
      <c r="W1437" s="49" t="str">
        <f t="array" ref="W1437">IF(AND(E1437&lt;&gt;"",K1437="OUI",Q1437="OUI"),60,"")</f>
        <v/>
      </c>
      <c r="X1437" s="56"/>
      <c r="Y1437" s="49"/>
      <c r="Z1437" s="49"/>
      <c r="AA1437" s="51"/>
      <c r="AB1437" s="48"/>
    </row>
    <row r="1438" spans="1:28" x14ac:dyDescent="0.25">
      <c r="A1438" s="152" t="str">
        <f t="array" ref="A1438">IF(D1438="",RIGHT(E1438,7),"")</f>
        <v>5240863</v>
      </c>
      <c r="B1438" s="152">
        <f t="array" ref="B1438">E1438</f>
        <v>10005240863</v>
      </c>
      <c r="C1438" s="61" t="str">
        <f t="array" ref="C1438">IFERROR(VLOOKUP(B1438,RT!A:B,2,FALSE),"")</f>
        <v/>
      </c>
      <c r="D1438" s="7" t="str">
        <f t="array" ref="D1438">IFERROR(VLOOKUP(B1438,RT!A:J,10,FALSE),"")</f>
        <v/>
      </c>
      <c r="E1438" s="203">
        <v>10005240863</v>
      </c>
      <c r="F1438" s="204" t="s">
        <v>1543</v>
      </c>
      <c r="G1438" s="204" t="s">
        <v>70</v>
      </c>
      <c r="H1438" s="204"/>
      <c r="I1438" s="204" t="s">
        <v>334</v>
      </c>
      <c r="J1438" s="202" t="s">
        <v>334</v>
      </c>
      <c r="K1438" s="169" t="str">
        <f t="array" ref="K1438">IFERROR(VLOOKUP(B1438,RT!A:K,11,FALSE),"")</f>
        <v/>
      </c>
      <c r="L1438" s="170" t="str">
        <f t="array" ref="L1438">IFERROR(VLOOKUP(B1438,RT!A:AJ,36,FALSE),"")</f>
        <v/>
      </c>
      <c r="M1438" s="53" t="str">
        <f t="array" ref="M1438">IFERROR(VLOOKUP(B1438,RT!A:AL,38,FALSE),"")</f>
        <v/>
      </c>
      <c r="N1438" s="52" t="str">
        <f t="array" ref="N1438">IFERROR(VLOOKUP(B1438,RT!A:AK,37,FALSE),"")</f>
        <v/>
      </c>
      <c r="O1438" s="54" t="str">
        <f t="array" ref="O1438">IFERROR(VLOOKUP(B1438,RT!A:I,9,FALSE),"")</f>
        <v/>
      </c>
      <c r="P1438" s="52" t="str">
        <f t="array" ref="P1438">IFERROR(VLOOKUP(B1438,RT!A:H,8,FALSE),"")</f>
        <v/>
      </c>
      <c r="Q1438" s="55" t="str">
        <f t="array" ref="Q1438">IFERROR(VLOOKUP(B1438,RT!A:AA,27,FALSE),"")</f>
        <v/>
      </c>
      <c r="R1438" s="56" t="str">
        <f t="array" ref="R1438">IF(AND(E1438&lt;&gt;"",G1438="INS",K1438="OUI",M1438&gt;0),M1438*IF($O1438&gt;41790,5.94,5.65),"")</f>
        <v/>
      </c>
      <c r="S1438" s="50" t="str">
        <f t="array" ref="S1438">IF(AND(E1438&lt;&gt;"",G1438="REV",K1438="OUI",M1438&gt;0),M1438*IF($O1438&gt;41790,6.2,5.9),"")</f>
        <v/>
      </c>
      <c r="T1438" s="57" t="str">
        <f t="array" ref="T1438">IF(AND(E1438&lt;&gt;"",K1438="NON",OR(L1438="Branchement individuel",L1438="Batiment détruit")),3,"")</f>
        <v/>
      </c>
      <c r="U1438" s="58"/>
      <c r="V1438" s="58" t="str">
        <f t="array" ref="V1438">IF(AND(E1438&lt;&gt;"",K1438="OUI",Q1438="OUI"),18,"")</f>
        <v/>
      </c>
      <c r="W1438" s="49" t="str">
        <f t="array" ref="W1438">IF(AND(E1438&lt;&gt;"",K1438="OUI",Q1438="OUI"),60,"")</f>
        <v/>
      </c>
      <c r="X1438" s="56"/>
      <c r="Y1438" s="49"/>
      <c r="Z1438" s="49"/>
      <c r="AA1438" s="51"/>
      <c r="AB1438" s="48"/>
    </row>
    <row r="1439" spans="1:28" x14ac:dyDescent="0.25">
      <c r="A1439" s="152" t="str">
        <f t="array" ref="A1439">IF(D1439="",RIGHT(E1439,7),"")</f>
        <v>5243291</v>
      </c>
      <c r="B1439" s="152">
        <f t="array" ref="B1439">E1439</f>
        <v>10005243291</v>
      </c>
      <c r="C1439" s="61" t="str">
        <f t="array" ref="C1439">IFERROR(VLOOKUP(B1439,RT!A:B,2,FALSE),"")</f>
        <v/>
      </c>
      <c r="D1439" s="7" t="str">
        <f t="array" ref="D1439">IFERROR(VLOOKUP(B1439,RT!A:J,10,FALSE),"")</f>
        <v/>
      </c>
      <c r="E1439" s="203">
        <v>10005243291</v>
      </c>
      <c r="F1439" s="204" t="s">
        <v>1579</v>
      </c>
      <c r="G1439" s="204" t="s">
        <v>70</v>
      </c>
      <c r="H1439" s="204"/>
      <c r="I1439" s="204" t="s">
        <v>334</v>
      </c>
      <c r="J1439" s="202" t="s">
        <v>334</v>
      </c>
      <c r="K1439" s="169" t="str">
        <f t="array" ref="K1439">IFERROR(VLOOKUP(B1439,RT!A:K,11,FALSE),"")</f>
        <v/>
      </c>
      <c r="L1439" s="170" t="str">
        <f t="array" ref="L1439">IFERROR(VLOOKUP(B1439,RT!A:AJ,36,FALSE),"")</f>
        <v/>
      </c>
      <c r="M1439" s="53" t="str">
        <f t="array" ref="M1439">IFERROR(VLOOKUP(B1439,RT!A:AL,38,FALSE),"")</f>
        <v/>
      </c>
      <c r="N1439" s="52" t="str">
        <f t="array" ref="N1439">IFERROR(VLOOKUP(B1439,RT!A:AK,37,FALSE),"")</f>
        <v/>
      </c>
      <c r="O1439" s="54" t="str">
        <f t="array" ref="O1439">IFERROR(VLOOKUP(B1439,RT!A:I,9,FALSE),"")</f>
        <v/>
      </c>
      <c r="P1439" s="52" t="str">
        <f t="array" ref="P1439">IFERROR(VLOOKUP(B1439,RT!A:H,8,FALSE),"")</f>
        <v/>
      </c>
      <c r="Q1439" s="55" t="str">
        <f t="array" ref="Q1439">IFERROR(VLOOKUP(B1439,RT!A:AA,27,FALSE),"")</f>
        <v/>
      </c>
      <c r="R1439" s="56" t="str">
        <f t="array" ref="R1439">IF(AND(E1439&lt;&gt;"",G1439="INS",K1439="OUI",M1439&gt;0),M1439*IF($O1439&gt;41790,5.94,5.65),"")</f>
        <v/>
      </c>
      <c r="S1439" s="50" t="str">
        <f t="array" ref="S1439">IF(AND(E1439&lt;&gt;"",G1439="REV",K1439="OUI",M1439&gt;0),M1439*IF($O1439&gt;41790,6.2,5.9),"")</f>
        <v/>
      </c>
      <c r="T1439" s="57" t="str">
        <f t="array" ref="T1439">IF(AND(E1439&lt;&gt;"",K1439="NON",OR(L1439="Branchement individuel",L1439="Batiment détruit")),3,"")</f>
        <v/>
      </c>
      <c r="U1439" s="58"/>
      <c r="V1439" s="58" t="str">
        <f t="array" ref="V1439">IF(AND(E1439&lt;&gt;"",K1439="OUI",Q1439="OUI"),18,"")</f>
        <v/>
      </c>
      <c r="W1439" s="49" t="str">
        <f t="array" ref="W1439">IF(AND(E1439&lt;&gt;"",K1439="OUI",Q1439="OUI"),60,"")</f>
        <v/>
      </c>
      <c r="X1439" s="56"/>
      <c r="Y1439" s="49"/>
      <c r="Z1439" s="49"/>
      <c r="AA1439" s="51"/>
      <c r="AB1439" s="48"/>
    </row>
    <row r="1440" spans="1:28" x14ac:dyDescent="0.25">
      <c r="A1440" s="152" t="str">
        <f t="array" ref="A1440">IF(D1440="",RIGHT(E1440,7),"")</f>
        <v>5422080</v>
      </c>
      <c r="B1440" s="152">
        <f t="array" ref="B1440">E1440</f>
        <v>10005422080</v>
      </c>
      <c r="C1440" s="61" t="str">
        <f t="array" ref="C1440">IFERROR(VLOOKUP(B1440,RT!A:B,2,FALSE),"")</f>
        <v/>
      </c>
      <c r="D1440" s="7" t="str">
        <f t="array" ref="D1440">IFERROR(VLOOKUP(B1440,RT!A:J,10,FALSE),"")</f>
        <v/>
      </c>
      <c r="E1440" s="203">
        <v>10005422080</v>
      </c>
      <c r="F1440" s="204" t="s">
        <v>1477</v>
      </c>
      <c r="G1440" s="204" t="s">
        <v>70</v>
      </c>
      <c r="H1440" s="204"/>
      <c r="I1440" s="204" t="s">
        <v>334</v>
      </c>
      <c r="J1440" s="202" t="s">
        <v>334</v>
      </c>
      <c r="K1440" s="169" t="str">
        <f t="array" ref="K1440">IFERROR(VLOOKUP(B1440,RT!A:K,11,FALSE),"")</f>
        <v/>
      </c>
      <c r="L1440" s="170" t="str">
        <f t="array" ref="L1440">IFERROR(VLOOKUP(B1440,RT!A:AJ,36,FALSE),"")</f>
        <v/>
      </c>
      <c r="M1440" s="53" t="str">
        <f t="array" ref="M1440">IFERROR(VLOOKUP(B1440,RT!A:AL,38,FALSE),"")</f>
        <v/>
      </c>
      <c r="N1440" s="52" t="str">
        <f t="array" ref="N1440">IFERROR(VLOOKUP(B1440,RT!A:AK,37,FALSE),"")</f>
        <v/>
      </c>
      <c r="O1440" s="54" t="str">
        <f t="array" ref="O1440">IFERROR(VLOOKUP(B1440,RT!A:I,9,FALSE),"")</f>
        <v/>
      </c>
      <c r="P1440" s="52" t="str">
        <f t="array" ref="P1440">IFERROR(VLOOKUP(B1440,RT!A:H,8,FALSE),"")</f>
        <v/>
      </c>
      <c r="Q1440" s="55" t="str">
        <f t="array" ref="Q1440">IFERROR(VLOOKUP(B1440,RT!A:AA,27,FALSE),"")</f>
        <v/>
      </c>
      <c r="R1440" s="56" t="str">
        <f t="array" ref="R1440">IF(AND(E1440&lt;&gt;"",G1440="INS",K1440="OUI",M1440&gt;0),M1440*IF($O1440&gt;41790,5.94,5.65),"")</f>
        <v/>
      </c>
      <c r="S1440" s="50" t="str">
        <f t="array" ref="S1440">IF(AND(E1440&lt;&gt;"",G1440="REV",K1440="OUI",M1440&gt;0),M1440*IF($O1440&gt;41790,6.2,5.9),"")</f>
        <v/>
      </c>
      <c r="T1440" s="57" t="str">
        <f t="array" ref="T1440">IF(AND(E1440&lt;&gt;"",K1440="NON",OR(L1440="Branchement individuel",L1440="Batiment détruit")),3,"")</f>
        <v/>
      </c>
      <c r="U1440" s="58"/>
      <c r="V1440" s="58" t="str">
        <f t="array" ref="V1440">IF(AND(E1440&lt;&gt;"",K1440="OUI",Q1440="OUI"),18,"")</f>
        <v/>
      </c>
      <c r="W1440" s="49" t="str">
        <f t="array" ref="W1440">IF(AND(E1440&lt;&gt;"",K1440="OUI",Q1440="OUI"),60,"")</f>
        <v/>
      </c>
      <c r="X1440" s="56"/>
      <c r="Y1440" s="49"/>
      <c r="Z1440" s="49"/>
      <c r="AA1440" s="51"/>
      <c r="AB1440" s="48"/>
    </row>
    <row r="1441" spans="1:28" x14ac:dyDescent="0.25">
      <c r="A1441" s="152" t="str">
        <f t="array" ref="A1441">IF(D1441="",RIGHT(E1441,7),"")</f>
        <v>5425973</v>
      </c>
      <c r="B1441" s="152">
        <f t="array" ref="B1441">E1441</f>
        <v>10005425973</v>
      </c>
      <c r="C1441" s="61" t="str">
        <f t="array" ref="C1441">IFERROR(VLOOKUP(B1441,RT!A:B,2,FALSE),"")</f>
        <v/>
      </c>
      <c r="D1441" s="7" t="str">
        <f t="array" ref="D1441">IFERROR(VLOOKUP(B1441,RT!A:J,10,FALSE),"")</f>
        <v/>
      </c>
      <c r="E1441" s="203">
        <v>10005425973</v>
      </c>
      <c r="F1441" s="204" t="s">
        <v>1478</v>
      </c>
      <c r="G1441" s="204" t="s">
        <v>70</v>
      </c>
      <c r="H1441" s="204"/>
      <c r="I1441" s="204" t="s">
        <v>334</v>
      </c>
      <c r="J1441" s="202" t="s">
        <v>334</v>
      </c>
      <c r="K1441" s="169" t="str">
        <f t="array" ref="K1441">IFERROR(VLOOKUP(B1441,RT!A:K,11,FALSE),"")</f>
        <v/>
      </c>
      <c r="L1441" s="170" t="str">
        <f t="array" ref="L1441">IFERROR(VLOOKUP(B1441,RT!A:AJ,36,FALSE),"")</f>
        <v/>
      </c>
      <c r="M1441" s="53" t="str">
        <f t="array" ref="M1441">IFERROR(VLOOKUP(B1441,RT!A:AL,38,FALSE),"")</f>
        <v/>
      </c>
      <c r="N1441" s="52" t="str">
        <f t="array" ref="N1441">IFERROR(VLOOKUP(B1441,RT!A:AK,37,FALSE),"")</f>
        <v/>
      </c>
      <c r="O1441" s="54" t="str">
        <f t="array" ref="O1441">IFERROR(VLOOKUP(B1441,RT!A:I,9,FALSE),"")</f>
        <v/>
      </c>
      <c r="P1441" s="52" t="str">
        <f t="array" ref="P1441">IFERROR(VLOOKUP(B1441,RT!A:H,8,FALSE),"")</f>
        <v/>
      </c>
      <c r="Q1441" s="55" t="str">
        <f t="array" ref="Q1441">IFERROR(VLOOKUP(B1441,RT!A:AA,27,FALSE),"")</f>
        <v/>
      </c>
      <c r="R1441" s="56" t="str">
        <f t="array" ref="R1441">IF(AND(E1441&lt;&gt;"",G1441="INS",K1441="OUI",M1441&gt;0),M1441*IF($O1441&gt;41790,5.94,5.65),"")</f>
        <v/>
      </c>
      <c r="S1441" s="50" t="str">
        <f t="array" ref="S1441">IF(AND(E1441&lt;&gt;"",G1441="REV",K1441="OUI",M1441&gt;0),M1441*IF($O1441&gt;41790,6.2,5.9),"")</f>
        <v/>
      </c>
      <c r="T1441" s="57" t="str">
        <f t="array" ref="T1441">IF(AND(E1441&lt;&gt;"",K1441="NON",OR(L1441="Branchement individuel",L1441="Batiment détruit")),3,"")</f>
        <v/>
      </c>
      <c r="U1441" s="58"/>
      <c r="V1441" s="58" t="str">
        <f t="array" ref="V1441">IF(AND(E1441&lt;&gt;"",K1441="OUI",Q1441="OUI"),18,"")</f>
        <v/>
      </c>
      <c r="W1441" s="49" t="str">
        <f t="array" ref="W1441">IF(AND(E1441&lt;&gt;"",K1441="OUI",Q1441="OUI"),60,"")</f>
        <v/>
      </c>
      <c r="X1441" s="56"/>
      <c r="Y1441" s="49"/>
      <c r="Z1441" s="49"/>
      <c r="AA1441" s="51"/>
      <c r="AB1441" s="48"/>
    </row>
    <row r="1442" spans="1:28" x14ac:dyDescent="0.25">
      <c r="A1442" s="152" t="str">
        <f t="array" ref="A1442">IF(D1442="",RIGHT(E1442,7),"")</f>
        <v>5558146</v>
      </c>
      <c r="B1442" s="152">
        <f t="array" ref="B1442">E1442</f>
        <v>10005558146</v>
      </c>
      <c r="C1442" s="61" t="str">
        <f t="array" ref="C1442">IFERROR(VLOOKUP(B1442,RT!A:B,2,FALSE),"")</f>
        <v/>
      </c>
      <c r="D1442" s="7" t="str">
        <f t="array" ref="D1442">IFERROR(VLOOKUP(B1442,RT!A:J,10,FALSE),"")</f>
        <v/>
      </c>
      <c r="E1442" s="203">
        <v>10005558146</v>
      </c>
      <c r="F1442" s="204" t="s">
        <v>1467</v>
      </c>
      <c r="G1442" s="204" t="s">
        <v>70</v>
      </c>
      <c r="H1442" s="204"/>
      <c r="I1442" s="204" t="s">
        <v>334</v>
      </c>
      <c r="J1442" s="202" t="s">
        <v>334</v>
      </c>
      <c r="K1442" s="169" t="str">
        <f t="array" ref="K1442">IFERROR(VLOOKUP(B1442,RT!A:K,11,FALSE),"")</f>
        <v/>
      </c>
      <c r="L1442" s="170" t="str">
        <f t="array" ref="L1442">IFERROR(VLOOKUP(B1442,RT!A:AJ,36,FALSE),"")</f>
        <v/>
      </c>
      <c r="M1442" s="53" t="str">
        <f t="array" ref="M1442">IFERROR(VLOOKUP(B1442,RT!A:AL,38,FALSE),"")</f>
        <v/>
      </c>
      <c r="N1442" s="52" t="str">
        <f t="array" ref="N1442">IFERROR(VLOOKUP(B1442,RT!A:AK,37,FALSE),"")</f>
        <v/>
      </c>
      <c r="O1442" s="54" t="str">
        <f t="array" ref="O1442">IFERROR(VLOOKUP(B1442,RT!A:I,9,FALSE),"")</f>
        <v/>
      </c>
      <c r="P1442" s="52" t="str">
        <f t="array" ref="P1442">IFERROR(VLOOKUP(B1442,RT!A:H,8,FALSE),"")</f>
        <v/>
      </c>
      <c r="Q1442" s="55" t="str">
        <f t="array" ref="Q1442">IFERROR(VLOOKUP(B1442,RT!A:AA,27,FALSE),"")</f>
        <v/>
      </c>
      <c r="R1442" s="56" t="str">
        <f t="array" ref="R1442">IF(AND(E1442&lt;&gt;"",G1442="INS",K1442="OUI",M1442&gt;0),M1442*IF($O1442&gt;41790,5.94,5.65),"")</f>
        <v/>
      </c>
      <c r="S1442" s="50" t="str">
        <f t="array" ref="S1442">IF(AND(E1442&lt;&gt;"",G1442="REV",K1442="OUI",M1442&gt;0),M1442*IF($O1442&gt;41790,6.2,5.9),"")</f>
        <v/>
      </c>
      <c r="T1442" s="57" t="str">
        <f t="array" ref="T1442">IF(AND(E1442&lt;&gt;"",K1442="NON",OR(L1442="Branchement individuel",L1442="Batiment détruit")),3,"")</f>
        <v/>
      </c>
      <c r="U1442" s="58"/>
      <c r="V1442" s="58" t="str">
        <f t="array" ref="V1442">IF(AND(E1442&lt;&gt;"",K1442="OUI",Q1442="OUI"),18,"")</f>
        <v/>
      </c>
      <c r="W1442" s="49" t="str">
        <f t="array" ref="W1442">IF(AND(E1442&lt;&gt;"",K1442="OUI",Q1442="OUI"),60,"")</f>
        <v/>
      </c>
      <c r="X1442" s="56"/>
      <c r="Y1442" s="49"/>
      <c r="Z1442" s="49"/>
      <c r="AA1442" s="51"/>
      <c r="AB1442" s="48"/>
    </row>
    <row r="1443" spans="1:28" x14ac:dyDescent="0.25">
      <c r="A1443" s="152" t="str">
        <f t="array" ref="A1443">IF(D1443="",RIGHT(E1443,7),"")</f>
        <v>5580758</v>
      </c>
      <c r="B1443" s="152">
        <f t="array" ref="B1443">E1443</f>
        <v>10005580758</v>
      </c>
      <c r="C1443" s="61" t="str">
        <f t="array" ref="C1443">IFERROR(VLOOKUP(B1443,RT!A:B,2,FALSE),"")</f>
        <v/>
      </c>
      <c r="D1443" s="7" t="str">
        <f t="array" ref="D1443">IFERROR(VLOOKUP(B1443,RT!A:J,10,FALSE),"")</f>
        <v/>
      </c>
      <c r="E1443" s="203">
        <v>10005580758</v>
      </c>
      <c r="F1443" s="204" t="s">
        <v>1466</v>
      </c>
      <c r="G1443" s="204" t="s">
        <v>70</v>
      </c>
      <c r="H1443" s="204"/>
      <c r="I1443" s="204" t="s">
        <v>334</v>
      </c>
      <c r="J1443" s="202" t="s">
        <v>334</v>
      </c>
      <c r="K1443" s="169" t="str">
        <f t="array" ref="K1443">IFERROR(VLOOKUP(B1443,RT!A:K,11,FALSE),"")</f>
        <v/>
      </c>
      <c r="L1443" s="170" t="str">
        <f t="array" ref="L1443">IFERROR(VLOOKUP(B1443,RT!A:AJ,36,FALSE),"")</f>
        <v/>
      </c>
      <c r="M1443" s="53" t="str">
        <f t="array" ref="M1443">IFERROR(VLOOKUP(B1443,RT!A:AL,38,FALSE),"")</f>
        <v/>
      </c>
      <c r="N1443" s="52" t="str">
        <f t="array" ref="N1443">IFERROR(VLOOKUP(B1443,RT!A:AK,37,FALSE),"")</f>
        <v/>
      </c>
      <c r="O1443" s="54" t="str">
        <f t="array" ref="O1443">IFERROR(VLOOKUP(B1443,RT!A:I,9,FALSE),"")</f>
        <v/>
      </c>
      <c r="P1443" s="52" t="str">
        <f t="array" ref="P1443">IFERROR(VLOOKUP(B1443,RT!A:H,8,FALSE),"")</f>
        <v/>
      </c>
      <c r="Q1443" s="55" t="str">
        <f t="array" ref="Q1443">IFERROR(VLOOKUP(B1443,RT!A:AA,27,FALSE),"")</f>
        <v/>
      </c>
      <c r="R1443" s="56" t="str">
        <f t="array" ref="R1443">IF(AND(E1443&lt;&gt;"",G1443="INS",K1443="OUI",M1443&gt;0),M1443*IF($O1443&gt;41790,5.94,5.65),"")</f>
        <v/>
      </c>
      <c r="S1443" s="50" t="str">
        <f t="array" ref="S1443">IF(AND(E1443&lt;&gt;"",G1443="REV",K1443="OUI",M1443&gt;0),M1443*IF($O1443&gt;41790,6.2,5.9),"")</f>
        <v/>
      </c>
      <c r="T1443" s="57" t="str">
        <f t="array" ref="T1443">IF(AND(E1443&lt;&gt;"",K1443="NON",OR(L1443="Branchement individuel",L1443="Batiment détruit")),3,"")</f>
        <v/>
      </c>
      <c r="U1443" s="58"/>
      <c r="V1443" s="58" t="str">
        <f t="array" ref="V1443">IF(AND(E1443&lt;&gt;"",K1443="OUI",Q1443="OUI"),18,"")</f>
        <v/>
      </c>
      <c r="W1443" s="49" t="str">
        <f t="array" ref="W1443">IF(AND(E1443&lt;&gt;"",K1443="OUI",Q1443="OUI"),60,"")</f>
        <v/>
      </c>
      <c r="X1443" s="56"/>
      <c r="Y1443" s="49"/>
      <c r="Z1443" s="49"/>
      <c r="AA1443" s="51"/>
      <c r="AB1443" s="48"/>
    </row>
    <row r="1444" spans="1:28" x14ac:dyDescent="0.25">
      <c r="A1444" s="152" t="str">
        <f t="array" ref="A1444">IF(D1444="",RIGHT(E1444,7),"")</f>
        <v>5558845</v>
      </c>
      <c r="B1444" s="152">
        <f t="array" ref="B1444">E1444</f>
        <v>10005558845</v>
      </c>
      <c r="C1444" s="61" t="str">
        <f t="array" ref="C1444">IFERROR(VLOOKUP(B1444,RT!A:B,2,FALSE),"")</f>
        <v/>
      </c>
      <c r="D1444" s="7" t="str">
        <f t="array" ref="D1444">IFERROR(VLOOKUP(B1444,RT!A:J,10,FALSE),"")</f>
        <v/>
      </c>
      <c r="E1444" s="203">
        <v>10005558845</v>
      </c>
      <c r="F1444" s="204" t="s">
        <v>1547</v>
      </c>
      <c r="G1444" s="204" t="s">
        <v>70</v>
      </c>
      <c r="H1444" s="204"/>
      <c r="I1444" s="204" t="s">
        <v>334</v>
      </c>
      <c r="J1444" s="202" t="s">
        <v>334</v>
      </c>
      <c r="K1444" s="169" t="str">
        <f t="array" ref="K1444">IFERROR(VLOOKUP(B1444,RT!A:K,11,FALSE),"")</f>
        <v/>
      </c>
      <c r="L1444" s="170" t="str">
        <f t="array" ref="L1444">IFERROR(VLOOKUP(B1444,RT!A:AJ,36,FALSE),"")</f>
        <v/>
      </c>
      <c r="M1444" s="53" t="str">
        <f t="array" ref="M1444">IFERROR(VLOOKUP(B1444,RT!A:AL,38,FALSE),"")</f>
        <v/>
      </c>
      <c r="N1444" s="52" t="str">
        <f t="array" ref="N1444">IFERROR(VLOOKUP(B1444,RT!A:AK,37,FALSE),"")</f>
        <v/>
      </c>
      <c r="O1444" s="54" t="str">
        <f t="array" ref="O1444">IFERROR(VLOOKUP(B1444,RT!A:I,9,FALSE),"")</f>
        <v/>
      </c>
      <c r="P1444" s="52" t="str">
        <f t="array" ref="P1444">IFERROR(VLOOKUP(B1444,RT!A:H,8,FALSE),"")</f>
        <v/>
      </c>
      <c r="Q1444" s="55" t="str">
        <f t="array" ref="Q1444">IFERROR(VLOOKUP(B1444,RT!A:AA,27,FALSE),"")</f>
        <v/>
      </c>
      <c r="R1444" s="56" t="str">
        <f t="array" ref="R1444">IF(AND(E1444&lt;&gt;"",G1444="INS",K1444="OUI",M1444&gt;0),M1444*IF($O1444&gt;41790,5.94,5.65),"")</f>
        <v/>
      </c>
      <c r="S1444" s="50" t="str">
        <f t="array" ref="S1444">IF(AND(E1444&lt;&gt;"",G1444="REV",K1444="OUI",M1444&gt;0),M1444*IF($O1444&gt;41790,6.2,5.9),"")</f>
        <v/>
      </c>
      <c r="T1444" s="57" t="str">
        <f t="array" ref="T1444">IF(AND(E1444&lt;&gt;"",K1444="NON",OR(L1444="Branchement individuel",L1444="Batiment détruit")),3,"")</f>
        <v/>
      </c>
      <c r="U1444" s="58"/>
      <c r="V1444" s="58" t="str">
        <f t="array" ref="V1444">IF(AND(E1444&lt;&gt;"",K1444="OUI",Q1444="OUI"),18,"")</f>
        <v/>
      </c>
      <c r="W1444" s="49" t="str">
        <f t="array" ref="W1444">IF(AND(E1444&lt;&gt;"",K1444="OUI",Q1444="OUI"),60,"")</f>
        <v/>
      </c>
      <c r="X1444" s="56"/>
      <c r="Y1444" s="49"/>
      <c r="Z1444" s="49"/>
      <c r="AA1444" s="51"/>
      <c r="AB1444" s="48"/>
    </row>
    <row r="1445" spans="1:28" x14ac:dyDescent="0.25">
      <c r="A1445" s="152" t="str">
        <f t="array" ref="A1445">IF(D1445="",RIGHT(E1445,7),"")</f>
        <v>5580761</v>
      </c>
      <c r="B1445" s="152">
        <f t="array" ref="B1445">E1445</f>
        <v>10005580761</v>
      </c>
      <c r="C1445" s="61" t="str">
        <f t="array" ref="C1445">IFERROR(VLOOKUP(B1445,RT!A:B,2,FALSE),"")</f>
        <v/>
      </c>
      <c r="D1445" s="7" t="str">
        <f t="array" ref="D1445">IFERROR(VLOOKUP(B1445,RT!A:J,10,FALSE),"")</f>
        <v/>
      </c>
      <c r="E1445" s="203">
        <v>10005580761</v>
      </c>
      <c r="F1445" s="204" t="s">
        <v>1440</v>
      </c>
      <c r="G1445" s="204" t="s">
        <v>70</v>
      </c>
      <c r="H1445" s="204"/>
      <c r="I1445" s="204" t="s">
        <v>334</v>
      </c>
      <c r="J1445" s="202" t="s">
        <v>334</v>
      </c>
      <c r="K1445" s="169" t="str">
        <f t="array" ref="K1445">IFERROR(VLOOKUP(B1445,RT!A:K,11,FALSE),"")</f>
        <v/>
      </c>
      <c r="L1445" s="170" t="str">
        <f t="array" ref="L1445">IFERROR(VLOOKUP(B1445,RT!A:AJ,36,FALSE),"")</f>
        <v/>
      </c>
      <c r="M1445" s="53" t="str">
        <f t="array" ref="M1445">IFERROR(VLOOKUP(B1445,RT!A:AL,38,FALSE),"")</f>
        <v/>
      </c>
      <c r="N1445" s="52" t="str">
        <f t="array" ref="N1445">IFERROR(VLOOKUP(B1445,RT!A:AK,37,FALSE),"")</f>
        <v/>
      </c>
      <c r="O1445" s="54" t="str">
        <f t="array" ref="O1445">IFERROR(VLOOKUP(B1445,RT!A:I,9,FALSE),"")</f>
        <v/>
      </c>
      <c r="P1445" s="52" t="str">
        <f t="array" ref="P1445">IFERROR(VLOOKUP(B1445,RT!A:H,8,FALSE),"")</f>
        <v/>
      </c>
      <c r="Q1445" s="55" t="str">
        <f t="array" ref="Q1445">IFERROR(VLOOKUP(B1445,RT!A:AA,27,FALSE),"")</f>
        <v/>
      </c>
      <c r="R1445" s="56" t="str">
        <f t="array" ref="R1445">IF(AND(E1445&lt;&gt;"",G1445="INS",K1445="OUI",M1445&gt;0),M1445*IF($O1445&gt;41790,5.94,5.65),"")</f>
        <v/>
      </c>
      <c r="S1445" s="50" t="str">
        <f t="array" ref="S1445">IF(AND(E1445&lt;&gt;"",G1445="REV",K1445="OUI",M1445&gt;0),M1445*IF($O1445&gt;41790,6.2,5.9),"")</f>
        <v/>
      </c>
      <c r="T1445" s="57" t="str">
        <f t="array" ref="T1445">IF(AND(E1445&lt;&gt;"",K1445="NON",OR(L1445="Branchement individuel",L1445="Batiment détruit")),3,"")</f>
        <v/>
      </c>
      <c r="U1445" s="58"/>
      <c r="V1445" s="58" t="str">
        <f t="array" ref="V1445">IF(AND(E1445&lt;&gt;"",K1445="OUI",Q1445="OUI"),18,"")</f>
        <v/>
      </c>
      <c r="W1445" s="49" t="str">
        <f t="array" ref="W1445">IF(AND(E1445&lt;&gt;"",K1445="OUI",Q1445="OUI"),60,"")</f>
        <v/>
      </c>
      <c r="X1445" s="56"/>
      <c r="Y1445" s="49"/>
      <c r="Z1445" s="49"/>
      <c r="AA1445" s="51"/>
      <c r="AB1445" s="48"/>
    </row>
    <row r="1446" spans="1:28" x14ac:dyDescent="0.25">
      <c r="A1446" s="152" t="str">
        <f t="array" ref="A1446">IF(D1446="",RIGHT(E1446,7),"")</f>
        <v>5201186</v>
      </c>
      <c r="B1446" s="152">
        <f t="array" ref="B1446">E1446</f>
        <v>10005201186</v>
      </c>
      <c r="C1446" s="61" t="str">
        <f t="array" ref="C1446">IFERROR(VLOOKUP(B1446,RT!A:B,2,FALSE),"")</f>
        <v/>
      </c>
      <c r="D1446" s="7" t="str">
        <f t="array" ref="D1446">IFERROR(VLOOKUP(B1446,RT!A:J,10,FALSE),"")</f>
        <v/>
      </c>
      <c r="E1446" s="203">
        <v>10005201186</v>
      </c>
      <c r="F1446" s="204" t="s">
        <v>1566</v>
      </c>
      <c r="G1446" s="204" t="s">
        <v>70</v>
      </c>
      <c r="H1446" s="204"/>
      <c r="I1446" s="204" t="s">
        <v>334</v>
      </c>
      <c r="J1446" s="202" t="s">
        <v>334</v>
      </c>
      <c r="K1446" s="169" t="str">
        <f t="array" ref="K1446">IFERROR(VLOOKUP(B1446,RT!A:K,11,FALSE),"")</f>
        <v/>
      </c>
      <c r="L1446" s="170" t="str">
        <f t="array" ref="L1446">IFERROR(VLOOKUP(B1446,RT!A:AJ,36,FALSE),"")</f>
        <v/>
      </c>
      <c r="M1446" s="53" t="str">
        <f t="array" ref="M1446">IFERROR(VLOOKUP(B1446,RT!A:AL,38,FALSE),"")</f>
        <v/>
      </c>
      <c r="N1446" s="52" t="str">
        <f t="array" ref="N1446">IFERROR(VLOOKUP(B1446,RT!A:AK,37,FALSE),"")</f>
        <v/>
      </c>
      <c r="O1446" s="54" t="str">
        <f t="array" ref="O1446">IFERROR(VLOOKUP(B1446,RT!A:I,9,FALSE),"")</f>
        <v/>
      </c>
      <c r="P1446" s="52" t="str">
        <f t="array" ref="P1446">IFERROR(VLOOKUP(B1446,RT!A:H,8,FALSE),"")</f>
        <v/>
      </c>
      <c r="Q1446" s="55" t="str">
        <f t="array" ref="Q1446">IFERROR(VLOOKUP(B1446,RT!A:AA,27,FALSE),"")</f>
        <v/>
      </c>
      <c r="R1446" s="56" t="str">
        <f t="array" ref="R1446">IF(AND(E1446&lt;&gt;"",G1446="INS",K1446="OUI",M1446&gt;0),M1446*IF($O1446&gt;41790,5.94,5.65),"")</f>
        <v/>
      </c>
      <c r="S1446" s="50" t="str">
        <f t="array" ref="S1446">IF(AND(E1446&lt;&gt;"",G1446="REV",K1446="OUI",M1446&gt;0),M1446*IF($O1446&gt;41790,6.2,5.9),"")</f>
        <v/>
      </c>
      <c r="T1446" s="57" t="str">
        <f t="array" ref="T1446">IF(AND(E1446&lt;&gt;"",K1446="NON",OR(L1446="Branchement individuel",L1446="Batiment détruit")),3,"")</f>
        <v/>
      </c>
      <c r="U1446" s="58"/>
      <c r="V1446" s="58" t="str">
        <f t="array" ref="V1446">IF(AND(E1446&lt;&gt;"",K1446="OUI",Q1446="OUI"),18,"")</f>
        <v/>
      </c>
      <c r="W1446" s="49" t="str">
        <f t="array" ref="W1446">IF(AND(E1446&lt;&gt;"",K1446="OUI",Q1446="OUI"),60,"")</f>
        <v/>
      </c>
      <c r="X1446" s="56"/>
      <c r="Y1446" s="49"/>
      <c r="Z1446" s="49"/>
      <c r="AA1446" s="51"/>
      <c r="AB1446" s="48"/>
    </row>
    <row r="1447" spans="1:28" x14ac:dyDescent="0.25">
      <c r="A1447" s="152" t="str">
        <f t="array" ref="A1447">IF(D1447="",RIGHT(E1447,7),"")</f>
        <v>5200117</v>
      </c>
      <c r="B1447" s="152">
        <f t="array" ref="B1447">E1447</f>
        <v>10005200117</v>
      </c>
      <c r="C1447" s="61" t="str">
        <f t="array" ref="C1447">IFERROR(VLOOKUP(B1447,RT!A:B,2,FALSE),"")</f>
        <v/>
      </c>
      <c r="D1447" s="7" t="str">
        <f t="array" ref="D1447">IFERROR(VLOOKUP(B1447,RT!A:J,10,FALSE),"")</f>
        <v/>
      </c>
      <c r="E1447" s="203">
        <v>10005200117</v>
      </c>
      <c r="F1447" s="204" t="s">
        <v>1567</v>
      </c>
      <c r="G1447" s="204" t="s">
        <v>70</v>
      </c>
      <c r="H1447" s="204"/>
      <c r="I1447" s="204" t="s">
        <v>334</v>
      </c>
      <c r="J1447" s="202" t="s">
        <v>334</v>
      </c>
      <c r="K1447" s="169" t="str">
        <f t="array" ref="K1447">IFERROR(VLOOKUP(B1447,RT!A:K,11,FALSE),"")</f>
        <v/>
      </c>
      <c r="L1447" s="170" t="str">
        <f t="array" ref="L1447">IFERROR(VLOOKUP(B1447,RT!A:AJ,36,FALSE),"")</f>
        <v/>
      </c>
      <c r="M1447" s="53" t="str">
        <f t="array" ref="M1447">IFERROR(VLOOKUP(B1447,RT!A:AL,38,FALSE),"")</f>
        <v/>
      </c>
      <c r="N1447" s="52" t="str">
        <f t="array" ref="N1447">IFERROR(VLOOKUP(B1447,RT!A:AK,37,FALSE),"")</f>
        <v/>
      </c>
      <c r="O1447" s="54" t="str">
        <f t="array" ref="O1447">IFERROR(VLOOKUP(B1447,RT!A:I,9,FALSE),"")</f>
        <v/>
      </c>
      <c r="P1447" s="52" t="str">
        <f t="array" ref="P1447">IFERROR(VLOOKUP(B1447,RT!A:H,8,FALSE),"")</f>
        <v/>
      </c>
      <c r="Q1447" s="55" t="str">
        <f t="array" ref="Q1447">IFERROR(VLOOKUP(B1447,RT!A:AA,27,FALSE),"")</f>
        <v/>
      </c>
      <c r="R1447" s="56" t="str">
        <f t="array" ref="R1447">IF(AND(E1447&lt;&gt;"",G1447="INS",K1447="OUI",M1447&gt;0),M1447*IF($O1447&gt;41790,5.94,5.65),"")</f>
        <v/>
      </c>
      <c r="S1447" s="50" t="str">
        <f t="array" ref="S1447">IF(AND(E1447&lt;&gt;"",G1447="REV",K1447="OUI",M1447&gt;0),M1447*IF($O1447&gt;41790,6.2,5.9),"")</f>
        <v/>
      </c>
      <c r="T1447" s="57" t="str">
        <f t="array" ref="T1447">IF(AND(E1447&lt;&gt;"",K1447="NON",OR(L1447="Branchement individuel",L1447="Batiment détruit")),3,"")</f>
        <v/>
      </c>
      <c r="U1447" s="58"/>
      <c r="V1447" s="58" t="str">
        <f t="array" ref="V1447">IF(AND(E1447&lt;&gt;"",K1447="OUI",Q1447="OUI"),18,"")</f>
        <v/>
      </c>
      <c r="W1447" s="49" t="str">
        <f t="array" ref="W1447">IF(AND(E1447&lt;&gt;"",K1447="OUI",Q1447="OUI"),60,"")</f>
        <v/>
      </c>
      <c r="X1447" s="56"/>
      <c r="Y1447" s="49"/>
      <c r="Z1447" s="49"/>
      <c r="AA1447" s="51"/>
      <c r="AB1447" s="48"/>
    </row>
    <row r="1448" spans="1:28" x14ac:dyDescent="0.25">
      <c r="A1448" s="152" t="str">
        <f t="array" ref="A1448">IF(D1448="",RIGHT(E1448,7),"")</f>
        <v>5197100</v>
      </c>
      <c r="B1448" s="152">
        <f t="array" ref="B1448">E1448</f>
        <v>10005197100</v>
      </c>
      <c r="C1448" s="61" t="str">
        <f t="array" ref="C1448">IFERROR(VLOOKUP(B1448,RT!A:B,2,FALSE),"")</f>
        <v/>
      </c>
      <c r="D1448" s="7" t="str">
        <f t="array" ref="D1448">IFERROR(VLOOKUP(B1448,RT!A:J,10,FALSE),"")</f>
        <v/>
      </c>
      <c r="E1448" s="203">
        <v>10005197100</v>
      </c>
      <c r="F1448" s="204" t="s">
        <v>1681</v>
      </c>
      <c r="G1448" s="204" t="s">
        <v>70</v>
      </c>
      <c r="H1448" s="204"/>
      <c r="I1448" s="204" t="s">
        <v>334</v>
      </c>
      <c r="J1448" s="202" t="s">
        <v>334</v>
      </c>
      <c r="K1448" s="169" t="str">
        <f t="array" ref="K1448">IFERROR(VLOOKUP(B1448,RT!A:K,11,FALSE),"")</f>
        <v/>
      </c>
      <c r="L1448" s="170" t="str">
        <f t="array" ref="L1448">IFERROR(VLOOKUP(B1448,RT!A:AJ,36,FALSE),"")</f>
        <v/>
      </c>
      <c r="M1448" s="53" t="str">
        <f t="array" ref="M1448">IFERROR(VLOOKUP(B1448,RT!A:AL,38,FALSE),"")</f>
        <v/>
      </c>
      <c r="N1448" s="52" t="str">
        <f t="array" ref="N1448">IFERROR(VLOOKUP(B1448,RT!A:AK,37,FALSE),"")</f>
        <v/>
      </c>
      <c r="O1448" s="54" t="str">
        <f t="array" ref="O1448">IFERROR(VLOOKUP(B1448,RT!A:I,9,FALSE),"")</f>
        <v/>
      </c>
      <c r="P1448" s="52" t="str">
        <f t="array" ref="P1448">IFERROR(VLOOKUP(B1448,RT!A:H,8,FALSE),"")</f>
        <v/>
      </c>
      <c r="Q1448" s="55" t="str">
        <f t="array" ref="Q1448">IFERROR(VLOOKUP(B1448,RT!A:AA,27,FALSE),"")</f>
        <v/>
      </c>
      <c r="R1448" s="56" t="str">
        <f t="array" ref="R1448">IF(AND(E1448&lt;&gt;"",G1448="INS",K1448="OUI",M1448&gt;0),M1448*IF($O1448&gt;41790,5.94,5.65),"")</f>
        <v/>
      </c>
      <c r="S1448" s="50" t="str">
        <f t="array" ref="S1448">IF(AND(E1448&lt;&gt;"",G1448="REV",K1448="OUI",M1448&gt;0),M1448*IF($O1448&gt;41790,6.2,5.9),"")</f>
        <v/>
      </c>
      <c r="T1448" s="57" t="str">
        <f t="array" ref="T1448">IF(AND(E1448&lt;&gt;"",K1448="NON",OR(L1448="Branchement individuel",L1448="Batiment détruit")),3,"")</f>
        <v/>
      </c>
      <c r="U1448" s="58"/>
      <c r="V1448" s="58" t="str">
        <f t="array" ref="V1448">IF(AND(E1448&lt;&gt;"",K1448="OUI",Q1448="OUI"),18,"")</f>
        <v/>
      </c>
      <c r="W1448" s="49" t="str">
        <f t="array" ref="W1448">IF(AND(E1448&lt;&gt;"",K1448="OUI",Q1448="OUI"),60,"")</f>
        <v/>
      </c>
      <c r="X1448" s="56"/>
      <c r="Y1448" s="49"/>
      <c r="Z1448" s="49"/>
      <c r="AA1448" s="51"/>
      <c r="AB1448" s="48"/>
    </row>
    <row r="1449" spans="1:28" x14ac:dyDescent="0.25">
      <c r="A1449" s="152" t="str">
        <f t="array" ref="A1449">IF(D1449="",RIGHT(E1449,7),"")</f>
        <v>5338624</v>
      </c>
      <c r="B1449" s="152">
        <f t="array" ref="B1449">E1449</f>
        <v>10005338624</v>
      </c>
      <c r="C1449" s="61" t="str">
        <f t="array" ref="C1449">IFERROR(VLOOKUP(B1449,RT!A:B,2,FALSE),"")</f>
        <v/>
      </c>
      <c r="D1449" s="7" t="str">
        <f t="array" ref="D1449">IFERROR(VLOOKUP(B1449,RT!A:J,10,FALSE),"")</f>
        <v/>
      </c>
      <c r="E1449" s="203">
        <v>10005338624</v>
      </c>
      <c r="F1449" s="204" t="s">
        <v>1587</v>
      </c>
      <c r="G1449" s="204" t="s">
        <v>70</v>
      </c>
      <c r="H1449" s="204"/>
      <c r="I1449" s="204" t="s">
        <v>334</v>
      </c>
      <c r="J1449" s="202" t="s">
        <v>334</v>
      </c>
      <c r="K1449" s="169" t="str">
        <f t="array" ref="K1449">IFERROR(VLOOKUP(B1449,RT!A:K,11,FALSE),"")</f>
        <v/>
      </c>
      <c r="L1449" s="170" t="str">
        <f t="array" ref="L1449">IFERROR(VLOOKUP(B1449,RT!A:AJ,36,FALSE),"")</f>
        <v/>
      </c>
      <c r="M1449" s="53" t="str">
        <f t="array" ref="M1449">IFERROR(VLOOKUP(B1449,RT!A:AL,38,FALSE),"")</f>
        <v/>
      </c>
      <c r="N1449" s="52" t="str">
        <f t="array" ref="N1449">IFERROR(VLOOKUP(B1449,RT!A:AK,37,FALSE),"")</f>
        <v/>
      </c>
      <c r="O1449" s="54" t="str">
        <f t="array" ref="O1449">IFERROR(VLOOKUP(B1449,RT!A:I,9,FALSE),"")</f>
        <v/>
      </c>
      <c r="P1449" s="52" t="str">
        <f t="array" ref="P1449">IFERROR(VLOOKUP(B1449,RT!A:H,8,FALSE),"")</f>
        <v/>
      </c>
      <c r="Q1449" s="55" t="str">
        <f t="array" ref="Q1449">IFERROR(VLOOKUP(B1449,RT!A:AA,27,FALSE),"")</f>
        <v/>
      </c>
      <c r="R1449" s="56" t="str">
        <f t="array" ref="R1449">IF(AND(E1449&lt;&gt;"",G1449="INS",K1449="OUI",M1449&gt;0),M1449*IF($O1449&gt;41790,5.94,5.65),"")</f>
        <v/>
      </c>
      <c r="S1449" s="50" t="str">
        <f t="array" ref="S1449">IF(AND(E1449&lt;&gt;"",G1449="REV",K1449="OUI",M1449&gt;0),M1449*IF($O1449&gt;41790,6.2,5.9),"")</f>
        <v/>
      </c>
      <c r="T1449" s="57" t="str">
        <f t="array" ref="T1449">IF(AND(E1449&lt;&gt;"",K1449="NON",OR(L1449="Branchement individuel",L1449="Batiment détruit")),3,"")</f>
        <v/>
      </c>
      <c r="U1449" s="58"/>
      <c r="V1449" s="58" t="str">
        <f t="array" ref="V1449">IF(AND(E1449&lt;&gt;"",K1449="OUI",Q1449="OUI"),18,"")</f>
        <v/>
      </c>
      <c r="W1449" s="49" t="str">
        <f t="array" ref="W1449">IF(AND(E1449&lt;&gt;"",K1449="OUI",Q1449="OUI"),60,"")</f>
        <v/>
      </c>
      <c r="X1449" s="56"/>
      <c r="Y1449" s="49"/>
      <c r="Z1449" s="49"/>
      <c r="AA1449" s="51"/>
      <c r="AB1449" s="48"/>
    </row>
    <row r="1450" spans="1:28" x14ac:dyDescent="0.25">
      <c r="A1450" s="152" t="str">
        <f t="array" ref="A1450">IF(D1450="",RIGHT(E1450,7),"")</f>
        <v>5242675</v>
      </c>
      <c r="B1450" s="152">
        <f t="array" ref="B1450">E1450</f>
        <v>10005242675</v>
      </c>
      <c r="C1450" s="61" t="str">
        <f t="array" ref="C1450">IFERROR(VLOOKUP(B1450,RT!A:B,2,FALSE),"")</f>
        <v/>
      </c>
      <c r="D1450" s="7" t="str">
        <f t="array" ref="D1450">IFERROR(VLOOKUP(B1450,RT!A:J,10,FALSE),"")</f>
        <v/>
      </c>
      <c r="E1450" s="203">
        <v>10005242675</v>
      </c>
      <c r="F1450" s="204" t="s">
        <v>1588</v>
      </c>
      <c r="G1450" s="204" t="s">
        <v>70</v>
      </c>
      <c r="H1450" s="204"/>
      <c r="I1450" s="204" t="s">
        <v>334</v>
      </c>
      <c r="J1450" s="202" t="s">
        <v>334</v>
      </c>
      <c r="K1450" s="169" t="str">
        <f t="array" ref="K1450">IFERROR(VLOOKUP(B1450,RT!A:K,11,FALSE),"")</f>
        <v/>
      </c>
      <c r="L1450" s="170" t="str">
        <f t="array" ref="L1450">IFERROR(VLOOKUP(B1450,RT!A:AJ,36,FALSE),"")</f>
        <v/>
      </c>
      <c r="M1450" s="53" t="str">
        <f t="array" ref="M1450">IFERROR(VLOOKUP(B1450,RT!A:AL,38,FALSE),"")</f>
        <v/>
      </c>
      <c r="N1450" s="52" t="str">
        <f t="array" ref="N1450">IFERROR(VLOOKUP(B1450,RT!A:AK,37,FALSE),"")</f>
        <v/>
      </c>
      <c r="O1450" s="54" t="str">
        <f t="array" ref="O1450">IFERROR(VLOOKUP(B1450,RT!A:I,9,FALSE),"")</f>
        <v/>
      </c>
      <c r="P1450" s="52" t="str">
        <f t="array" ref="P1450">IFERROR(VLOOKUP(B1450,RT!A:H,8,FALSE),"")</f>
        <v/>
      </c>
      <c r="Q1450" s="55" t="str">
        <f t="array" ref="Q1450">IFERROR(VLOOKUP(B1450,RT!A:AA,27,FALSE),"")</f>
        <v/>
      </c>
      <c r="R1450" s="56" t="str">
        <f t="array" ref="R1450">IF(AND(E1450&lt;&gt;"",G1450="INS",K1450="OUI",M1450&gt;0),M1450*IF($O1450&gt;41790,5.94,5.65),"")</f>
        <v/>
      </c>
      <c r="S1450" s="50" t="str">
        <f t="array" ref="S1450">IF(AND(E1450&lt;&gt;"",G1450="REV",K1450="OUI",M1450&gt;0),M1450*IF($O1450&gt;41790,6.2,5.9),"")</f>
        <v/>
      </c>
      <c r="T1450" s="57" t="str">
        <f t="array" ref="T1450">IF(AND(E1450&lt;&gt;"",K1450="NON",OR(L1450="Branchement individuel",L1450="Batiment détruit")),3,"")</f>
        <v/>
      </c>
      <c r="U1450" s="58"/>
      <c r="V1450" s="58" t="str">
        <f t="array" ref="V1450">IF(AND(E1450&lt;&gt;"",K1450="OUI",Q1450="OUI"),18,"")</f>
        <v/>
      </c>
      <c r="W1450" s="49" t="str">
        <f t="array" ref="W1450">IF(AND(E1450&lt;&gt;"",K1450="OUI",Q1450="OUI"),60,"")</f>
        <v/>
      </c>
      <c r="X1450" s="56"/>
      <c r="Y1450" s="49"/>
      <c r="Z1450" s="49"/>
      <c r="AA1450" s="51"/>
      <c r="AB1450" s="48"/>
    </row>
    <row r="1451" spans="1:28" x14ac:dyDescent="0.25">
      <c r="A1451" s="152" t="str">
        <f t="array" ref="A1451">IF(D1451="",RIGHT(E1451,7),"")</f>
        <v>5560266</v>
      </c>
      <c r="B1451" s="152">
        <f t="array" ref="B1451">E1451</f>
        <v>10005560266</v>
      </c>
      <c r="C1451" s="61" t="str">
        <f t="array" ref="C1451">IFERROR(VLOOKUP(B1451,RT!A:B,2,FALSE),"")</f>
        <v/>
      </c>
      <c r="D1451" s="7" t="str">
        <f t="array" ref="D1451">IFERROR(VLOOKUP(B1451,RT!A:J,10,FALSE),"")</f>
        <v/>
      </c>
      <c r="E1451" s="203">
        <v>10005560266</v>
      </c>
      <c r="F1451" s="204" t="s">
        <v>1621</v>
      </c>
      <c r="G1451" s="204" t="s">
        <v>70</v>
      </c>
      <c r="H1451" s="204"/>
      <c r="I1451" s="204" t="s">
        <v>334</v>
      </c>
      <c r="J1451" s="202" t="s">
        <v>334</v>
      </c>
      <c r="K1451" s="169" t="str">
        <f t="array" ref="K1451">IFERROR(VLOOKUP(B1451,RT!A:K,11,FALSE),"")</f>
        <v/>
      </c>
      <c r="L1451" s="170" t="str">
        <f t="array" ref="L1451">IFERROR(VLOOKUP(B1451,RT!A:AJ,36,FALSE),"")</f>
        <v/>
      </c>
      <c r="M1451" s="53" t="str">
        <f t="array" ref="M1451">IFERROR(VLOOKUP(B1451,RT!A:AL,38,FALSE),"")</f>
        <v/>
      </c>
      <c r="N1451" s="52" t="str">
        <f t="array" ref="N1451">IFERROR(VLOOKUP(B1451,RT!A:AK,37,FALSE),"")</f>
        <v/>
      </c>
      <c r="O1451" s="54" t="str">
        <f t="array" ref="O1451">IFERROR(VLOOKUP(B1451,RT!A:I,9,FALSE),"")</f>
        <v/>
      </c>
      <c r="P1451" s="52" t="str">
        <f t="array" ref="P1451">IFERROR(VLOOKUP(B1451,RT!A:H,8,FALSE),"")</f>
        <v/>
      </c>
      <c r="Q1451" s="55" t="str">
        <f t="array" ref="Q1451">IFERROR(VLOOKUP(B1451,RT!A:AA,27,FALSE),"")</f>
        <v/>
      </c>
      <c r="R1451" s="56" t="str">
        <f t="array" ref="R1451">IF(AND(E1451&lt;&gt;"",G1451="INS",K1451="OUI",M1451&gt;0),M1451*IF($O1451&gt;41790,5.94,5.65),"")</f>
        <v/>
      </c>
      <c r="S1451" s="50" t="str">
        <f t="array" ref="S1451">IF(AND(E1451&lt;&gt;"",G1451="REV",K1451="OUI",M1451&gt;0),M1451*IF($O1451&gt;41790,6.2,5.9),"")</f>
        <v/>
      </c>
      <c r="T1451" s="57" t="str">
        <f t="array" ref="T1451">IF(AND(E1451&lt;&gt;"",K1451="NON",OR(L1451="Branchement individuel",L1451="Batiment détruit")),3,"")</f>
        <v/>
      </c>
      <c r="U1451" s="58"/>
      <c r="V1451" s="58" t="str">
        <f t="array" ref="V1451">IF(AND(E1451&lt;&gt;"",K1451="OUI",Q1451="OUI"),18,"")</f>
        <v/>
      </c>
      <c r="W1451" s="49" t="str">
        <f t="array" ref="W1451">IF(AND(E1451&lt;&gt;"",K1451="OUI",Q1451="OUI"),60,"")</f>
        <v/>
      </c>
      <c r="X1451" s="56"/>
      <c r="Y1451" s="49"/>
      <c r="Z1451" s="49"/>
      <c r="AA1451" s="51"/>
      <c r="AB1451" s="48"/>
    </row>
    <row r="1452" spans="1:28" x14ac:dyDescent="0.25">
      <c r="A1452" s="152" t="str">
        <f t="array" ref="A1452">IF(D1452="",RIGHT(E1452,7),"")</f>
        <v>5581423</v>
      </c>
      <c r="B1452" s="152">
        <f t="array" ref="B1452">E1452</f>
        <v>10005581423</v>
      </c>
      <c r="C1452" s="61" t="str">
        <f t="array" ref="C1452">IFERROR(VLOOKUP(B1452,RT!A:B,2,FALSE),"")</f>
        <v/>
      </c>
      <c r="D1452" s="7" t="str">
        <f t="array" ref="D1452">IFERROR(VLOOKUP(B1452,RT!A:J,10,FALSE),"")</f>
        <v/>
      </c>
      <c r="E1452" s="203">
        <v>10005581423</v>
      </c>
      <c r="F1452" s="204" t="s">
        <v>1503</v>
      </c>
      <c r="G1452" s="204" t="s">
        <v>70</v>
      </c>
      <c r="H1452" s="204"/>
      <c r="I1452" s="204" t="s">
        <v>334</v>
      </c>
      <c r="J1452" s="202" t="s">
        <v>334</v>
      </c>
      <c r="K1452" s="169" t="str">
        <f t="array" ref="K1452">IFERROR(VLOOKUP(B1452,RT!A:K,11,FALSE),"")</f>
        <v/>
      </c>
      <c r="L1452" s="170" t="str">
        <f t="array" ref="L1452">IFERROR(VLOOKUP(B1452,RT!A:AJ,36,FALSE),"")</f>
        <v/>
      </c>
      <c r="M1452" s="53" t="str">
        <f t="array" ref="M1452">IFERROR(VLOOKUP(B1452,RT!A:AL,38,FALSE),"")</f>
        <v/>
      </c>
      <c r="N1452" s="52" t="str">
        <f t="array" ref="N1452">IFERROR(VLOOKUP(B1452,RT!A:AK,37,FALSE),"")</f>
        <v/>
      </c>
      <c r="O1452" s="54" t="str">
        <f t="array" ref="O1452">IFERROR(VLOOKUP(B1452,RT!A:I,9,FALSE),"")</f>
        <v/>
      </c>
      <c r="P1452" s="52" t="str">
        <f t="array" ref="P1452">IFERROR(VLOOKUP(B1452,RT!A:H,8,FALSE),"")</f>
        <v/>
      </c>
      <c r="Q1452" s="55" t="str">
        <f t="array" ref="Q1452">IFERROR(VLOOKUP(B1452,RT!A:AA,27,FALSE),"")</f>
        <v/>
      </c>
      <c r="R1452" s="56" t="str">
        <f t="array" ref="R1452">IF(AND(E1452&lt;&gt;"",G1452="INS",K1452="OUI",M1452&gt;0),M1452*IF($O1452&gt;41790,5.94,5.65),"")</f>
        <v/>
      </c>
      <c r="S1452" s="50" t="str">
        <f t="array" ref="S1452">IF(AND(E1452&lt;&gt;"",G1452="REV",K1452="OUI",M1452&gt;0),M1452*IF($O1452&gt;41790,6.2,5.9),"")</f>
        <v/>
      </c>
      <c r="T1452" s="57" t="str">
        <f t="array" ref="T1452">IF(AND(E1452&lt;&gt;"",K1452="NON",OR(L1452="Branchement individuel",L1452="Batiment détruit")),3,"")</f>
        <v/>
      </c>
      <c r="U1452" s="58"/>
      <c r="V1452" s="58" t="str">
        <f t="array" ref="V1452">IF(AND(E1452&lt;&gt;"",K1452="OUI",Q1452="OUI"),18,"")</f>
        <v/>
      </c>
      <c r="W1452" s="49" t="str">
        <f t="array" ref="W1452">IF(AND(E1452&lt;&gt;"",K1452="OUI",Q1452="OUI"),60,"")</f>
        <v/>
      </c>
      <c r="X1452" s="56"/>
      <c r="Y1452" s="49"/>
      <c r="Z1452" s="49"/>
      <c r="AA1452" s="51"/>
      <c r="AB1452" s="48"/>
    </row>
    <row r="1453" spans="1:28" x14ac:dyDescent="0.25">
      <c r="A1453" s="152" t="str">
        <f t="array" ref="A1453">IF(D1453="",RIGHT(E1453,7),"")</f>
        <v>5583888</v>
      </c>
      <c r="B1453" s="152">
        <f t="array" ref="B1453">E1453</f>
        <v>10005583888</v>
      </c>
      <c r="C1453" s="61" t="str">
        <f t="array" ref="C1453">IFERROR(VLOOKUP(B1453,RT!A:B,2,FALSE),"")</f>
        <v/>
      </c>
      <c r="D1453" s="7" t="str">
        <f t="array" ref="D1453">IFERROR(VLOOKUP(B1453,RT!A:J,10,FALSE),"")</f>
        <v/>
      </c>
      <c r="E1453" s="203">
        <v>10005583888</v>
      </c>
      <c r="F1453" s="204" t="s">
        <v>1502</v>
      </c>
      <c r="G1453" s="204" t="s">
        <v>70</v>
      </c>
      <c r="H1453" s="204"/>
      <c r="I1453" s="204" t="s">
        <v>334</v>
      </c>
      <c r="J1453" s="202" t="s">
        <v>334</v>
      </c>
      <c r="K1453" s="169" t="str">
        <f t="array" ref="K1453">IFERROR(VLOOKUP(B1453,RT!A:K,11,FALSE),"")</f>
        <v/>
      </c>
      <c r="L1453" s="170" t="str">
        <f t="array" ref="L1453">IFERROR(VLOOKUP(B1453,RT!A:AJ,36,FALSE),"")</f>
        <v/>
      </c>
      <c r="M1453" s="53" t="str">
        <f t="array" ref="M1453">IFERROR(VLOOKUP(B1453,RT!A:AL,38,FALSE),"")</f>
        <v/>
      </c>
      <c r="N1453" s="52" t="str">
        <f t="array" ref="N1453">IFERROR(VLOOKUP(B1453,RT!A:AK,37,FALSE),"")</f>
        <v/>
      </c>
      <c r="O1453" s="54" t="str">
        <f t="array" ref="O1453">IFERROR(VLOOKUP(B1453,RT!A:I,9,FALSE),"")</f>
        <v/>
      </c>
      <c r="P1453" s="52" t="str">
        <f t="array" ref="P1453">IFERROR(VLOOKUP(B1453,RT!A:H,8,FALSE),"")</f>
        <v/>
      </c>
      <c r="Q1453" s="55" t="str">
        <f t="array" ref="Q1453">IFERROR(VLOOKUP(B1453,RT!A:AA,27,FALSE),"")</f>
        <v/>
      </c>
      <c r="R1453" s="56" t="str">
        <f t="array" ref="R1453">IF(AND(E1453&lt;&gt;"",G1453="INS",K1453="OUI",M1453&gt;0),M1453*IF($O1453&gt;41790,5.94,5.65),"")</f>
        <v/>
      </c>
      <c r="S1453" s="50" t="str">
        <f t="array" ref="S1453">IF(AND(E1453&lt;&gt;"",G1453="REV",K1453="OUI",M1453&gt;0),M1453*IF($O1453&gt;41790,6.2,5.9),"")</f>
        <v/>
      </c>
      <c r="T1453" s="57" t="str">
        <f t="array" ref="T1453">IF(AND(E1453&lt;&gt;"",K1453="NON",OR(L1453="Branchement individuel",L1453="Batiment détruit")),3,"")</f>
        <v/>
      </c>
      <c r="U1453" s="58"/>
      <c r="V1453" s="58" t="str">
        <f t="array" ref="V1453">IF(AND(E1453&lt;&gt;"",K1453="OUI",Q1453="OUI"),18,"")</f>
        <v/>
      </c>
      <c r="W1453" s="49" t="str">
        <f t="array" ref="W1453">IF(AND(E1453&lt;&gt;"",K1453="OUI",Q1453="OUI"),60,"")</f>
        <v/>
      </c>
      <c r="X1453" s="56"/>
      <c r="Y1453" s="49"/>
      <c r="Z1453" s="49"/>
      <c r="AA1453" s="51"/>
      <c r="AB1453" s="48"/>
    </row>
    <row r="1454" spans="1:28" x14ac:dyDescent="0.25">
      <c r="A1454" s="152" t="str">
        <f t="array" ref="A1454">IF(D1454="",RIGHT(E1454,7),"")</f>
        <v>5584513</v>
      </c>
      <c r="B1454" s="152">
        <f t="array" ref="B1454">E1454</f>
        <v>10005584513</v>
      </c>
      <c r="C1454" s="61" t="str">
        <f t="array" ref="C1454">IFERROR(VLOOKUP(B1454,RT!A:B,2,FALSE),"")</f>
        <v/>
      </c>
      <c r="D1454" s="7" t="str">
        <f t="array" ref="D1454">IFERROR(VLOOKUP(B1454,RT!A:J,10,FALSE),"")</f>
        <v/>
      </c>
      <c r="E1454" s="203">
        <v>10005584513</v>
      </c>
      <c r="F1454" s="204" t="s">
        <v>1501</v>
      </c>
      <c r="G1454" s="204" t="s">
        <v>70</v>
      </c>
      <c r="H1454" s="204"/>
      <c r="I1454" s="204" t="s">
        <v>334</v>
      </c>
      <c r="J1454" s="202" t="s">
        <v>334</v>
      </c>
      <c r="K1454" s="169" t="str">
        <f t="array" ref="K1454">IFERROR(VLOOKUP(B1454,RT!A:K,11,FALSE),"")</f>
        <v/>
      </c>
      <c r="L1454" s="170" t="str">
        <f t="array" ref="L1454">IFERROR(VLOOKUP(B1454,RT!A:AJ,36,FALSE),"")</f>
        <v/>
      </c>
      <c r="M1454" s="53" t="str">
        <f t="array" ref="M1454">IFERROR(VLOOKUP(B1454,RT!A:AL,38,FALSE),"")</f>
        <v/>
      </c>
      <c r="N1454" s="52" t="str">
        <f t="array" ref="N1454">IFERROR(VLOOKUP(B1454,RT!A:AK,37,FALSE),"")</f>
        <v/>
      </c>
      <c r="O1454" s="54" t="str">
        <f t="array" ref="O1454">IFERROR(VLOOKUP(B1454,RT!A:I,9,FALSE),"")</f>
        <v/>
      </c>
      <c r="P1454" s="52" t="str">
        <f t="array" ref="P1454">IFERROR(VLOOKUP(B1454,RT!A:H,8,FALSE),"")</f>
        <v/>
      </c>
      <c r="Q1454" s="55" t="str">
        <f t="array" ref="Q1454">IFERROR(VLOOKUP(B1454,RT!A:AA,27,FALSE),"")</f>
        <v/>
      </c>
      <c r="R1454" s="56" t="str">
        <f t="array" ref="R1454">IF(AND(E1454&lt;&gt;"",G1454="INS",K1454="OUI",M1454&gt;0),M1454*IF($O1454&gt;41790,5.94,5.65),"")</f>
        <v/>
      </c>
      <c r="S1454" s="50" t="str">
        <f t="array" ref="S1454">IF(AND(E1454&lt;&gt;"",G1454="REV",K1454="OUI",M1454&gt;0),M1454*IF($O1454&gt;41790,6.2,5.9),"")</f>
        <v/>
      </c>
      <c r="T1454" s="57" t="str">
        <f t="array" ref="T1454">IF(AND(E1454&lt;&gt;"",K1454="NON",OR(L1454="Branchement individuel",L1454="Batiment détruit")),3,"")</f>
        <v/>
      </c>
      <c r="U1454" s="58"/>
      <c r="V1454" s="58" t="str">
        <f t="array" ref="V1454">IF(AND(E1454&lt;&gt;"",K1454="OUI",Q1454="OUI"),18,"")</f>
        <v/>
      </c>
      <c r="W1454" s="49" t="str">
        <f t="array" ref="W1454">IF(AND(E1454&lt;&gt;"",K1454="OUI",Q1454="OUI"),60,"")</f>
        <v/>
      </c>
      <c r="X1454" s="56"/>
      <c r="Y1454" s="49"/>
      <c r="Z1454" s="49"/>
      <c r="AA1454" s="51"/>
      <c r="AB1454" s="48"/>
    </row>
    <row r="1455" spans="1:28" x14ac:dyDescent="0.25">
      <c r="A1455" s="152" t="str">
        <f t="array" ref="A1455">IF(D1455="",RIGHT(E1455,7),"")</f>
        <v>5584518</v>
      </c>
      <c r="B1455" s="152">
        <f t="array" ref="B1455">E1455</f>
        <v>10005584518</v>
      </c>
      <c r="C1455" s="61" t="str">
        <f t="array" ref="C1455">IFERROR(VLOOKUP(B1455,RT!A:B,2,FALSE),"")</f>
        <v/>
      </c>
      <c r="D1455" s="7" t="str">
        <f t="array" ref="D1455">IFERROR(VLOOKUP(B1455,RT!A:J,10,FALSE),"")</f>
        <v/>
      </c>
      <c r="E1455" s="203">
        <v>10005584518</v>
      </c>
      <c r="F1455" s="204" t="s">
        <v>1486</v>
      </c>
      <c r="G1455" s="204" t="s">
        <v>70</v>
      </c>
      <c r="H1455" s="204"/>
      <c r="I1455" s="204" t="s">
        <v>334</v>
      </c>
      <c r="J1455" s="202" t="s">
        <v>334</v>
      </c>
      <c r="K1455" s="169" t="str">
        <f t="array" ref="K1455">IFERROR(VLOOKUP(B1455,RT!A:K,11,FALSE),"")</f>
        <v/>
      </c>
      <c r="L1455" s="170" t="str">
        <f t="array" ref="L1455">IFERROR(VLOOKUP(B1455,RT!A:AJ,36,FALSE),"")</f>
        <v/>
      </c>
      <c r="M1455" s="53" t="str">
        <f t="array" ref="M1455">IFERROR(VLOOKUP(B1455,RT!A:AL,38,FALSE),"")</f>
        <v/>
      </c>
      <c r="N1455" s="52" t="str">
        <f t="array" ref="N1455">IFERROR(VLOOKUP(B1455,RT!A:AK,37,FALSE),"")</f>
        <v/>
      </c>
      <c r="O1455" s="54" t="str">
        <f t="array" ref="O1455">IFERROR(VLOOKUP(B1455,RT!A:I,9,FALSE),"")</f>
        <v/>
      </c>
      <c r="P1455" s="52" t="str">
        <f t="array" ref="P1455">IFERROR(VLOOKUP(B1455,RT!A:H,8,FALSE),"")</f>
        <v/>
      </c>
      <c r="Q1455" s="55" t="str">
        <f t="array" ref="Q1455">IFERROR(VLOOKUP(B1455,RT!A:AA,27,FALSE),"")</f>
        <v/>
      </c>
      <c r="R1455" s="56" t="str">
        <f t="array" ref="R1455">IF(AND(E1455&lt;&gt;"",G1455="INS",K1455="OUI",M1455&gt;0),M1455*IF($O1455&gt;41790,5.94,5.65),"")</f>
        <v/>
      </c>
      <c r="S1455" s="50" t="str">
        <f t="array" ref="S1455">IF(AND(E1455&lt;&gt;"",G1455="REV",K1455="OUI",M1455&gt;0),M1455*IF($O1455&gt;41790,6.2,5.9),"")</f>
        <v/>
      </c>
      <c r="T1455" s="57" t="str">
        <f t="array" ref="T1455">IF(AND(E1455&lt;&gt;"",K1455="NON",OR(L1455="Branchement individuel",L1455="Batiment détruit")),3,"")</f>
        <v/>
      </c>
      <c r="U1455" s="58"/>
      <c r="V1455" s="58" t="str">
        <f t="array" ref="V1455">IF(AND(E1455&lt;&gt;"",K1455="OUI",Q1455="OUI"),18,"")</f>
        <v/>
      </c>
      <c r="W1455" s="49" t="str">
        <f t="array" ref="W1455">IF(AND(E1455&lt;&gt;"",K1455="OUI",Q1455="OUI"),60,"")</f>
        <v/>
      </c>
      <c r="X1455" s="56"/>
      <c r="Y1455" s="49"/>
      <c r="Z1455" s="49"/>
      <c r="AA1455" s="51"/>
      <c r="AB1455" s="48"/>
    </row>
    <row r="1456" spans="1:28" x14ac:dyDescent="0.25">
      <c r="A1456" s="152" t="str">
        <f t="array" ref="A1456">IF(D1456="",RIGHT(E1456,7),"")</f>
        <v>5241463</v>
      </c>
      <c r="B1456" s="152">
        <f t="array" ref="B1456">E1456</f>
        <v>10005241463</v>
      </c>
      <c r="C1456" s="61" t="str">
        <f t="array" ref="C1456">IFERROR(VLOOKUP(B1456,RT!A:B,2,FALSE),"")</f>
        <v/>
      </c>
      <c r="D1456" s="7" t="str">
        <f t="array" ref="D1456">IFERROR(VLOOKUP(B1456,RT!A:J,10,FALSE),"")</f>
        <v/>
      </c>
      <c r="E1456" s="203">
        <v>10005241463</v>
      </c>
      <c r="F1456" s="204" t="s">
        <v>1629</v>
      </c>
      <c r="G1456" s="204" t="s">
        <v>70</v>
      </c>
      <c r="H1456" s="204"/>
      <c r="I1456" s="204" t="s">
        <v>334</v>
      </c>
      <c r="J1456" s="202" t="s">
        <v>334</v>
      </c>
      <c r="K1456" s="169" t="str">
        <f t="array" ref="K1456">IFERROR(VLOOKUP(B1456,RT!A:K,11,FALSE),"")</f>
        <v/>
      </c>
      <c r="L1456" s="170" t="str">
        <f t="array" ref="L1456">IFERROR(VLOOKUP(B1456,RT!A:AJ,36,FALSE),"")</f>
        <v/>
      </c>
      <c r="M1456" s="53" t="str">
        <f t="array" ref="M1456">IFERROR(VLOOKUP(B1456,RT!A:AL,38,FALSE),"")</f>
        <v/>
      </c>
      <c r="N1456" s="52" t="str">
        <f t="array" ref="N1456">IFERROR(VLOOKUP(B1456,RT!A:AK,37,FALSE),"")</f>
        <v/>
      </c>
      <c r="O1456" s="54" t="str">
        <f t="array" ref="O1456">IFERROR(VLOOKUP(B1456,RT!A:I,9,FALSE),"")</f>
        <v/>
      </c>
      <c r="P1456" s="52" t="str">
        <f t="array" ref="P1456">IFERROR(VLOOKUP(B1456,RT!A:H,8,FALSE),"")</f>
        <v/>
      </c>
      <c r="Q1456" s="55" t="str">
        <f t="array" ref="Q1456">IFERROR(VLOOKUP(B1456,RT!A:AA,27,FALSE),"")</f>
        <v/>
      </c>
      <c r="R1456" s="56" t="str">
        <f t="array" ref="R1456">IF(AND(E1456&lt;&gt;"",G1456="INS",K1456="OUI",M1456&gt;0),M1456*IF($O1456&gt;41790,5.94,5.65),"")</f>
        <v/>
      </c>
      <c r="S1456" s="50" t="str">
        <f t="array" ref="S1456">IF(AND(E1456&lt;&gt;"",G1456="REV",K1456="OUI",M1456&gt;0),M1456*IF($O1456&gt;41790,6.2,5.9),"")</f>
        <v/>
      </c>
      <c r="T1456" s="57" t="str">
        <f t="array" ref="T1456">IF(AND(E1456&lt;&gt;"",K1456="NON",OR(L1456="Branchement individuel",L1456="Batiment détruit")),3,"")</f>
        <v/>
      </c>
      <c r="U1456" s="58"/>
      <c r="V1456" s="58" t="str">
        <f t="array" ref="V1456">IF(AND(E1456&lt;&gt;"",K1456="OUI",Q1456="OUI"),18,"")</f>
        <v/>
      </c>
      <c r="W1456" s="49" t="str">
        <f t="array" ref="W1456">IF(AND(E1456&lt;&gt;"",K1456="OUI",Q1456="OUI"),60,"")</f>
        <v/>
      </c>
      <c r="X1456" s="56"/>
      <c r="Y1456" s="49"/>
      <c r="Z1456" s="49"/>
      <c r="AA1456" s="51"/>
      <c r="AB1456" s="48"/>
    </row>
    <row r="1457" spans="1:28" x14ac:dyDescent="0.25">
      <c r="A1457" s="152" t="str">
        <f t="array" ref="A1457">IF(D1457="",RIGHT(E1457,7),"")</f>
        <v>5242684</v>
      </c>
      <c r="B1457" s="152">
        <f t="array" ref="B1457">E1457</f>
        <v>10005242684</v>
      </c>
      <c r="C1457" s="61" t="str">
        <f t="array" ref="C1457">IFERROR(VLOOKUP(B1457,RT!A:B,2,FALSE),"")</f>
        <v/>
      </c>
      <c r="D1457" s="7" t="str">
        <f t="array" ref="D1457">IFERROR(VLOOKUP(B1457,RT!A:J,10,FALSE),"")</f>
        <v/>
      </c>
      <c r="E1457" s="203">
        <v>10005242684</v>
      </c>
      <c r="F1457" s="204" t="s">
        <v>1538</v>
      </c>
      <c r="G1457" s="204" t="s">
        <v>70</v>
      </c>
      <c r="H1457" s="204"/>
      <c r="I1457" s="204" t="s">
        <v>334</v>
      </c>
      <c r="J1457" s="202" t="s">
        <v>334</v>
      </c>
      <c r="K1457" s="169" t="str">
        <f t="array" ref="K1457">IFERROR(VLOOKUP(B1457,RT!A:K,11,FALSE),"")</f>
        <v/>
      </c>
      <c r="L1457" s="170" t="str">
        <f t="array" ref="L1457">IFERROR(VLOOKUP(B1457,RT!A:AJ,36,FALSE),"")</f>
        <v/>
      </c>
      <c r="M1457" s="53" t="str">
        <f t="array" ref="M1457">IFERROR(VLOOKUP(B1457,RT!A:AL,38,FALSE),"")</f>
        <v/>
      </c>
      <c r="N1457" s="52" t="str">
        <f t="array" ref="N1457">IFERROR(VLOOKUP(B1457,RT!A:AK,37,FALSE),"")</f>
        <v/>
      </c>
      <c r="O1457" s="54" t="str">
        <f t="array" ref="O1457">IFERROR(VLOOKUP(B1457,RT!A:I,9,FALSE),"")</f>
        <v/>
      </c>
      <c r="P1457" s="52" t="str">
        <f t="array" ref="P1457">IFERROR(VLOOKUP(B1457,RT!A:H,8,FALSE),"")</f>
        <v/>
      </c>
      <c r="Q1457" s="55" t="str">
        <f t="array" ref="Q1457">IFERROR(VLOOKUP(B1457,RT!A:AA,27,FALSE),"")</f>
        <v/>
      </c>
      <c r="R1457" s="56" t="str">
        <f t="array" ref="R1457">IF(AND(E1457&lt;&gt;"",G1457="INS",K1457="OUI",M1457&gt;0),M1457*IF($O1457&gt;41790,5.94,5.65),"")</f>
        <v/>
      </c>
      <c r="S1457" s="50" t="str">
        <f t="array" ref="S1457">IF(AND(E1457&lt;&gt;"",G1457="REV",K1457="OUI",M1457&gt;0),M1457*IF($O1457&gt;41790,6.2,5.9),"")</f>
        <v/>
      </c>
      <c r="T1457" s="57" t="str">
        <f t="array" ref="T1457">IF(AND(E1457&lt;&gt;"",K1457="NON",OR(L1457="Branchement individuel",L1457="Batiment détruit")),3,"")</f>
        <v/>
      </c>
      <c r="U1457" s="58"/>
      <c r="V1457" s="58" t="str">
        <f t="array" ref="V1457">IF(AND(E1457&lt;&gt;"",K1457="OUI",Q1457="OUI"),18,"")</f>
        <v/>
      </c>
      <c r="W1457" s="49" t="str">
        <f t="array" ref="W1457">IF(AND(E1457&lt;&gt;"",K1457="OUI",Q1457="OUI"),60,"")</f>
        <v/>
      </c>
      <c r="X1457" s="56"/>
      <c r="Y1457" s="49"/>
      <c r="Z1457" s="49"/>
      <c r="AA1457" s="51"/>
      <c r="AB1457" s="48"/>
    </row>
    <row r="1458" spans="1:28" x14ac:dyDescent="0.25">
      <c r="A1458" s="152" t="str">
        <f t="array" ref="A1458">IF(D1458="",RIGHT(E1458,7),"")</f>
        <v>5243860</v>
      </c>
      <c r="B1458" s="152">
        <f t="array" ref="B1458">E1458</f>
        <v>10005243860</v>
      </c>
      <c r="C1458" s="61" t="str">
        <f t="array" ref="C1458">IFERROR(VLOOKUP(B1458,RT!A:B,2,FALSE),"")</f>
        <v/>
      </c>
      <c r="D1458" s="7" t="str">
        <f t="array" ref="D1458">IFERROR(VLOOKUP(B1458,RT!A:J,10,FALSE),"")</f>
        <v/>
      </c>
      <c r="E1458" s="203">
        <v>10005243860</v>
      </c>
      <c r="F1458" s="204" t="s">
        <v>1622</v>
      </c>
      <c r="G1458" s="204" t="s">
        <v>70</v>
      </c>
      <c r="H1458" s="204"/>
      <c r="I1458" s="204" t="s">
        <v>334</v>
      </c>
      <c r="J1458" s="202" t="s">
        <v>334</v>
      </c>
      <c r="K1458" s="169" t="str">
        <f t="array" ref="K1458">IFERROR(VLOOKUP(B1458,RT!A:K,11,FALSE),"")</f>
        <v/>
      </c>
      <c r="L1458" s="170" t="str">
        <f t="array" ref="L1458">IFERROR(VLOOKUP(B1458,RT!A:AJ,36,FALSE),"")</f>
        <v/>
      </c>
      <c r="M1458" s="53" t="str">
        <f t="array" ref="M1458">IFERROR(VLOOKUP(B1458,RT!A:AL,38,FALSE),"")</f>
        <v/>
      </c>
      <c r="N1458" s="52" t="str">
        <f t="array" ref="N1458">IFERROR(VLOOKUP(B1458,RT!A:AK,37,FALSE),"")</f>
        <v/>
      </c>
      <c r="O1458" s="54" t="str">
        <f t="array" ref="O1458">IFERROR(VLOOKUP(B1458,RT!A:I,9,FALSE),"")</f>
        <v/>
      </c>
      <c r="P1458" s="52" t="str">
        <f t="array" ref="P1458">IFERROR(VLOOKUP(B1458,RT!A:H,8,FALSE),"")</f>
        <v/>
      </c>
      <c r="Q1458" s="55" t="str">
        <f t="array" ref="Q1458">IFERROR(VLOOKUP(B1458,RT!A:AA,27,FALSE),"")</f>
        <v/>
      </c>
      <c r="R1458" s="56" t="str">
        <f t="array" ref="R1458">IF(AND(E1458&lt;&gt;"",G1458="INS",K1458="OUI",M1458&gt;0),M1458*IF($O1458&gt;41790,5.94,5.65),"")</f>
        <v/>
      </c>
      <c r="S1458" s="50" t="str">
        <f t="array" ref="S1458">IF(AND(E1458&lt;&gt;"",G1458="REV",K1458="OUI",M1458&gt;0),M1458*IF($O1458&gt;41790,6.2,5.9),"")</f>
        <v/>
      </c>
      <c r="T1458" s="57" t="str">
        <f t="array" ref="T1458">IF(AND(E1458&lt;&gt;"",K1458="NON",OR(L1458="Branchement individuel",L1458="Batiment détruit")),3,"")</f>
        <v/>
      </c>
      <c r="U1458" s="58"/>
      <c r="V1458" s="58" t="str">
        <f t="array" ref="V1458">IF(AND(E1458&lt;&gt;"",K1458="OUI",Q1458="OUI"),18,"")</f>
        <v/>
      </c>
      <c r="W1458" s="49" t="str">
        <f t="array" ref="W1458">IF(AND(E1458&lt;&gt;"",K1458="OUI",Q1458="OUI"),60,"")</f>
        <v/>
      </c>
      <c r="X1458" s="56"/>
      <c r="Y1458" s="49"/>
      <c r="Z1458" s="49"/>
      <c r="AA1458" s="51"/>
      <c r="AB1458" s="48"/>
    </row>
    <row r="1459" spans="1:28" x14ac:dyDescent="0.25">
      <c r="A1459" s="152" t="str">
        <f t="array" ref="A1459">IF(D1459="",RIGHT(E1459,7),"")</f>
        <v>5583891</v>
      </c>
      <c r="B1459" s="152">
        <f t="array" ref="B1459">E1459</f>
        <v>10005583891</v>
      </c>
      <c r="C1459" s="61" t="str">
        <f t="array" ref="C1459">IFERROR(VLOOKUP(B1459,RT!A:B,2,FALSE),"")</f>
        <v/>
      </c>
      <c r="D1459" s="7" t="str">
        <f t="array" ref="D1459">IFERROR(VLOOKUP(B1459,RT!A:J,10,FALSE),"")</f>
        <v/>
      </c>
      <c r="E1459" s="203">
        <v>10005583891</v>
      </c>
      <c r="F1459" s="204" t="s">
        <v>1487</v>
      </c>
      <c r="G1459" s="204" t="s">
        <v>70</v>
      </c>
      <c r="H1459" s="204"/>
      <c r="I1459" s="204" t="s">
        <v>334</v>
      </c>
      <c r="J1459" s="202" t="s">
        <v>334</v>
      </c>
      <c r="K1459" s="169" t="str">
        <f t="array" ref="K1459">IFERROR(VLOOKUP(B1459,RT!A:K,11,FALSE),"")</f>
        <v/>
      </c>
      <c r="L1459" s="170" t="str">
        <f t="array" ref="L1459">IFERROR(VLOOKUP(B1459,RT!A:AJ,36,FALSE),"")</f>
        <v/>
      </c>
      <c r="M1459" s="53" t="str">
        <f t="array" ref="M1459">IFERROR(VLOOKUP(B1459,RT!A:AL,38,FALSE),"")</f>
        <v/>
      </c>
      <c r="N1459" s="52" t="str">
        <f t="array" ref="N1459">IFERROR(VLOOKUP(B1459,RT!A:AK,37,FALSE),"")</f>
        <v/>
      </c>
      <c r="O1459" s="54" t="str">
        <f t="array" ref="O1459">IFERROR(VLOOKUP(B1459,RT!A:I,9,FALSE),"")</f>
        <v/>
      </c>
      <c r="P1459" s="52" t="str">
        <f t="array" ref="P1459">IFERROR(VLOOKUP(B1459,RT!A:H,8,FALSE),"")</f>
        <v/>
      </c>
      <c r="Q1459" s="55" t="str">
        <f t="array" ref="Q1459">IFERROR(VLOOKUP(B1459,RT!A:AA,27,FALSE),"")</f>
        <v/>
      </c>
      <c r="R1459" s="56" t="str">
        <f t="array" ref="R1459">IF(AND(E1459&lt;&gt;"",G1459="INS",K1459="OUI",M1459&gt;0),M1459*IF($O1459&gt;41790,5.94,5.65),"")</f>
        <v/>
      </c>
      <c r="S1459" s="50" t="str">
        <f t="array" ref="S1459">IF(AND(E1459&lt;&gt;"",G1459="REV",K1459="OUI",M1459&gt;0),M1459*IF($O1459&gt;41790,6.2,5.9),"")</f>
        <v/>
      </c>
      <c r="T1459" s="57" t="str">
        <f t="array" ref="T1459">IF(AND(E1459&lt;&gt;"",K1459="NON",OR(L1459="Branchement individuel",L1459="Batiment détruit")),3,"")</f>
        <v/>
      </c>
      <c r="U1459" s="58"/>
      <c r="V1459" s="58" t="str">
        <f t="array" ref="V1459">IF(AND(E1459&lt;&gt;"",K1459="OUI",Q1459="OUI"),18,"")</f>
        <v/>
      </c>
      <c r="W1459" s="49" t="str">
        <f t="array" ref="W1459">IF(AND(E1459&lt;&gt;"",K1459="OUI",Q1459="OUI"),60,"")</f>
        <v/>
      </c>
      <c r="X1459" s="56"/>
      <c r="Y1459" s="49"/>
      <c r="Z1459" s="49"/>
      <c r="AA1459" s="51"/>
      <c r="AB1459" s="48"/>
    </row>
    <row r="1460" spans="1:28" x14ac:dyDescent="0.25">
      <c r="A1460" s="152" t="str">
        <f t="array" ref="A1460">IF(D1460="",RIGHT(E1460,7),"")</f>
        <v>5240273</v>
      </c>
      <c r="B1460" s="152">
        <f t="array" ref="B1460">E1460</f>
        <v>10005240273</v>
      </c>
      <c r="C1460" s="61" t="str">
        <f t="array" ref="C1460">IFERROR(VLOOKUP(B1460,RT!A:B,2,FALSE),"")</f>
        <v/>
      </c>
      <c r="D1460" s="7" t="str">
        <f t="array" ref="D1460">IFERROR(VLOOKUP(B1460,RT!A:J,10,FALSE),"")</f>
        <v/>
      </c>
      <c r="E1460" s="203">
        <v>10005240273</v>
      </c>
      <c r="F1460" s="204" t="s">
        <v>1624</v>
      </c>
      <c r="G1460" s="204" t="s">
        <v>70</v>
      </c>
      <c r="H1460" s="204"/>
      <c r="I1460" s="204" t="s">
        <v>334</v>
      </c>
      <c r="J1460" s="202" t="s">
        <v>334</v>
      </c>
      <c r="K1460" s="169" t="str">
        <f t="array" ref="K1460">IFERROR(VLOOKUP(B1460,RT!A:K,11,FALSE),"")</f>
        <v/>
      </c>
      <c r="L1460" s="170" t="str">
        <f t="array" ref="L1460">IFERROR(VLOOKUP(B1460,RT!A:AJ,36,FALSE),"")</f>
        <v/>
      </c>
      <c r="M1460" s="53" t="str">
        <f t="array" ref="M1460">IFERROR(VLOOKUP(B1460,RT!A:AL,38,FALSE),"")</f>
        <v/>
      </c>
      <c r="N1460" s="52" t="str">
        <f t="array" ref="N1460">IFERROR(VLOOKUP(B1460,RT!A:AK,37,FALSE),"")</f>
        <v/>
      </c>
      <c r="O1460" s="54" t="str">
        <f t="array" ref="O1460">IFERROR(VLOOKUP(B1460,RT!A:I,9,FALSE),"")</f>
        <v/>
      </c>
      <c r="P1460" s="52" t="str">
        <f t="array" ref="P1460">IFERROR(VLOOKUP(B1460,RT!A:H,8,FALSE),"")</f>
        <v/>
      </c>
      <c r="Q1460" s="55" t="str">
        <f t="array" ref="Q1460">IFERROR(VLOOKUP(B1460,RT!A:AA,27,FALSE),"")</f>
        <v/>
      </c>
      <c r="R1460" s="56" t="str">
        <f t="array" ref="R1460">IF(AND(E1460&lt;&gt;"",G1460="INS",K1460="OUI",M1460&gt;0),M1460*IF($O1460&gt;41790,5.94,5.65),"")</f>
        <v/>
      </c>
      <c r="S1460" s="50" t="str">
        <f t="array" ref="S1460">IF(AND(E1460&lt;&gt;"",G1460="REV",K1460="OUI",M1460&gt;0),M1460*IF($O1460&gt;41790,6.2,5.9),"")</f>
        <v/>
      </c>
      <c r="T1460" s="57" t="str">
        <f t="array" ref="T1460">IF(AND(E1460&lt;&gt;"",K1460="NON",OR(L1460="Branchement individuel",L1460="Batiment détruit")),3,"")</f>
        <v/>
      </c>
      <c r="U1460" s="58"/>
      <c r="V1460" s="58" t="str">
        <f t="array" ref="V1460">IF(AND(E1460&lt;&gt;"",K1460="OUI",Q1460="OUI"),18,"")</f>
        <v/>
      </c>
      <c r="W1460" s="49" t="str">
        <f t="array" ref="W1460">IF(AND(E1460&lt;&gt;"",K1460="OUI",Q1460="OUI"),60,"")</f>
        <v/>
      </c>
      <c r="X1460" s="56"/>
      <c r="Y1460" s="49"/>
      <c r="Z1460" s="49"/>
      <c r="AA1460" s="51"/>
      <c r="AB1460" s="48"/>
    </row>
    <row r="1461" spans="1:28" x14ac:dyDescent="0.25">
      <c r="A1461" s="152" t="str">
        <f t="array" ref="A1461">IF(D1461="",RIGHT(E1461,7),"")</f>
        <v>5582664</v>
      </c>
      <c r="B1461" s="152">
        <f t="array" ref="B1461">E1461</f>
        <v>10005582664</v>
      </c>
      <c r="C1461" s="61" t="str">
        <f t="array" ref="C1461">IFERROR(VLOOKUP(B1461,RT!A:B,2,FALSE),"")</f>
        <v/>
      </c>
      <c r="D1461" s="7" t="str">
        <f t="array" ref="D1461">IFERROR(VLOOKUP(B1461,RT!A:J,10,FALSE),"")</f>
        <v/>
      </c>
      <c r="E1461" s="203">
        <v>10005582664</v>
      </c>
      <c r="F1461" s="204" t="s">
        <v>1488</v>
      </c>
      <c r="G1461" s="204" t="s">
        <v>70</v>
      </c>
      <c r="H1461" s="204"/>
      <c r="I1461" s="204" t="s">
        <v>334</v>
      </c>
      <c r="J1461" s="202" t="s">
        <v>334</v>
      </c>
      <c r="K1461" s="169" t="str">
        <f t="array" ref="K1461">IFERROR(VLOOKUP(B1461,RT!A:K,11,FALSE),"")</f>
        <v/>
      </c>
      <c r="L1461" s="170" t="str">
        <f t="array" ref="L1461">IFERROR(VLOOKUP(B1461,RT!A:AJ,36,FALSE),"")</f>
        <v/>
      </c>
      <c r="M1461" s="53" t="str">
        <f t="array" ref="M1461">IFERROR(VLOOKUP(B1461,RT!A:AL,38,FALSE),"")</f>
        <v/>
      </c>
      <c r="N1461" s="52" t="str">
        <f t="array" ref="N1461">IFERROR(VLOOKUP(B1461,RT!A:AK,37,FALSE),"")</f>
        <v/>
      </c>
      <c r="O1461" s="54" t="str">
        <f t="array" ref="O1461">IFERROR(VLOOKUP(B1461,RT!A:I,9,FALSE),"")</f>
        <v/>
      </c>
      <c r="P1461" s="52" t="str">
        <f t="array" ref="P1461">IFERROR(VLOOKUP(B1461,RT!A:H,8,FALSE),"")</f>
        <v/>
      </c>
      <c r="Q1461" s="55" t="str">
        <f t="array" ref="Q1461">IFERROR(VLOOKUP(B1461,RT!A:AA,27,FALSE),"")</f>
        <v/>
      </c>
      <c r="R1461" s="56" t="str">
        <f t="array" ref="R1461">IF(AND(E1461&lt;&gt;"",G1461="INS",K1461="OUI",M1461&gt;0),M1461*IF($O1461&gt;41790,5.94,5.65),"")</f>
        <v/>
      </c>
      <c r="S1461" s="50" t="str">
        <f t="array" ref="S1461">IF(AND(E1461&lt;&gt;"",G1461="REV",K1461="OUI",M1461&gt;0),M1461*IF($O1461&gt;41790,6.2,5.9),"")</f>
        <v/>
      </c>
      <c r="T1461" s="57" t="str">
        <f t="array" ref="T1461">IF(AND(E1461&lt;&gt;"",K1461="NON",OR(L1461="Branchement individuel",L1461="Batiment détruit")),3,"")</f>
        <v/>
      </c>
      <c r="U1461" s="58"/>
      <c r="V1461" s="58" t="str">
        <f t="array" ref="V1461">IF(AND(E1461&lt;&gt;"",K1461="OUI",Q1461="OUI"),18,"")</f>
        <v/>
      </c>
      <c r="W1461" s="49" t="str">
        <f t="array" ref="W1461">IF(AND(E1461&lt;&gt;"",K1461="OUI",Q1461="OUI"),60,"")</f>
        <v/>
      </c>
      <c r="X1461" s="56"/>
      <c r="Y1461" s="49"/>
      <c r="Z1461" s="49"/>
      <c r="AA1461" s="51"/>
      <c r="AB1461" s="48"/>
    </row>
    <row r="1462" spans="1:28" x14ac:dyDescent="0.25">
      <c r="A1462" s="152" t="str">
        <f t="array" ref="A1462">IF(D1462="",RIGHT(E1462,7),"")</f>
        <v>5245019</v>
      </c>
      <c r="B1462" s="152">
        <f t="array" ref="B1462">E1462</f>
        <v>10005245019</v>
      </c>
      <c r="C1462" s="61" t="str">
        <f t="array" ref="C1462">IFERROR(VLOOKUP(B1462,RT!A:B,2,FALSE),"")</f>
        <v/>
      </c>
      <c r="D1462" s="7" t="str">
        <f t="array" ref="D1462">IFERROR(VLOOKUP(B1462,RT!A:J,10,FALSE),"")</f>
        <v/>
      </c>
      <c r="E1462" s="203">
        <v>10005245019</v>
      </c>
      <c r="F1462" s="204" t="s">
        <v>1625</v>
      </c>
      <c r="G1462" s="204" t="s">
        <v>70</v>
      </c>
      <c r="H1462" s="204"/>
      <c r="I1462" s="204" t="s">
        <v>334</v>
      </c>
      <c r="J1462" s="202" t="s">
        <v>334</v>
      </c>
      <c r="K1462" s="169" t="str">
        <f t="array" ref="K1462">IFERROR(VLOOKUP(B1462,RT!A:K,11,FALSE),"")</f>
        <v/>
      </c>
      <c r="L1462" s="170" t="str">
        <f t="array" ref="L1462">IFERROR(VLOOKUP(B1462,RT!A:AJ,36,FALSE),"")</f>
        <v/>
      </c>
      <c r="M1462" s="53" t="str">
        <f t="array" ref="M1462">IFERROR(VLOOKUP(B1462,RT!A:AL,38,FALSE),"")</f>
        <v/>
      </c>
      <c r="N1462" s="52" t="str">
        <f t="array" ref="N1462">IFERROR(VLOOKUP(B1462,RT!A:AK,37,FALSE),"")</f>
        <v/>
      </c>
      <c r="O1462" s="54" t="str">
        <f t="array" ref="O1462">IFERROR(VLOOKUP(B1462,RT!A:I,9,FALSE),"")</f>
        <v/>
      </c>
      <c r="P1462" s="52" t="str">
        <f t="array" ref="P1462">IFERROR(VLOOKUP(B1462,RT!A:H,8,FALSE),"")</f>
        <v/>
      </c>
      <c r="Q1462" s="55" t="str">
        <f t="array" ref="Q1462">IFERROR(VLOOKUP(B1462,RT!A:AA,27,FALSE),"")</f>
        <v/>
      </c>
      <c r="R1462" s="56" t="str">
        <f t="array" ref="R1462">IF(AND(E1462&lt;&gt;"",G1462="INS",K1462="OUI",M1462&gt;0),M1462*IF($O1462&gt;41790,5.94,5.65),"")</f>
        <v/>
      </c>
      <c r="S1462" s="50" t="str">
        <f t="array" ref="S1462">IF(AND(E1462&lt;&gt;"",G1462="REV",K1462="OUI",M1462&gt;0),M1462*IF($O1462&gt;41790,6.2,5.9),"")</f>
        <v/>
      </c>
      <c r="T1462" s="57" t="str">
        <f t="array" ref="T1462">IF(AND(E1462&lt;&gt;"",K1462="NON",OR(L1462="Branchement individuel",L1462="Batiment détruit")),3,"")</f>
        <v/>
      </c>
      <c r="U1462" s="58"/>
      <c r="V1462" s="58" t="str">
        <f t="array" ref="V1462">IF(AND(E1462&lt;&gt;"",K1462="OUI",Q1462="OUI"),18,"")</f>
        <v/>
      </c>
      <c r="W1462" s="49" t="str">
        <f t="array" ref="W1462">IF(AND(E1462&lt;&gt;"",K1462="OUI",Q1462="OUI"),60,"")</f>
        <v/>
      </c>
      <c r="X1462" s="56"/>
      <c r="Y1462" s="49"/>
      <c r="Z1462" s="49"/>
      <c r="AA1462" s="51"/>
      <c r="AB1462" s="48"/>
    </row>
    <row r="1463" spans="1:28" x14ac:dyDescent="0.25">
      <c r="A1463" s="152" t="str">
        <f t="array" ref="A1463">IF(D1463="",RIGHT(E1463,7),"")</f>
        <v>5241464</v>
      </c>
      <c r="B1463" s="152">
        <f t="array" ref="B1463">E1463</f>
        <v>10005241464</v>
      </c>
      <c r="C1463" s="61" t="str">
        <f t="array" ref="C1463">IFERROR(VLOOKUP(B1463,RT!A:B,2,FALSE),"")</f>
        <v/>
      </c>
      <c r="D1463" s="7" t="str">
        <f t="array" ref="D1463">IFERROR(VLOOKUP(B1463,RT!A:J,10,FALSE),"")</f>
        <v/>
      </c>
      <c r="E1463" s="203">
        <v>10005241464</v>
      </c>
      <c r="F1463" s="204" t="s">
        <v>1623</v>
      </c>
      <c r="G1463" s="204" t="s">
        <v>70</v>
      </c>
      <c r="H1463" s="204"/>
      <c r="I1463" s="204" t="s">
        <v>334</v>
      </c>
      <c r="J1463" s="202" t="s">
        <v>334</v>
      </c>
      <c r="K1463" s="169" t="str">
        <f t="array" ref="K1463">IFERROR(VLOOKUP(B1463,RT!A:K,11,FALSE),"")</f>
        <v/>
      </c>
      <c r="L1463" s="170" t="str">
        <f t="array" ref="L1463">IFERROR(VLOOKUP(B1463,RT!A:AJ,36,FALSE),"")</f>
        <v/>
      </c>
      <c r="M1463" s="53" t="str">
        <f t="array" ref="M1463">IFERROR(VLOOKUP(B1463,RT!A:AL,38,FALSE),"")</f>
        <v/>
      </c>
      <c r="N1463" s="52" t="str">
        <f t="array" ref="N1463">IFERROR(VLOOKUP(B1463,RT!A:AK,37,FALSE),"")</f>
        <v/>
      </c>
      <c r="O1463" s="54" t="str">
        <f t="array" ref="O1463">IFERROR(VLOOKUP(B1463,RT!A:I,9,FALSE),"")</f>
        <v/>
      </c>
      <c r="P1463" s="52" t="str">
        <f t="array" ref="P1463">IFERROR(VLOOKUP(B1463,RT!A:H,8,FALSE),"")</f>
        <v/>
      </c>
      <c r="Q1463" s="55" t="str">
        <f t="array" ref="Q1463">IFERROR(VLOOKUP(B1463,RT!A:AA,27,FALSE),"")</f>
        <v/>
      </c>
      <c r="R1463" s="56" t="str">
        <f t="array" ref="R1463">IF(AND(E1463&lt;&gt;"",G1463="INS",K1463="OUI",M1463&gt;0),M1463*IF($O1463&gt;41790,5.94,5.65),"")</f>
        <v/>
      </c>
      <c r="S1463" s="50" t="str">
        <f t="array" ref="S1463">IF(AND(E1463&lt;&gt;"",G1463="REV",K1463="OUI",M1463&gt;0),M1463*IF($O1463&gt;41790,6.2,5.9),"")</f>
        <v/>
      </c>
      <c r="T1463" s="57" t="str">
        <f t="array" ref="T1463">IF(AND(E1463&lt;&gt;"",K1463="NON",OR(L1463="Branchement individuel",L1463="Batiment détruit")),3,"")</f>
        <v/>
      </c>
      <c r="U1463" s="58"/>
      <c r="V1463" s="58" t="str">
        <f t="array" ref="V1463">IF(AND(E1463&lt;&gt;"",K1463="OUI",Q1463="OUI"),18,"")</f>
        <v/>
      </c>
      <c r="W1463" s="49" t="str">
        <f t="array" ref="W1463">IF(AND(E1463&lt;&gt;"",K1463="OUI",Q1463="OUI"),60,"")</f>
        <v/>
      </c>
      <c r="X1463" s="56"/>
      <c r="Y1463" s="49"/>
      <c r="Z1463" s="49"/>
      <c r="AA1463" s="51"/>
      <c r="AB1463" s="48"/>
    </row>
    <row r="1464" spans="1:28" x14ac:dyDescent="0.25">
      <c r="A1464" s="152" t="str">
        <f t="array" ref="A1464">IF(D1464="",RIGHT(E1464,7),"")</f>
        <v>5243859</v>
      </c>
      <c r="B1464" s="152">
        <f t="array" ref="B1464">E1464</f>
        <v>10005243859</v>
      </c>
      <c r="C1464" s="61" t="str">
        <f t="array" ref="C1464">IFERROR(VLOOKUP(B1464,RT!A:B,2,FALSE),"")</f>
        <v/>
      </c>
      <c r="D1464" s="7" t="str">
        <f t="array" ref="D1464">IFERROR(VLOOKUP(B1464,RT!A:J,10,FALSE),"")</f>
        <v/>
      </c>
      <c r="E1464" s="203">
        <v>10005243859</v>
      </c>
      <c r="F1464" s="204" t="s">
        <v>1626</v>
      </c>
      <c r="G1464" s="204" t="s">
        <v>70</v>
      </c>
      <c r="H1464" s="204"/>
      <c r="I1464" s="204" t="s">
        <v>334</v>
      </c>
      <c r="J1464" s="202" t="s">
        <v>334</v>
      </c>
      <c r="K1464" s="169" t="str">
        <f t="array" ref="K1464">IFERROR(VLOOKUP(B1464,RT!A:K,11,FALSE),"")</f>
        <v/>
      </c>
      <c r="L1464" s="170" t="str">
        <f t="array" ref="L1464">IFERROR(VLOOKUP(B1464,RT!A:AJ,36,FALSE),"")</f>
        <v/>
      </c>
      <c r="M1464" s="53" t="str">
        <f t="array" ref="M1464">IFERROR(VLOOKUP(B1464,RT!A:AL,38,FALSE),"")</f>
        <v/>
      </c>
      <c r="N1464" s="52" t="str">
        <f t="array" ref="N1464">IFERROR(VLOOKUP(B1464,RT!A:AK,37,FALSE),"")</f>
        <v/>
      </c>
      <c r="O1464" s="54" t="str">
        <f t="array" ref="O1464">IFERROR(VLOOKUP(B1464,RT!A:I,9,FALSE),"")</f>
        <v/>
      </c>
      <c r="P1464" s="52" t="str">
        <f t="array" ref="P1464">IFERROR(VLOOKUP(B1464,RT!A:H,8,FALSE),"")</f>
        <v/>
      </c>
      <c r="Q1464" s="55" t="str">
        <f t="array" ref="Q1464">IFERROR(VLOOKUP(B1464,RT!A:AA,27,FALSE),"")</f>
        <v/>
      </c>
      <c r="R1464" s="56" t="str">
        <f t="array" ref="R1464">IF(AND(E1464&lt;&gt;"",G1464="INS",K1464="OUI",M1464&gt;0),M1464*IF($O1464&gt;41790,5.94,5.65),"")</f>
        <v/>
      </c>
      <c r="S1464" s="50" t="str">
        <f t="array" ref="S1464">IF(AND(E1464&lt;&gt;"",G1464="REV",K1464="OUI",M1464&gt;0),M1464*IF($O1464&gt;41790,6.2,5.9),"")</f>
        <v/>
      </c>
      <c r="T1464" s="57" t="str">
        <f t="array" ref="T1464">IF(AND(E1464&lt;&gt;"",K1464="NON",OR(L1464="Branchement individuel",L1464="Batiment détruit")),3,"")</f>
        <v/>
      </c>
      <c r="U1464" s="58"/>
      <c r="V1464" s="58" t="str">
        <f t="array" ref="V1464">IF(AND(E1464&lt;&gt;"",K1464="OUI",Q1464="OUI"),18,"")</f>
        <v/>
      </c>
      <c r="W1464" s="49" t="str">
        <f t="array" ref="W1464">IF(AND(E1464&lt;&gt;"",K1464="OUI",Q1464="OUI"),60,"")</f>
        <v/>
      </c>
      <c r="X1464" s="56"/>
      <c r="Y1464" s="49"/>
      <c r="Z1464" s="49"/>
      <c r="AA1464" s="51"/>
      <c r="AB1464" s="48"/>
    </row>
    <row r="1465" spans="1:28" x14ac:dyDescent="0.25">
      <c r="A1465" s="152" t="str">
        <f t="array" ref="A1465">IF(D1465="",RIGHT(E1465,7),"")</f>
        <v>5243283</v>
      </c>
      <c r="B1465" s="152">
        <f t="array" ref="B1465">E1465</f>
        <v>10005243283</v>
      </c>
      <c r="C1465" s="61" t="str">
        <f t="array" ref="C1465">IFERROR(VLOOKUP(B1465,RT!A:B,2,FALSE),"")</f>
        <v/>
      </c>
      <c r="D1465" s="7" t="str">
        <f t="array" ref="D1465">IFERROR(VLOOKUP(B1465,RT!A:J,10,FALSE),"")</f>
        <v/>
      </c>
      <c r="E1465" s="203">
        <v>10005243283</v>
      </c>
      <c r="F1465" s="204" t="s">
        <v>1627</v>
      </c>
      <c r="G1465" s="204" t="s">
        <v>70</v>
      </c>
      <c r="H1465" s="204"/>
      <c r="I1465" s="204" t="s">
        <v>334</v>
      </c>
      <c r="J1465" s="202" t="s">
        <v>334</v>
      </c>
      <c r="K1465" s="169" t="str">
        <f t="array" ref="K1465">IFERROR(VLOOKUP(B1465,RT!A:K,11,FALSE),"")</f>
        <v/>
      </c>
      <c r="L1465" s="170" t="str">
        <f t="array" ref="L1465">IFERROR(VLOOKUP(B1465,RT!A:AJ,36,FALSE),"")</f>
        <v/>
      </c>
      <c r="M1465" s="53" t="str">
        <f t="array" ref="M1465">IFERROR(VLOOKUP(B1465,RT!A:AL,38,FALSE),"")</f>
        <v/>
      </c>
      <c r="N1465" s="52" t="str">
        <f t="array" ref="N1465">IFERROR(VLOOKUP(B1465,RT!A:AK,37,FALSE),"")</f>
        <v/>
      </c>
      <c r="O1465" s="54" t="str">
        <f t="array" ref="O1465">IFERROR(VLOOKUP(B1465,RT!A:I,9,FALSE),"")</f>
        <v/>
      </c>
      <c r="P1465" s="52" t="str">
        <f t="array" ref="P1465">IFERROR(VLOOKUP(B1465,RT!A:H,8,FALSE),"")</f>
        <v/>
      </c>
      <c r="Q1465" s="55" t="str">
        <f t="array" ref="Q1465">IFERROR(VLOOKUP(B1465,RT!A:AA,27,FALSE),"")</f>
        <v/>
      </c>
      <c r="R1465" s="56" t="str">
        <f t="array" ref="R1465">IF(AND(E1465&lt;&gt;"",G1465="INS",K1465="OUI",M1465&gt;0),M1465*IF($O1465&gt;41790,5.94,5.65),"")</f>
        <v/>
      </c>
      <c r="S1465" s="50" t="str">
        <f t="array" ref="S1465">IF(AND(E1465&lt;&gt;"",G1465="REV",K1465="OUI",M1465&gt;0),M1465*IF($O1465&gt;41790,6.2,5.9),"")</f>
        <v/>
      </c>
      <c r="T1465" s="57" t="str">
        <f t="array" ref="T1465">IF(AND(E1465&lt;&gt;"",K1465="NON",OR(L1465="Branchement individuel",L1465="Batiment détruit")),3,"")</f>
        <v/>
      </c>
      <c r="U1465" s="58"/>
      <c r="V1465" s="58" t="str">
        <f t="array" ref="V1465">IF(AND(E1465&lt;&gt;"",K1465="OUI",Q1465="OUI"),18,"")</f>
        <v/>
      </c>
      <c r="W1465" s="49" t="str">
        <f t="array" ref="W1465">IF(AND(E1465&lt;&gt;"",K1465="OUI",Q1465="OUI"),60,"")</f>
        <v/>
      </c>
      <c r="X1465" s="56"/>
      <c r="Y1465" s="49"/>
      <c r="Z1465" s="49"/>
      <c r="AA1465" s="51"/>
      <c r="AB1465" s="48"/>
    </row>
    <row r="1466" spans="1:28" x14ac:dyDescent="0.25">
      <c r="A1466" s="152" t="str">
        <f t="array" ref="A1466">IF(D1466="",RIGHT(E1466,7),"")</f>
        <v>5242667</v>
      </c>
      <c r="B1466" s="152">
        <f t="array" ref="B1466">E1466</f>
        <v>10005242667</v>
      </c>
      <c r="C1466" s="61" t="str">
        <f t="array" ref="C1466">IFERROR(VLOOKUP(B1466,RT!A:B,2,FALSE),"")</f>
        <v/>
      </c>
      <c r="D1466" s="7" t="str">
        <f t="array" ref="D1466">IFERROR(VLOOKUP(B1466,RT!A:J,10,FALSE),"")</f>
        <v/>
      </c>
      <c r="E1466" s="203">
        <v>10005242667</v>
      </c>
      <c r="F1466" s="204" t="s">
        <v>1628</v>
      </c>
      <c r="G1466" s="204" t="s">
        <v>70</v>
      </c>
      <c r="H1466" s="204"/>
      <c r="I1466" s="204" t="s">
        <v>334</v>
      </c>
      <c r="J1466" s="202" t="s">
        <v>334</v>
      </c>
      <c r="K1466" s="169" t="str">
        <f t="array" ref="K1466">IFERROR(VLOOKUP(B1466,RT!A:K,11,FALSE),"")</f>
        <v/>
      </c>
      <c r="L1466" s="170" t="str">
        <f t="array" ref="L1466">IFERROR(VLOOKUP(B1466,RT!A:AJ,36,FALSE),"")</f>
        <v/>
      </c>
      <c r="M1466" s="53" t="str">
        <f t="array" ref="M1466">IFERROR(VLOOKUP(B1466,RT!A:AL,38,FALSE),"")</f>
        <v/>
      </c>
      <c r="N1466" s="52" t="str">
        <f t="array" ref="N1466">IFERROR(VLOOKUP(B1466,RT!A:AK,37,FALSE),"")</f>
        <v/>
      </c>
      <c r="O1466" s="54" t="str">
        <f t="array" ref="O1466">IFERROR(VLOOKUP(B1466,RT!A:I,9,FALSE),"")</f>
        <v/>
      </c>
      <c r="P1466" s="52" t="str">
        <f t="array" ref="P1466">IFERROR(VLOOKUP(B1466,RT!A:H,8,FALSE),"")</f>
        <v/>
      </c>
      <c r="Q1466" s="55" t="str">
        <f t="array" ref="Q1466">IFERROR(VLOOKUP(B1466,RT!A:AA,27,FALSE),"")</f>
        <v/>
      </c>
      <c r="R1466" s="56" t="str">
        <f t="array" ref="R1466">IF(AND(E1466&lt;&gt;"",G1466="INS",K1466="OUI",M1466&gt;0),M1466*IF($O1466&gt;41790,5.94,5.65),"")</f>
        <v/>
      </c>
      <c r="S1466" s="50" t="str">
        <f t="array" ref="S1466">IF(AND(E1466&lt;&gt;"",G1466="REV",K1466="OUI",M1466&gt;0),M1466*IF($O1466&gt;41790,6.2,5.9),"")</f>
        <v/>
      </c>
      <c r="T1466" s="57" t="str">
        <f t="array" ref="T1466">IF(AND(E1466&lt;&gt;"",K1466="NON",OR(L1466="Branchement individuel",L1466="Batiment détruit")),3,"")</f>
        <v/>
      </c>
      <c r="U1466" s="58"/>
      <c r="V1466" s="58" t="str">
        <f t="array" ref="V1466">IF(AND(E1466&lt;&gt;"",K1466="OUI",Q1466="OUI"),18,"")</f>
        <v/>
      </c>
      <c r="W1466" s="49" t="str">
        <f t="array" ref="W1466">IF(AND(E1466&lt;&gt;"",K1466="OUI",Q1466="OUI"),60,"")</f>
        <v/>
      </c>
      <c r="X1466" s="56"/>
      <c r="Y1466" s="49"/>
      <c r="Z1466" s="49"/>
      <c r="AA1466" s="51"/>
      <c r="AB1466" s="48"/>
    </row>
    <row r="1467" spans="1:28" x14ac:dyDescent="0.25">
      <c r="A1467" s="152" t="str">
        <f t="array" ref="A1467">IF(D1467="",RIGHT(E1467,7),"")</f>
        <v>5582045</v>
      </c>
      <c r="B1467" s="152">
        <f t="array" ref="B1467">E1467</f>
        <v>10005582045</v>
      </c>
      <c r="C1467" s="61" t="str">
        <f t="array" ref="C1467">IFERROR(VLOOKUP(B1467,RT!A:B,2,FALSE),"")</f>
        <v/>
      </c>
      <c r="D1467" s="7" t="str">
        <f t="array" ref="D1467">IFERROR(VLOOKUP(B1467,RT!A:J,10,FALSE),"")</f>
        <v/>
      </c>
      <c r="E1467" s="203">
        <v>10005582045</v>
      </c>
      <c r="F1467" s="204" t="s">
        <v>1528</v>
      </c>
      <c r="G1467" s="204" t="s">
        <v>70</v>
      </c>
      <c r="H1467" s="204"/>
      <c r="I1467" s="204" t="s">
        <v>334</v>
      </c>
      <c r="J1467" s="202" t="s">
        <v>334</v>
      </c>
      <c r="K1467" s="169" t="str">
        <f t="array" ref="K1467">IFERROR(VLOOKUP(B1467,RT!A:K,11,FALSE),"")</f>
        <v/>
      </c>
      <c r="L1467" s="170" t="str">
        <f t="array" ref="L1467">IFERROR(VLOOKUP(B1467,RT!A:AJ,36,FALSE),"")</f>
        <v/>
      </c>
      <c r="M1467" s="53" t="str">
        <f t="array" ref="M1467">IFERROR(VLOOKUP(B1467,RT!A:AL,38,FALSE),"")</f>
        <v/>
      </c>
      <c r="N1467" s="52" t="str">
        <f t="array" ref="N1467">IFERROR(VLOOKUP(B1467,RT!A:AK,37,FALSE),"")</f>
        <v/>
      </c>
      <c r="O1467" s="54" t="str">
        <f t="array" ref="O1467">IFERROR(VLOOKUP(B1467,RT!A:I,9,FALSE),"")</f>
        <v/>
      </c>
      <c r="P1467" s="52" t="str">
        <f t="array" ref="P1467">IFERROR(VLOOKUP(B1467,RT!A:H,8,FALSE),"")</f>
        <v/>
      </c>
      <c r="Q1467" s="55" t="str">
        <f t="array" ref="Q1467">IFERROR(VLOOKUP(B1467,RT!A:AA,27,FALSE),"")</f>
        <v/>
      </c>
      <c r="R1467" s="56" t="str">
        <f t="array" ref="R1467">IF(AND(E1467&lt;&gt;"",G1467="INS",K1467="OUI",M1467&gt;0),M1467*IF($O1467&gt;41790,5.94,5.65),"")</f>
        <v/>
      </c>
      <c r="S1467" s="50" t="str">
        <f t="array" ref="S1467">IF(AND(E1467&lt;&gt;"",G1467="REV",K1467="OUI",M1467&gt;0),M1467*IF($O1467&gt;41790,6.2,5.9),"")</f>
        <v/>
      </c>
      <c r="T1467" s="57" t="str">
        <f t="array" ref="T1467">IF(AND(E1467&lt;&gt;"",K1467="NON",OR(L1467="Branchement individuel",L1467="Batiment détruit")),3,"")</f>
        <v/>
      </c>
      <c r="U1467" s="58"/>
      <c r="V1467" s="58" t="str">
        <f t="array" ref="V1467">IF(AND(E1467&lt;&gt;"",K1467="OUI",Q1467="OUI"),18,"")</f>
        <v/>
      </c>
      <c r="W1467" s="49" t="str">
        <f t="array" ref="W1467">IF(AND(E1467&lt;&gt;"",K1467="OUI",Q1467="OUI"),60,"")</f>
        <v/>
      </c>
      <c r="X1467" s="56"/>
      <c r="Y1467" s="49"/>
      <c r="Z1467" s="49"/>
      <c r="AA1467" s="51"/>
      <c r="AB1467" s="48"/>
    </row>
    <row r="1468" spans="1:28" x14ac:dyDescent="0.25">
      <c r="A1468" s="152" t="str">
        <f t="array" ref="A1468">IF(D1468="",RIGHT(E1468,7),"")</f>
        <v>5581424</v>
      </c>
      <c r="B1468" s="152">
        <f t="array" ref="B1468">E1468</f>
        <v>10005581424</v>
      </c>
      <c r="C1468" s="61" t="str">
        <f t="array" ref="C1468">IFERROR(VLOOKUP(B1468,RT!A:B,2,FALSE),"")</f>
        <v/>
      </c>
      <c r="D1468" s="7" t="str">
        <f t="array" ref="D1468">IFERROR(VLOOKUP(B1468,RT!A:J,10,FALSE),"")</f>
        <v/>
      </c>
      <c r="E1468" s="203">
        <v>10005581424</v>
      </c>
      <c r="F1468" s="204" t="s">
        <v>1500</v>
      </c>
      <c r="G1468" s="204" t="s">
        <v>70</v>
      </c>
      <c r="H1468" s="204"/>
      <c r="I1468" s="204" t="s">
        <v>334</v>
      </c>
      <c r="J1468" s="202" t="s">
        <v>334</v>
      </c>
      <c r="K1468" s="169" t="str">
        <f t="array" ref="K1468">IFERROR(VLOOKUP(B1468,RT!A:K,11,FALSE),"")</f>
        <v/>
      </c>
      <c r="L1468" s="170" t="str">
        <f t="array" ref="L1468">IFERROR(VLOOKUP(B1468,RT!A:AJ,36,FALSE),"")</f>
        <v/>
      </c>
      <c r="M1468" s="53" t="str">
        <f t="array" ref="M1468">IFERROR(VLOOKUP(B1468,RT!A:AL,38,FALSE),"")</f>
        <v/>
      </c>
      <c r="N1468" s="52" t="str">
        <f t="array" ref="N1468">IFERROR(VLOOKUP(B1468,RT!A:AK,37,FALSE),"")</f>
        <v/>
      </c>
      <c r="O1468" s="54" t="str">
        <f t="array" ref="O1468">IFERROR(VLOOKUP(B1468,RT!A:I,9,FALSE),"")</f>
        <v/>
      </c>
      <c r="P1468" s="52" t="str">
        <f t="array" ref="P1468">IFERROR(VLOOKUP(B1468,RT!A:H,8,FALSE),"")</f>
        <v/>
      </c>
      <c r="Q1468" s="55" t="str">
        <f t="array" ref="Q1468">IFERROR(VLOOKUP(B1468,RT!A:AA,27,FALSE),"")</f>
        <v/>
      </c>
      <c r="R1468" s="56" t="str">
        <f t="array" ref="R1468">IF(AND(E1468&lt;&gt;"",G1468="INS",K1468="OUI",M1468&gt;0),M1468*IF($O1468&gt;41790,5.94,5.65),"")</f>
        <v/>
      </c>
      <c r="S1468" s="50" t="str">
        <f t="array" ref="S1468">IF(AND(E1468&lt;&gt;"",G1468="REV",K1468="OUI",M1468&gt;0),M1468*IF($O1468&gt;41790,6.2,5.9),"")</f>
        <v/>
      </c>
      <c r="T1468" s="57" t="str">
        <f t="array" ref="T1468">IF(AND(E1468&lt;&gt;"",K1468="NON",OR(L1468="Branchement individuel",L1468="Batiment détruit")),3,"")</f>
        <v/>
      </c>
      <c r="U1468" s="58"/>
      <c r="V1468" s="58" t="str">
        <f t="array" ref="V1468">IF(AND(E1468&lt;&gt;"",K1468="OUI",Q1468="OUI"),18,"")</f>
        <v/>
      </c>
      <c r="W1468" s="49" t="str">
        <f t="array" ref="W1468">IF(AND(E1468&lt;&gt;"",K1468="OUI",Q1468="OUI"),60,"")</f>
        <v/>
      </c>
      <c r="X1468" s="56"/>
      <c r="Y1468" s="49"/>
      <c r="Z1468" s="49"/>
      <c r="AA1468" s="51"/>
      <c r="AB1468" s="48"/>
    </row>
    <row r="1469" spans="1:28" x14ac:dyDescent="0.25">
      <c r="A1469" s="152" t="str">
        <f t="array" ref="A1469">IF(D1469="",RIGHT(E1469,7),"")</f>
        <v>5585732</v>
      </c>
      <c r="B1469" s="152">
        <f t="array" ref="B1469">E1469</f>
        <v>10005585732</v>
      </c>
      <c r="C1469" s="61" t="str">
        <f t="array" ref="C1469">IFERROR(VLOOKUP(B1469,RT!A:B,2,FALSE),"")</f>
        <v/>
      </c>
      <c r="D1469" s="7" t="str">
        <f t="array" ref="D1469">IFERROR(VLOOKUP(B1469,RT!A:J,10,FALSE),"")</f>
        <v/>
      </c>
      <c r="E1469" s="203">
        <v>10005585732</v>
      </c>
      <c r="F1469" s="204" t="s">
        <v>1499</v>
      </c>
      <c r="G1469" s="204" t="s">
        <v>70</v>
      </c>
      <c r="H1469" s="204"/>
      <c r="I1469" s="204" t="s">
        <v>334</v>
      </c>
      <c r="J1469" s="202" t="s">
        <v>334</v>
      </c>
      <c r="K1469" s="169" t="str">
        <f t="array" ref="K1469">IFERROR(VLOOKUP(B1469,RT!A:K,11,FALSE),"")</f>
        <v/>
      </c>
      <c r="L1469" s="170" t="str">
        <f t="array" ref="L1469">IFERROR(VLOOKUP(B1469,RT!A:AJ,36,FALSE),"")</f>
        <v/>
      </c>
      <c r="M1469" s="53" t="str">
        <f t="array" ref="M1469">IFERROR(VLOOKUP(B1469,RT!A:AL,38,FALSE),"")</f>
        <v/>
      </c>
      <c r="N1469" s="52" t="str">
        <f t="array" ref="N1469">IFERROR(VLOOKUP(B1469,RT!A:AK,37,FALSE),"")</f>
        <v/>
      </c>
      <c r="O1469" s="54" t="str">
        <f t="array" ref="O1469">IFERROR(VLOOKUP(B1469,RT!A:I,9,FALSE),"")</f>
        <v/>
      </c>
      <c r="P1469" s="52" t="str">
        <f t="array" ref="P1469">IFERROR(VLOOKUP(B1469,RT!A:H,8,FALSE),"")</f>
        <v/>
      </c>
      <c r="Q1469" s="55" t="str">
        <f t="array" ref="Q1469">IFERROR(VLOOKUP(B1469,RT!A:AA,27,FALSE),"")</f>
        <v/>
      </c>
      <c r="R1469" s="56" t="str">
        <f t="array" ref="R1469">IF(AND(E1469&lt;&gt;"",G1469="INS",K1469="OUI",M1469&gt;0),M1469*IF($O1469&gt;41790,5.94,5.65),"")</f>
        <v/>
      </c>
      <c r="S1469" s="50" t="str">
        <f t="array" ref="S1469">IF(AND(E1469&lt;&gt;"",G1469="REV",K1469="OUI",M1469&gt;0),M1469*IF($O1469&gt;41790,6.2,5.9),"")</f>
        <v/>
      </c>
      <c r="T1469" s="57" t="str">
        <f t="array" ref="T1469">IF(AND(E1469&lt;&gt;"",K1469="NON",OR(L1469="Branchement individuel",L1469="Batiment détruit")),3,"")</f>
        <v/>
      </c>
      <c r="U1469" s="58"/>
      <c r="V1469" s="58" t="str">
        <f t="array" ref="V1469">IF(AND(E1469&lt;&gt;"",K1469="OUI",Q1469="OUI"),18,"")</f>
        <v/>
      </c>
      <c r="W1469" s="49" t="str">
        <f t="array" ref="W1469">IF(AND(E1469&lt;&gt;"",K1469="OUI",Q1469="OUI"),60,"")</f>
        <v/>
      </c>
      <c r="X1469" s="56"/>
      <c r="Y1469" s="49"/>
      <c r="Z1469" s="49"/>
      <c r="AA1469" s="51"/>
      <c r="AB1469" s="48"/>
    </row>
    <row r="1470" spans="1:28" x14ac:dyDescent="0.25">
      <c r="A1470" s="152" t="str">
        <f t="array" ref="A1470">IF(D1470="",RIGHT(E1470,7),"")</f>
        <v>5199149</v>
      </c>
      <c r="B1470" s="152">
        <f t="array" ref="B1470">E1470</f>
        <v>10005199149</v>
      </c>
      <c r="C1470" s="61" t="str">
        <f t="array" ref="C1470">IFERROR(VLOOKUP(B1470,RT!A:B,2,FALSE),"")</f>
        <v/>
      </c>
      <c r="D1470" s="7" t="str">
        <f t="array" ref="D1470">IFERROR(VLOOKUP(B1470,RT!A:J,10,FALSE),"")</f>
        <v/>
      </c>
      <c r="E1470" s="203">
        <v>10005199149</v>
      </c>
      <c r="F1470" s="204" t="s">
        <v>1677</v>
      </c>
      <c r="G1470" s="204" t="s">
        <v>70</v>
      </c>
      <c r="H1470" s="204"/>
      <c r="I1470" s="204" t="s">
        <v>334</v>
      </c>
      <c r="J1470" s="202" t="s">
        <v>334</v>
      </c>
      <c r="K1470" s="169" t="str">
        <f t="array" ref="K1470">IFERROR(VLOOKUP(B1470,RT!A:K,11,FALSE),"")</f>
        <v/>
      </c>
      <c r="L1470" s="170" t="str">
        <f t="array" ref="L1470">IFERROR(VLOOKUP(B1470,RT!A:AJ,36,FALSE),"")</f>
        <v/>
      </c>
      <c r="M1470" s="53" t="str">
        <f t="array" ref="M1470">IFERROR(VLOOKUP(B1470,RT!A:AL,38,FALSE),"")</f>
        <v/>
      </c>
      <c r="N1470" s="52" t="str">
        <f t="array" ref="N1470">IFERROR(VLOOKUP(B1470,RT!A:AK,37,FALSE),"")</f>
        <v/>
      </c>
      <c r="O1470" s="54" t="str">
        <f t="array" ref="O1470">IFERROR(VLOOKUP(B1470,RT!A:I,9,FALSE),"")</f>
        <v/>
      </c>
      <c r="P1470" s="52" t="str">
        <f t="array" ref="P1470">IFERROR(VLOOKUP(B1470,RT!A:H,8,FALSE),"")</f>
        <v/>
      </c>
      <c r="Q1470" s="55" t="str">
        <f t="array" ref="Q1470">IFERROR(VLOOKUP(B1470,RT!A:AA,27,FALSE),"")</f>
        <v/>
      </c>
      <c r="R1470" s="56" t="str">
        <f t="array" ref="R1470">IF(AND(E1470&lt;&gt;"",G1470="INS",K1470="OUI",M1470&gt;0),M1470*IF($O1470&gt;41790,5.94,5.65),"")</f>
        <v/>
      </c>
      <c r="S1470" s="50" t="str">
        <f t="array" ref="S1470">IF(AND(E1470&lt;&gt;"",G1470="REV",K1470="OUI",M1470&gt;0),M1470*IF($O1470&gt;41790,6.2,5.9),"")</f>
        <v/>
      </c>
      <c r="T1470" s="57" t="str">
        <f t="array" ref="T1470">IF(AND(E1470&lt;&gt;"",K1470="NON",OR(L1470="Branchement individuel",L1470="Batiment détruit")),3,"")</f>
        <v/>
      </c>
      <c r="U1470" s="58"/>
      <c r="V1470" s="58" t="str">
        <f t="array" ref="V1470">IF(AND(E1470&lt;&gt;"",K1470="OUI",Q1470="OUI"),18,"")</f>
        <v/>
      </c>
      <c r="W1470" s="49" t="str">
        <f t="array" ref="W1470">IF(AND(E1470&lt;&gt;"",K1470="OUI",Q1470="OUI"),60,"")</f>
        <v/>
      </c>
      <c r="X1470" s="56"/>
      <c r="Y1470" s="49"/>
      <c r="Z1470" s="49"/>
      <c r="AA1470" s="51"/>
      <c r="AB1470" s="48"/>
    </row>
    <row r="1471" spans="1:28" x14ac:dyDescent="0.25">
      <c r="A1471" s="152" t="str">
        <f t="array" ref="A1471">IF(D1471="",RIGHT(E1471,7),"")</f>
        <v>5200098</v>
      </c>
      <c r="B1471" s="152">
        <f t="array" ref="B1471">E1471</f>
        <v>10005200098</v>
      </c>
      <c r="C1471" s="61" t="str">
        <f t="array" ref="C1471">IFERROR(VLOOKUP(B1471,RT!A:B,2,FALSE),"")</f>
        <v/>
      </c>
      <c r="D1471" s="7" t="str">
        <f t="array" ref="D1471">IFERROR(VLOOKUP(B1471,RT!A:J,10,FALSE),"")</f>
        <v/>
      </c>
      <c r="E1471" s="203">
        <v>10005200098</v>
      </c>
      <c r="F1471" s="204" t="s">
        <v>1676</v>
      </c>
      <c r="G1471" s="204" t="s">
        <v>70</v>
      </c>
      <c r="H1471" s="204"/>
      <c r="I1471" s="204" t="s">
        <v>334</v>
      </c>
      <c r="J1471" s="202" t="s">
        <v>334</v>
      </c>
      <c r="K1471" s="169" t="str">
        <f t="array" ref="K1471">IFERROR(VLOOKUP(B1471,RT!A:K,11,FALSE),"")</f>
        <v/>
      </c>
      <c r="L1471" s="170" t="str">
        <f t="array" ref="L1471">IFERROR(VLOOKUP(B1471,RT!A:AJ,36,FALSE),"")</f>
        <v/>
      </c>
      <c r="M1471" s="53" t="str">
        <f t="array" ref="M1471">IFERROR(VLOOKUP(B1471,RT!A:AL,38,FALSE),"")</f>
        <v/>
      </c>
      <c r="N1471" s="52" t="str">
        <f t="array" ref="N1471">IFERROR(VLOOKUP(B1471,RT!A:AK,37,FALSE),"")</f>
        <v/>
      </c>
      <c r="O1471" s="54" t="str">
        <f t="array" ref="O1471">IFERROR(VLOOKUP(B1471,RT!A:I,9,FALSE),"")</f>
        <v/>
      </c>
      <c r="P1471" s="52" t="str">
        <f t="array" ref="P1471">IFERROR(VLOOKUP(B1471,RT!A:H,8,FALSE),"")</f>
        <v/>
      </c>
      <c r="Q1471" s="55" t="str">
        <f t="array" ref="Q1471">IFERROR(VLOOKUP(B1471,RT!A:AA,27,FALSE),"")</f>
        <v/>
      </c>
      <c r="R1471" s="56" t="str">
        <f t="array" ref="R1471">IF(AND(E1471&lt;&gt;"",G1471="INS",K1471="OUI",M1471&gt;0),M1471*IF($O1471&gt;41790,5.94,5.65),"")</f>
        <v/>
      </c>
      <c r="S1471" s="50" t="str">
        <f t="array" ref="S1471">IF(AND(E1471&lt;&gt;"",G1471="REV",K1471="OUI",M1471&gt;0),M1471*IF($O1471&gt;41790,6.2,5.9),"")</f>
        <v/>
      </c>
      <c r="T1471" s="57" t="str">
        <f t="array" ref="T1471">IF(AND(E1471&lt;&gt;"",K1471="NON",OR(L1471="Branchement individuel",L1471="Batiment détruit")),3,"")</f>
        <v/>
      </c>
      <c r="U1471" s="58"/>
      <c r="V1471" s="58" t="str">
        <f t="array" ref="V1471">IF(AND(E1471&lt;&gt;"",K1471="OUI",Q1471="OUI"),18,"")</f>
        <v/>
      </c>
      <c r="W1471" s="49" t="str">
        <f t="array" ref="W1471">IF(AND(E1471&lt;&gt;"",K1471="OUI",Q1471="OUI"),60,"")</f>
        <v/>
      </c>
      <c r="X1471" s="56"/>
      <c r="Y1471" s="49"/>
      <c r="Z1471" s="49"/>
      <c r="AA1471" s="51"/>
      <c r="AB1471" s="48"/>
    </row>
    <row r="1472" spans="1:28" x14ac:dyDescent="0.25">
      <c r="A1472" s="152" t="str">
        <f t="array" ref="A1472">IF(D1472="",RIGHT(E1472,7),"")</f>
        <v>5286467</v>
      </c>
      <c r="B1472" s="152">
        <f t="array" ref="B1472">E1472</f>
        <v>10005286467</v>
      </c>
      <c r="C1472" s="61" t="str">
        <f t="array" ref="C1472">IFERROR(VLOOKUP(B1472,RT!A:B,2,FALSE),"")</f>
        <v/>
      </c>
      <c r="D1472" s="7" t="str">
        <f t="array" ref="D1472">IFERROR(VLOOKUP(B1472,RT!A:J,10,FALSE),"")</f>
        <v/>
      </c>
      <c r="E1472" s="203">
        <v>10005286467</v>
      </c>
      <c r="F1472" s="204" t="s">
        <v>1674</v>
      </c>
      <c r="G1472" s="204" t="s">
        <v>70</v>
      </c>
      <c r="H1472" s="204"/>
      <c r="I1472" s="204" t="s">
        <v>334</v>
      </c>
      <c r="J1472" s="202" t="s">
        <v>334</v>
      </c>
      <c r="K1472" s="169" t="str">
        <f t="array" ref="K1472">IFERROR(VLOOKUP(B1472,RT!A:K,11,FALSE),"")</f>
        <v/>
      </c>
      <c r="L1472" s="170" t="str">
        <f t="array" ref="L1472">IFERROR(VLOOKUP(B1472,RT!A:AJ,36,FALSE),"")</f>
        <v/>
      </c>
      <c r="M1472" s="53" t="str">
        <f t="array" ref="M1472">IFERROR(VLOOKUP(B1472,RT!A:AL,38,FALSE),"")</f>
        <v/>
      </c>
      <c r="N1472" s="52" t="str">
        <f t="array" ref="N1472">IFERROR(VLOOKUP(B1472,RT!A:AK,37,FALSE),"")</f>
        <v/>
      </c>
      <c r="O1472" s="54" t="str">
        <f t="array" ref="O1472">IFERROR(VLOOKUP(B1472,RT!A:I,9,FALSE),"")</f>
        <v/>
      </c>
      <c r="P1472" s="52" t="str">
        <f t="array" ref="P1472">IFERROR(VLOOKUP(B1472,RT!A:H,8,FALSE),"")</f>
        <v/>
      </c>
      <c r="Q1472" s="55" t="str">
        <f t="array" ref="Q1472">IFERROR(VLOOKUP(B1472,RT!A:AA,27,FALSE),"")</f>
        <v/>
      </c>
      <c r="R1472" s="56" t="str">
        <f t="array" ref="R1472">IF(AND(E1472&lt;&gt;"",G1472="INS",K1472="OUI",M1472&gt;0),M1472*IF($O1472&gt;41790,5.94,5.65),"")</f>
        <v/>
      </c>
      <c r="S1472" s="50" t="str">
        <f t="array" ref="S1472">IF(AND(E1472&lt;&gt;"",G1472="REV",K1472="OUI",M1472&gt;0),M1472*IF($O1472&gt;41790,6.2,5.9),"")</f>
        <v/>
      </c>
      <c r="T1472" s="57" t="str">
        <f t="array" ref="T1472">IF(AND(E1472&lt;&gt;"",K1472="NON",OR(L1472="Branchement individuel",L1472="Batiment détruit")),3,"")</f>
        <v/>
      </c>
      <c r="U1472" s="58"/>
      <c r="V1472" s="58" t="str">
        <f t="array" ref="V1472">IF(AND(E1472&lt;&gt;"",K1472="OUI",Q1472="OUI"),18,"")</f>
        <v/>
      </c>
      <c r="W1472" s="49" t="str">
        <f t="array" ref="W1472">IF(AND(E1472&lt;&gt;"",K1472="OUI",Q1472="OUI"),60,"")</f>
        <v/>
      </c>
      <c r="X1472" s="56"/>
      <c r="Y1472" s="49"/>
      <c r="Z1472" s="49"/>
      <c r="AA1472" s="51"/>
      <c r="AB1472" s="48"/>
    </row>
    <row r="1473" spans="1:28" x14ac:dyDescent="0.25">
      <c r="A1473" s="152" t="str">
        <f t="array" ref="A1473">IF(D1473="",RIGHT(E1473,7),"")</f>
        <v>5200099</v>
      </c>
      <c r="B1473" s="152">
        <f t="array" ref="B1473">E1473</f>
        <v>10005200099</v>
      </c>
      <c r="C1473" s="61" t="str">
        <f t="array" ref="C1473">IFERROR(VLOOKUP(B1473,RT!A:B,2,FALSE),"")</f>
        <v/>
      </c>
      <c r="D1473" s="7" t="str">
        <f t="array" ref="D1473">IFERROR(VLOOKUP(B1473,RT!A:J,10,FALSE),"")</f>
        <v/>
      </c>
      <c r="E1473" s="203">
        <v>10005200099</v>
      </c>
      <c r="F1473" s="204" t="s">
        <v>1673</v>
      </c>
      <c r="G1473" s="204" t="s">
        <v>70</v>
      </c>
      <c r="H1473" s="204"/>
      <c r="I1473" s="204" t="s">
        <v>334</v>
      </c>
      <c r="J1473" s="202" t="s">
        <v>334</v>
      </c>
      <c r="K1473" s="169" t="str">
        <f t="array" ref="K1473">IFERROR(VLOOKUP(B1473,RT!A:K,11,FALSE),"")</f>
        <v/>
      </c>
      <c r="L1473" s="170" t="str">
        <f t="array" ref="L1473">IFERROR(VLOOKUP(B1473,RT!A:AJ,36,FALSE),"")</f>
        <v/>
      </c>
      <c r="M1473" s="53" t="str">
        <f t="array" ref="M1473">IFERROR(VLOOKUP(B1473,RT!A:AL,38,FALSE),"")</f>
        <v/>
      </c>
      <c r="N1473" s="52" t="str">
        <f t="array" ref="N1473">IFERROR(VLOOKUP(B1473,RT!A:AK,37,FALSE),"")</f>
        <v/>
      </c>
      <c r="O1473" s="54" t="str">
        <f t="array" ref="O1473">IFERROR(VLOOKUP(B1473,RT!A:I,9,FALSE),"")</f>
        <v/>
      </c>
      <c r="P1473" s="52" t="str">
        <f t="array" ref="P1473">IFERROR(VLOOKUP(B1473,RT!A:H,8,FALSE),"")</f>
        <v/>
      </c>
      <c r="Q1473" s="55" t="str">
        <f t="array" ref="Q1473">IFERROR(VLOOKUP(B1473,RT!A:AA,27,FALSE),"")</f>
        <v/>
      </c>
      <c r="R1473" s="56" t="str">
        <f t="array" ref="R1473">IF(AND(E1473&lt;&gt;"",G1473="INS",K1473="OUI",M1473&gt;0),M1473*IF($O1473&gt;41790,5.94,5.65),"")</f>
        <v/>
      </c>
      <c r="S1473" s="50" t="str">
        <f t="array" ref="S1473">IF(AND(E1473&lt;&gt;"",G1473="REV",K1473="OUI",M1473&gt;0),M1473*IF($O1473&gt;41790,6.2,5.9),"")</f>
        <v/>
      </c>
      <c r="T1473" s="57" t="str">
        <f t="array" ref="T1473">IF(AND(E1473&lt;&gt;"",K1473="NON",OR(L1473="Branchement individuel",L1473="Batiment détruit")),3,"")</f>
        <v/>
      </c>
      <c r="U1473" s="58"/>
      <c r="V1473" s="58" t="str">
        <f t="array" ref="V1473">IF(AND(E1473&lt;&gt;"",K1473="OUI",Q1473="OUI"),18,"")</f>
        <v/>
      </c>
      <c r="W1473" s="49" t="str">
        <f t="array" ref="W1473">IF(AND(E1473&lt;&gt;"",K1473="OUI",Q1473="OUI"),60,"")</f>
        <v/>
      </c>
      <c r="X1473" s="56"/>
      <c r="Y1473" s="49"/>
      <c r="Z1473" s="49"/>
      <c r="AA1473" s="51"/>
      <c r="AB1473" s="48"/>
    </row>
    <row r="1474" spans="1:28" x14ac:dyDescent="0.25">
      <c r="A1474" s="152" t="str">
        <f t="array" ref="A1474">IF(D1474="",RIGHT(E1474,7),"")</f>
        <v>5196056</v>
      </c>
      <c r="B1474" s="152">
        <f t="array" ref="B1474">E1474</f>
        <v>10005196056</v>
      </c>
      <c r="C1474" s="61" t="str">
        <f t="array" ref="C1474">IFERROR(VLOOKUP(B1474,RT!A:B,2,FALSE),"")</f>
        <v/>
      </c>
      <c r="D1474" s="7" t="str">
        <f t="array" ref="D1474">IFERROR(VLOOKUP(B1474,RT!A:J,10,FALSE),"")</f>
        <v/>
      </c>
      <c r="E1474" s="203">
        <v>10005196056</v>
      </c>
      <c r="F1474" s="204" t="s">
        <v>1675</v>
      </c>
      <c r="G1474" s="204" t="s">
        <v>70</v>
      </c>
      <c r="H1474" s="204"/>
      <c r="I1474" s="204" t="s">
        <v>334</v>
      </c>
      <c r="J1474" s="202" t="s">
        <v>334</v>
      </c>
      <c r="K1474" s="169" t="str">
        <f t="array" ref="K1474">IFERROR(VLOOKUP(B1474,RT!A:K,11,FALSE),"")</f>
        <v/>
      </c>
      <c r="L1474" s="170" t="str">
        <f t="array" ref="L1474">IFERROR(VLOOKUP(B1474,RT!A:AJ,36,FALSE),"")</f>
        <v/>
      </c>
      <c r="M1474" s="53" t="str">
        <f t="array" ref="M1474">IFERROR(VLOOKUP(B1474,RT!A:AL,38,FALSE),"")</f>
        <v/>
      </c>
      <c r="N1474" s="52" t="str">
        <f t="array" ref="N1474">IFERROR(VLOOKUP(B1474,RT!A:AK,37,FALSE),"")</f>
        <v/>
      </c>
      <c r="O1474" s="54" t="str">
        <f t="array" ref="O1474">IFERROR(VLOOKUP(B1474,RT!A:I,9,FALSE),"")</f>
        <v/>
      </c>
      <c r="P1474" s="52" t="str">
        <f t="array" ref="P1474">IFERROR(VLOOKUP(B1474,RT!A:H,8,FALSE),"")</f>
        <v/>
      </c>
      <c r="Q1474" s="55" t="str">
        <f t="array" ref="Q1474">IFERROR(VLOOKUP(B1474,RT!A:AA,27,FALSE),"")</f>
        <v/>
      </c>
      <c r="R1474" s="56" t="str">
        <f t="array" ref="R1474">IF(AND(E1474&lt;&gt;"",G1474="INS",K1474="OUI",M1474&gt;0),M1474*IF($O1474&gt;41790,5.94,5.65),"")</f>
        <v/>
      </c>
      <c r="S1474" s="50" t="str">
        <f t="array" ref="S1474">IF(AND(E1474&lt;&gt;"",G1474="REV",K1474="OUI",M1474&gt;0),M1474*IF($O1474&gt;41790,6.2,5.9),"")</f>
        <v/>
      </c>
      <c r="T1474" s="57" t="str">
        <f t="array" ref="T1474">IF(AND(E1474&lt;&gt;"",K1474="NON",OR(L1474="Branchement individuel",L1474="Batiment détruit")),3,"")</f>
        <v/>
      </c>
      <c r="U1474" s="58"/>
      <c r="V1474" s="58" t="str">
        <f t="array" ref="V1474">IF(AND(E1474&lt;&gt;"",K1474="OUI",Q1474="OUI"),18,"")</f>
        <v/>
      </c>
      <c r="W1474" s="49" t="str">
        <f t="array" ref="W1474">IF(AND(E1474&lt;&gt;"",K1474="OUI",Q1474="OUI"),60,"")</f>
        <v/>
      </c>
      <c r="X1474" s="56"/>
      <c r="Y1474" s="49"/>
      <c r="Z1474" s="49"/>
      <c r="AA1474" s="51"/>
      <c r="AB1474" s="48"/>
    </row>
    <row r="1475" spans="1:28" x14ac:dyDescent="0.25">
      <c r="A1475" s="152" t="str">
        <f t="array" ref="A1475">IF(D1475="",RIGHT(E1475,7),"")</f>
        <v>5288844</v>
      </c>
      <c r="B1475" s="152">
        <f t="array" ref="B1475">E1475</f>
        <v>10005288844</v>
      </c>
      <c r="C1475" s="61" t="str">
        <f t="array" ref="C1475">IFERROR(VLOOKUP(B1475,RT!A:B,2,FALSE),"")</f>
        <v/>
      </c>
      <c r="D1475" s="7" t="str">
        <f t="array" ref="D1475">IFERROR(VLOOKUP(B1475,RT!A:J,10,FALSE),"")</f>
        <v/>
      </c>
      <c r="E1475" s="203">
        <v>10005288844</v>
      </c>
      <c r="F1475" s="204" t="s">
        <v>1672</v>
      </c>
      <c r="G1475" s="204" t="s">
        <v>70</v>
      </c>
      <c r="H1475" s="204"/>
      <c r="I1475" s="204" t="s">
        <v>334</v>
      </c>
      <c r="J1475" s="202" t="s">
        <v>334</v>
      </c>
      <c r="K1475" s="169" t="str">
        <f t="array" ref="K1475">IFERROR(VLOOKUP(B1475,RT!A:K,11,FALSE),"")</f>
        <v/>
      </c>
      <c r="L1475" s="170" t="str">
        <f t="array" ref="L1475">IFERROR(VLOOKUP(B1475,RT!A:AJ,36,FALSE),"")</f>
        <v/>
      </c>
      <c r="M1475" s="53" t="str">
        <f t="array" ref="M1475">IFERROR(VLOOKUP(B1475,RT!A:AL,38,FALSE),"")</f>
        <v/>
      </c>
      <c r="N1475" s="52" t="str">
        <f t="array" ref="N1475">IFERROR(VLOOKUP(B1475,RT!A:AK,37,FALSE),"")</f>
        <v/>
      </c>
      <c r="O1475" s="54" t="str">
        <f t="array" ref="O1475">IFERROR(VLOOKUP(B1475,RT!A:I,9,FALSE),"")</f>
        <v/>
      </c>
      <c r="P1475" s="52" t="str">
        <f t="array" ref="P1475">IFERROR(VLOOKUP(B1475,RT!A:H,8,FALSE),"")</f>
        <v/>
      </c>
      <c r="Q1475" s="55" t="str">
        <f t="array" ref="Q1475">IFERROR(VLOOKUP(B1475,RT!A:AA,27,FALSE),"")</f>
        <v/>
      </c>
      <c r="R1475" s="56" t="str">
        <f t="array" ref="R1475">IF(AND(E1475&lt;&gt;"",G1475="INS",K1475="OUI",M1475&gt;0),M1475*IF($O1475&gt;41790,5.94,5.65),"")</f>
        <v/>
      </c>
      <c r="S1475" s="50" t="str">
        <f t="array" ref="S1475">IF(AND(E1475&lt;&gt;"",G1475="REV",K1475="OUI",M1475&gt;0),M1475*IF($O1475&gt;41790,6.2,5.9),"")</f>
        <v/>
      </c>
      <c r="T1475" s="57" t="str">
        <f t="array" ref="T1475">IF(AND(E1475&lt;&gt;"",K1475="NON",OR(L1475="Branchement individuel",L1475="Batiment détruit")),3,"")</f>
        <v/>
      </c>
      <c r="U1475" s="58"/>
      <c r="V1475" s="58" t="str">
        <f t="array" ref="V1475">IF(AND(E1475&lt;&gt;"",K1475="OUI",Q1475="OUI"),18,"")</f>
        <v/>
      </c>
      <c r="W1475" s="49" t="str">
        <f t="array" ref="W1475">IF(AND(E1475&lt;&gt;"",K1475="OUI",Q1475="OUI"),60,"")</f>
        <v/>
      </c>
      <c r="X1475" s="56"/>
      <c r="Y1475" s="49"/>
      <c r="Z1475" s="49"/>
      <c r="AA1475" s="51"/>
      <c r="AB1475" s="48"/>
    </row>
    <row r="1476" spans="1:28" x14ac:dyDescent="0.25">
      <c r="A1476" s="152" t="str">
        <f t="array" ref="A1476">IF(D1476="",RIGHT(E1476,7),"")</f>
        <v>5198147</v>
      </c>
      <c r="B1476" s="152">
        <f t="array" ref="B1476">E1476</f>
        <v>10005198147</v>
      </c>
      <c r="C1476" s="61" t="str">
        <f t="array" ref="C1476">IFERROR(VLOOKUP(B1476,RT!A:B,2,FALSE),"")</f>
        <v/>
      </c>
      <c r="D1476" s="7" t="str">
        <f t="array" ref="D1476">IFERROR(VLOOKUP(B1476,RT!A:J,10,FALSE),"")</f>
        <v/>
      </c>
      <c r="E1476" s="203">
        <v>10005198147</v>
      </c>
      <c r="F1476" s="204" t="s">
        <v>1667</v>
      </c>
      <c r="G1476" s="204" t="s">
        <v>70</v>
      </c>
      <c r="H1476" s="204"/>
      <c r="I1476" s="204" t="s">
        <v>334</v>
      </c>
      <c r="J1476" s="202" t="s">
        <v>334</v>
      </c>
      <c r="K1476" s="169" t="str">
        <f t="array" ref="K1476">IFERROR(VLOOKUP(B1476,RT!A:K,11,FALSE),"")</f>
        <v/>
      </c>
      <c r="L1476" s="170" t="str">
        <f t="array" ref="L1476">IFERROR(VLOOKUP(B1476,RT!A:AJ,36,FALSE),"")</f>
        <v/>
      </c>
      <c r="M1476" s="53" t="str">
        <f t="array" ref="M1476">IFERROR(VLOOKUP(B1476,RT!A:AL,38,FALSE),"")</f>
        <v/>
      </c>
      <c r="N1476" s="52" t="str">
        <f t="array" ref="N1476">IFERROR(VLOOKUP(B1476,RT!A:AK,37,FALSE),"")</f>
        <v/>
      </c>
      <c r="O1476" s="54" t="str">
        <f t="array" ref="O1476">IFERROR(VLOOKUP(B1476,RT!A:I,9,FALSE),"")</f>
        <v/>
      </c>
      <c r="P1476" s="52" t="str">
        <f t="array" ref="P1476">IFERROR(VLOOKUP(B1476,RT!A:H,8,FALSE),"")</f>
        <v/>
      </c>
      <c r="Q1476" s="55" t="str">
        <f t="array" ref="Q1476">IFERROR(VLOOKUP(B1476,RT!A:AA,27,FALSE),"")</f>
        <v/>
      </c>
      <c r="R1476" s="56" t="str">
        <f t="array" ref="R1476">IF(AND(E1476&lt;&gt;"",G1476="INS",K1476="OUI",M1476&gt;0),M1476*IF($O1476&gt;41790,5.94,5.65),"")</f>
        <v/>
      </c>
      <c r="S1476" s="50" t="str">
        <f t="array" ref="S1476">IF(AND(E1476&lt;&gt;"",G1476="REV",K1476="OUI",M1476&gt;0),M1476*IF($O1476&gt;41790,6.2,5.9),"")</f>
        <v/>
      </c>
      <c r="T1476" s="57" t="str">
        <f t="array" ref="T1476">IF(AND(E1476&lt;&gt;"",K1476="NON",OR(L1476="Branchement individuel",L1476="Batiment détruit")),3,"")</f>
        <v/>
      </c>
      <c r="U1476" s="58"/>
      <c r="V1476" s="58" t="str">
        <f t="array" ref="V1476">IF(AND(E1476&lt;&gt;"",K1476="OUI",Q1476="OUI"),18,"")</f>
        <v/>
      </c>
      <c r="W1476" s="49" t="str">
        <f t="array" ref="W1476">IF(AND(E1476&lt;&gt;"",K1476="OUI",Q1476="OUI"),60,"")</f>
        <v/>
      </c>
      <c r="X1476" s="56"/>
      <c r="Y1476" s="49"/>
      <c r="Z1476" s="49"/>
      <c r="AA1476" s="51"/>
      <c r="AB1476" s="48"/>
    </row>
    <row r="1477" spans="1:28" x14ac:dyDescent="0.25">
      <c r="A1477" s="152" t="str">
        <f t="array" ref="A1477">IF(D1477="",RIGHT(E1477,7),"")</f>
        <v>5197089</v>
      </c>
      <c r="B1477" s="152">
        <f t="array" ref="B1477">E1477</f>
        <v>10005197089</v>
      </c>
      <c r="C1477" s="61" t="str">
        <f t="array" ref="C1477">IFERROR(VLOOKUP(B1477,RT!A:B,2,FALSE),"")</f>
        <v/>
      </c>
      <c r="D1477" s="7" t="str">
        <f t="array" ref="D1477">IFERROR(VLOOKUP(B1477,RT!A:J,10,FALSE),"")</f>
        <v/>
      </c>
      <c r="E1477" s="203">
        <v>10005197089</v>
      </c>
      <c r="F1477" s="204" t="s">
        <v>1668</v>
      </c>
      <c r="G1477" s="204" t="s">
        <v>70</v>
      </c>
      <c r="H1477" s="204"/>
      <c r="I1477" s="204" t="s">
        <v>334</v>
      </c>
      <c r="J1477" s="202" t="s">
        <v>334</v>
      </c>
      <c r="K1477" s="169" t="str">
        <f t="array" ref="K1477">IFERROR(VLOOKUP(B1477,RT!A:K,11,FALSE),"")</f>
        <v/>
      </c>
      <c r="L1477" s="170" t="str">
        <f t="array" ref="L1477">IFERROR(VLOOKUP(B1477,RT!A:AJ,36,FALSE),"")</f>
        <v/>
      </c>
      <c r="M1477" s="53" t="str">
        <f t="array" ref="M1477">IFERROR(VLOOKUP(B1477,RT!A:AL,38,FALSE),"")</f>
        <v/>
      </c>
      <c r="N1477" s="52" t="str">
        <f t="array" ref="N1477">IFERROR(VLOOKUP(B1477,RT!A:AK,37,FALSE),"")</f>
        <v/>
      </c>
      <c r="O1477" s="54" t="str">
        <f t="array" ref="O1477">IFERROR(VLOOKUP(B1477,RT!A:I,9,FALSE),"")</f>
        <v/>
      </c>
      <c r="P1477" s="52" t="str">
        <f t="array" ref="P1477">IFERROR(VLOOKUP(B1477,RT!A:H,8,FALSE),"")</f>
        <v/>
      </c>
      <c r="Q1477" s="55" t="str">
        <f t="array" ref="Q1477">IFERROR(VLOOKUP(B1477,RT!A:AA,27,FALSE),"")</f>
        <v/>
      </c>
      <c r="R1477" s="56" t="str">
        <f t="array" ref="R1477">IF(AND(E1477&lt;&gt;"",G1477="INS",K1477="OUI",M1477&gt;0),M1477*IF($O1477&gt;41790,5.94,5.65),"")</f>
        <v/>
      </c>
      <c r="S1477" s="50" t="str">
        <f t="array" ref="S1477">IF(AND(E1477&lt;&gt;"",G1477="REV",K1477="OUI",M1477&gt;0),M1477*IF($O1477&gt;41790,6.2,5.9),"")</f>
        <v/>
      </c>
      <c r="T1477" s="57" t="str">
        <f t="array" ref="T1477">IF(AND(E1477&lt;&gt;"",K1477="NON",OR(L1477="Branchement individuel",L1477="Batiment détruit")),3,"")</f>
        <v/>
      </c>
      <c r="U1477" s="58"/>
      <c r="V1477" s="58" t="str">
        <f t="array" ref="V1477">IF(AND(E1477&lt;&gt;"",K1477="OUI",Q1477="OUI"),18,"")</f>
        <v/>
      </c>
      <c r="W1477" s="49" t="str">
        <f t="array" ref="W1477">IF(AND(E1477&lt;&gt;"",K1477="OUI",Q1477="OUI"),60,"")</f>
        <v/>
      </c>
      <c r="X1477" s="56"/>
      <c r="Y1477" s="49"/>
      <c r="Z1477" s="49"/>
      <c r="AA1477" s="51"/>
      <c r="AB1477" s="48"/>
    </row>
    <row r="1478" spans="1:28" x14ac:dyDescent="0.25">
      <c r="A1478" s="152" t="str">
        <f t="array" ref="A1478">IF(D1478="",RIGHT(E1478,7),"")</f>
        <v>5291140</v>
      </c>
      <c r="B1478" s="152">
        <f t="array" ref="B1478">E1478</f>
        <v>10005291140</v>
      </c>
      <c r="C1478" s="61" t="str">
        <f t="array" ref="C1478">IFERROR(VLOOKUP(B1478,RT!A:B,2,FALSE),"")</f>
        <v/>
      </c>
      <c r="D1478" s="7" t="str">
        <f t="array" ref="D1478">IFERROR(VLOOKUP(B1478,RT!A:J,10,FALSE),"")</f>
        <v/>
      </c>
      <c r="E1478" s="203">
        <v>10005291140</v>
      </c>
      <c r="F1478" s="204" t="s">
        <v>1671</v>
      </c>
      <c r="G1478" s="204" t="s">
        <v>70</v>
      </c>
      <c r="H1478" s="204"/>
      <c r="I1478" s="204" t="s">
        <v>334</v>
      </c>
      <c r="J1478" s="202" t="s">
        <v>334</v>
      </c>
      <c r="K1478" s="169" t="str">
        <f t="array" ref="K1478">IFERROR(VLOOKUP(B1478,RT!A:K,11,FALSE),"")</f>
        <v/>
      </c>
      <c r="L1478" s="170" t="str">
        <f t="array" ref="L1478">IFERROR(VLOOKUP(B1478,RT!A:AJ,36,FALSE),"")</f>
        <v/>
      </c>
      <c r="M1478" s="53" t="str">
        <f t="array" ref="M1478">IFERROR(VLOOKUP(B1478,RT!A:AL,38,FALSE),"")</f>
        <v/>
      </c>
      <c r="N1478" s="52" t="str">
        <f t="array" ref="N1478">IFERROR(VLOOKUP(B1478,RT!A:AK,37,FALSE),"")</f>
        <v/>
      </c>
      <c r="O1478" s="54" t="str">
        <f t="array" ref="O1478">IFERROR(VLOOKUP(B1478,RT!A:I,9,FALSE),"")</f>
        <v/>
      </c>
      <c r="P1478" s="52" t="str">
        <f t="array" ref="P1478">IFERROR(VLOOKUP(B1478,RT!A:H,8,FALSE),"")</f>
        <v/>
      </c>
      <c r="Q1478" s="55" t="str">
        <f t="array" ref="Q1478">IFERROR(VLOOKUP(B1478,RT!A:AA,27,FALSE),"")</f>
        <v/>
      </c>
      <c r="R1478" s="56" t="str">
        <f t="array" ref="R1478">IF(AND(E1478&lt;&gt;"",G1478="INS",K1478="OUI",M1478&gt;0),M1478*IF($O1478&gt;41790,5.94,5.65),"")</f>
        <v/>
      </c>
      <c r="S1478" s="50" t="str">
        <f t="array" ref="S1478">IF(AND(E1478&lt;&gt;"",G1478="REV",K1478="OUI",M1478&gt;0),M1478*IF($O1478&gt;41790,6.2,5.9),"")</f>
        <v/>
      </c>
      <c r="T1478" s="57" t="str">
        <f t="array" ref="T1478">IF(AND(E1478&lt;&gt;"",K1478="NON",OR(L1478="Branchement individuel",L1478="Batiment détruit")),3,"")</f>
        <v/>
      </c>
      <c r="U1478" s="58"/>
      <c r="V1478" s="58" t="str">
        <f t="array" ref="V1478">IF(AND(E1478&lt;&gt;"",K1478="OUI",Q1478="OUI"),18,"")</f>
        <v/>
      </c>
      <c r="W1478" s="49" t="str">
        <f t="array" ref="W1478">IF(AND(E1478&lt;&gt;"",K1478="OUI",Q1478="OUI"),60,"")</f>
        <v/>
      </c>
      <c r="X1478" s="56"/>
      <c r="Y1478" s="49"/>
      <c r="Z1478" s="49"/>
      <c r="AA1478" s="51"/>
      <c r="AB1478" s="48"/>
    </row>
    <row r="1479" spans="1:28" x14ac:dyDescent="0.25">
      <c r="A1479" s="152" t="str">
        <f t="array" ref="A1479">IF(D1479="",RIGHT(E1479,7),"")</f>
        <v>5194954</v>
      </c>
      <c r="B1479" s="152">
        <f t="array" ref="B1479">E1479</f>
        <v>10005194954</v>
      </c>
      <c r="C1479" s="61" t="str">
        <f t="array" ref="C1479">IFERROR(VLOOKUP(B1479,RT!A:B,2,FALSE),"")</f>
        <v/>
      </c>
      <c r="D1479" s="7" t="str">
        <f t="array" ref="D1479">IFERROR(VLOOKUP(B1479,RT!A:J,10,FALSE),"")</f>
        <v/>
      </c>
      <c r="E1479" s="203">
        <v>10005194954</v>
      </c>
      <c r="F1479" s="204" t="s">
        <v>1670</v>
      </c>
      <c r="G1479" s="204" t="s">
        <v>70</v>
      </c>
      <c r="H1479" s="204"/>
      <c r="I1479" s="204" t="s">
        <v>334</v>
      </c>
      <c r="J1479" s="202" t="s">
        <v>334</v>
      </c>
      <c r="K1479" s="169" t="str">
        <f t="array" ref="K1479">IFERROR(VLOOKUP(B1479,RT!A:K,11,FALSE),"")</f>
        <v/>
      </c>
      <c r="L1479" s="170" t="str">
        <f t="array" ref="L1479">IFERROR(VLOOKUP(B1479,RT!A:AJ,36,FALSE),"")</f>
        <v/>
      </c>
      <c r="M1479" s="53" t="str">
        <f t="array" ref="M1479">IFERROR(VLOOKUP(B1479,RT!A:AL,38,FALSE),"")</f>
        <v/>
      </c>
      <c r="N1479" s="52" t="str">
        <f t="array" ref="N1479">IFERROR(VLOOKUP(B1479,RT!A:AK,37,FALSE),"")</f>
        <v/>
      </c>
      <c r="O1479" s="54" t="str">
        <f t="array" ref="O1479">IFERROR(VLOOKUP(B1479,RT!A:I,9,FALSE),"")</f>
        <v/>
      </c>
      <c r="P1479" s="52" t="str">
        <f t="array" ref="P1479">IFERROR(VLOOKUP(B1479,RT!A:H,8,FALSE),"")</f>
        <v/>
      </c>
      <c r="Q1479" s="55" t="str">
        <f t="array" ref="Q1479">IFERROR(VLOOKUP(B1479,RT!A:AA,27,FALSE),"")</f>
        <v/>
      </c>
      <c r="R1479" s="56" t="str">
        <f t="array" ref="R1479">IF(AND(E1479&lt;&gt;"",G1479="INS",K1479="OUI",M1479&gt;0),M1479*IF($O1479&gt;41790,5.94,5.65),"")</f>
        <v/>
      </c>
      <c r="S1479" s="50" t="str">
        <f t="array" ref="S1479">IF(AND(E1479&lt;&gt;"",G1479="REV",K1479="OUI",M1479&gt;0),M1479*IF($O1479&gt;41790,6.2,5.9),"")</f>
        <v/>
      </c>
      <c r="T1479" s="57" t="str">
        <f t="array" ref="T1479">IF(AND(E1479&lt;&gt;"",K1479="NON",OR(L1479="Branchement individuel",L1479="Batiment détruit")),3,"")</f>
        <v/>
      </c>
      <c r="U1479" s="58"/>
      <c r="V1479" s="58" t="str">
        <f t="array" ref="V1479">IF(AND(E1479&lt;&gt;"",K1479="OUI",Q1479="OUI"),18,"")</f>
        <v/>
      </c>
      <c r="W1479" s="49" t="str">
        <f t="array" ref="W1479">IF(AND(E1479&lt;&gt;"",K1479="OUI",Q1479="OUI"),60,"")</f>
        <v/>
      </c>
      <c r="X1479" s="56"/>
      <c r="Y1479" s="49"/>
      <c r="Z1479" s="49"/>
      <c r="AA1479" s="51"/>
      <c r="AB1479" s="48"/>
    </row>
    <row r="1480" spans="1:28" x14ac:dyDescent="0.25">
      <c r="A1480" s="152" t="str">
        <f t="array" ref="A1480">IF(D1480="",RIGHT(E1480,7),"")</f>
        <v>5199150</v>
      </c>
      <c r="B1480" s="152">
        <f t="array" ref="B1480">E1480</f>
        <v>10005199150</v>
      </c>
      <c r="C1480" s="61" t="str">
        <f t="array" ref="C1480">IFERROR(VLOOKUP(B1480,RT!A:B,2,FALSE),"")</f>
        <v/>
      </c>
      <c r="D1480" s="7" t="str">
        <f t="array" ref="D1480">IFERROR(VLOOKUP(B1480,RT!A:J,10,FALSE),"")</f>
        <v/>
      </c>
      <c r="E1480" s="203">
        <v>10005199150</v>
      </c>
      <c r="F1480" s="204" t="s">
        <v>1666</v>
      </c>
      <c r="G1480" s="204" t="s">
        <v>70</v>
      </c>
      <c r="H1480" s="204"/>
      <c r="I1480" s="204" t="s">
        <v>334</v>
      </c>
      <c r="J1480" s="202" t="s">
        <v>334</v>
      </c>
      <c r="K1480" s="169" t="str">
        <f t="array" ref="K1480">IFERROR(VLOOKUP(B1480,RT!A:K,11,FALSE),"")</f>
        <v/>
      </c>
      <c r="L1480" s="170" t="str">
        <f t="array" ref="L1480">IFERROR(VLOOKUP(B1480,RT!A:AJ,36,FALSE),"")</f>
        <v/>
      </c>
      <c r="M1480" s="53" t="str">
        <f t="array" ref="M1480">IFERROR(VLOOKUP(B1480,RT!A:AL,38,FALSE),"")</f>
        <v/>
      </c>
      <c r="N1480" s="52" t="str">
        <f t="array" ref="N1480">IFERROR(VLOOKUP(B1480,RT!A:AK,37,FALSE),"")</f>
        <v/>
      </c>
      <c r="O1480" s="54" t="str">
        <f t="array" ref="O1480">IFERROR(VLOOKUP(B1480,RT!A:I,9,FALSE),"")</f>
        <v/>
      </c>
      <c r="P1480" s="52" t="str">
        <f t="array" ref="P1480">IFERROR(VLOOKUP(B1480,RT!A:H,8,FALSE),"")</f>
        <v/>
      </c>
      <c r="Q1480" s="55" t="str">
        <f t="array" ref="Q1480">IFERROR(VLOOKUP(B1480,RT!A:AA,27,FALSE),"")</f>
        <v/>
      </c>
      <c r="R1480" s="56" t="str">
        <f t="array" ref="R1480">IF(AND(E1480&lt;&gt;"",G1480="INS",K1480="OUI",M1480&gt;0),M1480*IF($O1480&gt;41790,5.94,5.65),"")</f>
        <v/>
      </c>
      <c r="S1480" s="50" t="str">
        <f t="array" ref="S1480">IF(AND(E1480&lt;&gt;"",G1480="REV",K1480="OUI",M1480&gt;0),M1480*IF($O1480&gt;41790,6.2,5.9),"")</f>
        <v/>
      </c>
      <c r="T1480" s="57" t="str">
        <f t="array" ref="T1480">IF(AND(E1480&lt;&gt;"",K1480="NON",OR(L1480="Branchement individuel",L1480="Batiment détruit")),3,"")</f>
        <v/>
      </c>
      <c r="U1480" s="58"/>
      <c r="V1480" s="58" t="str">
        <f t="array" ref="V1480">IF(AND(E1480&lt;&gt;"",K1480="OUI",Q1480="OUI"),18,"")</f>
        <v/>
      </c>
      <c r="W1480" s="49" t="str">
        <f t="array" ref="W1480">IF(AND(E1480&lt;&gt;"",K1480="OUI",Q1480="OUI"),60,"")</f>
        <v/>
      </c>
      <c r="X1480" s="56"/>
      <c r="Y1480" s="49"/>
      <c r="Z1480" s="49"/>
      <c r="AA1480" s="51"/>
      <c r="AB1480" s="48"/>
    </row>
    <row r="1481" spans="1:28" x14ac:dyDescent="0.25">
      <c r="A1481" s="152" t="str">
        <f t="array" ref="A1481">IF(D1481="",RIGHT(E1481,7),"")</f>
        <v>5241455</v>
      </c>
      <c r="B1481" s="152">
        <f t="array" ref="B1481">E1481</f>
        <v>10005241455</v>
      </c>
      <c r="C1481" s="61" t="str">
        <f t="array" ref="C1481">IFERROR(VLOOKUP(B1481,RT!A:B,2,FALSE),"")</f>
        <v/>
      </c>
      <c r="D1481" s="7" t="str">
        <f t="array" ref="D1481">IFERROR(VLOOKUP(B1481,RT!A:J,10,FALSE),"")</f>
        <v/>
      </c>
      <c r="E1481" s="203">
        <v>10005241455</v>
      </c>
      <c r="F1481" s="204" t="s">
        <v>1669</v>
      </c>
      <c r="G1481" s="204" t="s">
        <v>70</v>
      </c>
      <c r="H1481" s="204"/>
      <c r="I1481" s="204" t="s">
        <v>334</v>
      </c>
      <c r="J1481" s="202" t="s">
        <v>334</v>
      </c>
      <c r="K1481" s="169" t="str">
        <f t="array" ref="K1481">IFERROR(VLOOKUP(B1481,RT!A:K,11,FALSE),"")</f>
        <v/>
      </c>
      <c r="L1481" s="170" t="str">
        <f t="array" ref="L1481">IFERROR(VLOOKUP(B1481,RT!A:AJ,36,FALSE),"")</f>
        <v/>
      </c>
      <c r="M1481" s="53" t="str">
        <f t="array" ref="M1481">IFERROR(VLOOKUP(B1481,RT!A:AL,38,FALSE),"")</f>
        <v/>
      </c>
      <c r="N1481" s="52" t="str">
        <f t="array" ref="N1481">IFERROR(VLOOKUP(B1481,RT!A:AK,37,FALSE),"")</f>
        <v/>
      </c>
      <c r="O1481" s="54" t="str">
        <f t="array" ref="O1481">IFERROR(VLOOKUP(B1481,RT!A:I,9,FALSE),"")</f>
        <v/>
      </c>
      <c r="P1481" s="52" t="str">
        <f t="array" ref="P1481">IFERROR(VLOOKUP(B1481,RT!A:H,8,FALSE),"")</f>
        <v/>
      </c>
      <c r="Q1481" s="55" t="str">
        <f t="array" ref="Q1481">IFERROR(VLOOKUP(B1481,RT!A:AA,27,FALSE),"")</f>
        <v/>
      </c>
      <c r="R1481" s="56" t="str">
        <f t="array" ref="R1481">IF(AND(E1481&lt;&gt;"",G1481="INS",K1481="OUI",M1481&gt;0),M1481*IF($O1481&gt;41790,5.94,5.65),"")</f>
        <v/>
      </c>
      <c r="S1481" s="50" t="str">
        <f t="array" ref="S1481">IF(AND(E1481&lt;&gt;"",G1481="REV",K1481="OUI",M1481&gt;0),M1481*IF($O1481&gt;41790,6.2,5.9),"")</f>
        <v/>
      </c>
      <c r="T1481" s="57" t="str">
        <f t="array" ref="T1481">IF(AND(E1481&lt;&gt;"",K1481="NON",OR(L1481="Branchement individuel",L1481="Batiment détruit")),3,"")</f>
        <v/>
      </c>
      <c r="U1481" s="58"/>
      <c r="V1481" s="58" t="str">
        <f t="array" ref="V1481">IF(AND(E1481&lt;&gt;"",K1481="OUI",Q1481="OUI"),18,"")</f>
        <v/>
      </c>
      <c r="W1481" s="49" t="str">
        <f t="array" ref="W1481">IF(AND(E1481&lt;&gt;"",K1481="OUI",Q1481="OUI"),60,"")</f>
        <v/>
      </c>
      <c r="X1481" s="56"/>
      <c r="Y1481" s="49"/>
      <c r="Z1481" s="49"/>
      <c r="AA1481" s="51"/>
      <c r="AB1481" s="48"/>
    </row>
    <row r="1482" spans="1:28" x14ac:dyDescent="0.25">
      <c r="A1482" s="152" t="str">
        <f t="array" ref="A1482">IF(D1482="",RIGHT(E1482,7),"")</f>
        <v>5201183</v>
      </c>
      <c r="B1482" s="152">
        <f t="array" ref="B1482">E1482</f>
        <v>10005201183</v>
      </c>
      <c r="C1482" s="61" t="str">
        <f t="array" ref="C1482">IFERROR(VLOOKUP(B1482,RT!A:B,2,FALSE),"")</f>
        <v/>
      </c>
      <c r="D1482" s="7" t="str">
        <f t="array" ref="D1482">IFERROR(VLOOKUP(B1482,RT!A:J,10,FALSE),"")</f>
        <v/>
      </c>
      <c r="E1482" s="203">
        <v>10005201183</v>
      </c>
      <c r="F1482" s="204" t="s">
        <v>1526</v>
      </c>
      <c r="G1482" s="204" t="s">
        <v>70</v>
      </c>
      <c r="H1482" s="204"/>
      <c r="I1482" s="204" t="s">
        <v>334</v>
      </c>
      <c r="J1482" s="202" t="s">
        <v>334</v>
      </c>
      <c r="K1482" s="169" t="str">
        <f t="array" ref="K1482">IFERROR(VLOOKUP(B1482,RT!A:K,11,FALSE),"")</f>
        <v/>
      </c>
      <c r="L1482" s="170" t="str">
        <f t="array" ref="L1482">IFERROR(VLOOKUP(B1482,RT!A:AJ,36,FALSE),"")</f>
        <v/>
      </c>
      <c r="M1482" s="53" t="str">
        <f t="array" ref="M1482">IFERROR(VLOOKUP(B1482,RT!A:AL,38,FALSE),"")</f>
        <v/>
      </c>
      <c r="N1482" s="52" t="str">
        <f t="array" ref="N1482">IFERROR(VLOOKUP(B1482,RT!A:AK,37,FALSE),"")</f>
        <v/>
      </c>
      <c r="O1482" s="54" t="str">
        <f t="array" ref="O1482">IFERROR(VLOOKUP(B1482,RT!A:I,9,FALSE),"")</f>
        <v/>
      </c>
      <c r="P1482" s="52" t="str">
        <f t="array" ref="P1482">IFERROR(VLOOKUP(B1482,RT!A:H,8,FALSE),"")</f>
        <v/>
      </c>
      <c r="Q1482" s="55" t="str">
        <f t="array" ref="Q1482">IFERROR(VLOOKUP(B1482,RT!A:AA,27,FALSE),"")</f>
        <v/>
      </c>
      <c r="R1482" s="56" t="str">
        <f t="array" ref="R1482">IF(AND(E1482&lt;&gt;"",G1482="INS",K1482="OUI",M1482&gt;0),M1482*IF($O1482&gt;41790,5.94,5.65),"")</f>
        <v/>
      </c>
      <c r="S1482" s="50" t="str">
        <f t="array" ref="S1482">IF(AND(E1482&lt;&gt;"",G1482="REV",K1482="OUI",M1482&gt;0),M1482*IF($O1482&gt;41790,6.2,5.9),"")</f>
        <v/>
      </c>
      <c r="T1482" s="57" t="str">
        <f t="array" ref="T1482">IF(AND(E1482&lt;&gt;"",K1482="NON",OR(L1482="Branchement individuel",L1482="Batiment détruit")),3,"")</f>
        <v/>
      </c>
      <c r="U1482" s="58"/>
      <c r="V1482" s="58" t="str">
        <f t="array" ref="V1482">IF(AND(E1482&lt;&gt;"",K1482="OUI",Q1482="OUI"),18,"")</f>
        <v/>
      </c>
      <c r="W1482" s="49" t="str">
        <f t="array" ref="W1482">IF(AND(E1482&lt;&gt;"",K1482="OUI",Q1482="OUI"),60,"")</f>
        <v/>
      </c>
      <c r="X1482" s="56"/>
      <c r="Y1482" s="49"/>
      <c r="Z1482" s="49"/>
      <c r="AA1482" s="51"/>
      <c r="AB1482" s="48"/>
    </row>
    <row r="1483" spans="1:28" x14ac:dyDescent="0.25">
      <c r="A1483" s="152" t="str">
        <f t="array" ref="A1483">IF(D1483="",RIGHT(E1483,7),"")</f>
        <v>5557415</v>
      </c>
      <c r="B1483" s="152">
        <f t="array" ref="B1483">E1483</f>
        <v>10005557415</v>
      </c>
      <c r="C1483" s="61" t="str">
        <f t="array" ref="C1483">IFERROR(VLOOKUP(B1483,RT!A:B,2,FALSE),"")</f>
        <v/>
      </c>
      <c r="D1483" s="7" t="str">
        <f t="array" ref="D1483">IFERROR(VLOOKUP(B1483,RT!A:J,10,FALSE),"")</f>
        <v/>
      </c>
      <c r="E1483" s="203">
        <v>10005557415</v>
      </c>
      <c r="F1483" s="204" t="s">
        <v>1540</v>
      </c>
      <c r="G1483" s="204" t="s">
        <v>70</v>
      </c>
      <c r="H1483" s="204"/>
      <c r="I1483" s="204" t="s">
        <v>334</v>
      </c>
      <c r="J1483" s="202" t="s">
        <v>334</v>
      </c>
      <c r="K1483" s="169" t="str">
        <f t="array" ref="K1483">IFERROR(VLOOKUP(B1483,RT!A:K,11,FALSE),"")</f>
        <v/>
      </c>
      <c r="L1483" s="170" t="str">
        <f t="array" ref="L1483">IFERROR(VLOOKUP(B1483,RT!A:AJ,36,FALSE),"")</f>
        <v/>
      </c>
      <c r="M1483" s="53" t="str">
        <f t="array" ref="M1483">IFERROR(VLOOKUP(B1483,RT!A:AL,38,FALSE),"")</f>
        <v/>
      </c>
      <c r="N1483" s="52" t="str">
        <f t="array" ref="N1483">IFERROR(VLOOKUP(B1483,RT!A:AK,37,FALSE),"")</f>
        <v/>
      </c>
      <c r="O1483" s="54" t="str">
        <f t="array" ref="O1483">IFERROR(VLOOKUP(B1483,RT!A:I,9,FALSE),"")</f>
        <v/>
      </c>
      <c r="P1483" s="52" t="str">
        <f t="array" ref="P1483">IFERROR(VLOOKUP(B1483,RT!A:H,8,FALSE),"")</f>
        <v/>
      </c>
      <c r="Q1483" s="55" t="str">
        <f t="array" ref="Q1483">IFERROR(VLOOKUP(B1483,RT!A:AA,27,FALSE),"")</f>
        <v/>
      </c>
      <c r="R1483" s="56" t="str">
        <f t="array" ref="R1483">IF(AND(E1483&lt;&gt;"",G1483="INS",K1483="OUI",M1483&gt;0),M1483*IF($O1483&gt;41790,5.94,5.65),"")</f>
        <v/>
      </c>
      <c r="S1483" s="50" t="str">
        <f t="array" ref="S1483">IF(AND(E1483&lt;&gt;"",G1483="REV",K1483="OUI",M1483&gt;0),M1483*IF($O1483&gt;41790,6.2,5.9),"")</f>
        <v/>
      </c>
      <c r="T1483" s="57" t="str">
        <f t="array" ref="T1483">IF(AND(E1483&lt;&gt;"",K1483="NON",OR(L1483="Branchement individuel",L1483="Batiment détruit")),3,"")</f>
        <v/>
      </c>
      <c r="U1483" s="58"/>
      <c r="V1483" s="58" t="str">
        <f t="array" ref="V1483">IF(AND(E1483&lt;&gt;"",K1483="OUI",Q1483="OUI"),18,"")</f>
        <v/>
      </c>
      <c r="W1483" s="49" t="str">
        <f t="array" ref="W1483">IF(AND(E1483&lt;&gt;"",K1483="OUI",Q1483="OUI"),60,"")</f>
        <v/>
      </c>
      <c r="X1483" s="56"/>
      <c r="Y1483" s="49"/>
      <c r="Z1483" s="49"/>
      <c r="AA1483" s="51"/>
      <c r="AB1483" s="48"/>
    </row>
    <row r="1484" spans="1:28" x14ac:dyDescent="0.25">
      <c r="A1484" s="152" t="str">
        <f t="array" ref="A1484">IF(D1484="",RIGHT(E1484,7),"")</f>
        <v>5585734</v>
      </c>
      <c r="B1484" s="152">
        <f t="array" ref="B1484">E1484</f>
        <v>10005585734</v>
      </c>
      <c r="C1484" s="61" t="str">
        <f t="array" ref="C1484">IFERROR(VLOOKUP(B1484,RT!A:B,2,FALSE),"")</f>
        <v/>
      </c>
      <c r="D1484" s="7" t="str">
        <f t="array" ref="D1484">IFERROR(VLOOKUP(B1484,RT!A:J,10,FALSE),"")</f>
        <v/>
      </c>
      <c r="E1484" s="203">
        <v>10005585734</v>
      </c>
      <c r="F1484" s="204" t="s">
        <v>1485</v>
      </c>
      <c r="G1484" s="204" t="s">
        <v>70</v>
      </c>
      <c r="H1484" s="204"/>
      <c r="I1484" s="204" t="s">
        <v>334</v>
      </c>
      <c r="J1484" s="202" t="s">
        <v>334</v>
      </c>
      <c r="K1484" s="169" t="str">
        <f t="array" ref="K1484">IFERROR(VLOOKUP(B1484,RT!A:K,11,FALSE),"")</f>
        <v/>
      </c>
      <c r="L1484" s="170" t="str">
        <f t="array" ref="L1484">IFERROR(VLOOKUP(B1484,RT!A:AJ,36,FALSE),"")</f>
        <v/>
      </c>
      <c r="M1484" s="53" t="str">
        <f t="array" ref="M1484">IFERROR(VLOOKUP(B1484,RT!A:AL,38,FALSE),"")</f>
        <v/>
      </c>
      <c r="N1484" s="52" t="str">
        <f t="array" ref="N1484">IFERROR(VLOOKUP(B1484,RT!A:AK,37,FALSE),"")</f>
        <v/>
      </c>
      <c r="O1484" s="54" t="str">
        <f t="array" ref="O1484">IFERROR(VLOOKUP(B1484,RT!A:I,9,FALSE),"")</f>
        <v/>
      </c>
      <c r="P1484" s="52" t="str">
        <f t="array" ref="P1484">IFERROR(VLOOKUP(B1484,RT!A:H,8,FALSE),"")</f>
        <v/>
      </c>
      <c r="Q1484" s="55" t="str">
        <f t="array" ref="Q1484">IFERROR(VLOOKUP(B1484,RT!A:AA,27,FALSE),"")</f>
        <v/>
      </c>
      <c r="R1484" s="56" t="str">
        <f t="array" ref="R1484">IF(AND(E1484&lt;&gt;"",G1484="INS",K1484="OUI",M1484&gt;0),M1484*IF($O1484&gt;41790,5.94,5.65),"")</f>
        <v/>
      </c>
      <c r="S1484" s="50" t="str">
        <f t="array" ref="S1484">IF(AND(E1484&lt;&gt;"",G1484="REV",K1484="OUI",M1484&gt;0),M1484*IF($O1484&gt;41790,6.2,5.9),"")</f>
        <v/>
      </c>
      <c r="T1484" s="57" t="str">
        <f t="array" ref="T1484">IF(AND(E1484&lt;&gt;"",K1484="NON",OR(L1484="Branchement individuel",L1484="Batiment détruit")),3,"")</f>
        <v/>
      </c>
      <c r="U1484" s="58"/>
      <c r="V1484" s="58" t="str">
        <f t="array" ref="V1484">IF(AND(E1484&lt;&gt;"",K1484="OUI",Q1484="OUI"),18,"")</f>
        <v/>
      </c>
      <c r="W1484" s="49" t="str">
        <f t="array" ref="W1484">IF(AND(E1484&lt;&gt;"",K1484="OUI",Q1484="OUI"),60,"")</f>
        <v/>
      </c>
      <c r="X1484" s="56"/>
      <c r="Y1484" s="49"/>
      <c r="Z1484" s="49"/>
      <c r="AA1484" s="51"/>
      <c r="AB1484" s="48"/>
    </row>
    <row r="1485" spans="1:28" x14ac:dyDescent="0.25">
      <c r="A1485" s="152" t="str">
        <f t="array" ref="A1485">IF(D1485="",RIGHT(E1485,7),"")</f>
        <v>5581427</v>
      </c>
      <c r="B1485" s="152">
        <f t="array" ref="B1485">E1485</f>
        <v>10005581427</v>
      </c>
      <c r="C1485" s="61" t="str">
        <f t="array" ref="C1485">IFERROR(VLOOKUP(B1485,RT!A:B,2,FALSE),"")</f>
        <v/>
      </c>
      <c r="D1485" s="7" t="str">
        <f t="array" ref="D1485">IFERROR(VLOOKUP(B1485,RT!A:J,10,FALSE),"")</f>
        <v/>
      </c>
      <c r="E1485" s="203">
        <v>10005581427</v>
      </c>
      <c r="F1485" s="204" t="s">
        <v>1484</v>
      </c>
      <c r="G1485" s="204" t="s">
        <v>70</v>
      </c>
      <c r="H1485" s="204"/>
      <c r="I1485" s="204" t="s">
        <v>334</v>
      </c>
      <c r="J1485" s="202" t="s">
        <v>334</v>
      </c>
      <c r="K1485" s="169" t="str">
        <f t="array" ref="K1485">IFERROR(VLOOKUP(B1485,RT!A:K,11,FALSE),"")</f>
        <v/>
      </c>
      <c r="L1485" s="170" t="str">
        <f t="array" ref="L1485">IFERROR(VLOOKUP(B1485,RT!A:AJ,36,FALSE),"")</f>
        <v/>
      </c>
      <c r="M1485" s="53" t="str">
        <f t="array" ref="M1485">IFERROR(VLOOKUP(B1485,RT!A:AL,38,FALSE),"")</f>
        <v/>
      </c>
      <c r="N1485" s="52" t="str">
        <f t="array" ref="N1485">IFERROR(VLOOKUP(B1485,RT!A:AK,37,FALSE),"")</f>
        <v/>
      </c>
      <c r="O1485" s="54" t="str">
        <f t="array" ref="O1485">IFERROR(VLOOKUP(B1485,RT!A:I,9,FALSE),"")</f>
        <v/>
      </c>
      <c r="P1485" s="52" t="str">
        <f t="array" ref="P1485">IFERROR(VLOOKUP(B1485,RT!A:H,8,FALSE),"")</f>
        <v/>
      </c>
      <c r="Q1485" s="55" t="str">
        <f t="array" ref="Q1485">IFERROR(VLOOKUP(B1485,RT!A:AA,27,FALSE),"")</f>
        <v/>
      </c>
      <c r="R1485" s="56" t="str">
        <f t="array" ref="R1485">IF(AND(E1485&lt;&gt;"",G1485="INS",K1485="OUI",M1485&gt;0),M1485*IF($O1485&gt;41790,5.94,5.65),"")</f>
        <v/>
      </c>
      <c r="S1485" s="50" t="str">
        <f t="array" ref="S1485">IF(AND(E1485&lt;&gt;"",G1485="REV",K1485="OUI",M1485&gt;0),M1485*IF($O1485&gt;41790,6.2,5.9),"")</f>
        <v/>
      </c>
      <c r="T1485" s="57" t="str">
        <f t="array" ref="T1485">IF(AND(E1485&lt;&gt;"",K1485="NON",OR(L1485="Branchement individuel",L1485="Batiment détruit")),3,"")</f>
        <v/>
      </c>
      <c r="U1485" s="58"/>
      <c r="V1485" s="58" t="str">
        <f t="array" ref="V1485">IF(AND(E1485&lt;&gt;"",K1485="OUI",Q1485="OUI"),18,"")</f>
        <v/>
      </c>
      <c r="W1485" s="49" t="str">
        <f t="array" ref="W1485">IF(AND(E1485&lt;&gt;"",K1485="OUI",Q1485="OUI"),60,"")</f>
        <v/>
      </c>
      <c r="X1485" s="56"/>
      <c r="Y1485" s="49"/>
      <c r="Z1485" s="49"/>
      <c r="AA1485" s="51"/>
      <c r="AB1485" s="48"/>
    </row>
    <row r="1486" spans="1:28" x14ac:dyDescent="0.25">
      <c r="A1486" s="152" t="str">
        <f t="array" ref="A1486">IF(D1486="",RIGHT(E1486,7),"")</f>
        <v>5581425</v>
      </c>
      <c r="B1486" s="152">
        <f t="array" ref="B1486">E1486</f>
        <v>10005581425</v>
      </c>
      <c r="C1486" s="61" t="str">
        <f t="array" ref="C1486">IFERROR(VLOOKUP(B1486,RT!A:B,2,FALSE),"")</f>
        <v/>
      </c>
      <c r="D1486" s="7" t="str">
        <f t="array" ref="D1486">IFERROR(VLOOKUP(B1486,RT!A:J,10,FALSE),"")</f>
        <v/>
      </c>
      <c r="E1486" s="203">
        <v>10005581425</v>
      </c>
      <c r="F1486" s="204" t="s">
        <v>1495</v>
      </c>
      <c r="G1486" s="204" t="s">
        <v>70</v>
      </c>
      <c r="H1486" s="204"/>
      <c r="I1486" s="204" t="s">
        <v>334</v>
      </c>
      <c r="J1486" s="202" t="s">
        <v>334</v>
      </c>
      <c r="K1486" s="169" t="str">
        <f t="array" ref="K1486">IFERROR(VLOOKUP(B1486,RT!A:K,11,FALSE),"")</f>
        <v/>
      </c>
      <c r="L1486" s="170" t="str">
        <f t="array" ref="L1486">IFERROR(VLOOKUP(B1486,RT!A:AJ,36,FALSE),"")</f>
        <v/>
      </c>
      <c r="M1486" s="53" t="str">
        <f t="array" ref="M1486">IFERROR(VLOOKUP(B1486,RT!A:AL,38,FALSE),"")</f>
        <v/>
      </c>
      <c r="N1486" s="52" t="str">
        <f t="array" ref="N1486">IFERROR(VLOOKUP(B1486,RT!A:AK,37,FALSE),"")</f>
        <v/>
      </c>
      <c r="O1486" s="54" t="str">
        <f t="array" ref="O1486">IFERROR(VLOOKUP(B1486,RT!A:I,9,FALSE),"")</f>
        <v/>
      </c>
      <c r="P1486" s="52" t="str">
        <f t="array" ref="P1486">IFERROR(VLOOKUP(B1486,RT!A:H,8,FALSE),"")</f>
        <v/>
      </c>
      <c r="Q1486" s="55" t="str">
        <f t="array" ref="Q1486">IFERROR(VLOOKUP(B1486,RT!A:AA,27,FALSE),"")</f>
        <v/>
      </c>
      <c r="R1486" s="56" t="str">
        <f t="array" ref="R1486">IF(AND(E1486&lt;&gt;"",G1486="INS",K1486="OUI",M1486&gt;0),M1486*IF($O1486&gt;41790,5.94,5.65),"")</f>
        <v/>
      </c>
      <c r="S1486" s="50" t="str">
        <f t="array" ref="S1486">IF(AND(E1486&lt;&gt;"",G1486="REV",K1486="OUI",M1486&gt;0),M1486*IF($O1486&gt;41790,6.2,5.9),"")</f>
        <v/>
      </c>
      <c r="T1486" s="57" t="str">
        <f t="array" ref="T1486">IF(AND(E1486&lt;&gt;"",K1486="NON",OR(L1486="Branchement individuel",L1486="Batiment détruit")),3,"")</f>
        <v/>
      </c>
      <c r="U1486" s="58"/>
      <c r="V1486" s="58" t="str">
        <f t="array" ref="V1486">IF(AND(E1486&lt;&gt;"",K1486="OUI",Q1486="OUI"),18,"")</f>
        <v/>
      </c>
      <c r="W1486" s="49" t="str">
        <f t="array" ref="W1486">IF(AND(E1486&lt;&gt;"",K1486="OUI",Q1486="OUI"),60,"")</f>
        <v/>
      </c>
      <c r="X1486" s="56"/>
      <c r="Y1486" s="49"/>
      <c r="Z1486" s="49"/>
      <c r="AA1486" s="51"/>
      <c r="AB1486" s="48"/>
    </row>
    <row r="1487" spans="1:28" x14ac:dyDescent="0.25">
      <c r="A1487" s="152" t="str">
        <f t="array" ref="A1487">IF(D1487="",RIGHT(E1487,7),"")</f>
        <v>5580072</v>
      </c>
      <c r="B1487" s="152">
        <f t="array" ref="B1487">E1487</f>
        <v>10005580072</v>
      </c>
      <c r="C1487" s="61" t="str">
        <f t="array" ref="C1487">IFERROR(VLOOKUP(B1487,RT!A:B,2,FALSE),"")</f>
        <v/>
      </c>
      <c r="D1487" s="7" t="str">
        <f t="array" ref="D1487">IFERROR(VLOOKUP(B1487,RT!A:J,10,FALSE),"")</f>
        <v/>
      </c>
      <c r="E1487" s="203">
        <v>10005580072</v>
      </c>
      <c r="F1487" s="204" t="s">
        <v>1496</v>
      </c>
      <c r="G1487" s="204" t="s">
        <v>70</v>
      </c>
      <c r="H1487" s="204"/>
      <c r="I1487" s="204" t="s">
        <v>334</v>
      </c>
      <c r="J1487" s="202" t="s">
        <v>334</v>
      </c>
      <c r="K1487" s="169" t="str">
        <f t="array" ref="K1487">IFERROR(VLOOKUP(B1487,RT!A:K,11,FALSE),"")</f>
        <v/>
      </c>
      <c r="L1487" s="170" t="str">
        <f t="array" ref="L1487">IFERROR(VLOOKUP(B1487,RT!A:AJ,36,FALSE),"")</f>
        <v/>
      </c>
      <c r="M1487" s="53" t="str">
        <f t="array" ref="M1487">IFERROR(VLOOKUP(B1487,RT!A:AL,38,FALSE),"")</f>
        <v/>
      </c>
      <c r="N1487" s="52" t="str">
        <f t="array" ref="N1487">IFERROR(VLOOKUP(B1487,RT!A:AK,37,FALSE),"")</f>
        <v/>
      </c>
      <c r="O1487" s="54" t="str">
        <f t="array" ref="O1487">IFERROR(VLOOKUP(B1487,RT!A:I,9,FALSE),"")</f>
        <v/>
      </c>
      <c r="P1487" s="52" t="str">
        <f t="array" ref="P1487">IFERROR(VLOOKUP(B1487,RT!A:H,8,FALSE),"")</f>
        <v/>
      </c>
      <c r="Q1487" s="55" t="str">
        <f t="array" ref="Q1487">IFERROR(VLOOKUP(B1487,RT!A:AA,27,FALSE),"")</f>
        <v/>
      </c>
      <c r="R1487" s="56" t="str">
        <f t="array" ref="R1487">IF(AND(E1487&lt;&gt;"",G1487="INS",K1487="OUI",M1487&gt;0),M1487*IF($O1487&gt;41790,5.94,5.65),"")</f>
        <v/>
      </c>
      <c r="S1487" s="50" t="str">
        <f t="array" ref="S1487">IF(AND(E1487&lt;&gt;"",G1487="REV",K1487="OUI",M1487&gt;0),M1487*IF($O1487&gt;41790,6.2,5.9),"")</f>
        <v/>
      </c>
      <c r="T1487" s="57" t="str">
        <f t="array" ref="T1487">IF(AND(E1487&lt;&gt;"",K1487="NON",OR(L1487="Branchement individuel",L1487="Batiment détruit")),3,"")</f>
        <v/>
      </c>
      <c r="U1487" s="58"/>
      <c r="V1487" s="58" t="str">
        <f t="array" ref="V1487">IF(AND(E1487&lt;&gt;"",K1487="OUI",Q1487="OUI"),18,"")</f>
        <v/>
      </c>
      <c r="W1487" s="49" t="str">
        <f t="array" ref="W1487">IF(AND(E1487&lt;&gt;"",K1487="OUI",Q1487="OUI"),60,"")</f>
        <v/>
      </c>
      <c r="X1487" s="56"/>
      <c r="Y1487" s="49"/>
      <c r="Z1487" s="49"/>
      <c r="AA1487" s="51"/>
      <c r="AB1487" s="48"/>
    </row>
    <row r="1488" spans="1:28" x14ac:dyDescent="0.25">
      <c r="A1488" s="152" t="str">
        <f t="array" ref="A1488">IF(D1488="",RIGHT(E1488,7),"")</f>
        <v>5580070</v>
      </c>
      <c r="B1488" s="152">
        <f t="array" ref="B1488">E1488</f>
        <v>10005580070</v>
      </c>
      <c r="C1488" s="61" t="str">
        <f t="array" ref="C1488">IFERROR(VLOOKUP(B1488,RT!A:B,2,FALSE),"")</f>
        <v/>
      </c>
      <c r="D1488" s="7" t="str">
        <f t="array" ref="D1488">IFERROR(VLOOKUP(B1488,RT!A:J,10,FALSE),"")</f>
        <v/>
      </c>
      <c r="E1488" s="203">
        <v>10005580070</v>
      </c>
      <c r="F1488" s="204" t="s">
        <v>1504</v>
      </c>
      <c r="G1488" s="204" t="s">
        <v>70</v>
      </c>
      <c r="H1488" s="204"/>
      <c r="I1488" s="204" t="s">
        <v>334</v>
      </c>
      <c r="J1488" s="202" t="s">
        <v>334</v>
      </c>
      <c r="K1488" s="169" t="str">
        <f t="array" ref="K1488">IFERROR(VLOOKUP(B1488,RT!A:K,11,FALSE),"")</f>
        <v/>
      </c>
      <c r="L1488" s="170" t="str">
        <f t="array" ref="L1488">IFERROR(VLOOKUP(B1488,RT!A:AJ,36,FALSE),"")</f>
        <v/>
      </c>
      <c r="M1488" s="53" t="str">
        <f t="array" ref="M1488">IFERROR(VLOOKUP(B1488,RT!A:AL,38,FALSE),"")</f>
        <v/>
      </c>
      <c r="N1488" s="52" t="str">
        <f t="array" ref="N1488">IFERROR(VLOOKUP(B1488,RT!A:AK,37,FALSE),"")</f>
        <v/>
      </c>
      <c r="O1488" s="54" t="str">
        <f t="array" ref="O1488">IFERROR(VLOOKUP(B1488,RT!A:I,9,FALSE),"")</f>
        <v/>
      </c>
      <c r="P1488" s="52" t="str">
        <f t="array" ref="P1488">IFERROR(VLOOKUP(B1488,RT!A:H,8,FALSE),"")</f>
        <v/>
      </c>
      <c r="Q1488" s="55" t="str">
        <f t="array" ref="Q1488">IFERROR(VLOOKUP(B1488,RT!A:AA,27,FALSE),"")</f>
        <v/>
      </c>
      <c r="R1488" s="56" t="str">
        <f t="array" ref="R1488">IF(AND(E1488&lt;&gt;"",G1488="INS",K1488="OUI",M1488&gt;0),M1488*IF($O1488&gt;41790,5.94,5.65),"")</f>
        <v/>
      </c>
      <c r="S1488" s="50" t="str">
        <f t="array" ref="S1488">IF(AND(E1488&lt;&gt;"",G1488="REV",K1488="OUI",M1488&gt;0),M1488*IF($O1488&gt;41790,6.2,5.9),"")</f>
        <v/>
      </c>
      <c r="T1488" s="57" t="str">
        <f t="array" ref="T1488">IF(AND(E1488&lt;&gt;"",K1488="NON",OR(L1488="Branchement individuel",L1488="Batiment détruit")),3,"")</f>
        <v/>
      </c>
      <c r="U1488" s="58"/>
      <c r="V1488" s="58" t="str">
        <f t="array" ref="V1488">IF(AND(E1488&lt;&gt;"",K1488="OUI",Q1488="OUI"),18,"")</f>
        <v/>
      </c>
      <c r="W1488" s="49" t="str">
        <f t="array" ref="W1488">IF(AND(E1488&lt;&gt;"",K1488="OUI",Q1488="OUI"),60,"")</f>
        <v/>
      </c>
      <c r="X1488" s="56"/>
      <c r="Y1488" s="49"/>
      <c r="Z1488" s="49"/>
      <c r="AA1488" s="51"/>
      <c r="AB1488" s="48"/>
    </row>
    <row r="1489" spans="1:28" x14ac:dyDescent="0.25">
      <c r="A1489" s="152" t="str">
        <f t="array" ref="A1489">IF(D1489="",RIGHT(E1489,7),"")</f>
        <v>5242069</v>
      </c>
      <c r="B1489" s="152">
        <f t="array" ref="B1489">E1489</f>
        <v>10005242069</v>
      </c>
      <c r="C1489" s="61" t="str">
        <f t="array" ref="C1489">IFERROR(VLOOKUP(B1489,RT!A:B,2,FALSE),"")</f>
        <v/>
      </c>
      <c r="D1489" s="7" t="str">
        <f t="array" ref="D1489">IFERROR(VLOOKUP(B1489,RT!A:J,10,FALSE),"")</f>
        <v/>
      </c>
      <c r="E1489" s="203">
        <v>10005242069</v>
      </c>
      <c r="F1489" s="204" t="s">
        <v>1620</v>
      </c>
      <c r="G1489" s="204" t="s">
        <v>70</v>
      </c>
      <c r="H1489" s="204"/>
      <c r="I1489" s="204" t="s">
        <v>334</v>
      </c>
      <c r="J1489" s="202" t="s">
        <v>334</v>
      </c>
      <c r="K1489" s="169" t="str">
        <f t="array" ref="K1489">IFERROR(VLOOKUP(B1489,RT!A:K,11,FALSE),"")</f>
        <v/>
      </c>
      <c r="L1489" s="170" t="str">
        <f t="array" ref="L1489">IFERROR(VLOOKUP(B1489,RT!A:AJ,36,FALSE),"")</f>
        <v/>
      </c>
      <c r="M1489" s="53" t="str">
        <f t="array" ref="M1489">IFERROR(VLOOKUP(B1489,RT!A:AL,38,FALSE),"")</f>
        <v/>
      </c>
      <c r="N1489" s="52" t="str">
        <f t="array" ref="N1489">IFERROR(VLOOKUP(B1489,RT!A:AK,37,FALSE),"")</f>
        <v/>
      </c>
      <c r="O1489" s="54" t="str">
        <f t="array" ref="O1489">IFERROR(VLOOKUP(B1489,RT!A:I,9,FALSE),"")</f>
        <v/>
      </c>
      <c r="P1489" s="52" t="str">
        <f t="array" ref="P1489">IFERROR(VLOOKUP(B1489,RT!A:H,8,FALSE),"")</f>
        <v/>
      </c>
      <c r="Q1489" s="55" t="str">
        <f t="array" ref="Q1489">IFERROR(VLOOKUP(B1489,RT!A:AA,27,FALSE),"")</f>
        <v/>
      </c>
      <c r="R1489" s="56" t="str">
        <f t="array" ref="R1489">IF(AND(E1489&lt;&gt;"",G1489="INS",K1489="OUI",M1489&gt;0),M1489*IF($O1489&gt;41790,5.94,5.65),"")</f>
        <v/>
      </c>
      <c r="S1489" s="50" t="str">
        <f t="array" ref="S1489">IF(AND(E1489&lt;&gt;"",G1489="REV",K1489="OUI",M1489&gt;0),M1489*IF($O1489&gt;41790,6.2,5.9),"")</f>
        <v/>
      </c>
      <c r="T1489" s="57" t="str">
        <f t="array" ref="T1489">IF(AND(E1489&lt;&gt;"",K1489="NON",OR(L1489="Branchement individuel",L1489="Batiment détruit")),3,"")</f>
        <v/>
      </c>
      <c r="U1489" s="58"/>
      <c r="V1489" s="58" t="str">
        <f t="array" ref="V1489">IF(AND(E1489&lt;&gt;"",K1489="OUI",Q1489="OUI"),18,"")</f>
        <v/>
      </c>
      <c r="W1489" s="49" t="str">
        <f t="array" ref="W1489">IF(AND(E1489&lt;&gt;"",K1489="OUI",Q1489="OUI"),60,"")</f>
        <v/>
      </c>
      <c r="X1489" s="56"/>
      <c r="Y1489" s="49"/>
      <c r="Z1489" s="49"/>
      <c r="AA1489" s="51"/>
      <c r="AB1489" s="48"/>
    </row>
    <row r="1490" spans="1:28" x14ac:dyDescent="0.25">
      <c r="A1490" s="152" t="str">
        <f t="array" ref="A1490">IF(D1490="",RIGHT(E1490,7),"")</f>
        <v>5243864</v>
      </c>
      <c r="B1490" s="152">
        <f t="array" ref="B1490">E1490</f>
        <v>10005243864</v>
      </c>
      <c r="C1490" s="61" t="str">
        <f t="array" ref="C1490">IFERROR(VLOOKUP(B1490,RT!A:B,2,FALSE),"")</f>
        <v/>
      </c>
      <c r="D1490" s="7" t="str">
        <f t="array" ref="D1490">IFERROR(VLOOKUP(B1490,RT!A:J,10,FALSE),"")</f>
        <v/>
      </c>
      <c r="E1490" s="203">
        <v>10005243864</v>
      </c>
      <c r="F1490" s="204" t="s">
        <v>1619</v>
      </c>
      <c r="G1490" s="204" t="s">
        <v>70</v>
      </c>
      <c r="H1490" s="204"/>
      <c r="I1490" s="204" t="s">
        <v>334</v>
      </c>
      <c r="J1490" s="202" t="s">
        <v>334</v>
      </c>
      <c r="K1490" s="169" t="str">
        <f t="array" ref="K1490">IFERROR(VLOOKUP(B1490,RT!A:K,11,FALSE),"")</f>
        <v/>
      </c>
      <c r="L1490" s="170" t="str">
        <f t="array" ref="L1490">IFERROR(VLOOKUP(B1490,RT!A:AJ,36,FALSE),"")</f>
        <v/>
      </c>
      <c r="M1490" s="53" t="str">
        <f t="array" ref="M1490">IFERROR(VLOOKUP(B1490,RT!A:AL,38,FALSE),"")</f>
        <v/>
      </c>
      <c r="N1490" s="52" t="str">
        <f t="array" ref="N1490">IFERROR(VLOOKUP(B1490,RT!A:AK,37,FALSE),"")</f>
        <v/>
      </c>
      <c r="O1490" s="54" t="str">
        <f t="array" ref="O1490">IFERROR(VLOOKUP(B1490,RT!A:I,9,FALSE),"")</f>
        <v/>
      </c>
      <c r="P1490" s="52" t="str">
        <f t="array" ref="P1490">IFERROR(VLOOKUP(B1490,RT!A:H,8,FALSE),"")</f>
        <v/>
      </c>
      <c r="Q1490" s="55" t="str">
        <f t="array" ref="Q1490">IFERROR(VLOOKUP(B1490,RT!A:AA,27,FALSE),"")</f>
        <v/>
      </c>
      <c r="R1490" s="56" t="str">
        <f t="array" ref="R1490">IF(AND(E1490&lt;&gt;"",G1490="INS",K1490="OUI",M1490&gt;0),M1490*IF($O1490&gt;41790,5.94,5.65),"")</f>
        <v/>
      </c>
      <c r="S1490" s="50" t="str">
        <f t="array" ref="S1490">IF(AND(E1490&lt;&gt;"",G1490="REV",K1490="OUI",M1490&gt;0),M1490*IF($O1490&gt;41790,6.2,5.9),"")</f>
        <v/>
      </c>
      <c r="T1490" s="57" t="str">
        <f t="array" ref="T1490">IF(AND(E1490&lt;&gt;"",K1490="NON",OR(L1490="Branchement individuel",L1490="Batiment détruit")),3,"")</f>
        <v/>
      </c>
      <c r="U1490" s="58"/>
      <c r="V1490" s="58" t="str">
        <f t="array" ref="V1490">IF(AND(E1490&lt;&gt;"",K1490="OUI",Q1490="OUI"),18,"")</f>
        <v/>
      </c>
      <c r="W1490" s="49" t="str">
        <f t="array" ref="W1490">IF(AND(E1490&lt;&gt;"",K1490="OUI",Q1490="OUI"),60,"")</f>
        <v/>
      </c>
      <c r="X1490" s="56"/>
      <c r="Y1490" s="49"/>
      <c r="Z1490" s="49"/>
      <c r="AA1490" s="51"/>
      <c r="AB1490" s="48"/>
    </row>
    <row r="1491" spans="1:28" x14ac:dyDescent="0.25">
      <c r="A1491" s="152" t="str">
        <f t="array" ref="A1491">IF(D1491="",RIGHT(E1491,7),"")</f>
        <v>5383517</v>
      </c>
      <c r="B1491" s="152">
        <f t="array" ref="B1491">E1491</f>
        <v>10005383517</v>
      </c>
      <c r="C1491" s="61" t="str">
        <f t="array" ref="C1491">IFERROR(VLOOKUP(B1491,RT!A:B,2,FALSE),"")</f>
        <v/>
      </c>
      <c r="D1491" s="7" t="str">
        <f t="array" ref="D1491">IFERROR(VLOOKUP(B1491,RT!A:J,10,FALSE),"")</f>
        <v/>
      </c>
      <c r="E1491" s="203">
        <v>10005383517</v>
      </c>
      <c r="F1491" s="204" t="s">
        <v>1536</v>
      </c>
      <c r="G1491" s="204" t="s">
        <v>70</v>
      </c>
      <c r="H1491" s="204"/>
      <c r="I1491" s="204" t="s">
        <v>334</v>
      </c>
      <c r="J1491" s="202" t="s">
        <v>334</v>
      </c>
      <c r="K1491" s="169" t="str">
        <f t="array" ref="K1491">IFERROR(VLOOKUP(B1491,RT!A:K,11,FALSE),"")</f>
        <v/>
      </c>
      <c r="L1491" s="170" t="str">
        <f t="array" ref="L1491">IFERROR(VLOOKUP(B1491,RT!A:AJ,36,FALSE),"")</f>
        <v/>
      </c>
      <c r="M1491" s="53" t="str">
        <f t="array" ref="M1491">IFERROR(VLOOKUP(B1491,RT!A:AL,38,FALSE),"")</f>
        <v/>
      </c>
      <c r="N1491" s="52" t="str">
        <f t="array" ref="N1491">IFERROR(VLOOKUP(B1491,RT!A:AK,37,FALSE),"")</f>
        <v/>
      </c>
      <c r="O1491" s="54" t="str">
        <f t="array" ref="O1491">IFERROR(VLOOKUP(B1491,RT!A:I,9,FALSE),"")</f>
        <v/>
      </c>
      <c r="P1491" s="52" t="str">
        <f t="array" ref="P1491">IFERROR(VLOOKUP(B1491,RT!A:H,8,FALSE),"")</f>
        <v/>
      </c>
      <c r="Q1491" s="55" t="str">
        <f t="array" ref="Q1491">IFERROR(VLOOKUP(B1491,RT!A:AA,27,FALSE),"")</f>
        <v/>
      </c>
      <c r="R1491" s="56" t="str">
        <f t="array" ref="R1491">IF(AND(E1491&lt;&gt;"",G1491="INS",K1491="OUI",M1491&gt;0),M1491*IF($O1491&gt;41790,5.94,5.65),"")</f>
        <v/>
      </c>
      <c r="S1491" s="50" t="str">
        <f t="array" ref="S1491">IF(AND(E1491&lt;&gt;"",G1491="REV",K1491="OUI",M1491&gt;0),M1491*IF($O1491&gt;41790,6.2,5.9),"")</f>
        <v/>
      </c>
      <c r="T1491" s="57" t="str">
        <f t="array" ref="T1491">IF(AND(E1491&lt;&gt;"",K1491="NON",OR(L1491="Branchement individuel",L1491="Batiment détruit")),3,"")</f>
        <v/>
      </c>
      <c r="U1491" s="58"/>
      <c r="V1491" s="58" t="str">
        <f t="array" ref="V1491">IF(AND(E1491&lt;&gt;"",K1491="OUI",Q1491="OUI"),18,"")</f>
        <v/>
      </c>
      <c r="W1491" s="49" t="str">
        <f t="array" ref="W1491">IF(AND(E1491&lt;&gt;"",K1491="OUI",Q1491="OUI"),60,"")</f>
        <v/>
      </c>
      <c r="X1491" s="56"/>
      <c r="Y1491" s="49"/>
      <c r="Z1491" s="49"/>
      <c r="AA1491" s="51"/>
      <c r="AB1491" s="48"/>
    </row>
    <row r="1492" spans="1:28" x14ac:dyDescent="0.25">
      <c r="A1492" s="152" t="str">
        <f t="array" ref="A1492">IF(D1492="",RIGHT(E1492,7),"")</f>
        <v>5245023</v>
      </c>
      <c r="B1492" s="152">
        <f t="array" ref="B1492">E1492</f>
        <v>10005245023</v>
      </c>
      <c r="C1492" s="61" t="str">
        <f t="array" ref="C1492">IFERROR(VLOOKUP(B1492,RT!A:B,2,FALSE),"")</f>
        <v/>
      </c>
      <c r="D1492" s="7" t="str">
        <f t="array" ref="D1492">IFERROR(VLOOKUP(B1492,RT!A:J,10,FALSE),"")</f>
        <v/>
      </c>
      <c r="E1492" s="203">
        <v>10005245023</v>
      </c>
      <c r="F1492" s="204" t="s">
        <v>1618</v>
      </c>
      <c r="G1492" s="204" t="s">
        <v>70</v>
      </c>
      <c r="H1492" s="204"/>
      <c r="I1492" s="204" t="s">
        <v>334</v>
      </c>
      <c r="J1492" s="202" t="s">
        <v>334</v>
      </c>
      <c r="K1492" s="169" t="str">
        <f t="array" ref="K1492">IFERROR(VLOOKUP(B1492,RT!A:K,11,FALSE),"")</f>
        <v/>
      </c>
      <c r="L1492" s="170" t="str">
        <f t="array" ref="L1492">IFERROR(VLOOKUP(B1492,RT!A:AJ,36,FALSE),"")</f>
        <v/>
      </c>
      <c r="M1492" s="53" t="str">
        <f t="array" ref="M1492">IFERROR(VLOOKUP(B1492,RT!A:AL,38,FALSE),"")</f>
        <v/>
      </c>
      <c r="N1492" s="52" t="str">
        <f t="array" ref="N1492">IFERROR(VLOOKUP(B1492,RT!A:AK,37,FALSE),"")</f>
        <v/>
      </c>
      <c r="O1492" s="54" t="str">
        <f t="array" ref="O1492">IFERROR(VLOOKUP(B1492,RT!A:I,9,FALSE),"")</f>
        <v/>
      </c>
      <c r="P1492" s="52" t="str">
        <f t="array" ref="P1492">IFERROR(VLOOKUP(B1492,RT!A:H,8,FALSE),"")</f>
        <v/>
      </c>
      <c r="Q1492" s="55" t="str">
        <f t="array" ref="Q1492">IFERROR(VLOOKUP(B1492,RT!A:AA,27,FALSE),"")</f>
        <v/>
      </c>
      <c r="R1492" s="56" t="str">
        <f t="array" ref="R1492">IF(AND(E1492&lt;&gt;"",G1492="INS",K1492="OUI",M1492&gt;0),M1492*IF($O1492&gt;41790,5.94,5.65),"")</f>
        <v/>
      </c>
      <c r="S1492" s="50" t="str">
        <f t="array" ref="S1492">IF(AND(E1492&lt;&gt;"",G1492="REV",K1492="OUI",M1492&gt;0),M1492*IF($O1492&gt;41790,6.2,5.9),"")</f>
        <v/>
      </c>
      <c r="T1492" s="57" t="str">
        <f t="array" ref="T1492">IF(AND(E1492&lt;&gt;"",K1492="NON",OR(L1492="Branchement individuel",L1492="Batiment détruit")),3,"")</f>
        <v/>
      </c>
      <c r="U1492" s="58"/>
      <c r="V1492" s="58" t="str">
        <f t="array" ref="V1492">IF(AND(E1492&lt;&gt;"",K1492="OUI",Q1492="OUI"),18,"")</f>
        <v/>
      </c>
      <c r="W1492" s="49" t="str">
        <f t="array" ref="W1492">IF(AND(E1492&lt;&gt;"",K1492="OUI",Q1492="OUI"),60,"")</f>
        <v/>
      </c>
      <c r="X1492" s="56"/>
      <c r="Y1492" s="49"/>
      <c r="Z1492" s="49"/>
      <c r="AA1492" s="51"/>
      <c r="AB1492" s="48"/>
    </row>
    <row r="1493" spans="1:28" x14ac:dyDescent="0.25">
      <c r="A1493" s="152" t="str">
        <f t="array" ref="A1493">IF(D1493="",RIGHT(E1493,7),"")</f>
        <v>5521729</v>
      </c>
      <c r="B1493" s="152">
        <f t="array" ref="B1493">E1493</f>
        <v>10005521729</v>
      </c>
      <c r="C1493" s="61" t="str">
        <f t="array" ref="C1493">IFERROR(VLOOKUP(B1493,RT!A:B,2,FALSE),"")</f>
        <v/>
      </c>
      <c r="D1493" s="7" t="str">
        <f t="array" ref="D1493">IFERROR(VLOOKUP(B1493,RT!A:J,10,FALSE),"")</f>
        <v/>
      </c>
      <c r="E1493" s="203">
        <v>10005521729</v>
      </c>
      <c r="F1493" s="204" t="s">
        <v>1617</v>
      </c>
      <c r="G1493" s="204" t="s">
        <v>70</v>
      </c>
      <c r="H1493" s="204"/>
      <c r="I1493" s="204" t="s">
        <v>334</v>
      </c>
      <c r="J1493" s="202" t="s">
        <v>334</v>
      </c>
      <c r="K1493" s="169" t="str">
        <f t="array" ref="K1493">IFERROR(VLOOKUP(B1493,RT!A:K,11,FALSE),"")</f>
        <v/>
      </c>
      <c r="L1493" s="170" t="str">
        <f t="array" ref="L1493">IFERROR(VLOOKUP(B1493,RT!A:AJ,36,FALSE),"")</f>
        <v/>
      </c>
      <c r="M1493" s="53" t="str">
        <f t="array" ref="M1493">IFERROR(VLOOKUP(B1493,RT!A:AL,38,FALSE),"")</f>
        <v/>
      </c>
      <c r="N1493" s="52" t="str">
        <f t="array" ref="N1493">IFERROR(VLOOKUP(B1493,RT!A:AK,37,FALSE),"")</f>
        <v/>
      </c>
      <c r="O1493" s="54" t="str">
        <f t="array" ref="O1493">IFERROR(VLOOKUP(B1493,RT!A:I,9,FALSE),"")</f>
        <v/>
      </c>
      <c r="P1493" s="52" t="str">
        <f t="array" ref="P1493">IFERROR(VLOOKUP(B1493,RT!A:H,8,FALSE),"")</f>
        <v/>
      </c>
      <c r="Q1493" s="55" t="str">
        <f t="array" ref="Q1493">IFERROR(VLOOKUP(B1493,RT!A:AA,27,FALSE),"")</f>
        <v/>
      </c>
      <c r="R1493" s="56" t="str">
        <f t="array" ref="R1493">IF(AND(E1493&lt;&gt;"",G1493="INS",K1493="OUI",M1493&gt;0),M1493*IF($O1493&gt;41790,5.94,5.65),"")</f>
        <v/>
      </c>
      <c r="S1493" s="50" t="str">
        <f t="array" ref="S1493">IF(AND(E1493&lt;&gt;"",G1493="REV",K1493="OUI",M1493&gt;0),M1493*IF($O1493&gt;41790,6.2,5.9),"")</f>
        <v/>
      </c>
      <c r="T1493" s="57" t="str">
        <f t="array" ref="T1493">IF(AND(E1493&lt;&gt;"",K1493="NON",OR(L1493="Branchement individuel",L1493="Batiment détruit")),3,"")</f>
        <v/>
      </c>
      <c r="U1493" s="58"/>
      <c r="V1493" s="58" t="str">
        <f t="array" ref="V1493">IF(AND(E1493&lt;&gt;"",K1493="OUI",Q1493="OUI"),18,"")</f>
        <v/>
      </c>
      <c r="W1493" s="49" t="str">
        <f t="array" ref="W1493">IF(AND(E1493&lt;&gt;"",K1493="OUI",Q1493="OUI"),60,"")</f>
        <v/>
      </c>
      <c r="X1493" s="56"/>
      <c r="Y1493" s="49"/>
      <c r="Z1493" s="49"/>
      <c r="AA1493" s="51"/>
      <c r="AB1493" s="48"/>
    </row>
    <row r="1494" spans="1:28" x14ac:dyDescent="0.25">
      <c r="A1494" s="152" t="str">
        <f t="array" ref="A1494">IF(D1494="",RIGHT(E1494,7),"")</f>
        <v>5580749</v>
      </c>
      <c r="B1494" s="152">
        <f t="array" ref="B1494">E1494</f>
        <v>10005580749</v>
      </c>
      <c r="C1494" s="61" t="str">
        <f t="array" ref="C1494">IFERROR(VLOOKUP(B1494,RT!A:B,2,FALSE),"")</f>
        <v/>
      </c>
      <c r="D1494" s="7" t="str">
        <f t="array" ref="D1494">IFERROR(VLOOKUP(B1494,RT!A:J,10,FALSE),"")</f>
        <v/>
      </c>
      <c r="E1494" s="203">
        <v>10005580749</v>
      </c>
      <c r="F1494" s="204" t="s">
        <v>1515</v>
      </c>
      <c r="G1494" s="204" t="s">
        <v>70</v>
      </c>
      <c r="H1494" s="204"/>
      <c r="I1494" s="204" t="s">
        <v>334</v>
      </c>
      <c r="J1494" s="202" t="s">
        <v>334</v>
      </c>
      <c r="K1494" s="169" t="str">
        <f t="array" ref="K1494">IFERROR(VLOOKUP(B1494,RT!A:K,11,FALSE),"")</f>
        <v/>
      </c>
      <c r="L1494" s="170" t="str">
        <f t="array" ref="L1494">IFERROR(VLOOKUP(B1494,RT!A:AJ,36,FALSE),"")</f>
        <v/>
      </c>
      <c r="M1494" s="53" t="str">
        <f t="array" ref="M1494">IFERROR(VLOOKUP(B1494,RT!A:AL,38,FALSE),"")</f>
        <v/>
      </c>
      <c r="N1494" s="52" t="str">
        <f t="array" ref="N1494">IFERROR(VLOOKUP(B1494,RT!A:AK,37,FALSE),"")</f>
        <v/>
      </c>
      <c r="O1494" s="54" t="str">
        <f t="array" ref="O1494">IFERROR(VLOOKUP(B1494,RT!A:I,9,FALSE),"")</f>
        <v/>
      </c>
      <c r="P1494" s="52" t="str">
        <f t="array" ref="P1494">IFERROR(VLOOKUP(B1494,RT!A:H,8,FALSE),"")</f>
        <v/>
      </c>
      <c r="Q1494" s="55" t="str">
        <f t="array" ref="Q1494">IFERROR(VLOOKUP(B1494,RT!A:AA,27,FALSE),"")</f>
        <v/>
      </c>
      <c r="R1494" s="56" t="str">
        <f t="array" ref="R1494">IF(AND(E1494&lt;&gt;"",G1494="INS",K1494="OUI",M1494&gt;0),M1494*IF($O1494&gt;41790,5.94,5.65),"")</f>
        <v/>
      </c>
      <c r="S1494" s="50" t="str">
        <f t="array" ref="S1494">IF(AND(E1494&lt;&gt;"",G1494="REV",K1494="OUI",M1494&gt;0),M1494*IF($O1494&gt;41790,6.2,5.9),"")</f>
        <v/>
      </c>
      <c r="T1494" s="57" t="str">
        <f t="array" ref="T1494">IF(AND(E1494&lt;&gt;"",K1494="NON",OR(L1494="Branchement individuel",L1494="Batiment détruit")),3,"")</f>
        <v/>
      </c>
      <c r="U1494" s="58"/>
      <c r="V1494" s="58" t="str">
        <f t="array" ref="V1494">IF(AND(E1494&lt;&gt;"",K1494="OUI",Q1494="OUI"),18,"")</f>
        <v/>
      </c>
      <c r="W1494" s="49" t="str">
        <f t="array" ref="W1494">IF(AND(E1494&lt;&gt;"",K1494="OUI",Q1494="OUI"),60,"")</f>
        <v/>
      </c>
      <c r="X1494" s="56"/>
      <c r="Y1494" s="49"/>
      <c r="Z1494" s="49"/>
      <c r="AA1494" s="51"/>
      <c r="AB1494" s="48"/>
    </row>
    <row r="1495" spans="1:28" x14ac:dyDescent="0.25">
      <c r="A1495" s="152" t="str">
        <f t="array" ref="A1495">IF(D1495="",RIGHT(E1495,7),"")</f>
        <v>5242062</v>
      </c>
      <c r="B1495" s="152">
        <f t="array" ref="B1495">E1495</f>
        <v>10005242062</v>
      </c>
      <c r="C1495" s="61" t="str">
        <f t="array" ref="C1495">IFERROR(VLOOKUP(B1495,RT!A:B,2,FALSE),"")</f>
        <v/>
      </c>
      <c r="D1495" s="7" t="str">
        <f t="array" ref="D1495">IFERROR(VLOOKUP(B1495,RT!A:J,10,FALSE),"")</f>
        <v/>
      </c>
      <c r="E1495" s="203">
        <v>10005242062</v>
      </c>
      <c r="F1495" s="204" t="s">
        <v>1678</v>
      </c>
      <c r="G1495" s="204" t="s">
        <v>70</v>
      </c>
      <c r="H1495" s="204"/>
      <c r="I1495" s="204" t="s">
        <v>334</v>
      </c>
      <c r="J1495" s="202" t="s">
        <v>334</v>
      </c>
      <c r="K1495" s="169" t="str">
        <f t="array" ref="K1495">IFERROR(VLOOKUP(B1495,RT!A:K,11,FALSE),"")</f>
        <v/>
      </c>
      <c r="L1495" s="170" t="str">
        <f t="array" ref="L1495">IFERROR(VLOOKUP(B1495,RT!A:AJ,36,FALSE),"")</f>
        <v/>
      </c>
      <c r="M1495" s="53" t="str">
        <f t="array" ref="M1495">IFERROR(VLOOKUP(B1495,RT!A:AL,38,FALSE),"")</f>
        <v/>
      </c>
      <c r="N1495" s="52" t="str">
        <f t="array" ref="N1495">IFERROR(VLOOKUP(B1495,RT!A:AK,37,FALSE),"")</f>
        <v/>
      </c>
      <c r="O1495" s="54" t="str">
        <f t="array" ref="O1495">IFERROR(VLOOKUP(B1495,RT!A:I,9,FALSE),"")</f>
        <v/>
      </c>
      <c r="P1495" s="52" t="str">
        <f t="array" ref="P1495">IFERROR(VLOOKUP(B1495,RT!A:H,8,FALSE),"")</f>
        <v/>
      </c>
      <c r="Q1495" s="55" t="str">
        <f t="array" ref="Q1495">IFERROR(VLOOKUP(B1495,RT!A:AA,27,FALSE),"")</f>
        <v/>
      </c>
      <c r="R1495" s="56" t="str">
        <f t="array" ref="R1495">IF(AND(E1495&lt;&gt;"",G1495="INS",K1495="OUI",M1495&gt;0),M1495*IF($O1495&gt;41790,5.94,5.65),"")</f>
        <v/>
      </c>
      <c r="S1495" s="50" t="str">
        <f t="array" ref="S1495">IF(AND(E1495&lt;&gt;"",G1495="REV",K1495="OUI",M1495&gt;0),M1495*IF($O1495&gt;41790,6.2,5.9),"")</f>
        <v/>
      </c>
      <c r="T1495" s="57" t="str">
        <f t="array" ref="T1495">IF(AND(E1495&lt;&gt;"",K1495="NON",OR(L1495="Branchement individuel",L1495="Batiment détruit")),3,"")</f>
        <v/>
      </c>
      <c r="U1495" s="58"/>
      <c r="V1495" s="58" t="str">
        <f t="array" ref="V1495">IF(AND(E1495&lt;&gt;"",K1495="OUI",Q1495="OUI"),18,"")</f>
        <v/>
      </c>
      <c r="W1495" s="49" t="str">
        <f t="array" ref="W1495">IF(AND(E1495&lt;&gt;"",K1495="OUI",Q1495="OUI"),60,"")</f>
        <v/>
      </c>
      <c r="X1495" s="56"/>
      <c r="Y1495" s="49"/>
      <c r="Z1495" s="49"/>
      <c r="AA1495" s="51"/>
      <c r="AB1495" s="48"/>
    </row>
    <row r="1496" spans="1:28" x14ac:dyDescent="0.25">
      <c r="A1496" s="152" t="str">
        <f t="array" ref="A1496">IF(D1496="",RIGHT(E1496,7),"")</f>
        <v>5555959</v>
      </c>
      <c r="B1496" s="152">
        <f t="array" ref="B1496">E1496</f>
        <v>10005555959</v>
      </c>
      <c r="C1496" s="61" t="str">
        <f t="array" ref="C1496">IFERROR(VLOOKUP(B1496,RT!A:B,2,FALSE),"")</f>
        <v/>
      </c>
      <c r="D1496" s="7" t="str">
        <f t="array" ref="D1496">IFERROR(VLOOKUP(B1496,RT!A:J,10,FALSE),"")</f>
        <v/>
      </c>
      <c r="E1496" s="203">
        <v>10005555959</v>
      </c>
      <c r="F1496" s="204" t="s">
        <v>1680</v>
      </c>
      <c r="G1496" s="204" t="s">
        <v>70</v>
      </c>
      <c r="H1496" s="204"/>
      <c r="I1496" s="204" t="s">
        <v>334</v>
      </c>
      <c r="J1496" s="202" t="s">
        <v>334</v>
      </c>
      <c r="K1496" s="169" t="str">
        <f t="array" ref="K1496">IFERROR(VLOOKUP(B1496,RT!A:K,11,FALSE),"")</f>
        <v/>
      </c>
      <c r="L1496" s="170" t="str">
        <f t="array" ref="L1496">IFERROR(VLOOKUP(B1496,RT!A:AJ,36,FALSE),"")</f>
        <v/>
      </c>
      <c r="M1496" s="53" t="str">
        <f t="array" ref="M1496">IFERROR(VLOOKUP(B1496,RT!A:AL,38,FALSE),"")</f>
        <v/>
      </c>
      <c r="N1496" s="52" t="str">
        <f t="array" ref="N1496">IFERROR(VLOOKUP(B1496,RT!A:AK,37,FALSE),"")</f>
        <v/>
      </c>
      <c r="O1496" s="54" t="str">
        <f t="array" ref="O1496">IFERROR(VLOOKUP(B1496,RT!A:I,9,FALSE),"")</f>
        <v/>
      </c>
      <c r="P1496" s="52" t="str">
        <f t="array" ref="P1496">IFERROR(VLOOKUP(B1496,RT!A:H,8,FALSE),"")</f>
        <v/>
      </c>
      <c r="Q1496" s="55" t="str">
        <f t="array" ref="Q1496">IFERROR(VLOOKUP(B1496,RT!A:AA,27,FALSE),"")</f>
        <v/>
      </c>
      <c r="R1496" s="56" t="str">
        <f t="array" ref="R1496">IF(AND(E1496&lt;&gt;"",G1496="INS",K1496="OUI",M1496&gt;0),M1496*IF($O1496&gt;41790,5.94,5.65),"")</f>
        <v/>
      </c>
      <c r="S1496" s="50" t="str">
        <f t="array" ref="S1496">IF(AND(E1496&lt;&gt;"",G1496="REV",K1496="OUI",M1496&gt;0),M1496*IF($O1496&gt;41790,6.2,5.9),"")</f>
        <v/>
      </c>
      <c r="T1496" s="57" t="str">
        <f t="array" ref="T1496">IF(AND(E1496&lt;&gt;"",K1496="NON",OR(L1496="Branchement individuel",L1496="Batiment détruit")),3,"")</f>
        <v/>
      </c>
      <c r="U1496" s="58"/>
      <c r="V1496" s="58" t="str">
        <f t="array" ref="V1496">IF(AND(E1496&lt;&gt;"",K1496="OUI",Q1496="OUI"),18,"")</f>
        <v/>
      </c>
      <c r="W1496" s="49" t="str">
        <f t="array" ref="W1496">IF(AND(E1496&lt;&gt;"",K1496="OUI",Q1496="OUI"),60,"")</f>
        <v/>
      </c>
      <c r="X1496" s="56"/>
      <c r="Y1496" s="49"/>
      <c r="Z1496" s="49"/>
      <c r="AA1496" s="51"/>
      <c r="AB1496" s="48"/>
    </row>
    <row r="1497" spans="1:28" x14ac:dyDescent="0.25">
      <c r="A1497" s="152" t="str">
        <f t="array" ref="A1497">IF(D1497="",RIGHT(E1497,7),"")</f>
        <v>5240847</v>
      </c>
      <c r="B1497" s="152">
        <f t="array" ref="B1497">E1497</f>
        <v>10005240847</v>
      </c>
      <c r="C1497" s="61" t="str">
        <f t="array" ref="C1497">IFERROR(VLOOKUP(B1497,RT!A:B,2,FALSE),"")</f>
        <v/>
      </c>
      <c r="D1497" s="7" t="str">
        <f t="array" ref="D1497">IFERROR(VLOOKUP(B1497,RT!A:J,10,FALSE),"")</f>
        <v/>
      </c>
      <c r="E1497" s="203">
        <v>10005240847</v>
      </c>
      <c r="F1497" s="204" t="s">
        <v>1679</v>
      </c>
      <c r="G1497" s="204" t="s">
        <v>70</v>
      </c>
      <c r="H1497" s="204"/>
      <c r="I1497" s="204" t="s">
        <v>334</v>
      </c>
      <c r="J1497" s="202" t="s">
        <v>334</v>
      </c>
      <c r="K1497" s="169" t="str">
        <f t="array" ref="K1497">IFERROR(VLOOKUP(B1497,RT!A:K,11,FALSE),"")</f>
        <v/>
      </c>
      <c r="L1497" s="170" t="str">
        <f t="array" ref="L1497">IFERROR(VLOOKUP(B1497,RT!A:AJ,36,FALSE),"")</f>
        <v/>
      </c>
      <c r="M1497" s="53" t="str">
        <f t="array" ref="M1497">IFERROR(VLOOKUP(B1497,RT!A:AL,38,FALSE),"")</f>
        <v/>
      </c>
      <c r="N1497" s="52" t="str">
        <f t="array" ref="N1497">IFERROR(VLOOKUP(B1497,RT!A:AK,37,FALSE),"")</f>
        <v/>
      </c>
      <c r="O1497" s="54" t="str">
        <f t="array" ref="O1497">IFERROR(VLOOKUP(B1497,RT!A:I,9,FALSE),"")</f>
        <v/>
      </c>
      <c r="P1497" s="52" t="str">
        <f t="array" ref="P1497">IFERROR(VLOOKUP(B1497,RT!A:H,8,FALSE),"")</f>
        <v/>
      </c>
      <c r="Q1497" s="55" t="str">
        <f t="array" ref="Q1497">IFERROR(VLOOKUP(B1497,RT!A:AA,27,FALSE),"")</f>
        <v/>
      </c>
      <c r="R1497" s="56" t="str">
        <f t="array" ref="R1497">IF(AND(E1497&lt;&gt;"",G1497="INS",K1497="OUI",M1497&gt;0),M1497*IF($O1497&gt;41790,5.94,5.65),"")</f>
        <v/>
      </c>
      <c r="S1497" s="50" t="str">
        <f t="array" ref="S1497">IF(AND(E1497&lt;&gt;"",G1497="REV",K1497="OUI",M1497&gt;0),M1497*IF($O1497&gt;41790,6.2,5.9),"")</f>
        <v/>
      </c>
      <c r="T1497" s="57" t="str">
        <f t="array" ref="T1497">IF(AND(E1497&lt;&gt;"",K1497="NON",OR(L1497="Branchement individuel",L1497="Batiment détruit")),3,"")</f>
        <v/>
      </c>
      <c r="U1497" s="58"/>
      <c r="V1497" s="58" t="str">
        <f t="array" ref="V1497">IF(AND(E1497&lt;&gt;"",K1497="OUI",Q1497="OUI"),18,"")</f>
        <v/>
      </c>
      <c r="W1497" s="49" t="str">
        <f t="array" ref="W1497">IF(AND(E1497&lt;&gt;"",K1497="OUI",Q1497="OUI"),60,"")</f>
        <v/>
      </c>
      <c r="X1497" s="56"/>
      <c r="Y1497" s="49"/>
      <c r="Z1497" s="49"/>
      <c r="AA1497" s="51"/>
      <c r="AB1497" s="48"/>
    </row>
    <row r="1498" spans="1:28" x14ac:dyDescent="0.25">
      <c r="A1498" s="152" t="str">
        <f t="array" ref="A1498">IF(D1498="",RIGHT(E1498,7),"")</f>
        <v>5203154</v>
      </c>
      <c r="B1498" s="152">
        <f t="array" ref="B1498">E1498</f>
        <v>10005203154</v>
      </c>
      <c r="C1498" s="61" t="str">
        <f t="array" ref="C1498">IFERROR(VLOOKUP(B1498,RT!A:B,2,FALSE),"")</f>
        <v/>
      </c>
      <c r="D1498" s="7" t="str">
        <f t="array" ref="D1498">IFERROR(VLOOKUP(B1498,RT!A:J,10,FALSE),"")</f>
        <v/>
      </c>
      <c r="E1498" s="203">
        <v>10005203154</v>
      </c>
      <c r="F1498" s="204" t="s">
        <v>1639</v>
      </c>
      <c r="G1498" s="204" t="s">
        <v>70</v>
      </c>
      <c r="H1498" s="204"/>
      <c r="I1498" s="204" t="s">
        <v>334</v>
      </c>
      <c r="J1498" s="202" t="s">
        <v>334</v>
      </c>
      <c r="K1498" s="169" t="str">
        <f t="array" ref="K1498">IFERROR(VLOOKUP(B1498,RT!A:K,11,FALSE),"")</f>
        <v/>
      </c>
      <c r="L1498" s="170" t="str">
        <f t="array" ref="L1498">IFERROR(VLOOKUP(B1498,RT!A:AJ,36,FALSE),"")</f>
        <v/>
      </c>
      <c r="M1498" s="53" t="str">
        <f t="array" ref="M1498">IFERROR(VLOOKUP(B1498,RT!A:AL,38,FALSE),"")</f>
        <v/>
      </c>
      <c r="N1498" s="52" t="str">
        <f t="array" ref="N1498">IFERROR(VLOOKUP(B1498,RT!A:AK,37,FALSE),"")</f>
        <v/>
      </c>
      <c r="O1498" s="54" t="str">
        <f t="array" ref="O1498">IFERROR(VLOOKUP(B1498,RT!A:I,9,FALSE),"")</f>
        <v/>
      </c>
      <c r="P1498" s="52" t="str">
        <f t="array" ref="P1498">IFERROR(VLOOKUP(B1498,RT!A:H,8,FALSE),"")</f>
        <v/>
      </c>
      <c r="Q1498" s="55" t="str">
        <f t="array" ref="Q1498">IFERROR(VLOOKUP(B1498,RT!A:AA,27,FALSE),"")</f>
        <v/>
      </c>
      <c r="R1498" s="56" t="str">
        <f t="array" ref="R1498">IF(AND(E1498&lt;&gt;"",G1498="INS",K1498="OUI",M1498&gt;0),M1498*IF($O1498&gt;41790,5.94,5.65),"")</f>
        <v/>
      </c>
      <c r="S1498" s="50" t="str">
        <f t="array" ref="S1498">IF(AND(E1498&lt;&gt;"",G1498="REV",K1498="OUI",M1498&gt;0),M1498*IF($O1498&gt;41790,6.2,5.9),"")</f>
        <v/>
      </c>
      <c r="T1498" s="57" t="str">
        <f t="array" ref="T1498">IF(AND(E1498&lt;&gt;"",K1498="NON",OR(L1498="Branchement individuel",L1498="Batiment détruit")),3,"")</f>
        <v/>
      </c>
      <c r="U1498" s="58"/>
      <c r="V1498" s="58" t="str">
        <f t="array" ref="V1498">IF(AND(E1498&lt;&gt;"",K1498="OUI",Q1498="OUI"),18,"")</f>
        <v/>
      </c>
      <c r="W1498" s="49" t="str">
        <f t="array" ref="W1498">IF(AND(E1498&lt;&gt;"",K1498="OUI",Q1498="OUI"),60,"")</f>
        <v/>
      </c>
      <c r="X1498" s="56"/>
      <c r="Y1498" s="49"/>
      <c r="Z1498" s="49"/>
      <c r="AA1498" s="51"/>
      <c r="AB1498" s="48"/>
    </row>
    <row r="1499" spans="1:28" x14ac:dyDescent="0.25">
      <c r="A1499" s="152" t="str">
        <f t="array" ref="A1499">IF(D1499="",RIGHT(E1499,7),"")</f>
        <v>5202185</v>
      </c>
      <c r="B1499" s="152">
        <f t="array" ref="B1499">E1499</f>
        <v>10005202185</v>
      </c>
      <c r="C1499" s="61" t="str">
        <f t="array" ref="C1499">IFERROR(VLOOKUP(B1499,RT!A:B,2,FALSE),"")</f>
        <v/>
      </c>
      <c r="D1499" s="7" t="str">
        <f t="array" ref="D1499">IFERROR(VLOOKUP(B1499,RT!A:J,10,FALSE),"")</f>
        <v/>
      </c>
      <c r="E1499" s="203">
        <v>10005202185</v>
      </c>
      <c r="F1499" s="204" t="s">
        <v>1640</v>
      </c>
      <c r="G1499" s="204" t="s">
        <v>70</v>
      </c>
      <c r="H1499" s="204"/>
      <c r="I1499" s="204" t="s">
        <v>334</v>
      </c>
      <c r="J1499" s="202" t="s">
        <v>334</v>
      </c>
      <c r="K1499" s="169" t="str">
        <f t="array" ref="K1499">IFERROR(VLOOKUP(B1499,RT!A:K,11,FALSE),"")</f>
        <v/>
      </c>
      <c r="L1499" s="170" t="str">
        <f t="array" ref="L1499">IFERROR(VLOOKUP(B1499,RT!A:AJ,36,FALSE),"")</f>
        <v/>
      </c>
      <c r="M1499" s="53" t="str">
        <f t="array" ref="M1499">IFERROR(VLOOKUP(B1499,RT!A:AL,38,FALSE),"")</f>
        <v/>
      </c>
      <c r="N1499" s="52" t="str">
        <f t="array" ref="N1499">IFERROR(VLOOKUP(B1499,RT!A:AK,37,FALSE),"")</f>
        <v/>
      </c>
      <c r="O1499" s="54" t="str">
        <f t="array" ref="O1499">IFERROR(VLOOKUP(B1499,RT!A:I,9,FALSE),"")</f>
        <v/>
      </c>
      <c r="P1499" s="52" t="str">
        <f t="array" ref="P1499">IFERROR(VLOOKUP(B1499,RT!A:H,8,FALSE),"")</f>
        <v/>
      </c>
      <c r="Q1499" s="55" t="str">
        <f t="array" ref="Q1499">IFERROR(VLOOKUP(B1499,RT!A:AA,27,FALSE),"")</f>
        <v/>
      </c>
      <c r="R1499" s="56" t="str">
        <f t="array" ref="R1499">IF(AND(E1499&lt;&gt;"",G1499="INS",K1499="OUI",M1499&gt;0),M1499*IF($O1499&gt;41790,5.94,5.65),"")</f>
        <v/>
      </c>
      <c r="S1499" s="50" t="str">
        <f t="array" ref="S1499">IF(AND(E1499&lt;&gt;"",G1499="REV",K1499="OUI",M1499&gt;0),M1499*IF($O1499&gt;41790,6.2,5.9),"")</f>
        <v/>
      </c>
      <c r="T1499" s="57" t="str">
        <f t="array" ref="T1499">IF(AND(E1499&lt;&gt;"",K1499="NON",OR(L1499="Branchement individuel",L1499="Batiment détruit")),3,"")</f>
        <v/>
      </c>
      <c r="U1499" s="58"/>
      <c r="V1499" s="58" t="str">
        <f t="array" ref="V1499">IF(AND(E1499&lt;&gt;"",K1499="OUI",Q1499="OUI"),18,"")</f>
        <v/>
      </c>
      <c r="W1499" s="49" t="str">
        <f t="array" ref="W1499">IF(AND(E1499&lt;&gt;"",K1499="OUI",Q1499="OUI"),60,"")</f>
        <v/>
      </c>
      <c r="X1499" s="56"/>
      <c r="Y1499" s="49"/>
      <c r="Z1499" s="49"/>
      <c r="AA1499" s="51"/>
      <c r="AB1499" s="48"/>
    </row>
    <row r="1500" spans="1:28" x14ac:dyDescent="0.25">
      <c r="A1500" s="152" t="str">
        <f t="array" ref="A1500">IF(D1500="",RIGHT(E1500,7),"")</f>
        <v>5580756</v>
      </c>
      <c r="B1500" s="152">
        <f t="array" ref="B1500">E1500</f>
        <v>10005580756</v>
      </c>
      <c r="C1500" s="61" t="str">
        <f t="array" ref="C1500">IFERROR(VLOOKUP(B1500,RT!A:B,2,FALSE),"")</f>
        <v/>
      </c>
      <c r="D1500" s="7" t="str">
        <f t="array" ref="D1500">IFERROR(VLOOKUP(B1500,RT!A:J,10,FALSE),"")</f>
        <v/>
      </c>
      <c r="E1500" s="203">
        <v>10005580756</v>
      </c>
      <c r="F1500" s="204" t="s">
        <v>1491</v>
      </c>
      <c r="G1500" s="204" t="s">
        <v>70</v>
      </c>
      <c r="H1500" s="204"/>
      <c r="I1500" s="204" t="s">
        <v>334</v>
      </c>
      <c r="J1500" s="202" t="s">
        <v>334</v>
      </c>
      <c r="K1500" s="169" t="str">
        <f t="array" ref="K1500">IFERROR(VLOOKUP(B1500,RT!A:K,11,FALSE),"")</f>
        <v/>
      </c>
      <c r="L1500" s="170" t="str">
        <f t="array" ref="L1500">IFERROR(VLOOKUP(B1500,RT!A:AJ,36,FALSE),"")</f>
        <v/>
      </c>
      <c r="M1500" s="53" t="str">
        <f t="array" ref="M1500">IFERROR(VLOOKUP(B1500,RT!A:AL,38,FALSE),"")</f>
        <v/>
      </c>
      <c r="N1500" s="52" t="str">
        <f t="array" ref="N1500">IFERROR(VLOOKUP(B1500,RT!A:AK,37,FALSE),"")</f>
        <v/>
      </c>
      <c r="O1500" s="54" t="str">
        <f t="array" ref="O1500">IFERROR(VLOOKUP(B1500,RT!A:I,9,FALSE),"")</f>
        <v/>
      </c>
      <c r="P1500" s="52" t="str">
        <f t="array" ref="P1500">IFERROR(VLOOKUP(B1500,RT!A:H,8,FALSE),"")</f>
        <v/>
      </c>
      <c r="Q1500" s="55" t="str">
        <f t="array" ref="Q1500">IFERROR(VLOOKUP(B1500,RT!A:AA,27,FALSE),"")</f>
        <v/>
      </c>
      <c r="R1500" s="56" t="str">
        <f t="array" ref="R1500">IF(AND(E1500&lt;&gt;"",G1500="INS",K1500="OUI",M1500&gt;0),M1500*IF($O1500&gt;41790,5.94,5.65),"")</f>
        <v/>
      </c>
      <c r="S1500" s="50" t="str">
        <f t="array" ref="S1500">IF(AND(E1500&lt;&gt;"",G1500="REV",K1500="OUI",M1500&gt;0),M1500*IF($O1500&gt;41790,6.2,5.9),"")</f>
        <v/>
      </c>
      <c r="T1500" s="57" t="str">
        <f t="array" ref="T1500">IF(AND(E1500&lt;&gt;"",K1500="NON",OR(L1500="Branchement individuel",L1500="Batiment détruit")),3,"")</f>
        <v/>
      </c>
      <c r="U1500" s="58"/>
      <c r="V1500" s="58" t="str">
        <f t="array" ref="V1500">IF(AND(E1500&lt;&gt;"",K1500="OUI",Q1500="OUI"),18,"")</f>
        <v/>
      </c>
      <c r="W1500" s="49" t="str">
        <f t="array" ref="W1500">IF(AND(E1500&lt;&gt;"",K1500="OUI",Q1500="OUI"),60,"")</f>
        <v/>
      </c>
      <c r="X1500" s="56"/>
      <c r="Y1500" s="49"/>
      <c r="Z1500" s="49"/>
      <c r="AA1500" s="51"/>
      <c r="AB1500" s="48"/>
    </row>
    <row r="1501" spans="1:28" x14ac:dyDescent="0.25">
      <c r="A1501" s="152" t="str">
        <f t="array" ref="A1501">IF(D1501="",RIGHT(E1501,7),"")</f>
        <v>5582047</v>
      </c>
      <c r="B1501" s="152">
        <f t="array" ref="B1501">E1501</f>
        <v>10005582047</v>
      </c>
      <c r="C1501" s="61" t="str">
        <f t="array" ref="C1501">IFERROR(VLOOKUP(B1501,RT!A:B,2,FALSE),"")</f>
        <v/>
      </c>
      <c r="D1501" s="7" t="str">
        <f t="array" ref="D1501">IFERROR(VLOOKUP(B1501,RT!A:J,10,FALSE),"")</f>
        <v/>
      </c>
      <c r="E1501" s="203">
        <v>10005582047</v>
      </c>
      <c r="F1501" s="204" t="s">
        <v>1490</v>
      </c>
      <c r="G1501" s="204" t="s">
        <v>70</v>
      </c>
      <c r="H1501" s="204"/>
      <c r="I1501" s="204" t="s">
        <v>334</v>
      </c>
      <c r="J1501" s="202" t="s">
        <v>334</v>
      </c>
      <c r="K1501" s="169" t="str">
        <f t="array" ref="K1501">IFERROR(VLOOKUP(B1501,RT!A:K,11,FALSE),"")</f>
        <v/>
      </c>
      <c r="L1501" s="170" t="str">
        <f t="array" ref="L1501">IFERROR(VLOOKUP(B1501,RT!A:AJ,36,FALSE),"")</f>
        <v/>
      </c>
      <c r="M1501" s="53" t="str">
        <f t="array" ref="M1501">IFERROR(VLOOKUP(B1501,RT!A:AL,38,FALSE),"")</f>
        <v/>
      </c>
      <c r="N1501" s="52" t="str">
        <f t="array" ref="N1501">IFERROR(VLOOKUP(B1501,RT!A:AK,37,FALSE),"")</f>
        <v/>
      </c>
      <c r="O1501" s="54" t="str">
        <f t="array" ref="O1501">IFERROR(VLOOKUP(B1501,RT!A:I,9,FALSE),"")</f>
        <v/>
      </c>
      <c r="P1501" s="52" t="str">
        <f t="array" ref="P1501">IFERROR(VLOOKUP(B1501,RT!A:H,8,FALSE),"")</f>
        <v/>
      </c>
      <c r="Q1501" s="55" t="str">
        <f t="array" ref="Q1501">IFERROR(VLOOKUP(B1501,RT!A:AA,27,FALSE),"")</f>
        <v/>
      </c>
      <c r="R1501" s="56" t="str">
        <f t="array" ref="R1501">IF(AND(E1501&lt;&gt;"",G1501="INS",K1501="OUI",M1501&gt;0),M1501*IF($O1501&gt;41790,5.94,5.65),"")</f>
        <v/>
      </c>
      <c r="S1501" s="50" t="str">
        <f t="array" ref="S1501">IF(AND(E1501&lt;&gt;"",G1501="REV",K1501="OUI",M1501&gt;0),M1501*IF($O1501&gt;41790,6.2,5.9),"")</f>
        <v/>
      </c>
      <c r="T1501" s="57" t="str">
        <f t="array" ref="T1501">IF(AND(E1501&lt;&gt;"",K1501="NON",OR(L1501="Branchement individuel",L1501="Batiment détruit")),3,"")</f>
        <v/>
      </c>
      <c r="U1501" s="58"/>
      <c r="V1501" s="58" t="str">
        <f t="array" ref="V1501">IF(AND(E1501&lt;&gt;"",K1501="OUI",Q1501="OUI"),18,"")</f>
        <v/>
      </c>
      <c r="W1501" s="49" t="str">
        <f t="array" ref="W1501">IF(AND(E1501&lt;&gt;"",K1501="OUI",Q1501="OUI"),60,"")</f>
        <v/>
      </c>
      <c r="X1501" s="56"/>
      <c r="Y1501" s="49"/>
      <c r="Z1501" s="49"/>
      <c r="AA1501" s="51"/>
      <c r="AB1501" s="48"/>
    </row>
    <row r="1502" spans="1:28" x14ac:dyDescent="0.25">
      <c r="A1502" s="152" t="str">
        <f t="array" ref="A1502">IF(D1502="",RIGHT(E1502,7),"")</f>
        <v>5631660</v>
      </c>
      <c r="B1502" s="152">
        <f t="array" ref="B1502">E1502</f>
        <v>10005631660</v>
      </c>
      <c r="C1502" s="61" t="str">
        <f t="array" ref="C1502">IFERROR(VLOOKUP(B1502,RT!A:B,2,FALSE),"")</f>
        <v/>
      </c>
      <c r="D1502" s="7" t="str">
        <f t="array" ref="D1502">IFERROR(VLOOKUP(B1502,RT!A:J,10,FALSE),"")</f>
        <v/>
      </c>
      <c r="E1502" s="203">
        <v>10005631660</v>
      </c>
      <c r="F1502" s="204" t="s">
        <v>1492</v>
      </c>
      <c r="G1502" s="204" t="s">
        <v>70</v>
      </c>
      <c r="H1502" s="204"/>
      <c r="I1502" s="204" t="s">
        <v>334</v>
      </c>
      <c r="J1502" s="202" t="s">
        <v>334</v>
      </c>
      <c r="K1502" s="169" t="str">
        <f t="array" ref="K1502">IFERROR(VLOOKUP(B1502,RT!A:K,11,FALSE),"")</f>
        <v/>
      </c>
      <c r="L1502" s="170" t="str">
        <f t="array" ref="L1502">IFERROR(VLOOKUP(B1502,RT!A:AJ,36,FALSE),"")</f>
        <v/>
      </c>
      <c r="M1502" s="53" t="str">
        <f t="array" ref="M1502">IFERROR(VLOOKUP(B1502,RT!A:AL,38,FALSE),"")</f>
        <v/>
      </c>
      <c r="N1502" s="52" t="str">
        <f t="array" ref="N1502">IFERROR(VLOOKUP(B1502,RT!A:AK,37,FALSE),"")</f>
        <v/>
      </c>
      <c r="O1502" s="54" t="str">
        <f t="array" ref="O1502">IFERROR(VLOOKUP(B1502,RT!A:I,9,FALSE),"")</f>
        <v/>
      </c>
      <c r="P1502" s="52" t="str">
        <f t="array" ref="P1502">IFERROR(VLOOKUP(B1502,RT!A:H,8,FALSE),"")</f>
        <v/>
      </c>
      <c r="Q1502" s="55" t="str">
        <f t="array" ref="Q1502">IFERROR(VLOOKUP(B1502,RT!A:AA,27,FALSE),"")</f>
        <v/>
      </c>
      <c r="R1502" s="56" t="str">
        <f t="array" ref="R1502">IF(AND(E1502&lt;&gt;"",G1502="INS",K1502="OUI",M1502&gt;0),M1502*IF($O1502&gt;41790,5.94,5.65),"")</f>
        <v/>
      </c>
      <c r="S1502" s="50" t="str">
        <f t="array" ref="S1502">IF(AND(E1502&lt;&gt;"",G1502="REV",K1502="OUI",M1502&gt;0),M1502*IF($O1502&gt;41790,6.2,5.9),"")</f>
        <v/>
      </c>
      <c r="T1502" s="57" t="str">
        <f t="array" ref="T1502">IF(AND(E1502&lt;&gt;"",K1502="NON",OR(L1502="Branchement individuel",L1502="Batiment détruit")),3,"")</f>
        <v/>
      </c>
      <c r="U1502" s="58"/>
      <c r="V1502" s="58" t="str">
        <f t="array" ref="V1502">IF(AND(E1502&lt;&gt;"",K1502="OUI",Q1502="OUI"),18,"")</f>
        <v/>
      </c>
      <c r="W1502" s="49" t="str">
        <f t="array" ref="W1502">IF(AND(E1502&lt;&gt;"",K1502="OUI",Q1502="OUI"),60,"")</f>
        <v/>
      </c>
      <c r="X1502" s="56"/>
      <c r="Y1502" s="49"/>
      <c r="Z1502" s="49"/>
      <c r="AA1502" s="51"/>
      <c r="AB1502" s="48"/>
    </row>
    <row r="1503" spans="1:28" x14ac:dyDescent="0.25">
      <c r="A1503" s="152" t="str">
        <f t="array" ref="A1503">IF(D1503="",RIGHT(E1503,7),"")</f>
        <v>5288225</v>
      </c>
      <c r="B1503" s="152">
        <f t="array" ref="B1503">E1503</f>
        <v>10005288225</v>
      </c>
      <c r="C1503" s="61" t="str">
        <f t="array" ref="C1503">IFERROR(VLOOKUP(B1503,RT!A:B,2,FALSE),"")</f>
        <v/>
      </c>
      <c r="D1503" s="7" t="str">
        <f t="array" ref="D1503">IFERROR(VLOOKUP(B1503,RT!A:J,10,FALSE),"")</f>
        <v/>
      </c>
      <c r="E1503" s="203">
        <v>10005288225</v>
      </c>
      <c r="F1503" s="204" t="s">
        <v>1727</v>
      </c>
      <c r="G1503" s="204" t="s">
        <v>70</v>
      </c>
      <c r="H1503" s="204"/>
      <c r="I1503" s="204" t="s">
        <v>1728</v>
      </c>
      <c r="J1503" s="202" t="s">
        <v>334</v>
      </c>
      <c r="K1503" s="169" t="str">
        <f t="array" ref="K1503">IFERROR(VLOOKUP(B1503,RT!A:K,11,FALSE),"")</f>
        <v/>
      </c>
      <c r="L1503" s="170" t="str">
        <f t="array" ref="L1503">IFERROR(VLOOKUP(B1503,RT!A:AJ,36,FALSE),"")</f>
        <v/>
      </c>
      <c r="M1503" s="53" t="str">
        <f t="array" ref="M1503">IFERROR(VLOOKUP(B1503,RT!A:AL,38,FALSE),"")</f>
        <v/>
      </c>
      <c r="N1503" s="52" t="str">
        <f t="array" ref="N1503">IFERROR(VLOOKUP(B1503,RT!A:AK,37,FALSE),"")</f>
        <v/>
      </c>
      <c r="O1503" s="54" t="str">
        <f t="array" ref="O1503">IFERROR(VLOOKUP(B1503,RT!A:I,9,FALSE),"")</f>
        <v/>
      </c>
      <c r="P1503" s="52" t="str">
        <f t="array" ref="P1503">IFERROR(VLOOKUP(B1503,RT!A:H,8,FALSE),"")</f>
        <v/>
      </c>
      <c r="Q1503" s="55" t="str">
        <f t="array" ref="Q1503">IFERROR(VLOOKUP(B1503,RT!A:AA,27,FALSE),"")</f>
        <v/>
      </c>
      <c r="R1503" s="56" t="str">
        <f t="array" ref="R1503">IF(AND(E1503&lt;&gt;"",G1503="INS",K1503="OUI",M1503&gt;0),M1503*IF($O1503&gt;41790,5.94,5.65),"")</f>
        <v/>
      </c>
      <c r="S1503" s="50" t="str">
        <f t="array" ref="S1503">IF(AND(E1503&lt;&gt;"",G1503="REV",K1503="OUI",M1503&gt;0),M1503*IF($O1503&gt;41790,6.2,5.9),"")</f>
        <v/>
      </c>
      <c r="T1503" s="57" t="str">
        <f t="array" ref="T1503">IF(AND(E1503&lt;&gt;"",K1503="NON",OR(L1503="Branchement individuel",L1503="Batiment détruit")),3,"")</f>
        <v/>
      </c>
      <c r="U1503" s="58"/>
      <c r="V1503" s="58" t="str">
        <f t="array" ref="V1503">IF(AND(E1503&lt;&gt;"",K1503="OUI",Q1503="OUI"),18,"")</f>
        <v/>
      </c>
      <c r="W1503" s="49" t="str">
        <f t="array" ref="W1503">IF(AND(E1503&lt;&gt;"",K1503="OUI",Q1503="OUI"),60,"")</f>
        <v/>
      </c>
      <c r="X1503" s="56"/>
      <c r="Y1503" s="49"/>
      <c r="Z1503" s="49"/>
      <c r="AA1503" s="51"/>
      <c r="AB1503" s="48"/>
    </row>
    <row r="1504" spans="1:28" x14ac:dyDescent="0.25">
      <c r="A1504" s="152" t="str">
        <f t="array" ref="A1504">IF(D1504="",RIGHT(E1504,7),"")</f>
        <v>5291154</v>
      </c>
      <c r="B1504" s="152">
        <f t="array" ref="B1504">E1504</f>
        <v>10005291154</v>
      </c>
      <c r="C1504" s="61" t="str">
        <f t="array" ref="C1504">IFERROR(VLOOKUP(B1504,RT!A:B,2,FALSE),"")</f>
        <v/>
      </c>
      <c r="D1504" s="7" t="str">
        <f t="array" ref="D1504">IFERROR(VLOOKUP(B1504,RT!A:J,10,FALSE),"")</f>
        <v/>
      </c>
      <c r="E1504" s="203">
        <v>10005291154</v>
      </c>
      <c r="F1504" s="204" t="s">
        <v>1830</v>
      </c>
      <c r="G1504" s="204" t="s">
        <v>70</v>
      </c>
      <c r="H1504" s="204"/>
      <c r="I1504" s="204" t="s">
        <v>1831</v>
      </c>
      <c r="J1504" s="202" t="s">
        <v>334</v>
      </c>
      <c r="K1504" s="169" t="str">
        <f t="array" ref="K1504">IFERROR(VLOOKUP(B1504,RT!A:K,11,FALSE),"")</f>
        <v/>
      </c>
      <c r="L1504" s="170" t="str">
        <f t="array" ref="L1504">IFERROR(VLOOKUP(B1504,RT!A:AJ,36,FALSE),"")</f>
        <v/>
      </c>
      <c r="M1504" s="53" t="str">
        <f t="array" ref="M1504">IFERROR(VLOOKUP(B1504,RT!A:AL,38,FALSE),"")</f>
        <v/>
      </c>
      <c r="N1504" s="52" t="str">
        <f t="array" ref="N1504">IFERROR(VLOOKUP(B1504,RT!A:AK,37,FALSE),"")</f>
        <v/>
      </c>
      <c r="O1504" s="54" t="str">
        <f t="array" ref="O1504">IFERROR(VLOOKUP(B1504,RT!A:I,9,FALSE),"")</f>
        <v/>
      </c>
      <c r="P1504" s="52" t="str">
        <f t="array" ref="P1504">IFERROR(VLOOKUP(B1504,RT!A:H,8,FALSE),"")</f>
        <v/>
      </c>
      <c r="Q1504" s="55" t="str">
        <f t="array" ref="Q1504">IFERROR(VLOOKUP(B1504,RT!A:AA,27,FALSE),"")</f>
        <v/>
      </c>
      <c r="R1504" s="56" t="str">
        <f t="array" ref="R1504">IF(AND(E1504&lt;&gt;"",G1504="INS",K1504="OUI",M1504&gt;0),M1504*IF($O1504&gt;41790,5.94,5.65),"")</f>
        <v/>
      </c>
      <c r="S1504" s="50" t="str">
        <f t="array" ref="S1504">IF(AND(E1504&lt;&gt;"",G1504="REV",K1504="OUI",M1504&gt;0),M1504*IF($O1504&gt;41790,6.2,5.9),"")</f>
        <v/>
      </c>
      <c r="T1504" s="57" t="str">
        <f t="array" ref="T1504">IF(AND(E1504&lt;&gt;"",K1504="NON",OR(L1504="Branchement individuel",L1504="Batiment détruit")),3,"")</f>
        <v/>
      </c>
      <c r="U1504" s="58"/>
      <c r="V1504" s="58" t="str">
        <f t="array" ref="V1504">IF(AND(E1504&lt;&gt;"",K1504="OUI",Q1504="OUI"),18,"")</f>
        <v/>
      </c>
      <c r="W1504" s="49" t="str">
        <f t="array" ref="W1504">IF(AND(E1504&lt;&gt;"",K1504="OUI",Q1504="OUI"),60,"")</f>
        <v/>
      </c>
      <c r="X1504" s="56"/>
      <c r="Y1504" s="49"/>
      <c r="Z1504" s="49"/>
      <c r="AA1504" s="51"/>
      <c r="AB1504" s="48"/>
    </row>
    <row r="1505" spans="1:28" x14ac:dyDescent="0.25">
      <c r="A1505" s="152" t="str">
        <f t="array" ref="A1505">IF(D1505="",RIGHT(E1505,7),"")</f>
        <v>5284671</v>
      </c>
      <c r="B1505" s="152">
        <f t="array" ref="B1505">E1505</f>
        <v>10005284671</v>
      </c>
      <c r="C1505" s="61" t="str">
        <f t="array" ref="C1505">IFERROR(VLOOKUP(B1505,RT!A:B,2,FALSE),"")</f>
        <v/>
      </c>
      <c r="D1505" s="7" t="str">
        <f t="array" ref="D1505">IFERROR(VLOOKUP(B1505,RT!A:J,10,FALSE),"")</f>
        <v/>
      </c>
      <c r="E1505" s="203">
        <v>10005284671</v>
      </c>
      <c r="F1505" s="204" t="s">
        <v>1981</v>
      </c>
      <c r="G1505" s="204" t="s">
        <v>70</v>
      </c>
      <c r="H1505" s="204"/>
      <c r="I1505" s="204" t="s">
        <v>1982</v>
      </c>
      <c r="J1505" s="202" t="s">
        <v>334</v>
      </c>
      <c r="K1505" s="169" t="str">
        <f t="array" ref="K1505">IFERROR(VLOOKUP(B1505,RT!A:K,11,FALSE),"")</f>
        <v/>
      </c>
      <c r="L1505" s="170" t="str">
        <f t="array" ref="L1505">IFERROR(VLOOKUP(B1505,RT!A:AJ,36,FALSE),"")</f>
        <v/>
      </c>
      <c r="M1505" s="53" t="str">
        <f t="array" ref="M1505">IFERROR(VLOOKUP(B1505,RT!A:AL,38,FALSE),"")</f>
        <v/>
      </c>
      <c r="N1505" s="52" t="str">
        <f t="array" ref="N1505">IFERROR(VLOOKUP(B1505,RT!A:AK,37,FALSE),"")</f>
        <v/>
      </c>
      <c r="O1505" s="54" t="str">
        <f t="array" ref="O1505">IFERROR(VLOOKUP(B1505,RT!A:I,9,FALSE),"")</f>
        <v/>
      </c>
      <c r="P1505" s="52" t="str">
        <f t="array" ref="P1505">IFERROR(VLOOKUP(B1505,RT!A:H,8,FALSE),"")</f>
        <v/>
      </c>
      <c r="Q1505" s="55" t="str">
        <f t="array" ref="Q1505">IFERROR(VLOOKUP(B1505,RT!A:AA,27,FALSE),"")</f>
        <v/>
      </c>
      <c r="R1505" s="56" t="str">
        <f t="array" ref="R1505">IF(AND(E1505&lt;&gt;"",G1505="INS",K1505="OUI",M1505&gt;0),M1505*IF($O1505&gt;41790,5.94,5.65),"")</f>
        <v/>
      </c>
      <c r="S1505" s="50" t="str">
        <f t="array" ref="S1505">IF(AND(E1505&lt;&gt;"",G1505="REV",K1505="OUI",M1505&gt;0),M1505*IF($O1505&gt;41790,6.2,5.9),"")</f>
        <v/>
      </c>
      <c r="T1505" s="57" t="str">
        <f t="array" ref="T1505">IF(AND(E1505&lt;&gt;"",K1505="NON",OR(L1505="Branchement individuel",L1505="Batiment détruit")),3,"")</f>
        <v/>
      </c>
      <c r="U1505" s="58"/>
      <c r="V1505" s="58" t="str">
        <f t="array" ref="V1505">IF(AND(E1505&lt;&gt;"",K1505="OUI",Q1505="OUI"),18,"")</f>
        <v/>
      </c>
      <c r="W1505" s="49" t="str">
        <f t="array" ref="W1505">IF(AND(E1505&lt;&gt;"",K1505="OUI",Q1505="OUI"),60,"")</f>
        <v/>
      </c>
      <c r="X1505" s="56"/>
      <c r="Y1505" s="49"/>
      <c r="Z1505" s="49"/>
      <c r="AA1505" s="51"/>
      <c r="AB1505" s="48"/>
    </row>
    <row r="1506" spans="1:28" x14ac:dyDescent="0.25">
      <c r="A1506" s="152" t="str">
        <f t="array" ref="A1506">IF(D1506="",RIGHT(E1506,7),"")</f>
        <v>5425982</v>
      </c>
      <c r="B1506" s="152">
        <f t="array" ref="B1506">E1506</f>
        <v>10005425982</v>
      </c>
      <c r="C1506" s="61" t="str">
        <f t="array" ref="C1506">IFERROR(VLOOKUP(B1506,RT!A:B,2,FALSE),"")</f>
        <v/>
      </c>
      <c r="D1506" s="7" t="str">
        <f t="array" ref="D1506">IFERROR(VLOOKUP(B1506,RT!A:J,10,FALSE),"")</f>
        <v/>
      </c>
      <c r="E1506" s="203">
        <v>10005425982</v>
      </c>
      <c r="F1506" s="204" t="s">
        <v>2029</v>
      </c>
      <c r="G1506" s="204" t="s">
        <v>70</v>
      </c>
      <c r="H1506" s="204"/>
      <c r="I1506" s="204" t="s">
        <v>2030</v>
      </c>
      <c r="J1506" s="202" t="s">
        <v>334</v>
      </c>
      <c r="K1506" s="169" t="str">
        <f t="array" ref="K1506">IFERROR(VLOOKUP(B1506,RT!A:K,11,FALSE),"")</f>
        <v/>
      </c>
      <c r="L1506" s="170" t="str">
        <f t="array" ref="L1506">IFERROR(VLOOKUP(B1506,RT!A:AJ,36,FALSE),"")</f>
        <v/>
      </c>
      <c r="M1506" s="53" t="str">
        <f t="array" ref="M1506">IFERROR(VLOOKUP(B1506,RT!A:AL,38,FALSE),"")</f>
        <v/>
      </c>
      <c r="N1506" s="52" t="str">
        <f t="array" ref="N1506">IFERROR(VLOOKUP(B1506,RT!A:AK,37,FALSE),"")</f>
        <v/>
      </c>
      <c r="O1506" s="54" t="str">
        <f t="array" ref="O1506">IFERROR(VLOOKUP(B1506,RT!A:I,9,FALSE),"")</f>
        <v/>
      </c>
      <c r="P1506" s="52" t="str">
        <f t="array" ref="P1506">IFERROR(VLOOKUP(B1506,RT!A:H,8,FALSE),"")</f>
        <v/>
      </c>
      <c r="Q1506" s="55" t="str">
        <f t="array" ref="Q1506">IFERROR(VLOOKUP(B1506,RT!A:AA,27,FALSE),"")</f>
        <v/>
      </c>
      <c r="R1506" s="56" t="str">
        <f t="array" ref="R1506">IF(AND(E1506&lt;&gt;"",G1506="INS",K1506="OUI",M1506&gt;0),M1506*IF($O1506&gt;41790,5.94,5.65),"")</f>
        <v/>
      </c>
      <c r="S1506" s="50" t="str">
        <f t="array" ref="S1506">IF(AND(E1506&lt;&gt;"",G1506="REV",K1506="OUI",M1506&gt;0),M1506*IF($O1506&gt;41790,6.2,5.9),"")</f>
        <v/>
      </c>
      <c r="T1506" s="57" t="str">
        <f t="array" ref="T1506">IF(AND(E1506&lt;&gt;"",K1506="NON",OR(L1506="Branchement individuel",L1506="Batiment détruit")),3,"")</f>
        <v/>
      </c>
      <c r="U1506" s="58"/>
      <c r="V1506" s="58" t="str">
        <f t="array" ref="V1506">IF(AND(E1506&lt;&gt;"",K1506="OUI",Q1506="OUI"),18,"")</f>
        <v/>
      </c>
      <c r="W1506" s="49" t="str">
        <f t="array" ref="W1506">IF(AND(E1506&lt;&gt;"",K1506="OUI",Q1506="OUI"),60,"")</f>
        <v/>
      </c>
      <c r="X1506" s="56"/>
      <c r="Y1506" s="49"/>
      <c r="Z1506" s="49"/>
      <c r="AA1506" s="51"/>
      <c r="AB1506" s="48"/>
    </row>
    <row r="1507" spans="1:28" x14ac:dyDescent="0.25">
      <c r="A1507" s="152" t="str">
        <f t="array" ref="A1507">IF(D1507="",RIGHT(E1507,7),"")</f>
        <v>5425228</v>
      </c>
      <c r="B1507" s="152">
        <f t="array" ref="B1507">E1507</f>
        <v>10005425228</v>
      </c>
      <c r="C1507" s="61" t="str">
        <f t="array" ref="C1507">IFERROR(VLOOKUP(B1507,RT!A:B,2,FALSE),"")</f>
        <v/>
      </c>
      <c r="D1507" s="7" t="str">
        <f t="array" ref="D1507">IFERROR(VLOOKUP(B1507,RT!A:J,10,FALSE),"")</f>
        <v/>
      </c>
      <c r="E1507" s="203">
        <v>10005425228</v>
      </c>
      <c r="F1507" s="204" t="s">
        <v>2031</v>
      </c>
      <c r="G1507" s="204" t="s">
        <v>70</v>
      </c>
      <c r="H1507" s="204"/>
      <c r="I1507" s="204" t="s">
        <v>2030</v>
      </c>
      <c r="J1507" s="202" t="s">
        <v>334</v>
      </c>
      <c r="K1507" s="169" t="str">
        <f t="array" ref="K1507">IFERROR(VLOOKUP(B1507,RT!A:K,11,FALSE),"")</f>
        <v/>
      </c>
      <c r="L1507" s="170" t="str">
        <f t="array" ref="L1507">IFERROR(VLOOKUP(B1507,RT!A:AJ,36,FALSE),"")</f>
        <v/>
      </c>
      <c r="M1507" s="53" t="str">
        <f t="array" ref="M1507">IFERROR(VLOOKUP(B1507,RT!A:AL,38,FALSE),"")</f>
        <v/>
      </c>
      <c r="N1507" s="52" t="str">
        <f t="array" ref="N1507">IFERROR(VLOOKUP(B1507,RT!A:AK,37,FALSE),"")</f>
        <v/>
      </c>
      <c r="O1507" s="54" t="str">
        <f t="array" ref="O1507">IFERROR(VLOOKUP(B1507,RT!A:I,9,FALSE),"")</f>
        <v/>
      </c>
      <c r="P1507" s="52" t="str">
        <f t="array" ref="P1507">IFERROR(VLOOKUP(B1507,RT!A:H,8,FALSE),"")</f>
        <v/>
      </c>
      <c r="Q1507" s="55" t="str">
        <f t="array" ref="Q1507">IFERROR(VLOOKUP(B1507,RT!A:AA,27,FALSE),"")</f>
        <v/>
      </c>
      <c r="R1507" s="56" t="str">
        <f t="array" ref="R1507">IF(AND(E1507&lt;&gt;"",G1507="INS",K1507="OUI",M1507&gt;0),M1507*IF($O1507&gt;41790,5.94,5.65),"")</f>
        <v/>
      </c>
      <c r="S1507" s="50" t="str">
        <f t="array" ref="S1507">IF(AND(E1507&lt;&gt;"",G1507="REV",K1507="OUI",M1507&gt;0),M1507*IF($O1507&gt;41790,6.2,5.9),"")</f>
        <v/>
      </c>
      <c r="T1507" s="57" t="str">
        <f t="array" ref="T1507">IF(AND(E1507&lt;&gt;"",K1507="NON",OR(L1507="Branchement individuel",L1507="Batiment détruit")),3,"")</f>
        <v/>
      </c>
      <c r="U1507" s="58"/>
      <c r="V1507" s="58" t="str">
        <f t="array" ref="V1507">IF(AND(E1507&lt;&gt;"",K1507="OUI",Q1507="OUI"),18,"")</f>
        <v/>
      </c>
      <c r="W1507" s="49" t="str">
        <f t="array" ref="W1507">IF(AND(E1507&lt;&gt;"",K1507="OUI",Q1507="OUI"),60,"")</f>
        <v/>
      </c>
      <c r="X1507" s="56"/>
      <c r="Y1507" s="49"/>
      <c r="Z1507" s="49"/>
      <c r="AA1507" s="51"/>
      <c r="AB1507" s="48"/>
    </row>
    <row r="1508" spans="1:28" x14ac:dyDescent="0.25">
      <c r="A1508" s="152" t="str">
        <f t="array" ref="A1508">IF(D1508="",RIGHT(E1508,7),"")</f>
        <v>5459762</v>
      </c>
      <c r="B1508" s="152">
        <f t="array" ref="B1508">E1508</f>
        <v>10005459762</v>
      </c>
      <c r="C1508" s="61" t="str">
        <f t="array" ref="C1508">IFERROR(VLOOKUP(B1508,RT!A:B,2,FALSE),"")</f>
        <v/>
      </c>
      <c r="D1508" s="7" t="str">
        <f t="array" ref="D1508">IFERROR(VLOOKUP(B1508,RT!A:J,10,FALSE),"")</f>
        <v/>
      </c>
      <c r="E1508" s="203">
        <v>10005459762</v>
      </c>
      <c r="F1508" s="204" t="s">
        <v>2237</v>
      </c>
      <c r="G1508" s="204" t="s">
        <v>70</v>
      </c>
      <c r="H1508" s="204"/>
      <c r="I1508" s="204" t="s">
        <v>2236</v>
      </c>
      <c r="J1508" s="202" t="s">
        <v>334</v>
      </c>
      <c r="K1508" s="169" t="str">
        <f t="array" ref="K1508">IFERROR(VLOOKUP(B1508,RT!A:K,11,FALSE),"")</f>
        <v/>
      </c>
      <c r="L1508" s="170" t="str">
        <f t="array" ref="L1508">IFERROR(VLOOKUP(B1508,RT!A:AJ,36,FALSE),"")</f>
        <v/>
      </c>
      <c r="M1508" s="53" t="str">
        <f t="array" ref="M1508">IFERROR(VLOOKUP(B1508,RT!A:AL,38,FALSE),"")</f>
        <v/>
      </c>
      <c r="N1508" s="52" t="str">
        <f t="array" ref="N1508">IFERROR(VLOOKUP(B1508,RT!A:AK,37,FALSE),"")</f>
        <v/>
      </c>
      <c r="O1508" s="54" t="str">
        <f t="array" ref="O1508">IFERROR(VLOOKUP(B1508,RT!A:I,9,FALSE),"")</f>
        <v/>
      </c>
      <c r="P1508" s="52" t="str">
        <f t="array" ref="P1508">IFERROR(VLOOKUP(B1508,RT!A:H,8,FALSE),"")</f>
        <v/>
      </c>
      <c r="Q1508" s="55" t="str">
        <f t="array" ref="Q1508">IFERROR(VLOOKUP(B1508,RT!A:AA,27,FALSE),"")</f>
        <v/>
      </c>
      <c r="R1508" s="56" t="str">
        <f t="array" ref="R1508">IF(AND(E1508&lt;&gt;"",G1508="INS",K1508="OUI",M1508&gt;0),M1508*IF($O1508&gt;41790,5.94,5.65),"")</f>
        <v/>
      </c>
      <c r="S1508" s="50" t="str">
        <f t="array" ref="S1508">IF(AND(E1508&lt;&gt;"",G1508="REV",K1508="OUI",M1508&gt;0),M1508*IF($O1508&gt;41790,6.2,5.9),"")</f>
        <v/>
      </c>
      <c r="T1508" s="57" t="str">
        <f t="array" ref="T1508">IF(AND(E1508&lt;&gt;"",K1508="NON",OR(L1508="Branchement individuel",L1508="Batiment détruit")),3,"")</f>
        <v/>
      </c>
      <c r="U1508" s="58"/>
      <c r="V1508" s="58" t="str">
        <f t="array" ref="V1508">IF(AND(E1508&lt;&gt;"",K1508="OUI",Q1508="OUI"),18,"")</f>
        <v/>
      </c>
      <c r="W1508" s="49" t="str">
        <f t="array" ref="W1508">IF(AND(E1508&lt;&gt;"",K1508="OUI",Q1508="OUI"),60,"")</f>
        <v/>
      </c>
      <c r="X1508" s="56"/>
      <c r="Y1508" s="49"/>
      <c r="Z1508" s="49"/>
      <c r="AA1508" s="51"/>
      <c r="AB1508" s="48"/>
    </row>
    <row r="1509" spans="1:28" x14ac:dyDescent="0.25">
      <c r="A1509" s="152" t="str">
        <f t="array" ref="A1509">IF(D1509="",RIGHT(E1509,7),"")</f>
        <v>5459054</v>
      </c>
      <c r="B1509" s="152">
        <f t="array" ref="B1509">E1509</f>
        <v>10005459054</v>
      </c>
      <c r="C1509" s="61" t="str">
        <f t="array" ref="C1509">IFERROR(VLOOKUP(B1509,RT!A:B,2,FALSE),"")</f>
        <v/>
      </c>
      <c r="D1509" s="7" t="str">
        <f t="array" ref="D1509">IFERROR(VLOOKUP(B1509,RT!A:J,10,FALSE),"")</f>
        <v/>
      </c>
      <c r="E1509" s="203">
        <v>10005459054</v>
      </c>
      <c r="F1509" s="204" t="s">
        <v>2286</v>
      </c>
      <c r="G1509" s="204" t="s">
        <v>70</v>
      </c>
      <c r="H1509" s="204"/>
      <c r="I1509" s="204" t="s">
        <v>2236</v>
      </c>
      <c r="J1509" s="202" t="s">
        <v>334</v>
      </c>
      <c r="K1509" s="169" t="str">
        <f t="array" ref="K1509">IFERROR(VLOOKUP(B1509,RT!A:K,11,FALSE),"")</f>
        <v/>
      </c>
      <c r="L1509" s="170" t="str">
        <f t="array" ref="L1509">IFERROR(VLOOKUP(B1509,RT!A:AJ,36,FALSE),"")</f>
        <v/>
      </c>
      <c r="M1509" s="53" t="str">
        <f t="array" ref="M1509">IFERROR(VLOOKUP(B1509,RT!A:AL,38,FALSE),"")</f>
        <v/>
      </c>
      <c r="N1509" s="52" t="str">
        <f t="array" ref="N1509">IFERROR(VLOOKUP(B1509,RT!A:AK,37,FALSE),"")</f>
        <v/>
      </c>
      <c r="O1509" s="54" t="str">
        <f t="array" ref="O1509">IFERROR(VLOOKUP(B1509,RT!A:I,9,FALSE),"")</f>
        <v/>
      </c>
      <c r="P1509" s="52" t="str">
        <f t="array" ref="P1509">IFERROR(VLOOKUP(B1509,RT!A:H,8,FALSE),"")</f>
        <v/>
      </c>
      <c r="Q1509" s="55" t="str">
        <f t="array" ref="Q1509">IFERROR(VLOOKUP(B1509,RT!A:AA,27,FALSE),"")</f>
        <v/>
      </c>
      <c r="R1509" s="56" t="str">
        <f t="array" ref="R1509">IF(AND(E1509&lt;&gt;"",G1509="INS",K1509="OUI",M1509&gt;0),M1509*IF($O1509&gt;41790,5.94,5.65),"")</f>
        <v/>
      </c>
      <c r="S1509" s="50" t="str">
        <f t="array" ref="S1509">IF(AND(E1509&lt;&gt;"",G1509="REV",K1509="OUI",M1509&gt;0),M1509*IF($O1509&gt;41790,6.2,5.9),"")</f>
        <v/>
      </c>
      <c r="T1509" s="57" t="str">
        <f t="array" ref="T1509">IF(AND(E1509&lt;&gt;"",K1509="NON",OR(L1509="Branchement individuel",L1509="Batiment détruit")),3,"")</f>
        <v/>
      </c>
      <c r="U1509" s="58"/>
      <c r="V1509" s="58" t="str">
        <f t="array" ref="V1509">IF(AND(E1509&lt;&gt;"",K1509="OUI",Q1509="OUI"),18,"")</f>
        <v/>
      </c>
      <c r="W1509" s="49" t="str">
        <f t="array" ref="W1509">IF(AND(E1509&lt;&gt;"",K1509="OUI",Q1509="OUI"),60,"")</f>
        <v/>
      </c>
      <c r="X1509" s="56"/>
      <c r="Y1509" s="49"/>
      <c r="Z1509" s="49"/>
      <c r="AA1509" s="51"/>
      <c r="AB1509" s="48"/>
    </row>
    <row r="1510" spans="1:28" x14ac:dyDescent="0.25">
      <c r="A1510" s="152" t="str">
        <f t="array" ref="A1510">IF(D1510="",RIGHT(E1510,7),"")</f>
        <v>5460456</v>
      </c>
      <c r="B1510" s="152">
        <f t="array" ref="B1510">E1510</f>
        <v>10005460456</v>
      </c>
      <c r="C1510" s="61" t="str">
        <f t="array" ref="C1510">IFERROR(VLOOKUP(B1510,RT!A:B,2,FALSE),"")</f>
        <v/>
      </c>
      <c r="D1510" s="7" t="str">
        <f t="array" ref="D1510">IFERROR(VLOOKUP(B1510,RT!A:J,10,FALSE),"")</f>
        <v/>
      </c>
      <c r="E1510" s="203">
        <v>10005460456</v>
      </c>
      <c r="F1510" s="204" t="s">
        <v>2285</v>
      </c>
      <c r="G1510" s="204" t="s">
        <v>70</v>
      </c>
      <c r="H1510" s="204"/>
      <c r="I1510" s="204" t="s">
        <v>2236</v>
      </c>
      <c r="J1510" s="202" t="s">
        <v>334</v>
      </c>
      <c r="K1510" s="169" t="str">
        <f t="array" ref="K1510">IFERROR(VLOOKUP(B1510,RT!A:K,11,FALSE),"")</f>
        <v/>
      </c>
      <c r="L1510" s="170" t="str">
        <f t="array" ref="L1510">IFERROR(VLOOKUP(B1510,RT!A:AJ,36,FALSE),"")</f>
        <v/>
      </c>
      <c r="M1510" s="53" t="str">
        <f t="array" ref="M1510">IFERROR(VLOOKUP(B1510,RT!A:AL,38,FALSE),"")</f>
        <v/>
      </c>
      <c r="N1510" s="52" t="str">
        <f t="array" ref="N1510">IFERROR(VLOOKUP(B1510,RT!A:AK,37,FALSE),"")</f>
        <v/>
      </c>
      <c r="O1510" s="54" t="str">
        <f t="array" ref="O1510">IFERROR(VLOOKUP(B1510,RT!A:I,9,FALSE),"")</f>
        <v/>
      </c>
      <c r="P1510" s="52" t="str">
        <f t="array" ref="P1510">IFERROR(VLOOKUP(B1510,RT!A:H,8,FALSE),"")</f>
        <v/>
      </c>
      <c r="Q1510" s="55" t="str">
        <f t="array" ref="Q1510">IFERROR(VLOOKUP(B1510,RT!A:AA,27,FALSE),"")</f>
        <v/>
      </c>
      <c r="R1510" s="56" t="str">
        <f t="array" ref="R1510">IF(AND(E1510&lt;&gt;"",G1510="INS",K1510="OUI",M1510&gt;0),M1510*IF($O1510&gt;41790,5.94,5.65),"")</f>
        <v/>
      </c>
      <c r="S1510" s="50" t="str">
        <f t="array" ref="S1510">IF(AND(E1510&lt;&gt;"",G1510="REV",K1510="OUI",M1510&gt;0),M1510*IF($O1510&gt;41790,6.2,5.9),"")</f>
        <v/>
      </c>
      <c r="T1510" s="57" t="str">
        <f t="array" ref="T1510">IF(AND(E1510&lt;&gt;"",K1510="NON",OR(L1510="Branchement individuel",L1510="Batiment détruit")),3,"")</f>
        <v/>
      </c>
      <c r="U1510" s="58"/>
      <c r="V1510" s="58" t="str">
        <f t="array" ref="V1510">IF(AND(E1510&lt;&gt;"",K1510="OUI",Q1510="OUI"),18,"")</f>
        <v/>
      </c>
      <c r="W1510" s="49" t="str">
        <f t="array" ref="W1510">IF(AND(E1510&lt;&gt;"",K1510="OUI",Q1510="OUI"),60,"")</f>
        <v/>
      </c>
      <c r="X1510" s="56"/>
      <c r="Y1510" s="49"/>
      <c r="Z1510" s="49"/>
      <c r="AA1510" s="51"/>
      <c r="AB1510" s="48"/>
    </row>
    <row r="1511" spans="1:28" x14ac:dyDescent="0.25">
      <c r="A1511" s="152" t="str">
        <f t="array" ref="A1511">IF(D1511="",RIGHT(E1511,7),"")</f>
        <v>5463286</v>
      </c>
      <c r="B1511" s="152">
        <f t="array" ref="B1511">E1511</f>
        <v>10005463286</v>
      </c>
      <c r="C1511" s="61" t="str">
        <f t="array" ref="C1511">IFERROR(VLOOKUP(B1511,RT!A:B,2,FALSE),"")</f>
        <v/>
      </c>
      <c r="D1511" s="7" t="str">
        <f t="array" ref="D1511">IFERROR(VLOOKUP(B1511,RT!A:J,10,FALSE),"")</f>
        <v/>
      </c>
      <c r="E1511" s="203">
        <v>10005463286</v>
      </c>
      <c r="F1511" s="204" t="s">
        <v>2289</v>
      </c>
      <c r="G1511" s="204" t="s">
        <v>70</v>
      </c>
      <c r="H1511" s="204"/>
      <c r="I1511" s="204" t="s">
        <v>2236</v>
      </c>
      <c r="J1511" s="202" t="s">
        <v>334</v>
      </c>
      <c r="K1511" s="169" t="str">
        <f t="array" ref="K1511">IFERROR(VLOOKUP(B1511,RT!A:K,11,FALSE),"")</f>
        <v/>
      </c>
      <c r="L1511" s="170" t="str">
        <f t="array" ref="L1511">IFERROR(VLOOKUP(B1511,RT!A:AJ,36,FALSE),"")</f>
        <v/>
      </c>
      <c r="M1511" s="53" t="str">
        <f t="array" ref="M1511">IFERROR(VLOOKUP(B1511,RT!A:AL,38,FALSE),"")</f>
        <v/>
      </c>
      <c r="N1511" s="52" t="str">
        <f t="array" ref="N1511">IFERROR(VLOOKUP(B1511,RT!A:AK,37,FALSE),"")</f>
        <v/>
      </c>
      <c r="O1511" s="54" t="str">
        <f t="array" ref="O1511">IFERROR(VLOOKUP(B1511,RT!A:I,9,FALSE),"")</f>
        <v/>
      </c>
      <c r="P1511" s="52" t="str">
        <f t="array" ref="P1511">IFERROR(VLOOKUP(B1511,RT!A:H,8,FALSE),"")</f>
        <v/>
      </c>
      <c r="Q1511" s="55" t="str">
        <f t="array" ref="Q1511">IFERROR(VLOOKUP(B1511,RT!A:AA,27,FALSE),"")</f>
        <v/>
      </c>
      <c r="R1511" s="56" t="str">
        <f t="array" ref="R1511">IF(AND(E1511&lt;&gt;"",G1511="INS",K1511="OUI",M1511&gt;0),M1511*IF($O1511&gt;41790,5.94,5.65),"")</f>
        <v/>
      </c>
      <c r="S1511" s="50" t="str">
        <f t="array" ref="S1511">IF(AND(E1511&lt;&gt;"",G1511="REV",K1511="OUI",M1511&gt;0),M1511*IF($O1511&gt;41790,6.2,5.9),"")</f>
        <v/>
      </c>
      <c r="T1511" s="57" t="str">
        <f t="array" ref="T1511">IF(AND(E1511&lt;&gt;"",K1511="NON",OR(L1511="Branchement individuel",L1511="Batiment détruit")),3,"")</f>
        <v/>
      </c>
      <c r="U1511" s="58"/>
      <c r="V1511" s="58" t="str">
        <f t="array" ref="V1511">IF(AND(E1511&lt;&gt;"",K1511="OUI",Q1511="OUI"),18,"")</f>
        <v/>
      </c>
      <c r="W1511" s="49" t="str">
        <f t="array" ref="W1511">IF(AND(E1511&lt;&gt;"",K1511="OUI",Q1511="OUI"),60,"")</f>
        <v/>
      </c>
      <c r="X1511" s="56"/>
      <c r="Y1511" s="49"/>
      <c r="Z1511" s="49"/>
      <c r="AA1511" s="51"/>
      <c r="AB1511" s="48"/>
    </row>
    <row r="1512" spans="1:28" x14ac:dyDescent="0.25">
      <c r="A1512" s="152" t="str">
        <f t="array" ref="A1512">IF(D1512="",RIGHT(E1512,7),"")</f>
        <v>5464635</v>
      </c>
      <c r="B1512" s="152">
        <f t="array" ref="B1512">E1512</f>
        <v>10005464635</v>
      </c>
      <c r="C1512" s="61" t="str">
        <f t="array" ref="C1512">IFERROR(VLOOKUP(B1512,RT!A:B,2,FALSE),"")</f>
        <v/>
      </c>
      <c r="D1512" s="7" t="str">
        <f t="array" ref="D1512">IFERROR(VLOOKUP(B1512,RT!A:J,10,FALSE),"")</f>
        <v/>
      </c>
      <c r="E1512" s="203">
        <v>10005464635</v>
      </c>
      <c r="F1512" s="204" t="s">
        <v>2263</v>
      </c>
      <c r="G1512" s="204" t="s">
        <v>70</v>
      </c>
      <c r="H1512" s="204"/>
      <c r="I1512" s="204" t="s">
        <v>2236</v>
      </c>
      <c r="J1512" s="202" t="s">
        <v>334</v>
      </c>
      <c r="K1512" s="169" t="str">
        <f t="array" ref="K1512">IFERROR(VLOOKUP(B1512,RT!A:K,11,FALSE),"")</f>
        <v/>
      </c>
      <c r="L1512" s="170" t="str">
        <f t="array" ref="L1512">IFERROR(VLOOKUP(B1512,RT!A:AJ,36,FALSE),"")</f>
        <v/>
      </c>
      <c r="M1512" s="53" t="str">
        <f t="array" ref="M1512">IFERROR(VLOOKUP(B1512,RT!A:AL,38,FALSE),"")</f>
        <v/>
      </c>
      <c r="N1512" s="52" t="str">
        <f t="array" ref="N1512">IFERROR(VLOOKUP(B1512,RT!A:AK,37,FALSE),"")</f>
        <v/>
      </c>
      <c r="O1512" s="54" t="str">
        <f t="array" ref="O1512">IFERROR(VLOOKUP(B1512,RT!A:I,9,FALSE),"")</f>
        <v/>
      </c>
      <c r="P1512" s="52" t="str">
        <f t="array" ref="P1512">IFERROR(VLOOKUP(B1512,RT!A:H,8,FALSE),"")</f>
        <v/>
      </c>
      <c r="Q1512" s="55" t="str">
        <f t="array" ref="Q1512">IFERROR(VLOOKUP(B1512,RT!A:AA,27,FALSE),"")</f>
        <v/>
      </c>
      <c r="R1512" s="56" t="str">
        <f t="array" ref="R1512">IF(AND(E1512&lt;&gt;"",G1512="INS",K1512="OUI",M1512&gt;0),M1512*IF($O1512&gt;41790,5.94,5.65),"")</f>
        <v/>
      </c>
      <c r="S1512" s="50" t="str">
        <f t="array" ref="S1512">IF(AND(E1512&lt;&gt;"",G1512="REV",K1512="OUI",M1512&gt;0),M1512*IF($O1512&gt;41790,6.2,5.9),"")</f>
        <v/>
      </c>
      <c r="T1512" s="57" t="str">
        <f t="array" ref="T1512">IF(AND(E1512&lt;&gt;"",K1512="NON",OR(L1512="Branchement individuel",L1512="Batiment détruit")),3,"")</f>
        <v/>
      </c>
      <c r="U1512" s="58"/>
      <c r="V1512" s="58" t="str">
        <f t="array" ref="V1512">IF(AND(E1512&lt;&gt;"",K1512="OUI",Q1512="OUI"),18,"")</f>
        <v/>
      </c>
      <c r="W1512" s="49" t="str">
        <f t="array" ref="W1512">IF(AND(E1512&lt;&gt;"",K1512="OUI",Q1512="OUI"),60,"")</f>
        <v/>
      </c>
      <c r="X1512" s="56"/>
      <c r="Y1512" s="49"/>
      <c r="Z1512" s="49"/>
      <c r="AA1512" s="51"/>
      <c r="AB1512" s="48"/>
    </row>
    <row r="1513" spans="1:28" x14ac:dyDescent="0.25">
      <c r="A1513" s="152" t="str">
        <f t="array" ref="A1513">IF(D1513="",RIGHT(E1513,7),"")</f>
        <v>5458408</v>
      </c>
      <c r="B1513" s="152">
        <f t="array" ref="B1513">E1513</f>
        <v>10005458408</v>
      </c>
      <c r="C1513" s="61" t="str">
        <f t="array" ref="C1513">IFERROR(VLOOKUP(B1513,RT!A:B,2,FALSE),"")</f>
        <v/>
      </c>
      <c r="D1513" s="7" t="str">
        <f t="array" ref="D1513">IFERROR(VLOOKUP(B1513,RT!A:J,10,FALSE),"")</f>
        <v/>
      </c>
      <c r="E1513" s="203">
        <v>10005458408</v>
      </c>
      <c r="F1513" s="204" t="s">
        <v>2262</v>
      </c>
      <c r="G1513" s="204" t="s">
        <v>70</v>
      </c>
      <c r="H1513" s="204"/>
      <c r="I1513" s="204" t="s">
        <v>2236</v>
      </c>
      <c r="J1513" s="202" t="s">
        <v>334</v>
      </c>
      <c r="K1513" s="169" t="str">
        <f t="array" ref="K1513">IFERROR(VLOOKUP(B1513,RT!A:K,11,FALSE),"")</f>
        <v/>
      </c>
      <c r="L1513" s="170" t="str">
        <f t="array" ref="L1513">IFERROR(VLOOKUP(B1513,RT!A:AJ,36,FALSE),"")</f>
        <v/>
      </c>
      <c r="M1513" s="53" t="str">
        <f t="array" ref="M1513">IFERROR(VLOOKUP(B1513,RT!A:AL,38,FALSE),"")</f>
        <v/>
      </c>
      <c r="N1513" s="52" t="str">
        <f t="array" ref="N1513">IFERROR(VLOOKUP(B1513,RT!A:AK,37,FALSE),"")</f>
        <v/>
      </c>
      <c r="O1513" s="54" t="str">
        <f t="array" ref="O1513">IFERROR(VLOOKUP(B1513,RT!A:I,9,FALSE),"")</f>
        <v/>
      </c>
      <c r="P1513" s="52" t="str">
        <f t="array" ref="P1513">IFERROR(VLOOKUP(B1513,RT!A:H,8,FALSE),"")</f>
        <v/>
      </c>
      <c r="Q1513" s="55" t="str">
        <f t="array" ref="Q1513">IFERROR(VLOOKUP(B1513,RT!A:AA,27,FALSE),"")</f>
        <v/>
      </c>
      <c r="R1513" s="56" t="str">
        <f t="array" ref="R1513">IF(AND(E1513&lt;&gt;"",G1513="INS",K1513="OUI",M1513&gt;0),M1513*IF($O1513&gt;41790,5.94,5.65),"")</f>
        <v/>
      </c>
      <c r="S1513" s="50" t="str">
        <f t="array" ref="S1513">IF(AND(E1513&lt;&gt;"",G1513="REV",K1513="OUI",M1513&gt;0),M1513*IF($O1513&gt;41790,6.2,5.9),"")</f>
        <v/>
      </c>
      <c r="T1513" s="57" t="str">
        <f t="array" ref="T1513">IF(AND(E1513&lt;&gt;"",K1513="NON",OR(L1513="Branchement individuel",L1513="Batiment détruit")),3,"")</f>
        <v/>
      </c>
      <c r="U1513" s="58"/>
      <c r="V1513" s="58" t="str">
        <f t="array" ref="V1513">IF(AND(E1513&lt;&gt;"",K1513="OUI",Q1513="OUI"),18,"")</f>
        <v/>
      </c>
      <c r="W1513" s="49" t="str">
        <f t="array" ref="W1513">IF(AND(E1513&lt;&gt;"",K1513="OUI",Q1513="OUI"),60,"")</f>
        <v/>
      </c>
      <c r="X1513" s="56"/>
      <c r="Y1513" s="49"/>
      <c r="Z1513" s="49"/>
      <c r="AA1513" s="51"/>
      <c r="AB1513" s="48"/>
    </row>
    <row r="1514" spans="1:28" x14ac:dyDescent="0.25">
      <c r="A1514" s="152" t="str">
        <f t="array" ref="A1514">IF(D1514="",RIGHT(E1514,7),"")</f>
        <v>5457780</v>
      </c>
      <c r="B1514" s="152">
        <f t="array" ref="B1514">E1514</f>
        <v>10005457780</v>
      </c>
      <c r="C1514" s="61" t="str">
        <f t="array" ref="C1514">IFERROR(VLOOKUP(B1514,RT!A:B,2,FALSE),"")</f>
        <v/>
      </c>
      <c r="D1514" s="7" t="str">
        <f t="array" ref="D1514">IFERROR(VLOOKUP(B1514,RT!A:J,10,FALSE),"")</f>
        <v/>
      </c>
      <c r="E1514" s="203">
        <v>10005457780</v>
      </c>
      <c r="F1514" s="204" t="s">
        <v>2284</v>
      </c>
      <c r="G1514" s="204" t="s">
        <v>70</v>
      </c>
      <c r="H1514" s="204"/>
      <c r="I1514" s="204" t="s">
        <v>2236</v>
      </c>
      <c r="J1514" s="202" t="s">
        <v>334</v>
      </c>
      <c r="K1514" s="169" t="str">
        <f t="array" ref="K1514">IFERROR(VLOOKUP(B1514,RT!A:K,11,FALSE),"")</f>
        <v/>
      </c>
      <c r="L1514" s="170" t="str">
        <f t="array" ref="L1514">IFERROR(VLOOKUP(B1514,RT!A:AJ,36,FALSE),"")</f>
        <v/>
      </c>
      <c r="M1514" s="53" t="str">
        <f t="array" ref="M1514">IFERROR(VLOOKUP(B1514,RT!A:AL,38,FALSE),"")</f>
        <v/>
      </c>
      <c r="N1514" s="52" t="str">
        <f t="array" ref="N1514">IFERROR(VLOOKUP(B1514,RT!A:AK,37,FALSE),"")</f>
        <v/>
      </c>
      <c r="O1514" s="54" t="str">
        <f t="array" ref="O1514">IFERROR(VLOOKUP(B1514,RT!A:I,9,FALSE),"")</f>
        <v/>
      </c>
      <c r="P1514" s="52" t="str">
        <f t="array" ref="P1514">IFERROR(VLOOKUP(B1514,RT!A:H,8,FALSE),"")</f>
        <v/>
      </c>
      <c r="Q1514" s="55" t="str">
        <f t="array" ref="Q1514">IFERROR(VLOOKUP(B1514,RT!A:AA,27,FALSE),"")</f>
        <v/>
      </c>
      <c r="R1514" s="56" t="str">
        <f t="array" ref="R1514">IF(AND(E1514&lt;&gt;"",G1514="INS",K1514="OUI",M1514&gt;0),M1514*IF($O1514&gt;41790,5.94,5.65),"")</f>
        <v/>
      </c>
      <c r="S1514" s="50" t="str">
        <f t="array" ref="S1514">IF(AND(E1514&lt;&gt;"",G1514="REV",K1514="OUI",M1514&gt;0),M1514*IF($O1514&gt;41790,6.2,5.9),"")</f>
        <v/>
      </c>
      <c r="T1514" s="57" t="str">
        <f t="array" ref="T1514">IF(AND(E1514&lt;&gt;"",K1514="NON",OR(L1514="Branchement individuel",L1514="Batiment détruit")),3,"")</f>
        <v/>
      </c>
      <c r="U1514" s="58"/>
      <c r="V1514" s="58" t="str">
        <f t="array" ref="V1514">IF(AND(E1514&lt;&gt;"",K1514="OUI",Q1514="OUI"),18,"")</f>
        <v/>
      </c>
      <c r="W1514" s="49" t="str">
        <f t="array" ref="W1514">IF(AND(E1514&lt;&gt;"",K1514="OUI",Q1514="OUI"),60,"")</f>
        <v/>
      </c>
      <c r="X1514" s="56"/>
      <c r="Y1514" s="49"/>
      <c r="Z1514" s="49"/>
      <c r="AA1514" s="51"/>
      <c r="AB1514" s="48"/>
    </row>
    <row r="1515" spans="1:28" x14ac:dyDescent="0.25">
      <c r="A1515" s="152" t="str">
        <f t="array" ref="A1515">IF(D1515="",RIGHT(E1515,7),"")</f>
        <v>5458413</v>
      </c>
      <c r="B1515" s="152">
        <f t="array" ref="B1515">E1515</f>
        <v>10005458413</v>
      </c>
      <c r="C1515" s="61" t="str">
        <f t="array" ref="C1515">IFERROR(VLOOKUP(B1515,RT!A:B,2,FALSE),"")</f>
        <v/>
      </c>
      <c r="D1515" s="7" t="str">
        <f t="array" ref="D1515">IFERROR(VLOOKUP(B1515,RT!A:J,10,FALSE),"")</f>
        <v/>
      </c>
      <c r="E1515" s="203">
        <v>10005458413</v>
      </c>
      <c r="F1515" s="204" t="s">
        <v>2287</v>
      </c>
      <c r="G1515" s="204" t="s">
        <v>70</v>
      </c>
      <c r="H1515" s="204"/>
      <c r="I1515" s="204" t="s">
        <v>2236</v>
      </c>
      <c r="J1515" s="202" t="s">
        <v>334</v>
      </c>
      <c r="K1515" s="169" t="str">
        <f t="array" ref="K1515">IFERROR(VLOOKUP(B1515,RT!A:K,11,FALSE),"")</f>
        <v/>
      </c>
      <c r="L1515" s="170" t="str">
        <f t="array" ref="L1515">IFERROR(VLOOKUP(B1515,RT!A:AJ,36,FALSE),"")</f>
        <v/>
      </c>
      <c r="M1515" s="53" t="str">
        <f t="array" ref="M1515">IFERROR(VLOOKUP(B1515,RT!A:AL,38,FALSE),"")</f>
        <v/>
      </c>
      <c r="N1515" s="52" t="str">
        <f t="array" ref="N1515">IFERROR(VLOOKUP(B1515,RT!A:AK,37,FALSE),"")</f>
        <v/>
      </c>
      <c r="O1515" s="54" t="str">
        <f t="array" ref="O1515">IFERROR(VLOOKUP(B1515,RT!A:I,9,FALSE),"")</f>
        <v/>
      </c>
      <c r="P1515" s="52" t="str">
        <f t="array" ref="P1515">IFERROR(VLOOKUP(B1515,RT!A:H,8,FALSE),"")</f>
        <v/>
      </c>
      <c r="Q1515" s="55" t="str">
        <f t="array" ref="Q1515">IFERROR(VLOOKUP(B1515,RT!A:AA,27,FALSE),"")</f>
        <v/>
      </c>
      <c r="R1515" s="56" t="str">
        <f t="array" ref="R1515">IF(AND(E1515&lt;&gt;"",G1515="INS",K1515="OUI",M1515&gt;0),M1515*IF($O1515&gt;41790,5.94,5.65),"")</f>
        <v/>
      </c>
      <c r="S1515" s="50" t="str">
        <f t="array" ref="S1515">IF(AND(E1515&lt;&gt;"",G1515="REV",K1515="OUI",M1515&gt;0),M1515*IF($O1515&gt;41790,6.2,5.9),"")</f>
        <v/>
      </c>
      <c r="T1515" s="57" t="str">
        <f t="array" ref="T1515">IF(AND(E1515&lt;&gt;"",K1515="NON",OR(L1515="Branchement individuel",L1515="Batiment détruit")),3,"")</f>
        <v/>
      </c>
      <c r="U1515" s="58"/>
      <c r="V1515" s="58" t="str">
        <f t="array" ref="V1515">IF(AND(E1515&lt;&gt;"",K1515="OUI",Q1515="OUI"),18,"")</f>
        <v/>
      </c>
      <c r="W1515" s="49" t="str">
        <f t="array" ref="W1515">IF(AND(E1515&lt;&gt;"",K1515="OUI",Q1515="OUI"),60,"")</f>
        <v/>
      </c>
      <c r="X1515" s="56"/>
      <c r="Y1515" s="49"/>
      <c r="Z1515" s="49"/>
      <c r="AA1515" s="51"/>
      <c r="AB1515" s="48"/>
    </row>
    <row r="1516" spans="1:28" x14ac:dyDescent="0.25">
      <c r="A1516" s="152" t="str">
        <f t="array" ref="A1516">IF(D1516="",RIGHT(E1516,7),"")</f>
        <v>5462579</v>
      </c>
      <c r="B1516" s="152">
        <f t="array" ref="B1516">E1516</f>
        <v>10005462579</v>
      </c>
      <c r="C1516" s="61" t="str">
        <f t="array" ref="C1516">IFERROR(VLOOKUP(B1516,RT!A:B,2,FALSE),"")</f>
        <v/>
      </c>
      <c r="D1516" s="7" t="str">
        <f t="array" ref="D1516">IFERROR(VLOOKUP(B1516,RT!A:J,10,FALSE),"")</f>
        <v/>
      </c>
      <c r="E1516" s="203">
        <v>10005462579</v>
      </c>
      <c r="F1516" s="204" t="s">
        <v>2250</v>
      </c>
      <c r="G1516" s="204" t="s">
        <v>70</v>
      </c>
      <c r="H1516" s="204"/>
      <c r="I1516" s="204" t="s">
        <v>2236</v>
      </c>
      <c r="J1516" s="202" t="s">
        <v>334</v>
      </c>
      <c r="K1516" s="169" t="str">
        <f t="array" ref="K1516">IFERROR(VLOOKUP(B1516,RT!A:K,11,FALSE),"")</f>
        <v/>
      </c>
      <c r="L1516" s="170" t="str">
        <f t="array" ref="L1516">IFERROR(VLOOKUP(B1516,RT!A:AJ,36,FALSE),"")</f>
        <v/>
      </c>
      <c r="M1516" s="53" t="str">
        <f t="array" ref="M1516">IFERROR(VLOOKUP(B1516,RT!A:AL,38,FALSE),"")</f>
        <v/>
      </c>
      <c r="N1516" s="52" t="str">
        <f t="array" ref="N1516">IFERROR(VLOOKUP(B1516,RT!A:AK,37,FALSE),"")</f>
        <v/>
      </c>
      <c r="O1516" s="54" t="str">
        <f t="array" ref="O1516">IFERROR(VLOOKUP(B1516,RT!A:I,9,FALSE),"")</f>
        <v/>
      </c>
      <c r="P1516" s="52" t="str">
        <f t="array" ref="P1516">IFERROR(VLOOKUP(B1516,RT!A:H,8,FALSE),"")</f>
        <v/>
      </c>
      <c r="Q1516" s="55" t="str">
        <f t="array" ref="Q1516">IFERROR(VLOOKUP(B1516,RT!A:AA,27,FALSE),"")</f>
        <v/>
      </c>
      <c r="R1516" s="56" t="str">
        <f t="array" ref="R1516">IF(AND(E1516&lt;&gt;"",G1516="INS",K1516="OUI",M1516&gt;0),M1516*IF($O1516&gt;41790,5.94,5.65),"")</f>
        <v/>
      </c>
      <c r="S1516" s="50" t="str">
        <f t="array" ref="S1516">IF(AND(E1516&lt;&gt;"",G1516="REV",K1516="OUI",M1516&gt;0),M1516*IF($O1516&gt;41790,6.2,5.9),"")</f>
        <v/>
      </c>
      <c r="T1516" s="57" t="str">
        <f t="array" ref="T1516">IF(AND(E1516&lt;&gt;"",K1516="NON",OR(L1516="Branchement individuel",L1516="Batiment détruit")),3,"")</f>
        <v/>
      </c>
      <c r="U1516" s="58"/>
      <c r="V1516" s="58" t="str">
        <f t="array" ref="V1516">IF(AND(E1516&lt;&gt;"",K1516="OUI",Q1516="OUI"),18,"")</f>
        <v/>
      </c>
      <c r="W1516" s="49" t="str">
        <f t="array" ref="W1516">IF(AND(E1516&lt;&gt;"",K1516="OUI",Q1516="OUI"),60,"")</f>
        <v/>
      </c>
      <c r="X1516" s="56"/>
      <c r="Y1516" s="49"/>
      <c r="Z1516" s="49"/>
      <c r="AA1516" s="51"/>
      <c r="AB1516" s="48"/>
    </row>
    <row r="1517" spans="1:28" x14ac:dyDescent="0.25">
      <c r="A1517" s="152" t="str">
        <f t="array" ref="A1517">IF(D1517="",RIGHT(E1517,7),"")</f>
        <v>5461854</v>
      </c>
      <c r="B1517" s="152">
        <f t="array" ref="B1517">E1517</f>
        <v>10005461854</v>
      </c>
      <c r="C1517" s="61" t="str">
        <f t="array" ref="C1517">IFERROR(VLOOKUP(B1517,RT!A:B,2,FALSE),"")</f>
        <v/>
      </c>
      <c r="D1517" s="7" t="str">
        <f t="array" ref="D1517">IFERROR(VLOOKUP(B1517,RT!A:J,10,FALSE),"")</f>
        <v/>
      </c>
      <c r="E1517" s="203">
        <v>10005461854</v>
      </c>
      <c r="F1517" s="204" t="s">
        <v>2239</v>
      </c>
      <c r="G1517" s="204" t="s">
        <v>70</v>
      </c>
      <c r="H1517" s="204"/>
      <c r="I1517" s="204" t="s">
        <v>2236</v>
      </c>
      <c r="J1517" s="202" t="s">
        <v>334</v>
      </c>
      <c r="K1517" s="169" t="str">
        <f t="array" ref="K1517">IFERROR(VLOOKUP(B1517,RT!A:K,11,FALSE),"")</f>
        <v/>
      </c>
      <c r="L1517" s="170" t="str">
        <f t="array" ref="L1517">IFERROR(VLOOKUP(B1517,RT!A:AJ,36,FALSE),"")</f>
        <v/>
      </c>
      <c r="M1517" s="53" t="str">
        <f t="array" ref="M1517">IFERROR(VLOOKUP(B1517,RT!A:AL,38,FALSE),"")</f>
        <v/>
      </c>
      <c r="N1517" s="52" t="str">
        <f t="array" ref="N1517">IFERROR(VLOOKUP(B1517,RT!A:AK,37,FALSE),"")</f>
        <v/>
      </c>
      <c r="O1517" s="54" t="str">
        <f t="array" ref="O1517">IFERROR(VLOOKUP(B1517,RT!A:I,9,FALSE),"")</f>
        <v/>
      </c>
      <c r="P1517" s="52" t="str">
        <f t="array" ref="P1517">IFERROR(VLOOKUP(B1517,RT!A:H,8,FALSE),"")</f>
        <v/>
      </c>
      <c r="Q1517" s="55" t="str">
        <f t="array" ref="Q1517">IFERROR(VLOOKUP(B1517,RT!A:AA,27,FALSE),"")</f>
        <v/>
      </c>
      <c r="R1517" s="56" t="str">
        <f t="array" ref="R1517">IF(AND(E1517&lt;&gt;"",G1517="INS",K1517="OUI",M1517&gt;0),M1517*IF($O1517&gt;41790,5.94,5.65),"")</f>
        <v/>
      </c>
      <c r="S1517" s="50" t="str">
        <f t="array" ref="S1517">IF(AND(E1517&lt;&gt;"",G1517="REV",K1517="OUI",M1517&gt;0),M1517*IF($O1517&gt;41790,6.2,5.9),"")</f>
        <v/>
      </c>
      <c r="T1517" s="57" t="str">
        <f t="array" ref="T1517">IF(AND(E1517&lt;&gt;"",K1517="NON",OR(L1517="Branchement individuel",L1517="Batiment détruit")),3,"")</f>
        <v/>
      </c>
      <c r="U1517" s="58"/>
      <c r="V1517" s="58" t="str">
        <f t="array" ref="V1517">IF(AND(E1517&lt;&gt;"",K1517="OUI",Q1517="OUI"),18,"")</f>
        <v/>
      </c>
      <c r="W1517" s="49" t="str">
        <f t="array" ref="W1517">IF(AND(E1517&lt;&gt;"",K1517="OUI",Q1517="OUI"),60,"")</f>
        <v/>
      </c>
      <c r="X1517" s="56"/>
      <c r="Y1517" s="49"/>
      <c r="Z1517" s="49"/>
      <c r="AA1517" s="51"/>
      <c r="AB1517" s="48"/>
    </row>
    <row r="1518" spans="1:28" x14ac:dyDescent="0.25">
      <c r="A1518" s="152" t="str">
        <f t="array" ref="A1518">IF(D1518="",RIGHT(E1518,7),"")</f>
        <v>5462581</v>
      </c>
      <c r="B1518" s="152">
        <f t="array" ref="B1518">E1518</f>
        <v>10005462581</v>
      </c>
      <c r="C1518" s="61" t="str">
        <f t="array" ref="C1518">IFERROR(VLOOKUP(B1518,RT!A:B,2,FALSE),"")</f>
        <v/>
      </c>
      <c r="D1518" s="7" t="str">
        <f t="array" ref="D1518">IFERROR(VLOOKUP(B1518,RT!A:J,10,FALSE),"")</f>
        <v/>
      </c>
      <c r="E1518" s="203">
        <v>10005462581</v>
      </c>
      <c r="F1518" s="204" t="s">
        <v>2238</v>
      </c>
      <c r="G1518" s="204" t="s">
        <v>70</v>
      </c>
      <c r="H1518" s="204"/>
      <c r="I1518" s="204" t="s">
        <v>2236</v>
      </c>
      <c r="J1518" s="202" t="s">
        <v>334</v>
      </c>
      <c r="K1518" s="169" t="str">
        <f t="array" ref="K1518">IFERROR(VLOOKUP(B1518,RT!A:K,11,FALSE),"")</f>
        <v/>
      </c>
      <c r="L1518" s="170" t="str">
        <f t="array" ref="L1518">IFERROR(VLOOKUP(B1518,RT!A:AJ,36,FALSE),"")</f>
        <v/>
      </c>
      <c r="M1518" s="53" t="str">
        <f t="array" ref="M1518">IFERROR(VLOOKUP(B1518,RT!A:AL,38,FALSE),"")</f>
        <v/>
      </c>
      <c r="N1518" s="52" t="str">
        <f t="array" ref="N1518">IFERROR(VLOOKUP(B1518,RT!A:AK,37,FALSE),"")</f>
        <v/>
      </c>
      <c r="O1518" s="54" t="str">
        <f t="array" ref="O1518">IFERROR(VLOOKUP(B1518,RT!A:I,9,FALSE),"")</f>
        <v/>
      </c>
      <c r="P1518" s="52" t="str">
        <f t="array" ref="P1518">IFERROR(VLOOKUP(B1518,RT!A:H,8,FALSE),"")</f>
        <v/>
      </c>
      <c r="Q1518" s="55" t="str">
        <f t="array" ref="Q1518">IFERROR(VLOOKUP(B1518,RT!A:AA,27,FALSE),"")</f>
        <v/>
      </c>
      <c r="R1518" s="56" t="str">
        <f t="array" ref="R1518">IF(AND(E1518&lt;&gt;"",G1518="INS",K1518="OUI",M1518&gt;0),M1518*IF($O1518&gt;41790,5.94,5.65),"")</f>
        <v/>
      </c>
      <c r="S1518" s="50" t="str">
        <f t="array" ref="S1518">IF(AND(E1518&lt;&gt;"",G1518="REV",K1518="OUI",M1518&gt;0),M1518*IF($O1518&gt;41790,6.2,5.9),"")</f>
        <v/>
      </c>
      <c r="T1518" s="57" t="str">
        <f t="array" ref="T1518">IF(AND(E1518&lt;&gt;"",K1518="NON",OR(L1518="Branchement individuel",L1518="Batiment détruit")),3,"")</f>
        <v/>
      </c>
      <c r="U1518" s="58"/>
      <c r="V1518" s="58" t="str">
        <f t="array" ref="V1518">IF(AND(E1518&lt;&gt;"",K1518="OUI",Q1518="OUI"),18,"")</f>
        <v/>
      </c>
      <c r="W1518" s="49" t="str">
        <f t="array" ref="W1518">IF(AND(E1518&lt;&gt;"",K1518="OUI",Q1518="OUI"),60,"")</f>
        <v/>
      </c>
      <c r="X1518" s="56"/>
      <c r="Y1518" s="49"/>
      <c r="Z1518" s="49"/>
      <c r="AA1518" s="51"/>
      <c r="AB1518" s="48"/>
    </row>
    <row r="1519" spans="1:28" x14ac:dyDescent="0.25">
      <c r="A1519" s="152" t="str">
        <f t="array" ref="A1519">IF(D1519="",RIGHT(E1519,7),"")</f>
        <v>5461162</v>
      </c>
      <c r="B1519" s="152">
        <f t="array" ref="B1519">E1519</f>
        <v>10005461162</v>
      </c>
      <c r="C1519" s="61" t="str">
        <f t="array" ref="C1519">IFERROR(VLOOKUP(B1519,RT!A:B,2,FALSE),"")</f>
        <v/>
      </c>
      <c r="D1519" s="7" t="str">
        <f t="array" ref="D1519">IFERROR(VLOOKUP(B1519,RT!A:J,10,FALSE),"")</f>
        <v/>
      </c>
      <c r="E1519" s="203">
        <v>10005461162</v>
      </c>
      <c r="F1519" s="204" t="s">
        <v>2240</v>
      </c>
      <c r="G1519" s="204" t="s">
        <v>70</v>
      </c>
      <c r="H1519" s="204"/>
      <c r="I1519" s="204" t="s">
        <v>2236</v>
      </c>
      <c r="J1519" s="202" t="s">
        <v>334</v>
      </c>
      <c r="K1519" s="169" t="str">
        <f t="array" ref="K1519">IFERROR(VLOOKUP(B1519,RT!A:K,11,FALSE),"")</f>
        <v/>
      </c>
      <c r="L1519" s="170" t="str">
        <f t="array" ref="L1519">IFERROR(VLOOKUP(B1519,RT!A:AJ,36,FALSE),"")</f>
        <v/>
      </c>
      <c r="M1519" s="53" t="str">
        <f t="array" ref="M1519">IFERROR(VLOOKUP(B1519,RT!A:AL,38,FALSE),"")</f>
        <v/>
      </c>
      <c r="N1519" s="52" t="str">
        <f t="array" ref="N1519">IFERROR(VLOOKUP(B1519,RT!A:AK,37,FALSE),"")</f>
        <v/>
      </c>
      <c r="O1519" s="54" t="str">
        <f t="array" ref="O1519">IFERROR(VLOOKUP(B1519,RT!A:I,9,FALSE),"")</f>
        <v/>
      </c>
      <c r="P1519" s="52" t="str">
        <f t="array" ref="P1519">IFERROR(VLOOKUP(B1519,RT!A:H,8,FALSE),"")</f>
        <v/>
      </c>
      <c r="Q1519" s="55" t="str">
        <f t="array" ref="Q1519">IFERROR(VLOOKUP(B1519,RT!A:AA,27,FALSE),"")</f>
        <v/>
      </c>
      <c r="R1519" s="56" t="str">
        <f t="array" ref="R1519">IF(AND(E1519&lt;&gt;"",G1519="INS",K1519="OUI",M1519&gt;0),M1519*IF($O1519&gt;41790,5.94,5.65),"")</f>
        <v/>
      </c>
      <c r="S1519" s="50" t="str">
        <f t="array" ref="S1519">IF(AND(E1519&lt;&gt;"",G1519="REV",K1519="OUI",M1519&gt;0),M1519*IF($O1519&gt;41790,6.2,5.9),"")</f>
        <v/>
      </c>
      <c r="T1519" s="57" t="str">
        <f t="array" ref="T1519">IF(AND(E1519&lt;&gt;"",K1519="NON",OR(L1519="Branchement individuel",L1519="Batiment détruit")),3,"")</f>
        <v/>
      </c>
      <c r="U1519" s="58"/>
      <c r="V1519" s="58" t="str">
        <f t="array" ref="V1519">IF(AND(E1519&lt;&gt;"",K1519="OUI",Q1519="OUI"),18,"")</f>
        <v/>
      </c>
      <c r="W1519" s="49" t="str">
        <f t="array" ref="W1519">IF(AND(E1519&lt;&gt;"",K1519="OUI",Q1519="OUI"),60,"")</f>
        <v/>
      </c>
      <c r="X1519" s="56"/>
      <c r="Y1519" s="49"/>
      <c r="Z1519" s="49"/>
      <c r="AA1519" s="51"/>
      <c r="AB1519" s="48"/>
    </row>
    <row r="1520" spans="1:28" x14ac:dyDescent="0.25">
      <c r="A1520" s="152" t="str">
        <f t="array" ref="A1520">IF(D1520="",RIGHT(E1520,7),"")</f>
        <v>5463288</v>
      </c>
      <c r="B1520" s="152">
        <f t="array" ref="B1520">E1520</f>
        <v>10005463288</v>
      </c>
      <c r="C1520" s="61" t="str">
        <f t="array" ref="C1520">IFERROR(VLOOKUP(B1520,RT!A:B,2,FALSE),"")</f>
        <v/>
      </c>
      <c r="D1520" s="7" t="str">
        <f t="array" ref="D1520">IFERROR(VLOOKUP(B1520,RT!A:J,10,FALSE),"")</f>
        <v/>
      </c>
      <c r="E1520" s="203">
        <v>10005463288</v>
      </c>
      <c r="F1520" s="204" t="s">
        <v>2288</v>
      </c>
      <c r="G1520" s="204" t="s">
        <v>70</v>
      </c>
      <c r="H1520" s="204"/>
      <c r="I1520" s="204" t="s">
        <v>2236</v>
      </c>
      <c r="J1520" s="202" t="s">
        <v>334</v>
      </c>
      <c r="K1520" s="169" t="str">
        <f t="array" ref="K1520">IFERROR(VLOOKUP(B1520,RT!A:K,11,FALSE),"")</f>
        <v/>
      </c>
      <c r="L1520" s="170" t="str">
        <f t="array" ref="L1520">IFERROR(VLOOKUP(B1520,RT!A:AJ,36,FALSE),"")</f>
        <v/>
      </c>
      <c r="M1520" s="53" t="str">
        <f t="array" ref="M1520">IFERROR(VLOOKUP(B1520,RT!A:AL,38,FALSE),"")</f>
        <v/>
      </c>
      <c r="N1520" s="52" t="str">
        <f t="array" ref="N1520">IFERROR(VLOOKUP(B1520,RT!A:AK,37,FALSE),"")</f>
        <v/>
      </c>
      <c r="O1520" s="54" t="str">
        <f t="array" ref="O1520">IFERROR(VLOOKUP(B1520,RT!A:I,9,FALSE),"")</f>
        <v/>
      </c>
      <c r="P1520" s="52" t="str">
        <f t="array" ref="P1520">IFERROR(VLOOKUP(B1520,RT!A:H,8,FALSE),"")</f>
        <v/>
      </c>
      <c r="Q1520" s="55" t="str">
        <f t="array" ref="Q1520">IFERROR(VLOOKUP(B1520,RT!A:AA,27,FALSE),"")</f>
        <v/>
      </c>
      <c r="R1520" s="56" t="str">
        <f t="array" ref="R1520">IF(AND(E1520&lt;&gt;"",G1520="INS",K1520="OUI",M1520&gt;0),M1520*IF($O1520&gt;41790,5.94,5.65),"")</f>
        <v/>
      </c>
      <c r="S1520" s="50" t="str">
        <f t="array" ref="S1520">IF(AND(E1520&lt;&gt;"",G1520="REV",K1520="OUI",M1520&gt;0),M1520*IF($O1520&gt;41790,6.2,5.9),"")</f>
        <v/>
      </c>
      <c r="T1520" s="57" t="str">
        <f t="array" ref="T1520">IF(AND(E1520&lt;&gt;"",K1520="NON",OR(L1520="Branchement individuel",L1520="Batiment détruit")),3,"")</f>
        <v/>
      </c>
      <c r="U1520" s="58"/>
      <c r="V1520" s="58" t="str">
        <f t="array" ref="V1520">IF(AND(E1520&lt;&gt;"",K1520="OUI",Q1520="OUI"),18,"")</f>
        <v/>
      </c>
      <c r="W1520" s="49" t="str">
        <f t="array" ref="W1520">IF(AND(E1520&lt;&gt;"",K1520="OUI",Q1520="OUI"),60,"")</f>
        <v/>
      </c>
      <c r="X1520" s="56"/>
      <c r="Y1520" s="49"/>
      <c r="Z1520" s="49"/>
      <c r="AA1520" s="51"/>
      <c r="AB1520" s="48"/>
    </row>
    <row r="1521" spans="1:28" x14ac:dyDescent="0.25">
      <c r="A1521" s="152" t="str">
        <f t="array" ref="A1521">IF(D1521="",RIGHT(E1521,7),"")</f>
        <v>5522972</v>
      </c>
      <c r="B1521" s="152">
        <f t="array" ref="B1521">E1521</f>
        <v>10005522972</v>
      </c>
      <c r="C1521" s="61" t="str">
        <f t="array" ref="C1521">IFERROR(VLOOKUP(B1521,RT!A:B,2,FALSE),"")</f>
        <v/>
      </c>
      <c r="D1521" s="7" t="str">
        <f t="array" ref="D1521">IFERROR(VLOOKUP(B1521,RT!A:J,10,FALSE),"")</f>
        <v/>
      </c>
      <c r="E1521" s="203">
        <v>10005522972</v>
      </c>
      <c r="F1521" s="204" t="s">
        <v>2274</v>
      </c>
      <c r="G1521" s="204" t="s">
        <v>70</v>
      </c>
      <c r="H1521" s="204"/>
      <c r="I1521" s="204" t="s">
        <v>2236</v>
      </c>
      <c r="J1521" s="202" t="s">
        <v>334</v>
      </c>
      <c r="K1521" s="169" t="str">
        <f t="array" ref="K1521">IFERROR(VLOOKUP(B1521,RT!A:K,11,FALSE),"")</f>
        <v/>
      </c>
      <c r="L1521" s="170" t="str">
        <f t="array" ref="L1521">IFERROR(VLOOKUP(B1521,RT!A:AJ,36,FALSE),"")</f>
        <v/>
      </c>
      <c r="M1521" s="53" t="str">
        <f t="array" ref="M1521">IFERROR(VLOOKUP(B1521,RT!A:AL,38,FALSE),"")</f>
        <v/>
      </c>
      <c r="N1521" s="52" t="str">
        <f t="array" ref="N1521">IFERROR(VLOOKUP(B1521,RT!A:AK,37,FALSE),"")</f>
        <v/>
      </c>
      <c r="O1521" s="54" t="str">
        <f t="array" ref="O1521">IFERROR(VLOOKUP(B1521,RT!A:I,9,FALSE),"")</f>
        <v/>
      </c>
      <c r="P1521" s="52" t="str">
        <f t="array" ref="P1521">IFERROR(VLOOKUP(B1521,RT!A:H,8,FALSE),"")</f>
        <v/>
      </c>
      <c r="Q1521" s="55" t="str">
        <f t="array" ref="Q1521">IFERROR(VLOOKUP(B1521,RT!A:AA,27,FALSE),"")</f>
        <v/>
      </c>
      <c r="R1521" s="56" t="str">
        <f t="array" ref="R1521">IF(AND(E1521&lt;&gt;"",G1521="INS",K1521="OUI",M1521&gt;0),M1521*IF($O1521&gt;41790,5.94,5.65),"")</f>
        <v/>
      </c>
      <c r="S1521" s="50" t="str">
        <f t="array" ref="S1521">IF(AND(E1521&lt;&gt;"",G1521="REV",K1521="OUI",M1521&gt;0),M1521*IF($O1521&gt;41790,6.2,5.9),"")</f>
        <v/>
      </c>
      <c r="T1521" s="57" t="str">
        <f t="array" ref="T1521">IF(AND(E1521&lt;&gt;"",K1521="NON",OR(L1521="Branchement individuel",L1521="Batiment détruit")),3,"")</f>
        <v/>
      </c>
      <c r="U1521" s="58"/>
      <c r="V1521" s="58" t="str">
        <f t="array" ref="V1521">IF(AND(E1521&lt;&gt;"",K1521="OUI",Q1521="OUI"),18,"")</f>
        <v/>
      </c>
      <c r="W1521" s="49" t="str">
        <f t="array" ref="W1521">IF(AND(E1521&lt;&gt;"",K1521="OUI",Q1521="OUI"),60,"")</f>
        <v/>
      </c>
      <c r="X1521" s="56"/>
      <c r="Y1521" s="49"/>
      <c r="Z1521" s="49"/>
      <c r="AA1521" s="51"/>
      <c r="AB1521" s="48"/>
    </row>
    <row r="1522" spans="1:28" x14ac:dyDescent="0.25">
      <c r="A1522" s="152" t="str">
        <f t="array" ref="A1522">IF(D1522="",RIGHT(E1522,7),"")</f>
        <v>5459059</v>
      </c>
      <c r="B1522" s="152">
        <f t="array" ref="B1522">E1522</f>
        <v>10005459059</v>
      </c>
      <c r="C1522" s="61" t="str">
        <f t="array" ref="C1522">IFERROR(VLOOKUP(B1522,RT!A:B,2,FALSE),"")</f>
        <v/>
      </c>
      <c r="D1522" s="7" t="str">
        <f t="array" ref="D1522">IFERROR(VLOOKUP(B1522,RT!A:J,10,FALSE),"")</f>
        <v/>
      </c>
      <c r="E1522" s="203">
        <v>10005459059</v>
      </c>
      <c r="F1522" s="204" t="s">
        <v>2254</v>
      </c>
      <c r="G1522" s="204" t="s">
        <v>70</v>
      </c>
      <c r="H1522" s="204"/>
      <c r="I1522" s="204" t="s">
        <v>2236</v>
      </c>
      <c r="J1522" s="202" t="s">
        <v>334</v>
      </c>
      <c r="K1522" s="169" t="str">
        <f t="array" ref="K1522">IFERROR(VLOOKUP(B1522,RT!A:K,11,FALSE),"")</f>
        <v/>
      </c>
      <c r="L1522" s="170" t="str">
        <f t="array" ref="L1522">IFERROR(VLOOKUP(B1522,RT!A:AJ,36,FALSE),"")</f>
        <v/>
      </c>
      <c r="M1522" s="53" t="str">
        <f t="array" ref="M1522">IFERROR(VLOOKUP(B1522,RT!A:AL,38,FALSE),"")</f>
        <v/>
      </c>
      <c r="N1522" s="52" t="str">
        <f t="array" ref="N1522">IFERROR(VLOOKUP(B1522,RT!A:AK,37,FALSE),"")</f>
        <v/>
      </c>
      <c r="O1522" s="54" t="str">
        <f t="array" ref="O1522">IFERROR(VLOOKUP(B1522,RT!A:I,9,FALSE),"")</f>
        <v/>
      </c>
      <c r="P1522" s="52" t="str">
        <f t="array" ref="P1522">IFERROR(VLOOKUP(B1522,RT!A:H,8,FALSE),"")</f>
        <v/>
      </c>
      <c r="Q1522" s="55" t="str">
        <f t="array" ref="Q1522">IFERROR(VLOOKUP(B1522,RT!A:AA,27,FALSE),"")</f>
        <v/>
      </c>
      <c r="R1522" s="56" t="str">
        <f t="array" ref="R1522">IF(AND(E1522&lt;&gt;"",G1522="INS",K1522="OUI",M1522&gt;0),M1522*IF($O1522&gt;41790,5.94,5.65),"")</f>
        <v/>
      </c>
      <c r="S1522" s="50" t="str">
        <f t="array" ref="S1522">IF(AND(E1522&lt;&gt;"",G1522="REV",K1522="OUI",M1522&gt;0),M1522*IF($O1522&gt;41790,6.2,5.9),"")</f>
        <v/>
      </c>
      <c r="T1522" s="57" t="str">
        <f t="array" ref="T1522">IF(AND(E1522&lt;&gt;"",K1522="NON",OR(L1522="Branchement individuel",L1522="Batiment détruit")),3,"")</f>
        <v/>
      </c>
      <c r="U1522" s="58"/>
      <c r="V1522" s="58" t="str">
        <f t="array" ref="V1522">IF(AND(E1522&lt;&gt;"",K1522="OUI",Q1522="OUI"),18,"")</f>
        <v/>
      </c>
      <c r="W1522" s="49" t="str">
        <f t="array" ref="W1522">IF(AND(E1522&lt;&gt;"",K1522="OUI",Q1522="OUI"),60,"")</f>
        <v/>
      </c>
      <c r="X1522" s="56"/>
      <c r="Y1522" s="49"/>
      <c r="Z1522" s="49"/>
      <c r="AA1522" s="51"/>
      <c r="AB1522" s="48"/>
    </row>
    <row r="1523" spans="1:28" x14ac:dyDescent="0.25">
      <c r="A1523" s="152" t="str">
        <f t="array" ref="A1523">IF(D1523="",RIGHT(E1523,7),"")</f>
        <v>5460459</v>
      </c>
      <c r="B1523" s="152">
        <f t="array" ref="B1523">E1523</f>
        <v>10005460459</v>
      </c>
      <c r="C1523" s="61" t="str">
        <f t="array" ref="C1523">IFERROR(VLOOKUP(B1523,RT!A:B,2,FALSE),"")</f>
        <v/>
      </c>
      <c r="D1523" s="7" t="str">
        <f t="array" ref="D1523">IFERROR(VLOOKUP(B1523,RT!A:J,10,FALSE),"")</f>
        <v/>
      </c>
      <c r="E1523" s="203">
        <v>10005460459</v>
      </c>
      <c r="F1523" s="204" t="s">
        <v>2268</v>
      </c>
      <c r="G1523" s="204" t="s">
        <v>70</v>
      </c>
      <c r="H1523" s="204"/>
      <c r="I1523" s="204" t="s">
        <v>2236</v>
      </c>
      <c r="J1523" s="202" t="s">
        <v>334</v>
      </c>
      <c r="K1523" s="169" t="str">
        <f t="array" ref="K1523">IFERROR(VLOOKUP(B1523,RT!A:K,11,FALSE),"")</f>
        <v/>
      </c>
      <c r="L1523" s="170" t="str">
        <f t="array" ref="L1523">IFERROR(VLOOKUP(B1523,RT!A:AJ,36,FALSE),"")</f>
        <v/>
      </c>
      <c r="M1523" s="53" t="str">
        <f t="array" ref="M1523">IFERROR(VLOOKUP(B1523,RT!A:AL,38,FALSE),"")</f>
        <v/>
      </c>
      <c r="N1523" s="52" t="str">
        <f t="array" ref="N1523">IFERROR(VLOOKUP(B1523,RT!A:AK,37,FALSE),"")</f>
        <v/>
      </c>
      <c r="O1523" s="54" t="str">
        <f t="array" ref="O1523">IFERROR(VLOOKUP(B1523,RT!A:I,9,FALSE),"")</f>
        <v/>
      </c>
      <c r="P1523" s="52" t="str">
        <f t="array" ref="P1523">IFERROR(VLOOKUP(B1523,RT!A:H,8,FALSE),"")</f>
        <v/>
      </c>
      <c r="Q1523" s="55" t="str">
        <f t="array" ref="Q1523">IFERROR(VLOOKUP(B1523,RT!A:AA,27,FALSE),"")</f>
        <v/>
      </c>
      <c r="R1523" s="56" t="str">
        <f t="array" ref="R1523">IF(AND(E1523&lt;&gt;"",G1523="INS",K1523="OUI",M1523&gt;0),M1523*IF($O1523&gt;41790,5.94,5.65),"")</f>
        <v/>
      </c>
      <c r="S1523" s="50" t="str">
        <f t="array" ref="S1523">IF(AND(E1523&lt;&gt;"",G1523="REV",K1523="OUI",M1523&gt;0),M1523*IF($O1523&gt;41790,6.2,5.9),"")</f>
        <v/>
      </c>
      <c r="T1523" s="57" t="str">
        <f t="array" ref="T1523">IF(AND(E1523&lt;&gt;"",K1523="NON",OR(L1523="Branchement individuel",L1523="Batiment détruit")),3,"")</f>
        <v/>
      </c>
      <c r="U1523" s="58"/>
      <c r="V1523" s="58" t="str">
        <f t="array" ref="V1523">IF(AND(E1523&lt;&gt;"",K1523="OUI",Q1523="OUI"),18,"")</f>
        <v/>
      </c>
      <c r="W1523" s="49" t="str">
        <f t="array" ref="W1523">IF(AND(E1523&lt;&gt;"",K1523="OUI",Q1523="OUI"),60,"")</f>
        <v/>
      </c>
      <c r="X1523" s="56"/>
      <c r="Y1523" s="49"/>
      <c r="Z1523" s="49"/>
      <c r="AA1523" s="51"/>
      <c r="AB1523" s="48"/>
    </row>
    <row r="1524" spans="1:28" x14ac:dyDescent="0.25">
      <c r="A1524" s="152" t="str">
        <f t="array" ref="A1524">IF(D1524="",RIGHT(E1524,7),"")</f>
        <v>5461157</v>
      </c>
      <c r="B1524" s="152">
        <f t="array" ref="B1524">E1524</f>
        <v>10005461157</v>
      </c>
      <c r="C1524" s="61" t="str">
        <f t="array" ref="C1524">IFERROR(VLOOKUP(B1524,RT!A:B,2,FALSE),"")</f>
        <v/>
      </c>
      <c r="D1524" s="7" t="str">
        <f t="array" ref="D1524">IFERROR(VLOOKUP(B1524,RT!A:J,10,FALSE),"")</f>
        <v/>
      </c>
      <c r="E1524" s="203">
        <v>10005461157</v>
      </c>
      <c r="F1524" s="204" t="s">
        <v>2267</v>
      </c>
      <c r="G1524" s="204" t="s">
        <v>70</v>
      </c>
      <c r="H1524" s="204"/>
      <c r="I1524" s="204" t="s">
        <v>2236</v>
      </c>
      <c r="J1524" s="202" t="s">
        <v>334</v>
      </c>
      <c r="K1524" s="169" t="str">
        <f t="array" ref="K1524">IFERROR(VLOOKUP(B1524,RT!A:K,11,FALSE),"")</f>
        <v/>
      </c>
      <c r="L1524" s="170" t="str">
        <f t="array" ref="L1524">IFERROR(VLOOKUP(B1524,RT!A:AJ,36,FALSE),"")</f>
        <v/>
      </c>
      <c r="M1524" s="53" t="str">
        <f t="array" ref="M1524">IFERROR(VLOOKUP(B1524,RT!A:AL,38,FALSE),"")</f>
        <v/>
      </c>
      <c r="N1524" s="52" t="str">
        <f t="array" ref="N1524">IFERROR(VLOOKUP(B1524,RT!A:AK,37,FALSE),"")</f>
        <v/>
      </c>
      <c r="O1524" s="54" t="str">
        <f t="array" ref="O1524">IFERROR(VLOOKUP(B1524,RT!A:I,9,FALSE),"")</f>
        <v/>
      </c>
      <c r="P1524" s="52" t="str">
        <f t="array" ref="P1524">IFERROR(VLOOKUP(B1524,RT!A:H,8,FALSE),"")</f>
        <v/>
      </c>
      <c r="Q1524" s="55" t="str">
        <f t="array" ref="Q1524">IFERROR(VLOOKUP(B1524,RT!A:AA,27,FALSE),"")</f>
        <v/>
      </c>
      <c r="R1524" s="56" t="str">
        <f t="array" ref="R1524">IF(AND(E1524&lt;&gt;"",G1524="INS",K1524="OUI",M1524&gt;0),M1524*IF($O1524&gt;41790,5.94,5.65),"")</f>
        <v/>
      </c>
      <c r="S1524" s="50" t="str">
        <f t="array" ref="S1524">IF(AND(E1524&lt;&gt;"",G1524="REV",K1524="OUI",M1524&gt;0),M1524*IF($O1524&gt;41790,6.2,5.9),"")</f>
        <v/>
      </c>
      <c r="T1524" s="57" t="str">
        <f t="array" ref="T1524">IF(AND(E1524&lt;&gt;"",K1524="NON",OR(L1524="Branchement individuel",L1524="Batiment détruit")),3,"")</f>
        <v/>
      </c>
      <c r="U1524" s="58"/>
      <c r="V1524" s="58" t="str">
        <f t="array" ref="V1524">IF(AND(E1524&lt;&gt;"",K1524="OUI",Q1524="OUI"),18,"")</f>
        <v/>
      </c>
      <c r="W1524" s="49" t="str">
        <f t="array" ref="W1524">IF(AND(E1524&lt;&gt;"",K1524="OUI",Q1524="OUI"),60,"")</f>
        <v/>
      </c>
      <c r="X1524" s="56"/>
      <c r="Y1524" s="49"/>
      <c r="Z1524" s="49"/>
      <c r="AA1524" s="51"/>
      <c r="AB1524" s="48"/>
    </row>
    <row r="1525" spans="1:28" x14ac:dyDescent="0.25">
      <c r="A1525" s="152" t="str">
        <f t="array" ref="A1525">IF(D1525="",RIGHT(E1525,7),"")</f>
        <v>5502417</v>
      </c>
      <c r="B1525" s="152">
        <f t="array" ref="B1525">E1525</f>
        <v>10005502417</v>
      </c>
      <c r="C1525" s="61" t="str">
        <f t="array" ref="C1525">IFERROR(VLOOKUP(B1525,RT!A:B,2,FALSE),"")</f>
        <v/>
      </c>
      <c r="D1525" s="7" t="str">
        <f t="array" ref="D1525">IFERROR(VLOOKUP(B1525,RT!A:J,10,FALSE),"")</f>
        <v/>
      </c>
      <c r="E1525" s="203">
        <v>10005502417</v>
      </c>
      <c r="F1525" s="204" t="s">
        <v>2266</v>
      </c>
      <c r="G1525" s="204" t="s">
        <v>70</v>
      </c>
      <c r="H1525" s="204"/>
      <c r="I1525" s="204" t="s">
        <v>2236</v>
      </c>
      <c r="J1525" s="202" t="s">
        <v>334</v>
      </c>
      <c r="K1525" s="169" t="str">
        <f t="array" ref="K1525">IFERROR(VLOOKUP(B1525,RT!A:K,11,FALSE),"")</f>
        <v/>
      </c>
      <c r="L1525" s="170" t="str">
        <f t="array" ref="L1525">IFERROR(VLOOKUP(B1525,RT!A:AJ,36,FALSE),"")</f>
        <v/>
      </c>
      <c r="M1525" s="53" t="str">
        <f t="array" ref="M1525">IFERROR(VLOOKUP(B1525,RT!A:AL,38,FALSE),"")</f>
        <v/>
      </c>
      <c r="N1525" s="52" t="str">
        <f t="array" ref="N1525">IFERROR(VLOOKUP(B1525,RT!A:AK,37,FALSE),"")</f>
        <v/>
      </c>
      <c r="O1525" s="54" t="str">
        <f t="array" ref="O1525">IFERROR(VLOOKUP(B1525,RT!A:I,9,FALSE),"")</f>
        <v/>
      </c>
      <c r="P1525" s="52" t="str">
        <f t="array" ref="P1525">IFERROR(VLOOKUP(B1525,RT!A:H,8,FALSE),"")</f>
        <v/>
      </c>
      <c r="Q1525" s="55" t="str">
        <f t="array" ref="Q1525">IFERROR(VLOOKUP(B1525,RT!A:AA,27,FALSE),"")</f>
        <v/>
      </c>
      <c r="R1525" s="56" t="str">
        <f t="array" ref="R1525">IF(AND(E1525&lt;&gt;"",G1525="INS",K1525="OUI",M1525&gt;0),M1525*IF($O1525&gt;41790,5.94,5.65),"")</f>
        <v/>
      </c>
      <c r="S1525" s="50" t="str">
        <f t="array" ref="S1525">IF(AND(E1525&lt;&gt;"",G1525="REV",K1525="OUI",M1525&gt;0),M1525*IF($O1525&gt;41790,6.2,5.9),"")</f>
        <v/>
      </c>
      <c r="T1525" s="57" t="str">
        <f t="array" ref="T1525">IF(AND(E1525&lt;&gt;"",K1525="NON",OR(L1525="Branchement individuel",L1525="Batiment détruit")),3,"")</f>
        <v/>
      </c>
      <c r="U1525" s="58"/>
      <c r="V1525" s="58" t="str">
        <f t="array" ref="V1525">IF(AND(E1525&lt;&gt;"",K1525="OUI",Q1525="OUI"),18,"")</f>
        <v/>
      </c>
      <c r="W1525" s="49" t="str">
        <f t="array" ref="W1525">IF(AND(E1525&lt;&gt;"",K1525="OUI",Q1525="OUI"),60,"")</f>
        <v/>
      </c>
      <c r="X1525" s="56"/>
      <c r="Y1525" s="49"/>
      <c r="Z1525" s="49"/>
      <c r="AA1525" s="51"/>
      <c r="AB1525" s="48"/>
    </row>
    <row r="1526" spans="1:28" x14ac:dyDescent="0.25">
      <c r="A1526" s="152" t="str">
        <f t="array" ref="A1526">IF(D1526="",RIGHT(E1526,7),"")</f>
        <v>5457784</v>
      </c>
      <c r="B1526" s="152">
        <f t="array" ref="B1526">E1526</f>
        <v>10005457784</v>
      </c>
      <c r="C1526" s="61" t="str">
        <f t="array" ref="C1526">IFERROR(VLOOKUP(B1526,RT!A:B,2,FALSE),"")</f>
        <v/>
      </c>
      <c r="D1526" s="7" t="str">
        <f t="array" ref="D1526">IFERROR(VLOOKUP(B1526,RT!A:J,10,FALSE),"")</f>
        <v/>
      </c>
      <c r="E1526" s="203">
        <v>10005457784</v>
      </c>
      <c r="F1526" s="204" t="s">
        <v>2272</v>
      </c>
      <c r="G1526" s="204" t="s">
        <v>70</v>
      </c>
      <c r="H1526" s="204"/>
      <c r="I1526" s="204" t="s">
        <v>2236</v>
      </c>
      <c r="J1526" s="202" t="s">
        <v>334</v>
      </c>
      <c r="K1526" s="169" t="str">
        <f t="array" ref="K1526">IFERROR(VLOOKUP(B1526,RT!A:K,11,FALSE),"")</f>
        <v/>
      </c>
      <c r="L1526" s="170" t="str">
        <f t="array" ref="L1526">IFERROR(VLOOKUP(B1526,RT!A:AJ,36,FALSE),"")</f>
        <v/>
      </c>
      <c r="M1526" s="53" t="str">
        <f t="array" ref="M1526">IFERROR(VLOOKUP(B1526,RT!A:AL,38,FALSE),"")</f>
        <v/>
      </c>
      <c r="N1526" s="52" t="str">
        <f t="array" ref="N1526">IFERROR(VLOOKUP(B1526,RT!A:AK,37,FALSE),"")</f>
        <v/>
      </c>
      <c r="O1526" s="54" t="str">
        <f t="array" ref="O1526">IFERROR(VLOOKUP(B1526,RT!A:I,9,FALSE),"")</f>
        <v/>
      </c>
      <c r="P1526" s="52" t="str">
        <f t="array" ref="P1526">IFERROR(VLOOKUP(B1526,RT!A:H,8,FALSE),"")</f>
        <v/>
      </c>
      <c r="Q1526" s="55" t="str">
        <f t="array" ref="Q1526">IFERROR(VLOOKUP(B1526,RT!A:AA,27,FALSE),"")</f>
        <v/>
      </c>
      <c r="R1526" s="56" t="str">
        <f t="array" ref="R1526">IF(AND(E1526&lt;&gt;"",G1526="INS",K1526="OUI",M1526&gt;0),M1526*IF($O1526&gt;41790,5.94,5.65),"")</f>
        <v/>
      </c>
      <c r="S1526" s="50" t="str">
        <f t="array" ref="S1526">IF(AND(E1526&lt;&gt;"",G1526="REV",K1526="OUI",M1526&gt;0),M1526*IF($O1526&gt;41790,6.2,5.9),"")</f>
        <v/>
      </c>
      <c r="T1526" s="57" t="str">
        <f t="array" ref="T1526">IF(AND(E1526&lt;&gt;"",K1526="NON",OR(L1526="Branchement individuel",L1526="Batiment détruit")),3,"")</f>
        <v/>
      </c>
      <c r="U1526" s="58"/>
      <c r="V1526" s="58" t="str">
        <f t="array" ref="V1526">IF(AND(E1526&lt;&gt;"",K1526="OUI",Q1526="OUI"),18,"")</f>
        <v/>
      </c>
      <c r="W1526" s="49" t="str">
        <f t="array" ref="W1526">IF(AND(E1526&lt;&gt;"",K1526="OUI",Q1526="OUI"),60,"")</f>
        <v/>
      </c>
      <c r="X1526" s="56"/>
      <c r="Y1526" s="49"/>
      <c r="Z1526" s="49"/>
      <c r="AA1526" s="51"/>
      <c r="AB1526" s="48"/>
    </row>
    <row r="1527" spans="1:28" x14ac:dyDescent="0.25">
      <c r="A1527" s="152" t="str">
        <f t="array" ref="A1527">IF(D1527="",RIGHT(E1527,7),"")</f>
        <v>5521734</v>
      </c>
      <c r="B1527" s="152">
        <f t="array" ref="B1527">E1527</f>
        <v>10005521734</v>
      </c>
      <c r="C1527" s="61" t="str">
        <f t="array" ref="C1527">IFERROR(VLOOKUP(B1527,RT!A:B,2,FALSE),"")</f>
        <v/>
      </c>
      <c r="D1527" s="7" t="str">
        <f t="array" ref="D1527">IFERROR(VLOOKUP(B1527,RT!A:J,10,FALSE),"")</f>
        <v/>
      </c>
      <c r="E1527" s="203">
        <v>10005521734</v>
      </c>
      <c r="F1527" s="204" t="s">
        <v>2271</v>
      </c>
      <c r="G1527" s="204" t="s">
        <v>70</v>
      </c>
      <c r="H1527" s="204"/>
      <c r="I1527" s="204" t="s">
        <v>2236</v>
      </c>
      <c r="J1527" s="202" t="s">
        <v>334</v>
      </c>
      <c r="K1527" s="169" t="str">
        <f t="array" ref="K1527">IFERROR(VLOOKUP(B1527,RT!A:K,11,FALSE),"")</f>
        <v/>
      </c>
      <c r="L1527" s="170" t="str">
        <f t="array" ref="L1527">IFERROR(VLOOKUP(B1527,RT!A:AJ,36,FALSE),"")</f>
        <v/>
      </c>
      <c r="M1527" s="53" t="str">
        <f t="array" ref="M1527">IFERROR(VLOOKUP(B1527,RT!A:AL,38,FALSE),"")</f>
        <v/>
      </c>
      <c r="N1527" s="52" t="str">
        <f t="array" ref="N1527">IFERROR(VLOOKUP(B1527,RT!A:AK,37,FALSE),"")</f>
        <v/>
      </c>
      <c r="O1527" s="54" t="str">
        <f t="array" ref="O1527">IFERROR(VLOOKUP(B1527,RT!A:I,9,FALSE),"")</f>
        <v/>
      </c>
      <c r="P1527" s="52" t="str">
        <f t="array" ref="P1527">IFERROR(VLOOKUP(B1527,RT!A:H,8,FALSE),"")</f>
        <v/>
      </c>
      <c r="Q1527" s="55" t="str">
        <f t="array" ref="Q1527">IFERROR(VLOOKUP(B1527,RT!A:AA,27,FALSE),"")</f>
        <v/>
      </c>
      <c r="R1527" s="56" t="str">
        <f t="array" ref="R1527">IF(AND(E1527&lt;&gt;"",G1527="INS",K1527="OUI",M1527&gt;0),M1527*IF($O1527&gt;41790,5.94,5.65),"")</f>
        <v/>
      </c>
      <c r="S1527" s="50" t="str">
        <f t="array" ref="S1527">IF(AND(E1527&lt;&gt;"",G1527="REV",K1527="OUI",M1527&gt;0),M1527*IF($O1527&gt;41790,6.2,5.9),"")</f>
        <v/>
      </c>
      <c r="T1527" s="57" t="str">
        <f t="array" ref="T1527">IF(AND(E1527&lt;&gt;"",K1527="NON",OR(L1527="Branchement individuel",L1527="Batiment détruit")),3,"")</f>
        <v/>
      </c>
      <c r="U1527" s="58"/>
      <c r="V1527" s="58" t="str">
        <f t="array" ref="V1527">IF(AND(E1527&lt;&gt;"",K1527="OUI",Q1527="OUI"),18,"")</f>
        <v/>
      </c>
      <c r="W1527" s="49" t="str">
        <f t="array" ref="W1527">IF(AND(E1527&lt;&gt;"",K1527="OUI",Q1527="OUI"),60,"")</f>
        <v/>
      </c>
      <c r="X1527" s="56"/>
      <c r="Y1527" s="49"/>
      <c r="Z1527" s="49"/>
      <c r="AA1527" s="51"/>
      <c r="AB1527" s="48"/>
    </row>
    <row r="1528" spans="1:28" x14ac:dyDescent="0.25">
      <c r="A1528" s="152" t="str">
        <f t="array" ref="A1528">IF(D1528="",RIGHT(E1528,7),"")</f>
        <v>5582054</v>
      </c>
      <c r="B1528" s="152">
        <f t="array" ref="B1528">E1528</f>
        <v>10005582054</v>
      </c>
      <c r="C1528" s="61" t="str">
        <f t="array" ref="C1528">IFERROR(VLOOKUP(B1528,RT!A:B,2,FALSE),"")</f>
        <v/>
      </c>
      <c r="D1528" s="7" t="str">
        <f t="array" ref="D1528">IFERROR(VLOOKUP(B1528,RT!A:J,10,FALSE),"")</f>
        <v/>
      </c>
      <c r="E1528" s="203">
        <v>10005582054</v>
      </c>
      <c r="F1528" s="204" t="s">
        <v>2270</v>
      </c>
      <c r="G1528" s="204" t="s">
        <v>70</v>
      </c>
      <c r="H1528" s="204"/>
      <c r="I1528" s="204" t="s">
        <v>2236</v>
      </c>
      <c r="J1528" s="202" t="s">
        <v>334</v>
      </c>
      <c r="K1528" s="169" t="str">
        <f t="array" ref="K1528">IFERROR(VLOOKUP(B1528,RT!A:K,11,FALSE),"")</f>
        <v/>
      </c>
      <c r="L1528" s="170" t="str">
        <f t="array" ref="L1528">IFERROR(VLOOKUP(B1528,RT!A:AJ,36,FALSE),"")</f>
        <v/>
      </c>
      <c r="M1528" s="53" t="str">
        <f t="array" ref="M1528">IFERROR(VLOOKUP(B1528,RT!A:AL,38,FALSE),"")</f>
        <v/>
      </c>
      <c r="N1528" s="52" t="str">
        <f t="array" ref="N1528">IFERROR(VLOOKUP(B1528,RT!A:AK,37,FALSE),"")</f>
        <v/>
      </c>
      <c r="O1528" s="54" t="str">
        <f t="array" ref="O1528">IFERROR(VLOOKUP(B1528,RT!A:I,9,FALSE),"")</f>
        <v/>
      </c>
      <c r="P1528" s="52" t="str">
        <f t="array" ref="P1528">IFERROR(VLOOKUP(B1528,RT!A:H,8,FALSE),"")</f>
        <v/>
      </c>
      <c r="Q1528" s="55" t="str">
        <f t="array" ref="Q1528">IFERROR(VLOOKUP(B1528,RT!A:AA,27,FALSE),"")</f>
        <v/>
      </c>
      <c r="R1528" s="56" t="str">
        <f t="array" ref="R1528">IF(AND(E1528&lt;&gt;"",G1528="INS",K1528="OUI",M1528&gt;0),M1528*IF($O1528&gt;41790,5.94,5.65),"")</f>
        <v/>
      </c>
      <c r="S1528" s="50" t="str">
        <f t="array" ref="S1528">IF(AND(E1528&lt;&gt;"",G1528="REV",K1528="OUI",M1528&gt;0),M1528*IF($O1528&gt;41790,6.2,5.9),"")</f>
        <v/>
      </c>
      <c r="T1528" s="57" t="str">
        <f t="array" ref="T1528">IF(AND(E1528&lt;&gt;"",K1528="NON",OR(L1528="Branchement individuel",L1528="Batiment détruit")),3,"")</f>
        <v/>
      </c>
      <c r="U1528" s="58"/>
      <c r="V1528" s="58" t="str">
        <f t="array" ref="V1528">IF(AND(E1528&lt;&gt;"",K1528="OUI",Q1528="OUI"),18,"")</f>
        <v/>
      </c>
      <c r="W1528" s="49" t="str">
        <f t="array" ref="W1528">IF(AND(E1528&lt;&gt;"",K1528="OUI",Q1528="OUI"),60,"")</f>
        <v/>
      </c>
      <c r="X1528" s="56"/>
      <c r="Y1528" s="49"/>
      <c r="Z1528" s="49"/>
      <c r="AA1528" s="51"/>
      <c r="AB1528" s="48"/>
    </row>
    <row r="1529" spans="1:28" x14ac:dyDescent="0.25">
      <c r="A1529" s="152" t="str">
        <f t="array" ref="A1529">IF(D1529="",RIGHT(E1529,7),"")</f>
        <v>5459759</v>
      </c>
      <c r="B1529" s="152">
        <f t="array" ref="B1529">E1529</f>
        <v>10005459759</v>
      </c>
      <c r="C1529" s="61" t="str">
        <f t="array" ref="C1529">IFERROR(VLOOKUP(B1529,RT!A:B,2,FALSE),"")</f>
        <v/>
      </c>
      <c r="D1529" s="7" t="str">
        <f t="array" ref="D1529">IFERROR(VLOOKUP(B1529,RT!A:J,10,FALSE),"")</f>
        <v/>
      </c>
      <c r="E1529" s="203">
        <v>10005459759</v>
      </c>
      <c r="F1529" s="204" t="s">
        <v>2269</v>
      </c>
      <c r="G1529" s="204" t="s">
        <v>70</v>
      </c>
      <c r="H1529" s="204"/>
      <c r="I1529" s="204" t="s">
        <v>2236</v>
      </c>
      <c r="J1529" s="202" t="s">
        <v>334</v>
      </c>
      <c r="K1529" s="169" t="str">
        <f t="array" ref="K1529">IFERROR(VLOOKUP(B1529,RT!A:K,11,FALSE),"")</f>
        <v/>
      </c>
      <c r="L1529" s="170" t="str">
        <f t="array" ref="L1529">IFERROR(VLOOKUP(B1529,RT!A:AJ,36,FALSE),"")</f>
        <v/>
      </c>
      <c r="M1529" s="53" t="str">
        <f t="array" ref="M1529">IFERROR(VLOOKUP(B1529,RT!A:AL,38,FALSE),"")</f>
        <v/>
      </c>
      <c r="N1529" s="52" t="str">
        <f t="array" ref="N1529">IFERROR(VLOOKUP(B1529,RT!A:AK,37,FALSE),"")</f>
        <v/>
      </c>
      <c r="O1529" s="54" t="str">
        <f t="array" ref="O1529">IFERROR(VLOOKUP(B1529,RT!A:I,9,FALSE),"")</f>
        <v/>
      </c>
      <c r="P1529" s="52" t="str">
        <f t="array" ref="P1529">IFERROR(VLOOKUP(B1529,RT!A:H,8,FALSE),"")</f>
        <v/>
      </c>
      <c r="Q1529" s="55" t="str">
        <f t="array" ref="Q1529">IFERROR(VLOOKUP(B1529,RT!A:AA,27,FALSE),"")</f>
        <v/>
      </c>
      <c r="R1529" s="56" t="str">
        <f t="array" ref="R1529">IF(AND(E1529&lt;&gt;"",G1529="INS",K1529="OUI",M1529&gt;0),M1529*IF($O1529&gt;41790,5.94,5.65),"")</f>
        <v/>
      </c>
      <c r="S1529" s="50" t="str">
        <f t="array" ref="S1529">IF(AND(E1529&lt;&gt;"",G1529="REV",K1529="OUI",M1529&gt;0),M1529*IF($O1529&gt;41790,6.2,5.9),"")</f>
        <v/>
      </c>
      <c r="T1529" s="57" t="str">
        <f t="array" ref="T1529">IF(AND(E1529&lt;&gt;"",K1529="NON",OR(L1529="Branchement individuel",L1529="Batiment détruit")),3,"")</f>
        <v/>
      </c>
      <c r="U1529" s="58"/>
      <c r="V1529" s="58" t="str">
        <f t="array" ref="V1529">IF(AND(E1529&lt;&gt;"",K1529="OUI",Q1529="OUI"),18,"")</f>
        <v/>
      </c>
      <c r="W1529" s="49" t="str">
        <f t="array" ref="W1529">IF(AND(E1529&lt;&gt;"",K1529="OUI",Q1529="OUI"),60,"")</f>
        <v/>
      </c>
      <c r="X1529" s="56"/>
      <c r="Y1529" s="49"/>
      <c r="Z1529" s="49"/>
      <c r="AA1529" s="51"/>
      <c r="AB1529" s="48"/>
    </row>
    <row r="1530" spans="1:28" x14ac:dyDescent="0.25">
      <c r="A1530" s="152" t="str">
        <f t="array" ref="A1530">IF(D1530="",RIGHT(E1530,7),"")</f>
        <v>5461851</v>
      </c>
      <c r="B1530" s="152">
        <f t="array" ref="B1530">E1530</f>
        <v>10005461851</v>
      </c>
      <c r="C1530" s="61" t="str">
        <f t="array" ref="C1530">IFERROR(VLOOKUP(B1530,RT!A:B,2,FALSE),"")</f>
        <v/>
      </c>
      <c r="D1530" s="7" t="str">
        <f t="array" ref="D1530">IFERROR(VLOOKUP(B1530,RT!A:J,10,FALSE),"")</f>
        <v/>
      </c>
      <c r="E1530" s="203">
        <v>10005461851</v>
      </c>
      <c r="F1530" s="204" t="s">
        <v>2265</v>
      </c>
      <c r="G1530" s="204" t="s">
        <v>70</v>
      </c>
      <c r="H1530" s="204"/>
      <c r="I1530" s="204" t="s">
        <v>2236</v>
      </c>
      <c r="J1530" s="202" t="s">
        <v>334</v>
      </c>
      <c r="K1530" s="169" t="str">
        <f t="array" ref="K1530">IFERROR(VLOOKUP(B1530,RT!A:K,11,FALSE),"")</f>
        <v/>
      </c>
      <c r="L1530" s="170" t="str">
        <f t="array" ref="L1530">IFERROR(VLOOKUP(B1530,RT!A:AJ,36,FALSE),"")</f>
        <v/>
      </c>
      <c r="M1530" s="53" t="str">
        <f t="array" ref="M1530">IFERROR(VLOOKUP(B1530,RT!A:AL,38,FALSE),"")</f>
        <v/>
      </c>
      <c r="N1530" s="52" t="str">
        <f t="array" ref="N1530">IFERROR(VLOOKUP(B1530,RT!A:AK,37,FALSE),"")</f>
        <v/>
      </c>
      <c r="O1530" s="54" t="str">
        <f t="array" ref="O1530">IFERROR(VLOOKUP(B1530,RT!A:I,9,FALSE),"")</f>
        <v/>
      </c>
      <c r="P1530" s="52" t="str">
        <f t="array" ref="P1530">IFERROR(VLOOKUP(B1530,RT!A:H,8,FALSE),"")</f>
        <v/>
      </c>
      <c r="Q1530" s="55" t="str">
        <f t="array" ref="Q1530">IFERROR(VLOOKUP(B1530,RT!A:AA,27,FALSE),"")</f>
        <v/>
      </c>
      <c r="R1530" s="56" t="str">
        <f t="array" ref="R1530">IF(AND(E1530&lt;&gt;"",G1530="INS",K1530="OUI",M1530&gt;0),M1530*IF($O1530&gt;41790,5.94,5.65),"")</f>
        <v/>
      </c>
      <c r="S1530" s="50" t="str">
        <f t="array" ref="S1530">IF(AND(E1530&lt;&gt;"",G1530="REV",K1530="OUI",M1530&gt;0),M1530*IF($O1530&gt;41790,6.2,5.9),"")</f>
        <v/>
      </c>
      <c r="T1530" s="57" t="str">
        <f t="array" ref="T1530">IF(AND(E1530&lt;&gt;"",K1530="NON",OR(L1530="Branchement individuel",L1530="Batiment détruit")),3,"")</f>
        <v/>
      </c>
      <c r="U1530" s="58"/>
      <c r="V1530" s="58" t="str">
        <f t="array" ref="V1530">IF(AND(E1530&lt;&gt;"",K1530="OUI",Q1530="OUI"),18,"")</f>
        <v/>
      </c>
      <c r="W1530" s="49" t="str">
        <f t="array" ref="W1530">IF(AND(E1530&lt;&gt;"",K1530="OUI",Q1530="OUI"),60,"")</f>
        <v/>
      </c>
      <c r="X1530" s="56"/>
      <c r="Y1530" s="49"/>
      <c r="Z1530" s="49"/>
      <c r="AA1530" s="51"/>
      <c r="AB1530" s="48"/>
    </row>
    <row r="1531" spans="1:28" x14ac:dyDescent="0.25">
      <c r="A1531" s="152" t="str">
        <f t="array" ref="A1531">IF(D1531="",RIGHT(E1531,7),"")</f>
        <v>5462578</v>
      </c>
      <c r="B1531" s="152">
        <f t="array" ref="B1531">E1531</f>
        <v>10005462578</v>
      </c>
      <c r="C1531" s="61" t="str">
        <f t="array" ref="C1531">IFERROR(VLOOKUP(B1531,RT!A:B,2,FALSE),"")</f>
        <v/>
      </c>
      <c r="D1531" s="7" t="str">
        <f t="array" ref="D1531">IFERROR(VLOOKUP(B1531,RT!A:J,10,FALSE),"")</f>
        <v/>
      </c>
      <c r="E1531" s="203">
        <v>10005462578</v>
      </c>
      <c r="F1531" s="204" t="s">
        <v>2264</v>
      </c>
      <c r="G1531" s="204" t="s">
        <v>70</v>
      </c>
      <c r="H1531" s="204"/>
      <c r="I1531" s="204" t="s">
        <v>2236</v>
      </c>
      <c r="J1531" s="202" t="s">
        <v>334</v>
      </c>
      <c r="K1531" s="169" t="str">
        <f t="array" ref="K1531">IFERROR(VLOOKUP(B1531,RT!A:K,11,FALSE),"")</f>
        <v/>
      </c>
      <c r="L1531" s="170" t="str">
        <f t="array" ref="L1531">IFERROR(VLOOKUP(B1531,RT!A:AJ,36,FALSE),"")</f>
        <v/>
      </c>
      <c r="M1531" s="53" t="str">
        <f t="array" ref="M1531">IFERROR(VLOOKUP(B1531,RT!A:AL,38,FALSE),"")</f>
        <v/>
      </c>
      <c r="N1531" s="52" t="str">
        <f t="array" ref="N1531">IFERROR(VLOOKUP(B1531,RT!A:AK,37,FALSE),"")</f>
        <v/>
      </c>
      <c r="O1531" s="54" t="str">
        <f t="array" ref="O1531">IFERROR(VLOOKUP(B1531,RT!A:I,9,FALSE),"")</f>
        <v/>
      </c>
      <c r="P1531" s="52" t="str">
        <f t="array" ref="P1531">IFERROR(VLOOKUP(B1531,RT!A:H,8,FALSE),"")</f>
        <v/>
      </c>
      <c r="Q1531" s="55" t="str">
        <f t="array" ref="Q1531">IFERROR(VLOOKUP(B1531,RT!A:AA,27,FALSE),"")</f>
        <v/>
      </c>
      <c r="R1531" s="56" t="str">
        <f t="array" ref="R1531">IF(AND(E1531&lt;&gt;"",G1531="INS",K1531="OUI",M1531&gt;0),M1531*IF($O1531&gt;41790,5.94,5.65),"")</f>
        <v/>
      </c>
      <c r="S1531" s="50" t="str">
        <f t="array" ref="S1531">IF(AND(E1531&lt;&gt;"",G1531="REV",K1531="OUI",M1531&gt;0),M1531*IF($O1531&gt;41790,6.2,5.9),"")</f>
        <v/>
      </c>
      <c r="T1531" s="57" t="str">
        <f t="array" ref="T1531">IF(AND(E1531&lt;&gt;"",K1531="NON",OR(L1531="Branchement individuel",L1531="Batiment détruit")),3,"")</f>
        <v/>
      </c>
      <c r="U1531" s="58"/>
      <c r="V1531" s="58" t="str">
        <f t="array" ref="V1531">IF(AND(E1531&lt;&gt;"",K1531="OUI",Q1531="OUI"),18,"")</f>
        <v/>
      </c>
      <c r="W1531" s="49" t="str">
        <f t="array" ref="W1531">IF(AND(E1531&lt;&gt;"",K1531="OUI",Q1531="OUI"),60,"")</f>
        <v/>
      </c>
      <c r="X1531" s="56"/>
      <c r="Y1531" s="49"/>
      <c r="Z1531" s="49"/>
      <c r="AA1531" s="51"/>
      <c r="AB1531" s="48"/>
    </row>
    <row r="1532" spans="1:28" x14ac:dyDescent="0.25">
      <c r="A1532" s="152" t="str">
        <f t="array" ref="A1532">IF(D1532="",RIGHT(E1532,7),"")</f>
        <v>5458412</v>
      </c>
      <c r="B1532" s="152">
        <f t="array" ref="B1532">E1532</f>
        <v>10005458412</v>
      </c>
      <c r="C1532" s="61" t="str">
        <f t="array" ref="C1532">IFERROR(VLOOKUP(B1532,RT!A:B,2,FALSE),"")</f>
        <v/>
      </c>
      <c r="D1532" s="7" t="str">
        <f t="array" ref="D1532">IFERROR(VLOOKUP(B1532,RT!A:J,10,FALSE),"")</f>
        <v/>
      </c>
      <c r="E1532" s="203">
        <v>10005458412</v>
      </c>
      <c r="F1532" s="204" t="s">
        <v>2243</v>
      </c>
      <c r="G1532" s="204" t="s">
        <v>70</v>
      </c>
      <c r="H1532" s="204"/>
      <c r="I1532" s="204" t="s">
        <v>2236</v>
      </c>
      <c r="J1532" s="202" t="s">
        <v>334</v>
      </c>
      <c r="K1532" s="169" t="str">
        <f t="array" ref="K1532">IFERROR(VLOOKUP(B1532,RT!A:K,11,FALSE),"")</f>
        <v/>
      </c>
      <c r="L1532" s="170" t="str">
        <f t="array" ref="L1532">IFERROR(VLOOKUP(B1532,RT!A:AJ,36,FALSE),"")</f>
        <v/>
      </c>
      <c r="M1532" s="53" t="str">
        <f t="array" ref="M1532">IFERROR(VLOOKUP(B1532,RT!A:AL,38,FALSE),"")</f>
        <v/>
      </c>
      <c r="N1532" s="52" t="str">
        <f t="array" ref="N1532">IFERROR(VLOOKUP(B1532,RT!A:AK,37,FALSE),"")</f>
        <v/>
      </c>
      <c r="O1532" s="54" t="str">
        <f t="array" ref="O1532">IFERROR(VLOOKUP(B1532,RT!A:I,9,FALSE),"")</f>
        <v/>
      </c>
      <c r="P1532" s="52" t="str">
        <f t="array" ref="P1532">IFERROR(VLOOKUP(B1532,RT!A:H,8,FALSE),"")</f>
        <v/>
      </c>
      <c r="Q1532" s="55" t="str">
        <f t="array" ref="Q1532">IFERROR(VLOOKUP(B1532,RT!A:AA,27,FALSE),"")</f>
        <v/>
      </c>
      <c r="R1532" s="56" t="str">
        <f t="array" ref="R1532">IF(AND(E1532&lt;&gt;"",G1532="INS",K1532="OUI",M1532&gt;0),M1532*IF($O1532&gt;41790,5.94,5.65),"")</f>
        <v/>
      </c>
      <c r="S1532" s="50" t="str">
        <f t="array" ref="S1532">IF(AND(E1532&lt;&gt;"",G1532="REV",K1532="OUI",M1532&gt;0),M1532*IF($O1532&gt;41790,6.2,5.9),"")</f>
        <v/>
      </c>
      <c r="T1532" s="57" t="str">
        <f t="array" ref="T1532">IF(AND(E1532&lt;&gt;"",K1532="NON",OR(L1532="Branchement individuel",L1532="Batiment détruit")),3,"")</f>
        <v/>
      </c>
      <c r="U1532" s="58"/>
      <c r="V1532" s="58" t="str">
        <f t="array" ref="V1532">IF(AND(E1532&lt;&gt;"",K1532="OUI",Q1532="OUI"),18,"")</f>
        <v/>
      </c>
      <c r="W1532" s="49" t="str">
        <f t="array" ref="W1532">IF(AND(E1532&lt;&gt;"",K1532="OUI",Q1532="OUI"),60,"")</f>
        <v/>
      </c>
      <c r="X1532" s="56"/>
      <c r="Y1532" s="49"/>
      <c r="Z1532" s="49"/>
      <c r="AA1532" s="51"/>
      <c r="AB1532" s="48"/>
    </row>
    <row r="1533" spans="1:28" x14ac:dyDescent="0.25">
      <c r="A1533" s="152" t="str">
        <f t="array" ref="A1533">IF(D1533="",RIGHT(E1533,7),"")</f>
        <v>5459761</v>
      </c>
      <c r="B1533" s="152">
        <f t="array" ref="B1533">E1533</f>
        <v>10005459761</v>
      </c>
      <c r="C1533" s="61" t="str">
        <f t="array" ref="C1533">IFERROR(VLOOKUP(B1533,RT!A:B,2,FALSE),"")</f>
        <v/>
      </c>
      <c r="D1533" s="7" t="str">
        <f t="array" ref="D1533">IFERROR(VLOOKUP(B1533,RT!A:J,10,FALSE),"")</f>
        <v/>
      </c>
      <c r="E1533" s="203">
        <v>10005459761</v>
      </c>
      <c r="F1533" s="204" t="s">
        <v>2242</v>
      </c>
      <c r="G1533" s="204" t="s">
        <v>70</v>
      </c>
      <c r="H1533" s="204"/>
      <c r="I1533" s="204" t="s">
        <v>2236</v>
      </c>
      <c r="J1533" s="202" t="s">
        <v>334</v>
      </c>
      <c r="K1533" s="169" t="str">
        <f t="array" ref="K1533">IFERROR(VLOOKUP(B1533,RT!A:K,11,FALSE),"")</f>
        <v/>
      </c>
      <c r="L1533" s="170" t="str">
        <f t="array" ref="L1533">IFERROR(VLOOKUP(B1533,RT!A:AJ,36,FALSE),"")</f>
        <v/>
      </c>
      <c r="M1533" s="53" t="str">
        <f t="array" ref="M1533">IFERROR(VLOOKUP(B1533,RT!A:AL,38,FALSE),"")</f>
        <v/>
      </c>
      <c r="N1533" s="52" t="str">
        <f t="array" ref="N1533">IFERROR(VLOOKUP(B1533,RT!A:AK,37,FALSE),"")</f>
        <v/>
      </c>
      <c r="O1533" s="54" t="str">
        <f t="array" ref="O1533">IFERROR(VLOOKUP(B1533,RT!A:I,9,FALSE),"")</f>
        <v/>
      </c>
      <c r="P1533" s="52" t="str">
        <f t="array" ref="P1533">IFERROR(VLOOKUP(B1533,RT!A:H,8,FALSE),"")</f>
        <v/>
      </c>
      <c r="Q1533" s="55" t="str">
        <f t="array" ref="Q1533">IFERROR(VLOOKUP(B1533,RT!A:AA,27,FALSE),"")</f>
        <v/>
      </c>
      <c r="R1533" s="56" t="str">
        <f t="array" ref="R1533">IF(AND(E1533&lt;&gt;"",G1533="INS",K1533="OUI",M1533&gt;0),M1533*IF($O1533&gt;41790,5.94,5.65),"")</f>
        <v/>
      </c>
      <c r="S1533" s="50" t="str">
        <f t="array" ref="S1533">IF(AND(E1533&lt;&gt;"",G1533="REV",K1533="OUI",M1533&gt;0),M1533*IF($O1533&gt;41790,6.2,5.9),"")</f>
        <v/>
      </c>
      <c r="T1533" s="57" t="str">
        <f t="array" ref="T1533">IF(AND(E1533&lt;&gt;"",K1533="NON",OR(L1533="Branchement individuel",L1533="Batiment détruit")),3,"")</f>
        <v/>
      </c>
      <c r="U1533" s="58"/>
      <c r="V1533" s="58" t="str">
        <f t="array" ref="V1533">IF(AND(E1533&lt;&gt;"",K1533="OUI",Q1533="OUI"),18,"")</f>
        <v/>
      </c>
      <c r="W1533" s="49" t="str">
        <f t="array" ref="W1533">IF(AND(E1533&lt;&gt;"",K1533="OUI",Q1533="OUI"),60,"")</f>
        <v/>
      </c>
      <c r="X1533" s="56"/>
      <c r="Y1533" s="49"/>
      <c r="Z1533" s="49"/>
      <c r="AA1533" s="51"/>
      <c r="AB1533" s="48"/>
    </row>
    <row r="1534" spans="1:28" x14ac:dyDescent="0.25">
      <c r="A1534" s="152" t="str">
        <f t="array" ref="A1534">IF(D1534="",RIGHT(E1534,7),"")</f>
        <v>5460463</v>
      </c>
      <c r="B1534" s="152">
        <f t="array" ref="B1534">E1534</f>
        <v>10005460463</v>
      </c>
      <c r="C1534" s="61" t="str">
        <f t="array" ref="C1534">IFERROR(VLOOKUP(B1534,RT!A:B,2,FALSE),"")</f>
        <v/>
      </c>
      <c r="D1534" s="7" t="str">
        <f t="array" ref="D1534">IFERROR(VLOOKUP(B1534,RT!A:J,10,FALSE),"")</f>
        <v/>
      </c>
      <c r="E1534" s="203">
        <v>10005460463</v>
      </c>
      <c r="F1534" s="204" t="s">
        <v>2241</v>
      </c>
      <c r="G1534" s="204" t="s">
        <v>70</v>
      </c>
      <c r="H1534" s="204"/>
      <c r="I1534" s="204" t="s">
        <v>2236</v>
      </c>
      <c r="J1534" s="202" t="s">
        <v>334</v>
      </c>
      <c r="K1534" s="169" t="str">
        <f t="array" ref="K1534">IFERROR(VLOOKUP(B1534,RT!A:K,11,FALSE),"")</f>
        <v/>
      </c>
      <c r="L1534" s="170" t="str">
        <f t="array" ref="L1534">IFERROR(VLOOKUP(B1534,RT!A:AJ,36,FALSE),"")</f>
        <v/>
      </c>
      <c r="M1534" s="53" t="str">
        <f t="array" ref="M1534">IFERROR(VLOOKUP(B1534,RT!A:AL,38,FALSE),"")</f>
        <v/>
      </c>
      <c r="N1534" s="52" t="str">
        <f t="array" ref="N1534">IFERROR(VLOOKUP(B1534,RT!A:AK,37,FALSE),"")</f>
        <v/>
      </c>
      <c r="O1534" s="54" t="str">
        <f t="array" ref="O1534">IFERROR(VLOOKUP(B1534,RT!A:I,9,FALSE),"")</f>
        <v/>
      </c>
      <c r="P1534" s="52" t="str">
        <f t="array" ref="P1534">IFERROR(VLOOKUP(B1534,RT!A:H,8,FALSE),"")</f>
        <v/>
      </c>
      <c r="Q1534" s="55" t="str">
        <f t="array" ref="Q1534">IFERROR(VLOOKUP(B1534,RT!A:AA,27,FALSE),"")</f>
        <v/>
      </c>
      <c r="R1534" s="56" t="str">
        <f t="array" ref="R1534">IF(AND(E1534&lt;&gt;"",G1534="INS",K1534="OUI",M1534&gt;0),M1534*IF($O1534&gt;41790,5.94,5.65),"")</f>
        <v/>
      </c>
      <c r="S1534" s="50" t="str">
        <f t="array" ref="S1534">IF(AND(E1534&lt;&gt;"",G1534="REV",K1534="OUI",M1534&gt;0),M1534*IF($O1534&gt;41790,6.2,5.9),"")</f>
        <v/>
      </c>
      <c r="T1534" s="57" t="str">
        <f t="array" ref="T1534">IF(AND(E1534&lt;&gt;"",K1534="NON",OR(L1534="Branchement individuel",L1534="Batiment détruit")),3,"")</f>
        <v/>
      </c>
      <c r="U1534" s="58"/>
      <c r="V1534" s="58" t="str">
        <f t="array" ref="V1534">IF(AND(E1534&lt;&gt;"",K1534="OUI",Q1534="OUI"),18,"")</f>
        <v/>
      </c>
      <c r="W1534" s="49" t="str">
        <f t="array" ref="W1534">IF(AND(E1534&lt;&gt;"",K1534="OUI",Q1534="OUI"),60,"")</f>
        <v/>
      </c>
      <c r="X1534" s="56"/>
      <c r="Y1534" s="49"/>
      <c r="Z1534" s="49"/>
      <c r="AA1534" s="51"/>
      <c r="AB1534" s="48"/>
    </row>
    <row r="1535" spans="1:28" x14ac:dyDescent="0.25">
      <c r="A1535" s="152" t="str">
        <f t="array" ref="A1535">IF(D1535="",RIGHT(E1535,7),"")</f>
        <v>5464637</v>
      </c>
      <c r="B1535" s="152">
        <f t="array" ref="B1535">E1535</f>
        <v>10005464637</v>
      </c>
      <c r="C1535" s="61" t="str">
        <f t="array" ref="C1535">IFERROR(VLOOKUP(B1535,RT!A:B,2,FALSE),"")</f>
        <v/>
      </c>
      <c r="D1535" s="7" t="str">
        <f t="array" ref="D1535">IFERROR(VLOOKUP(B1535,RT!A:J,10,FALSE),"")</f>
        <v/>
      </c>
      <c r="E1535" s="203">
        <v>10005464637</v>
      </c>
      <c r="F1535" s="204" t="s">
        <v>2255</v>
      </c>
      <c r="G1535" s="204" t="s">
        <v>70</v>
      </c>
      <c r="H1535" s="204"/>
      <c r="I1535" s="204" t="s">
        <v>2236</v>
      </c>
      <c r="J1535" s="202" t="s">
        <v>334</v>
      </c>
      <c r="K1535" s="169" t="str">
        <f t="array" ref="K1535">IFERROR(VLOOKUP(B1535,RT!A:K,11,FALSE),"")</f>
        <v/>
      </c>
      <c r="L1535" s="170" t="str">
        <f t="array" ref="L1535">IFERROR(VLOOKUP(B1535,RT!A:AJ,36,FALSE),"")</f>
        <v/>
      </c>
      <c r="M1535" s="53" t="str">
        <f t="array" ref="M1535">IFERROR(VLOOKUP(B1535,RT!A:AL,38,FALSE),"")</f>
        <v/>
      </c>
      <c r="N1535" s="52" t="str">
        <f t="array" ref="N1535">IFERROR(VLOOKUP(B1535,RT!A:AK,37,FALSE),"")</f>
        <v/>
      </c>
      <c r="O1535" s="54" t="str">
        <f t="array" ref="O1535">IFERROR(VLOOKUP(B1535,RT!A:I,9,FALSE),"")</f>
        <v/>
      </c>
      <c r="P1535" s="52" t="str">
        <f t="array" ref="P1535">IFERROR(VLOOKUP(B1535,RT!A:H,8,FALSE),"")</f>
        <v/>
      </c>
      <c r="Q1535" s="55" t="str">
        <f t="array" ref="Q1535">IFERROR(VLOOKUP(B1535,RT!A:AA,27,FALSE),"")</f>
        <v/>
      </c>
      <c r="R1535" s="56" t="str">
        <f t="array" ref="R1535">IF(AND(E1535&lt;&gt;"",G1535="INS",K1535="OUI",M1535&gt;0),M1535*IF($O1535&gt;41790,5.94,5.65),"")</f>
        <v/>
      </c>
      <c r="S1535" s="50" t="str">
        <f t="array" ref="S1535">IF(AND(E1535&lt;&gt;"",G1535="REV",K1535="OUI",M1535&gt;0),M1535*IF($O1535&gt;41790,6.2,5.9),"")</f>
        <v/>
      </c>
      <c r="T1535" s="57" t="str">
        <f t="array" ref="T1535">IF(AND(E1535&lt;&gt;"",K1535="NON",OR(L1535="Branchement individuel",L1535="Batiment détruit")),3,"")</f>
        <v/>
      </c>
      <c r="U1535" s="58"/>
      <c r="V1535" s="58" t="str">
        <f t="array" ref="V1535">IF(AND(E1535&lt;&gt;"",K1535="OUI",Q1535="OUI"),18,"")</f>
        <v/>
      </c>
      <c r="W1535" s="49" t="str">
        <f t="array" ref="W1535">IF(AND(E1535&lt;&gt;"",K1535="OUI",Q1535="OUI"),60,"")</f>
        <v/>
      </c>
      <c r="X1535" s="56"/>
      <c r="Y1535" s="49"/>
      <c r="Z1535" s="49"/>
      <c r="AA1535" s="51"/>
      <c r="AB1535" s="48"/>
    </row>
    <row r="1536" spans="1:28" x14ac:dyDescent="0.25">
      <c r="A1536" s="152" t="str">
        <f t="array" ref="A1536">IF(D1536="",RIGHT(E1536,7),"")</f>
        <v>5461852</v>
      </c>
      <c r="B1536" s="152">
        <f t="array" ref="B1536">E1536</f>
        <v>10005461852</v>
      </c>
      <c r="C1536" s="61" t="str">
        <f t="array" ref="C1536">IFERROR(VLOOKUP(B1536,RT!A:B,2,FALSE),"")</f>
        <v/>
      </c>
      <c r="D1536" s="7" t="str">
        <f t="array" ref="D1536">IFERROR(VLOOKUP(B1536,RT!A:J,10,FALSE),"")</f>
        <v/>
      </c>
      <c r="E1536" s="203">
        <v>10005461852</v>
      </c>
      <c r="F1536" s="204" t="s">
        <v>2257</v>
      </c>
      <c r="G1536" s="204" t="s">
        <v>70</v>
      </c>
      <c r="H1536" s="204"/>
      <c r="I1536" s="204" t="s">
        <v>2236</v>
      </c>
      <c r="J1536" s="202" t="s">
        <v>334</v>
      </c>
      <c r="K1536" s="169" t="str">
        <f t="array" ref="K1536">IFERROR(VLOOKUP(B1536,RT!A:K,11,FALSE),"")</f>
        <v/>
      </c>
      <c r="L1536" s="170" t="str">
        <f t="array" ref="L1536">IFERROR(VLOOKUP(B1536,RT!A:AJ,36,FALSE),"")</f>
        <v/>
      </c>
      <c r="M1536" s="53" t="str">
        <f t="array" ref="M1536">IFERROR(VLOOKUP(B1536,RT!A:AL,38,FALSE),"")</f>
        <v/>
      </c>
      <c r="N1536" s="52" t="str">
        <f t="array" ref="N1536">IFERROR(VLOOKUP(B1536,RT!A:AK,37,FALSE),"")</f>
        <v/>
      </c>
      <c r="O1536" s="54" t="str">
        <f t="array" ref="O1536">IFERROR(VLOOKUP(B1536,RT!A:I,9,FALSE),"")</f>
        <v/>
      </c>
      <c r="P1536" s="52" t="str">
        <f t="array" ref="P1536">IFERROR(VLOOKUP(B1536,RT!A:H,8,FALSE),"")</f>
        <v/>
      </c>
      <c r="Q1536" s="55" t="str">
        <f t="array" ref="Q1536">IFERROR(VLOOKUP(B1536,RT!A:AA,27,FALSE),"")</f>
        <v/>
      </c>
      <c r="R1536" s="56" t="str">
        <f t="array" ref="R1536">IF(AND(E1536&lt;&gt;"",G1536="INS",K1536="OUI",M1536&gt;0),M1536*IF($O1536&gt;41790,5.94,5.65),"")</f>
        <v/>
      </c>
      <c r="S1536" s="50" t="str">
        <f t="array" ref="S1536">IF(AND(E1536&lt;&gt;"",G1536="REV",K1536="OUI",M1536&gt;0),M1536*IF($O1536&gt;41790,6.2,5.9),"")</f>
        <v/>
      </c>
      <c r="T1536" s="57" t="str">
        <f t="array" ref="T1536">IF(AND(E1536&lt;&gt;"",K1536="NON",OR(L1536="Branchement individuel",L1536="Batiment détruit")),3,"")</f>
        <v/>
      </c>
      <c r="U1536" s="58"/>
      <c r="V1536" s="58" t="str">
        <f t="array" ref="V1536">IF(AND(E1536&lt;&gt;"",K1536="OUI",Q1536="OUI"),18,"")</f>
        <v/>
      </c>
      <c r="W1536" s="49" t="str">
        <f t="array" ref="W1536">IF(AND(E1536&lt;&gt;"",K1536="OUI",Q1536="OUI"),60,"")</f>
        <v/>
      </c>
      <c r="X1536" s="56"/>
      <c r="Y1536" s="49"/>
      <c r="Z1536" s="49"/>
      <c r="AA1536" s="51"/>
      <c r="AB1536" s="48"/>
    </row>
    <row r="1537" spans="1:28" x14ac:dyDescent="0.25">
      <c r="A1537" s="152" t="str">
        <f t="array" ref="A1537">IF(D1537="",RIGHT(E1537,7),"")</f>
        <v>5462580</v>
      </c>
      <c r="B1537" s="152">
        <f t="array" ref="B1537">E1537</f>
        <v>10005462580</v>
      </c>
      <c r="C1537" s="61" t="str">
        <f t="array" ref="C1537">IFERROR(VLOOKUP(B1537,RT!A:B,2,FALSE),"")</f>
        <v/>
      </c>
      <c r="D1537" s="7" t="str">
        <f t="array" ref="D1537">IFERROR(VLOOKUP(B1537,RT!A:J,10,FALSE),"")</f>
        <v/>
      </c>
      <c r="E1537" s="203">
        <v>10005462580</v>
      </c>
      <c r="F1537" s="204" t="s">
        <v>2246</v>
      </c>
      <c r="G1537" s="204" t="s">
        <v>70</v>
      </c>
      <c r="H1537" s="204"/>
      <c r="I1537" s="204" t="s">
        <v>2236</v>
      </c>
      <c r="J1537" s="202" t="s">
        <v>334</v>
      </c>
      <c r="K1537" s="169" t="str">
        <f t="array" ref="K1537">IFERROR(VLOOKUP(B1537,RT!A:K,11,FALSE),"")</f>
        <v/>
      </c>
      <c r="L1537" s="170" t="str">
        <f t="array" ref="L1537">IFERROR(VLOOKUP(B1537,RT!A:AJ,36,FALSE),"")</f>
        <v/>
      </c>
      <c r="M1537" s="53" t="str">
        <f t="array" ref="M1537">IFERROR(VLOOKUP(B1537,RT!A:AL,38,FALSE),"")</f>
        <v/>
      </c>
      <c r="N1537" s="52" t="str">
        <f t="array" ref="N1537">IFERROR(VLOOKUP(B1537,RT!A:AK,37,FALSE),"")</f>
        <v/>
      </c>
      <c r="O1537" s="54" t="str">
        <f t="array" ref="O1537">IFERROR(VLOOKUP(B1537,RT!A:I,9,FALSE),"")</f>
        <v/>
      </c>
      <c r="P1537" s="52" t="str">
        <f t="array" ref="P1537">IFERROR(VLOOKUP(B1537,RT!A:H,8,FALSE),"")</f>
        <v/>
      </c>
      <c r="Q1537" s="55" t="str">
        <f t="array" ref="Q1537">IFERROR(VLOOKUP(B1537,RT!A:AA,27,FALSE),"")</f>
        <v/>
      </c>
      <c r="R1537" s="56" t="str">
        <f t="array" ref="R1537">IF(AND(E1537&lt;&gt;"",G1537="INS",K1537="OUI",M1537&gt;0),M1537*IF($O1537&gt;41790,5.94,5.65),"")</f>
        <v/>
      </c>
      <c r="S1537" s="50" t="str">
        <f t="array" ref="S1537">IF(AND(E1537&lt;&gt;"",G1537="REV",K1537="OUI",M1537&gt;0),M1537*IF($O1537&gt;41790,6.2,5.9),"")</f>
        <v/>
      </c>
      <c r="T1537" s="57" t="str">
        <f t="array" ref="T1537">IF(AND(E1537&lt;&gt;"",K1537="NON",OR(L1537="Branchement individuel",L1537="Batiment détruit")),3,"")</f>
        <v/>
      </c>
      <c r="U1537" s="58"/>
      <c r="V1537" s="58" t="str">
        <f t="array" ref="V1537">IF(AND(E1537&lt;&gt;"",K1537="OUI",Q1537="OUI"),18,"")</f>
        <v/>
      </c>
      <c r="W1537" s="49" t="str">
        <f t="array" ref="W1537">IF(AND(E1537&lt;&gt;"",K1537="OUI",Q1537="OUI"),60,"")</f>
        <v/>
      </c>
      <c r="X1537" s="56"/>
      <c r="Y1537" s="49"/>
      <c r="Z1537" s="49"/>
      <c r="AA1537" s="51"/>
      <c r="AB1537" s="48"/>
    </row>
    <row r="1538" spans="1:28" x14ac:dyDescent="0.25">
      <c r="A1538" s="152" t="str">
        <f t="array" ref="A1538">IF(D1538="",RIGHT(E1538,7),"")</f>
        <v>5461853</v>
      </c>
      <c r="B1538" s="152">
        <f t="array" ref="B1538">E1538</f>
        <v>10005461853</v>
      </c>
      <c r="C1538" s="61" t="str">
        <f t="array" ref="C1538">IFERROR(VLOOKUP(B1538,RT!A:B,2,FALSE),"")</f>
        <v/>
      </c>
      <c r="D1538" s="7" t="str">
        <f t="array" ref="D1538">IFERROR(VLOOKUP(B1538,RT!A:J,10,FALSE),"")</f>
        <v/>
      </c>
      <c r="E1538" s="203">
        <v>10005461853</v>
      </c>
      <c r="F1538" s="204" t="s">
        <v>2247</v>
      </c>
      <c r="G1538" s="204" t="s">
        <v>70</v>
      </c>
      <c r="H1538" s="204"/>
      <c r="I1538" s="204" t="s">
        <v>2236</v>
      </c>
      <c r="J1538" s="202" t="s">
        <v>334</v>
      </c>
      <c r="K1538" s="169" t="str">
        <f t="array" ref="K1538">IFERROR(VLOOKUP(B1538,RT!A:K,11,FALSE),"")</f>
        <v/>
      </c>
      <c r="L1538" s="170" t="str">
        <f t="array" ref="L1538">IFERROR(VLOOKUP(B1538,RT!A:AJ,36,FALSE),"")</f>
        <v/>
      </c>
      <c r="M1538" s="53" t="str">
        <f t="array" ref="M1538">IFERROR(VLOOKUP(B1538,RT!A:AL,38,FALSE),"")</f>
        <v/>
      </c>
      <c r="N1538" s="52" t="str">
        <f t="array" ref="N1538">IFERROR(VLOOKUP(B1538,RT!A:AK,37,FALSE),"")</f>
        <v/>
      </c>
      <c r="O1538" s="54" t="str">
        <f t="array" ref="O1538">IFERROR(VLOOKUP(B1538,RT!A:I,9,FALSE),"")</f>
        <v/>
      </c>
      <c r="P1538" s="52" t="str">
        <f t="array" ref="P1538">IFERROR(VLOOKUP(B1538,RT!A:H,8,FALSE),"")</f>
        <v/>
      </c>
      <c r="Q1538" s="55" t="str">
        <f t="array" ref="Q1538">IFERROR(VLOOKUP(B1538,RT!A:AA,27,FALSE),"")</f>
        <v/>
      </c>
      <c r="R1538" s="56" t="str">
        <f t="array" ref="R1538">IF(AND(E1538&lt;&gt;"",G1538="INS",K1538="OUI",M1538&gt;0),M1538*IF($O1538&gt;41790,5.94,5.65),"")</f>
        <v/>
      </c>
      <c r="S1538" s="50" t="str">
        <f t="array" ref="S1538">IF(AND(E1538&lt;&gt;"",G1538="REV",K1538="OUI",M1538&gt;0),M1538*IF($O1538&gt;41790,6.2,5.9),"")</f>
        <v/>
      </c>
      <c r="T1538" s="57" t="str">
        <f t="array" ref="T1538">IF(AND(E1538&lt;&gt;"",K1538="NON",OR(L1538="Branchement individuel",L1538="Batiment détruit")),3,"")</f>
        <v/>
      </c>
      <c r="U1538" s="58"/>
      <c r="V1538" s="58" t="str">
        <f t="array" ref="V1538">IF(AND(E1538&lt;&gt;"",K1538="OUI",Q1538="OUI"),18,"")</f>
        <v/>
      </c>
      <c r="W1538" s="49" t="str">
        <f t="array" ref="W1538">IF(AND(E1538&lt;&gt;"",K1538="OUI",Q1538="OUI"),60,"")</f>
        <v/>
      </c>
      <c r="X1538" s="56"/>
      <c r="Y1538" s="49"/>
      <c r="Z1538" s="49"/>
      <c r="AA1538" s="51"/>
      <c r="AB1538" s="48"/>
    </row>
    <row r="1539" spans="1:28" x14ac:dyDescent="0.25">
      <c r="A1539" s="152" t="str">
        <f t="array" ref="A1539">IF(D1539="",RIGHT(E1539,7),"")</f>
        <v>5457781</v>
      </c>
      <c r="B1539" s="152">
        <f t="array" ref="B1539">E1539</f>
        <v>10005457781</v>
      </c>
      <c r="C1539" s="61" t="str">
        <f t="array" ref="C1539">IFERROR(VLOOKUP(B1539,RT!A:B,2,FALSE),"")</f>
        <v/>
      </c>
      <c r="D1539" s="7" t="str">
        <f t="array" ref="D1539">IFERROR(VLOOKUP(B1539,RT!A:J,10,FALSE),"")</f>
        <v/>
      </c>
      <c r="E1539" s="203">
        <v>10005457781</v>
      </c>
      <c r="F1539" s="204" t="s">
        <v>2283</v>
      </c>
      <c r="G1539" s="204" t="s">
        <v>70</v>
      </c>
      <c r="H1539" s="204"/>
      <c r="I1539" s="204" t="s">
        <v>2236</v>
      </c>
      <c r="J1539" s="202" t="s">
        <v>334</v>
      </c>
      <c r="K1539" s="169" t="str">
        <f t="array" ref="K1539">IFERROR(VLOOKUP(B1539,RT!A:K,11,FALSE),"")</f>
        <v/>
      </c>
      <c r="L1539" s="170" t="str">
        <f t="array" ref="L1539">IFERROR(VLOOKUP(B1539,RT!A:AJ,36,FALSE),"")</f>
        <v/>
      </c>
      <c r="M1539" s="53" t="str">
        <f t="array" ref="M1539">IFERROR(VLOOKUP(B1539,RT!A:AL,38,FALSE),"")</f>
        <v/>
      </c>
      <c r="N1539" s="52" t="str">
        <f t="array" ref="N1539">IFERROR(VLOOKUP(B1539,RT!A:AK,37,FALSE),"")</f>
        <v/>
      </c>
      <c r="O1539" s="54" t="str">
        <f t="array" ref="O1539">IFERROR(VLOOKUP(B1539,RT!A:I,9,FALSE),"")</f>
        <v/>
      </c>
      <c r="P1539" s="52" t="str">
        <f t="array" ref="P1539">IFERROR(VLOOKUP(B1539,RT!A:H,8,FALSE),"")</f>
        <v/>
      </c>
      <c r="Q1539" s="55" t="str">
        <f t="array" ref="Q1539">IFERROR(VLOOKUP(B1539,RT!A:AA,27,FALSE),"")</f>
        <v/>
      </c>
      <c r="R1539" s="56" t="str">
        <f t="array" ref="R1539">IF(AND(E1539&lt;&gt;"",G1539="INS",K1539="OUI",M1539&gt;0),M1539*IF($O1539&gt;41790,5.94,5.65),"")</f>
        <v/>
      </c>
      <c r="S1539" s="50" t="str">
        <f t="array" ref="S1539">IF(AND(E1539&lt;&gt;"",G1539="REV",K1539="OUI",M1539&gt;0),M1539*IF($O1539&gt;41790,6.2,5.9),"")</f>
        <v/>
      </c>
      <c r="T1539" s="57" t="str">
        <f t="array" ref="T1539">IF(AND(E1539&lt;&gt;"",K1539="NON",OR(L1539="Branchement individuel",L1539="Batiment détruit")),3,"")</f>
        <v/>
      </c>
      <c r="U1539" s="58"/>
      <c r="V1539" s="58" t="str">
        <f t="array" ref="V1539">IF(AND(E1539&lt;&gt;"",K1539="OUI",Q1539="OUI"),18,"")</f>
        <v/>
      </c>
      <c r="W1539" s="49" t="str">
        <f t="array" ref="W1539">IF(AND(E1539&lt;&gt;"",K1539="OUI",Q1539="OUI"),60,"")</f>
        <v/>
      </c>
      <c r="X1539" s="56"/>
      <c r="Y1539" s="49"/>
      <c r="Z1539" s="49"/>
      <c r="AA1539" s="51"/>
      <c r="AB1539" s="48"/>
    </row>
    <row r="1540" spans="1:28" x14ac:dyDescent="0.25">
      <c r="A1540" s="152" t="str">
        <f t="array" ref="A1540">IF(D1540="",RIGHT(E1540,7),"")</f>
        <v>5524172</v>
      </c>
      <c r="B1540" s="152">
        <f t="array" ref="B1540">E1540</f>
        <v>10005524172</v>
      </c>
      <c r="C1540" s="61" t="str">
        <f t="array" ref="C1540">IFERROR(VLOOKUP(B1540,RT!A:B,2,FALSE),"")</f>
        <v/>
      </c>
      <c r="D1540" s="7" t="str">
        <f t="array" ref="D1540">IFERROR(VLOOKUP(B1540,RT!A:J,10,FALSE),"")</f>
        <v/>
      </c>
      <c r="E1540" s="203">
        <v>10005524172</v>
      </c>
      <c r="F1540" s="204" t="s">
        <v>2245</v>
      </c>
      <c r="G1540" s="204" t="s">
        <v>70</v>
      </c>
      <c r="H1540" s="204"/>
      <c r="I1540" s="204" t="s">
        <v>2236</v>
      </c>
      <c r="J1540" s="202" t="s">
        <v>334</v>
      </c>
      <c r="K1540" s="169" t="str">
        <f t="array" ref="K1540">IFERROR(VLOOKUP(B1540,RT!A:K,11,FALSE),"")</f>
        <v/>
      </c>
      <c r="L1540" s="170" t="str">
        <f t="array" ref="L1540">IFERROR(VLOOKUP(B1540,RT!A:AJ,36,FALSE),"")</f>
        <v/>
      </c>
      <c r="M1540" s="53" t="str">
        <f t="array" ref="M1540">IFERROR(VLOOKUP(B1540,RT!A:AL,38,FALSE),"")</f>
        <v/>
      </c>
      <c r="N1540" s="52" t="str">
        <f t="array" ref="N1540">IFERROR(VLOOKUP(B1540,RT!A:AK,37,FALSE),"")</f>
        <v/>
      </c>
      <c r="O1540" s="54" t="str">
        <f t="array" ref="O1540">IFERROR(VLOOKUP(B1540,RT!A:I,9,FALSE),"")</f>
        <v/>
      </c>
      <c r="P1540" s="52" t="str">
        <f t="array" ref="P1540">IFERROR(VLOOKUP(B1540,RT!A:H,8,FALSE),"")</f>
        <v/>
      </c>
      <c r="Q1540" s="55" t="str">
        <f t="array" ref="Q1540">IFERROR(VLOOKUP(B1540,RT!A:AA,27,FALSE),"")</f>
        <v/>
      </c>
      <c r="R1540" s="56" t="str">
        <f t="array" ref="R1540">IF(AND(E1540&lt;&gt;"",G1540="INS",K1540="OUI",M1540&gt;0),M1540*IF($O1540&gt;41790,5.94,5.65),"")</f>
        <v/>
      </c>
      <c r="S1540" s="50" t="str">
        <f t="array" ref="S1540">IF(AND(E1540&lt;&gt;"",G1540="REV",K1540="OUI",M1540&gt;0),M1540*IF($O1540&gt;41790,6.2,5.9),"")</f>
        <v/>
      </c>
      <c r="T1540" s="57" t="str">
        <f t="array" ref="T1540">IF(AND(E1540&lt;&gt;"",K1540="NON",OR(L1540="Branchement individuel",L1540="Batiment détruit")),3,"")</f>
        <v/>
      </c>
      <c r="U1540" s="58"/>
      <c r="V1540" s="58" t="str">
        <f t="array" ref="V1540">IF(AND(E1540&lt;&gt;"",K1540="OUI",Q1540="OUI"),18,"")</f>
        <v/>
      </c>
      <c r="W1540" s="49" t="str">
        <f t="array" ref="W1540">IF(AND(E1540&lt;&gt;"",K1540="OUI",Q1540="OUI"),60,"")</f>
        <v/>
      </c>
      <c r="X1540" s="56"/>
      <c r="Y1540" s="49"/>
      <c r="Z1540" s="49"/>
      <c r="AA1540" s="51"/>
      <c r="AB1540" s="48"/>
    </row>
    <row r="1541" spans="1:28" x14ac:dyDescent="0.25">
      <c r="A1541" s="152" t="str">
        <f t="array" ref="A1541">IF(D1541="",RIGHT(E1541,7),"")</f>
        <v>5461161</v>
      </c>
      <c r="B1541" s="152">
        <f t="array" ref="B1541">E1541</f>
        <v>10005461161</v>
      </c>
      <c r="C1541" s="61" t="str">
        <f t="array" ref="C1541">IFERROR(VLOOKUP(B1541,RT!A:B,2,FALSE),"")</f>
        <v/>
      </c>
      <c r="D1541" s="7" t="str">
        <f t="array" ref="D1541">IFERROR(VLOOKUP(B1541,RT!A:J,10,FALSE),"")</f>
        <v/>
      </c>
      <c r="E1541" s="203">
        <v>10005461161</v>
      </c>
      <c r="F1541" s="204" t="s">
        <v>2251</v>
      </c>
      <c r="G1541" s="204" t="s">
        <v>70</v>
      </c>
      <c r="H1541" s="204"/>
      <c r="I1541" s="204" t="s">
        <v>2236</v>
      </c>
      <c r="J1541" s="202" t="s">
        <v>334</v>
      </c>
      <c r="K1541" s="169" t="str">
        <f t="array" ref="K1541">IFERROR(VLOOKUP(B1541,RT!A:K,11,FALSE),"")</f>
        <v/>
      </c>
      <c r="L1541" s="170" t="str">
        <f t="array" ref="L1541">IFERROR(VLOOKUP(B1541,RT!A:AJ,36,FALSE),"")</f>
        <v/>
      </c>
      <c r="M1541" s="53" t="str">
        <f t="array" ref="M1541">IFERROR(VLOOKUP(B1541,RT!A:AL,38,FALSE),"")</f>
        <v/>
      </c>
      <c r="N1541" s="52" t="str">
        <f t="array" ref="N1541">IFERROR(VLOOKUP(B1541,RT!A:AK,37,FALSE),"")</f>
        <v/>
      </c>
      <c r="O1541" s="54" t="str">
        <f t="array" ref="O1541">IFERROR(VLOOKUP(B1541,RT!A:I,9,FALSE),"")</f>
        <v/>
      </c>
      <c r="P1541" s="52" t="str">
        <f t="array" ref="P1541">IFERROR(VLOOKUP(B1541,RT!A:H,8,FALSE),"")</f>
        <v/>
      </c>
      <c r="Q1541" s="55" t="str">
        <f t="array" ref="Q1541">IFERROR(VLOOKUP(B1541,RT!A:AA,27,FALSE),"")</f>
        <v/>
      </c>
      <c r="R1541" s="56" t="str">
        <f t="array" ref="R1541">IF(AND(E1541&lt;&gt;"",G1541="INS",K1541="OUI",M1541&gt;0),M1541*IF($O1541&gt;41790,5.94,5.65),"")</f>
        <v/>
      </c>
      <c r="S1541" s="50" t="str">
        <f t="array" ref="S1541">IF(AND(E1541&lt;&gt;"",G1541="REV",K1541="OUI",M1541&gt;0),M1541*IF($O1541&gt;41790,6.2,5.9),"")</f>
        <v/>
      </c>
      <c r="T1541" s="57" t="str">
        <f t="array" ref="T1541">IF(AND(E1541&lt;&gt;"",K1541="NON",OR(L1541="Branchement individuel",L1541="Batiment détruit")),3,"")</f>
        <v/>
      </c>
      <c r="U1541" s="58"/>
      <c r="V1541" s="58" t="str">
        <f t="array" ref="V1541">IF(AND(E1541&lt;&gt;"",K1541="OUI",Q1541="OUI"),18,"")</f>
        <v/>
      </c>
      <c r="W1541" s="49" t="str">
        <f t="array" ref="W1541">IF(AND(E1541&lt;&gt;"",K1541="OUI",Q1541="OUI"),60,"")</f>
        <v/>
      </c>
      <c r="X1541" s="56"/>
      <c r="Y1541" s="49"/>
      <c r="Z1541" s="49"/>
      <c r="AA1541" s="51"/>
      <c r="AB1541" s="48"/>
    </row>
    <row r="1542" spans="1:28" x14ac:dyDescent="0.25">
      <c r="A1542" s="152" t="str">
        <f t="array" ref="A1542">IF(D1542="",RIGHT(E1542,7),"")</f>
        <v>5464638</v>
      </c>
      <c r="B1542" s="152">
        <f t="array" ref="B1542">E1542</f>
        <v>10005464638</v>
      </c>
      <c r="C1542" s="61" t="str">
        <f t="array" ref="C1542">IFERROR(VLOOKUP(B1542,RT!A:B,2,FALSE),"")</f>
        <v/>
      </c>
      <c r="D1542" s="7" t="str">
        <f t="array" ref="D1542">IFERROR(VLOOKUP(B1542,RT!A:J,10,FALSE),"")</f>
        <v/>
      </c>
      <c r="E1542" s="203">
        <v>10005464638</v>
      </c>
      <c r="F1542" s="204" t="s">
        <v>2249</v>
      </c>
      <c r="G1542" s="204" t="s">
        <v>70</v>
      </c>
      <c r="H1542" s="204"/>
      <c r="I1542" s="204" t="s">
        <v>2236</v>
      </c>
      <c r="J1542" s="202" t="s">
        <v>334</v>
      </c>
      <c r="K1542" s="169" t="str">
        <f t="array" ref="K1542">IFERROR(VLOOKUP(B1542,RT!A:K,11,FALSE),"")</f>
        <v/>
      </c>
      <c r="L1542" s="170" t="str">
        <f t="array" ref="L1542">IFERROR(VLOOKUP(B1542,RT!A:AJ,36,FALSE),"")</f>
        <v/>
      </c>
      <c r="M1542" s="53" t="str">
        <f t="array" ref="M1542">IFERROR(VLOOKUP(B1542,RT!A:AL,38,FALSE),"")</f>
        <v/>
      </c>
      <c r="N1542" s="52" t="str">
        <f t="array" ref="N1542">IFERROR(VLOOKUP(B1542,RT!A:AK,37,FALSE),"")</f>
        <v/>
      </c>
      <c r="O1542" s="54" t="str">
        <f t="array" ref="O1542">IFERROR(VLOOKUP(B1542,RT!A:I,9,FALSE),"")</f>
        <v/>
      </c>
      <c r="P1542" s="52" t="str">
        <f t="array" ref="P1542">IFERROR(VLOOKUP(B1542,RT!A:H,8,FALSE),"")</f>
        <v/>
      </c>
      <c r="Q1542" s="55" t="str">
        <f t="array" ref="Q1542">IFERROR(VLOOKUP(B1542,RT!A:AA,27,FALSE),"")</f>
        <v/>
      </c>
      <c r="R1542" s="56" t="str">
        <f t="array" ref="R1542">IF(AND(E1542&lt;&gt;"",G1542="INS",K1542="OUI",M1542&gt;0),M1542*IF($O1542&gt;41790,5.94,5.65),"")</f>
        <v/>
      </c>
      <c r="S1542" s="50" t="str">
        <f t="array" ref="S1542">IF(AND(E1542&lt;&gt;"",G1542="REV",K1542="OUI",M1542&gt;0),M1542*IF($O1542&gt;41790,6.2,5.9),"")</f>
        <v/>
      </c>
      <c r="T1542" s="57" t="str">
        <f t="array" ref="T1542">IF(AND(E1542&lt;&gt;"",K1542="NON",OR(L1542="Branchement individuel",L1542="Batiment détruit")),3,"")</f>
        <v/>
      </c>
      <c r="U1542" s="58"/>
      <c r="V1542" s="58" t="str">
        <f t="array" ref="V1542">IF(AND(E1542&lt;&gt;"",K1542="OUI",Q1542="OUI"),18,"")</f>
        <v/>
      </c>
      <c r="W1542" s="49" t="str">
        <f t="array" ref="W1542">IF(AND(E1542&lt;&gt;"",K1542="OUI",Q1542="OUI"),60,"")</f>
        <v/>
      </c>
      <c r="X1542" s="56"/>
      <c r="Y1542" s="49"/>
      <c r="Z1542" s="49"/>
      <c r="AA1542" s="51"/>
      <c r="AB1542" s="48"/>
    </row>
    <row r="1543" spans="1:28" x14ac:dyDescent="0.25">
      <c r="A1543" s="152" t="str">
        <f t="array" ref="A1543">IF(D1543="",RIGHT(E1543,7),"")</f>
        <v>5457786</v>
      </c>
      <c r="B1543" s="152">
        <f t="array" ref="B1543">E1543</f>
        <v>10005457786</v>
      </c>
      <c r="C1543" s="61" t="str">
        <f t="array" ref="C1543">IFERROR(VLOOKUP(B1543,RT!A:B,2,FALSE),"")</f>
        <v/>
      </c>
      <c r="D1543" s="7" t="str">
        <f t="array" ref="D1543">IFERROR(VLOOKUP(B1543,RT!A:J,10,FALSE),"")</f>
        <v/>
      </c>
      <c r="E1543" s="203">
        <v>10005457786</v>
      </c>
      <c r="F1543" s="204" t="s">
        <v>2248</v>
      </c>
      <c r="G1543" s="204" t="s">
        <v>70</v>
      </c>
      <c r="H1543" s="204"/>
      <c r="I1543" s="204" t="s">
        <v>2236</v>
      </c>
      <c r="J1543" s="202" t="s">
        <v>334</v>
      </c>
      <c r="K1543" s="169" t="str">
        <f t="array" ref="K1543">IFERROR(VLOOKUP(B1543,RT!A:K,11,FALSE),"")</f>
        <v/>
      </c>
      <c r="L1543" s="170" t="str">
        <f t="array" ref="L1543">IFERROR(VLOOKUP(B1543,RT!A:AJ,36,FALSE),"")</f>
        <v/>
      </c>
      <c r="M1543" s="53" t="str">
        <f t="array" ref="M1543">IFERROR(VLOOKUP(B1543,RT!A:AL,38,FALSE),"")</f>
        <v/>
      </c>
      <c r="N1543" s="52" t="str">
        <f t="array" ref="N1543">IFERROR(VLOOKUP(B1543,RT!A:AK,37,FALSE),"")</f>
        <v/>
      </c>
      <c r="O1543" s="54" t="str">
        <f t="array" ref="O1543">IFERROR(VLOOKUP(B1543,RT!A:I,9,FALSE),"")</f>
        <v/>
      </c>
      <c r="P1543" s="52" t="str">
        <f t="array" ref="P1543">IFERROR(VLOOKUP(B1543,RT!A:H,8,FALSE),"")</f>
        <v/>
      </c>
      <c r="Q1543" s="55" t="str">
        <f t="array" ref="Q1543">IFERROR(VLOOKUP(B1543,RT!A:AA,27,FALSE),"")</f>
        <v/>
      </c>
      <c r="R1543" s="56" t="str">
        <f t="array" ref="R1543">IF(AND(E1543&lt;&gt;"",G1543="INS",K1543="OUI",M1543&gt;0),M1543*IF($O1543&gt;41790,5.94,5.65),"")</f>
        <v/>
      </c>
      <c r="S1543" s="50" t="str">
        <f t="array" ref="S1543">IF(AND(E1543&lt;&gt;"",G1543="REV",K1543="OUI",M1543&gt;0),M1543*IF($O1543&gt;41790,6.2,5.9),"")</f>
        <v/>
      </c>
      <c r="T1543" s="57" t="str">
        <f t="array" ref="T1543">IF(AND(E1543&lt;&gt;"",K1543="NON",OR(L1543="Branchement individuel",L1543="Batiment détruit")),3,"")</f>
        <v/>
      </c>
      <c r="U1543" s="58"/>
      <c r="V1543" s="58" t="str">
        <f t="array" ref="V1543">IF(AND(E1543&lt;&gt;"",K1543="OUI",Q1543="OUI"),18,"")</f>
        <v/>
      </c>
      <c r="W1543" s="49" t="str">
        <f t="array" ref="W1543">IF(AND(E1543&lt;&gt;"",K1543="OUI",Q1543="OUI"),60,"")</f>
        <v/>
      </c>
      <c r="X1543" s="56"/>
      <c r="Y1543" s="49"/>
      <c r="Z1543" s="49"/>
      <c r="AA1543" s="51"/>
      <c r="AB1543" s="48"/>
    </row>
    <row r="1544" spans="1:28" x14ac:dyDescent="0.25">
      <c r="A1544" s="152" t="str">
        <f t="array" ref="A1544">IF(D1544="",RIGHT(E1544,7),"")</f>
        <v>5464639</v>
      </c>
      <c r="B1544" s="152">
        <f t="array" ref="B1544">E1544</f>
        <v>10005464639</v>
      </c>
      <c r="C1544" s="61" t="str">
        <f t="array" ref="C1544">IFERROR(VLOOKUP(B1544,RT!A:B,2,FALSE),"")</f>
        <v/>
      </c>
      <c r="D1544" s="7" t="str">
        <f t="array" ref="D1544">IFERROR(VLOOKUP(B1544,RT!A:J,10,FALSE),"")</f>
        <v/>
      </c>
      <c r="E1544" s="203">
        <v>10005464639</v>
      </c>
      <c r="F1544" s="204" t="s">
        <v>2244</v>
      </c>
      <c r="G1544" s="204" t="s">
        <v>70</v>
      </c>
      <c r="H1544" s="204"/>
      <c r="I1544" s="204" t="s">
        <v>2236</v>
      </c>
      <c r="J1544" s="202" t="s">
        <v>334</v>
      </c>
      <c r="K1544" s="169" t="str">
        <f t="array" ref="K1544">IFERROR(VLOOKUP(B1544,RT!A:K,11,FALSE),"")</f>
        <v/>
      </c>
      <c r="L1544" s="170" t="str">
        <f t="array" ref="L1544">IFERROR(VLOOKUP(B1544,RT!A:AJ,36,FALSE),"")</f>
        <v/>
      </c>
      <c r="M1544" s="53" t="str">
        <f t="array" ref="M1544">IFERROR(VLOOKUP(B1544,RT!A:AL,38,FALSE),"")</f>
        <v/>
      </c>
      <c r="N1544" s="52" t="str">
        <f t="array" ref="N1544">IFERROR(VLOOKUP(B1544,RT!A:AK,37,FALSE),"")</f>
        <v/>
      </c>
      <c r="O1544" s="54" t="str">
        <f t="array" ref="O1544">IFERROR(VLOOKUP(B1544,RT!A:I,9,FALSE),"")</f>
        <v/>
      </c>
      <c r="P1544" s="52" t="str">
        <f t="array" ref="P1544">IFERROR(VLOOKUP(B1544,RT!A:H,8,FALSE),"")</f>
        <v/>
      </c>
      <c r="Q1544" s="55" t="str">
        <f t="array" ref="Q1544">IFERROR(VLOOKUP(B1544,RT!A:AA,27,FALSE),"")</f>
        <v/>
      </c>
      <c r="R1544" s="56" t="str">
        <f t="array" ref="R1544">IF(AND(E1544&lt;&gt;"",G1544="INS",K1544="OUI",M1544&gt;0),M1544*IF($O1544&gt;41790,5.94,5.65),"")</f>
        <v/>
      </c>
      <c r="S1544" s="50" t="str">
        <f t="array" ref="S1544">IF(AND(E1544&lt;&gt;"",G1544="REV",K1544="OUI",M1544&gt;0),M1544*IF($O1544&gt;41790,6.2,5.9),"")</f>
        <v/>
      </c>
      <c r="T1544" s="57" t="str">
        <f t="array" ref="T1544">IF(AND(E1544&lt;&gt;"",K1544="NON",OR(L1544="Branchement individuel",L1544="Batiment détruit")),3,"")</f>
        <v/>
      </c>
      <c r="U1544" s="58"/>
      <c r="V1544" s="58" t="str">
        <f t="array" ref="V1544">IF(AND(E1544&lt;&gt;"",K1544="OUI",Q1544="OUI"),18,"")</f>
        <v/>
      </c>
      <c r="W1544" s="49" t="str">
        <f t="array" ref="W1544">IF(AND(E1544&lt;&gt;"",K1544="OUI",Q1544="OUI"),60,"")</f>
        <v/>
      </c>
      <c r="X1544" s="56"/>
      <c r="Y1544" s="49"/>
      <c r="Z1544" s="49"/>
      <c r="AA1544" s="51"/>
      <c r="AB1544" s="48"/>
    </row>
    <row r="1545" spans="1:28" x14ac:dyDescent="0.25">
      <c r="A1545" s="152" t="str">
        <f t="array" ref="A1545">IF(D1545="",RIGHT(E1545,7),"")</f>
        <v>5461159</v>
      </c>
      <c r="B1545" s="152">
        <f t="array" ref="B1545">E1545</f>
        <v>10005461159</v>
      </c>
      <c r="C1545" s="61" t="str">
        <f t="array" ref="C1545">IFERROR(VLOOKUP(B1545,RT!A:B,2,FALSE),"")</f>
        <v/>
      </c>
      <c r="D1545" s="7" t="str">
        <f t="array" ref="D1545">IFERROR(VLOOKUP(B1545,RT!A:J,10,FALSE),"")</f>
        <v/>
      </c>
      <c r="E1545" s="203">
        <v>10005461159</v>
      </c>
      <c r="F1545" s="204" t="s">
        <v>2258</v>
      </c>
      <c r="G1545" s="204" t="s">
        <v>70</v>
      </c>
      <c r="H1545" s="204"/>
      <c r="I1545" s="204" t="s">
        <v>2236</v>
      </c>
      <c r="J1545" s="202" t="s">
        <v>334</v>
      </c>
      <c r="K1545" s="169" t="str">
        <f t="array" ref="K1545">IFERROR(VLOOKUP(B1545,RT!A:K,11,FALSE),"")</f>
        <v/>
      </c>
      <c r="L1545" s="170" t="str">
        <f t="array" ref="L1545">IFERROR(VLOOKUP(B1545,RT!A:AJ,36,FALSE),"")</f>
        <v/>
      </c>
      <c r="M1545" s="53" t="str">
        <f t="array" ref="M1545">IFERROR(VLOOKUP(B1545,RT!A:AL,38,FALSE),"")</f>
        <v/>
      </c>
      <c r="N1545" s="52" t="str">
        <f t="array" ref="N1545">IFERROR(VLOOKUP(B1545,RT!A:AK,37,FALSE),"")</f>
        <v/>
      </c>
      <c r="O1545" s="54" t="str">
        <f t="array" ref="O1545">IFERROR(VLOOKUP(B1545,RT!A:I,9,FALSE),"")</f>
        <v/>
      </c>
      <c r="P1545" s="52" t="str">
        <f t="array" ref="P1545">IFERROR(VLOOKUP(B1545,RT!A:H,8,FALSE),"")</f>
        <v/>
      </c>
      <c r="Q1545" s="55" t="str">
        <f t="array" ref="Q1545">IFERROR(VLOOKUP(B1545,RT!A:AA,27,FALSE),"")</f>
        <v/>
      </c>
      <c r="R1545" s="56" t="str">
        <f t="array" ref="R1545">IF(AND(E1545&lt;&gt;"",G1545="INS",K1545="OUI",M1545&gt;0),M1545*IF($O1545&gt;41790,5.94,5.65),"")</f>
        <v/>
      </c>
      <c r="S1545" s="50" t="str">
        <f t="array" ref="S1545">IF(AND(E1545&lt;&gt;"",G1545="REV",K1545="OUI",M1545&gt;0),M1545*IF($O1545&gt;41790,6.2,5.9),"")</f>
        <v/>
      </c>
      <c r="T1545" s="57" t="str">
        <f t="array" ref="T1545">IF(AND(E1545&lt;&gt;"",K1545="NON",OR(L1545="Branchement individuel",L1545="Batiment détruit")),3,"")</f>
        <v/>
      </c>
      <c r="U1545" s="58"/>
      <c r="V1545" s="58" t="str">
        <f t="array" ref="V1545">IF(AND(E1545&lt;&gt;"",K1545="OUI",Q1545="OUI"),18,"")</f>
        <v/>
      </c>
      <c r="W1545" s="49" t="str">
        <f t="array" ref="W1545">IF(AND(E1545&lt;&gt;"",K1545="OUI",Q1545="OUI"),60,"")</f>
        <v/>
      </c>
      <c r="X1545" s="56"/>
      <c r="Y1545" s="49"/>
      <c r="Z1545" s="49"/>
      <c r="AA1545" s="51"/>
      <c r="AB1545" s="48"/>
    </row>
    <row r="1546" spans="1:28" x14ac:dyDescent="0.25">
      <c r="A1546" s="152" t="str">
        <f t="array" ref="A1546">IF(D1546="",RIGHT(E1546,7),"")</f>
        <v>5460462</v>
      </c>
      <c r="B1546" s="152">
        <f t="array" ref="B1546">E1546</f>
        <v>10005460462</v>
      </c>
      <c r="C1546" s="61" t="str">
        <f t="array" ref="C1546">IFERROR(VLOOKUP(B1546,RT!A:B,2,FALSE),"")</f>
        <v/>
      </c>
      <c r="D1546" s="7" t="str">
        <f t="array" ref="D1546">IFERROR(VLOOKUP(B1546,RT!A:J,10,FALSE),"")</f>
        <v/>
      </c>
      <c r="E1546" s="203">
        <v>10005460462</v>
      </c>
      <c r="F1546" s="204" t="s">
        <v>2252</v>
      </c>
      <c r="G1546" s="204" t="s">
        <v>70</v>
      </c>
      <c r="H1546" s="204"/>
      <c r="I1546" s="204" t="s">
        <v>2236</v>
      </c>
      <c r="J1546" s="202" t="s">
        <v>334</v>
      </c>
      <c r="K1546" s="169" t="str">
        <f t="array" ref="K1546">IFERROR(VLOOKUP(B1546,RT!A:K,11,FALSE),"")</f>
        <v/>
      </c>
      <c r="L1546" s="170" t="str">
        <f t="array" ref="L1546">IFERROR(VLOOKUP(B1546,RT!A:AJ,36,FALSE),"")</f>
        <v/>
      </c>
      <c r="M1546" s="53" t="str">
        <f t="array" ref="M1546">IFERROR(VLOOKUP(B1546,RT!A:AL,38,FALSE),"")</f>
        <v/>
      </c>
      <c r="N1546" s="52" t="str">
        <f t="array" ref="N1546">IFERROR(VLOOKUP(B1546,RT!A:AK,37,FALSE),"")</f>
        <v/>
      </c>
      <c r="O1546" s="54" t="str">
        <f t="array" ref="O1546">IFERROR(VLOOKUP(B1546,RT!A:I,9,FALSE),"")</f>
        <v/>
      </c>
      <c r="P1546" s="52" t="str">
        <f t="array" ref="P1546">IFERROR(VLOOKUP(B1546,RT!A:H,8,FALSE),"")</f>
        <v/>
      </c>
      <c r="Q1546" s="55" t="str">
        <f t="array" ref="Q1546">IFERROR(VLOOKUP(B1546,RT!A:AA,27,FALSE),"")</f>
        <v/>
      </c>
      <c r="R1546" s="56" t="str">
        <f t="array" ref="R1546">IF(AND(E1546&lt;&gt;"",G1546="INS",K1546="OUI",M1546&gt;0),M1546*IF($O1546&gt;41790,5.94,5.65),"")</f>
        <v/>
      </c>
      <c r="S1546" s="50" t="str">
        <f t="array" ref="S1546">IF(AND(E1546&lt;&gt;"",G1546="REV",K1546="OUI",M1546&gt;0),M1546*IF($O1546&gt;41790,6.2,5.9),"")</f>
        <v/>
      </c>
      <c r="T1546" s="57" t="str">
        <f t="array" ref="T1546">IF(AND(E1546&lt;&gt;"",K1546="NON",OR(L1546="Branchement individuel",L1546="Batiment détruit")),3,"")</f>
        <v/>
      </c>
      <c r="U1546" s="58"/>
      <c r="V1546" s="58" t="str">
        <f t="array" ref="V1546">IF(AND(E1546&lt;&gt;"",K1546="OUI",Q1546="OUI"),18,"")</f>
        <v/>
      </c>
      <c r="W1546" s="49" t="str">
        <f t="array" ref="W1546">IF(AND(E1546&lt;&gt;"",K1546="OUI",Q1546="OUI"),60,"")</f>
        <v/>
      </c>
      <c r="X1546" s="56"/>
      <c r="Y1546" s="49"/>
      <c r="Z1546" s="49"/>
      <c r="AA1546" s="51"/>
      <c r="AB1546" s="48"/>
    </row>
    <row r="1547" spans="1:28" x14ac:dyDescent="0.25">
      <c r="A1547" s="152" t="str">
        <f t="array" ref="A1547">IF(D1547="",RIGHT(E1547,7),"")</f>
        <v>5459760</v>
      </c>
      <c r="B1547" s="152">
        <f t="array" ref="B1547">E1547</f>
        <v>10005459760</v>
      </c>
      <c r="C1547" s="61" t="str">
        <f t="array" ref="C1547">IFERROR(VLOOKUP(B1547,RT!A:B,2,FALSE),"")</f>
        <v/>
      </c>
      <c r="D1547" s="7" t="str">
        <f t="array" ref="D1547">IFERROR(VLOOKUP(B1547,RT!A:J,10,FALSE),"")</f>
        <v/>
      </c>
      <c r="E1547" s="203">
        <v>10005459760</v>
      </c>
      <c r="F1547" s="204" t="s">
        <v>2253</v>
      </c>
      <c r="G1547" s="204" t="s">
        <v>70</v>
      </c>
      <c r="H1547" s="204"/>
      <c r="I1547" s="204" t="s">
        <v>2236</v>
      </c>
      <c r="J1547" s="202" t="s">
        <v>334</v>
      </c>
      <c r="K1547" s="169" t="str">
        <f t="array" ref="K1547">IFERROR(VLOOKUP(B1547,RT!A:K,11,FALSE),"")</f>
        <v/>
      </c>
      <c r="L1547" s="170" t="str">
        <f t="array" ref="L1547">IFERROR(VLOOKUP(B1547,RT!A:AJ,36,FALSE),"")</f>
        <v/>
      </c>
      <c r="M1547" s="53" t="str">
        <f t="array" ref="M1547">IFERROR(VLOOKUP(B1547,RT!A:AL,38,FALSE),"")</f>
        <v/>
      </c>
      <c r="N1547" s="52" t="str">
        <f t="array" ref="N1547">IFERROR(VLOOKUP(B1547,RT!A:AK,37,FALSE),"")</f>
        <v/>
      </c>
      <c r="O1547" s="54" t="str">
        <f t="array" ref="O1547">IFERROR(VLOOKUP(B1547,RT!A:I,9,FALSE),"")</f>
        <v/>
      </c>
      <c r="P1547" s="52" t="str">
        <f t="array" ref="P1547">IFERROR(VLOOKUP(B1547,RT!A:H,8,FALSE),"")</f>
        <v/>
      </c>
      <c r="Q1547" s="55" t="str">
        <f t="array" ref="Q1547">IFERROR(VLOOKUP(B1547,RT!A:AA,27,FALSE),"")</f>
        <v/>
      </c>
      <c r="R1547" s="56" t="str">
        <f t="array" ref="R1547">IF(AND(E1547&lt;&gt;"",G1547="INS",K1547="OUI",M1547&gt;0),M1547*IF($O1547&gt;41790,5.94,5.65),"")</f>
        <v/>
      </c>
      <c r="S1547" s="50" t="str">
        <f t="array" ref="S1547">IF(AND(E1547&lt;&gt;"",G1547="REV",K1547="OUI",M1547&gt;0),M1547*IF($O1547&gt;41790,6.2,5.9),"")</f>
        <v/>
      </c>
      <c r="T1547" s="57" t="str">
        <f t="array" ref="T1547">IF(AND(E1547&lt;&gt;"",K1547="NON",OR(L1547="Branchement individuel",L1547="Batiment détruit")),3,"")</f>
        <v/>
      </c>
      <c r="U1547" s="58"/>
      <c r="V1547" s="58" t="str">
        <f t="array" ref="V1547">IF(AND(E1547&lt;&gt;"",K1547="OUI",Q1547="OUI"),18,"")</f>
        <v/>
      </c>
      <c r="W1547" s="49" t="str">
        <f t="array" ref="W1547">IF(AND(E1547&lt;&gt;"",K1547="OUI",Q1547="OUI"),60,"")</f>
        <v/>
      </c>
      <c r="X1547" s="56"/>
      <c r="Y1547" s="49"/>
      <c r="Z1547" s="49"/>
      <c r="AA1547" s="51"/>
      <c r="AB1547" s="48"/>
    </row>
    <row r="1548" spans="1:28" x14ac:dyDescent="0.25">
      <c r="A1548" s="152" t="str">
        <f t="array" ref="A1548">IF(D1548="",RIGHT(E1548,7),"")</f>
        <v>5459758</v>
      </c>
      <c r="B1548" s="152">
        <f t="array" ref="B1548">E1548</f>
        <v>10005459758</v>
      </c>
      <c r="C1548" s="61" t="str">
        <f t="array" ref="C1548">IFERROR(VLOOKUP(B1548,RT!A:B,2,FALSE),"")</f>
        <v/>
      </c>
      <c r="D1548" s="7" t="str">
        <f t="array" ref="D1548">IFERROR(VLOOKUP(B1548,RT!A:J,10,FALSE),"")</f>
        <v/>
      </c>
      <c r="E1548" s="203">
        <v>10005459758</v>
      </c>
      <c r="F1548" s="204" t="s">
        <v>2273</v>
      </c>
      <c r="G1548" s="204" t="s">
        <v>70</v>
      </c>
      <c r="H1548" s="204"/>
      <c r="I1548" s="204" t="s">
        <v>2236</v>
      </c>
      <c r="J1548" s="202" t="s">
        <v>334</v>
      </c>
      <c r="K1548" s="169" t="str">
        <f t="array" ref="K1548">IFERROR(VLOOKUP(B1548,RT!A:K,11,FALSE),"")</f>
        <v/>
      </c>
      <c r="L1548" s="170" t="str">
        <f t="array" ref="L1548">IFERROR(VLOOKUP(B1548,RT!A:AJ,36,FALSE),"")</f>
        <v/>
      </c>
      <c r="M1548" s="53" t="str">
        <f t="array" ref="M1548">IFERROR(VLOOKUP(B1548,RT!A:AL,38,FALSE),"")</f>
        <v/>
      </c>
      <c r="N1548" s="52" t="str">
        <f t="array" ref="N1548">IFERROR(VLOOKUP(B1548,RT!A:AK,37,FALSE),"")</f>
        <v/>
      </c>
      <c r="O1548" s="54" t="str">
        <f t="array" ref="O1548">IFERROR(VLOOKUP(B1548,RT!A:I,9,FALSE),"")</f>
        <v/>
      </c>
      <c r="P1548" s="52" t="str">
        <f t="array" ref="P1548">IFERROR(VLOOKUP(B1548,RT!A:H,8,FALSE),"")</f>
        <v/>
      </c>
      <c r="Q1548" s="55" t="str">
        <f t="array" ref="Q1548">IFERROR(VLOOKUP(B1548,RT!A:AA,27,FALSE),"")</f>
        <v/>
      </c>
      <c r="R1548" s="56" t="str">
        <f t="array" ref="R1548">IF(AND(E1548&lt;&gt;"",G1548="INS",K1548="OUI",M1548&gt;0),M1548*IF($O1548&gt;41790,5.94,5.65),"")</f>
        <v/>
      </c>
      <c r="S1548" s="50" t="str">
        <f t="array" ref="S1548">IF(AND(E1548&lt;&gt;"",G1548="REV",K1548="OUI",M1548&gt;0),M1548*IF($O1548&gt;41790,6.2,5.9),"")</f>
        <v/>
      </c>
      <c r="T1548" s="57" t="str">
        <f t="array" ref="T1548">IF(AND(E1548&lt;&gt;"",K1548="NON",OR(L1548="Branchement individuel",L1548="Batiment détruit")),3,"")</f>
        <v/>
      </c>
      <c r="U1548" s="58"/>
      <c r="V1548" s="58" t="str">
        <f t="array" ref="V1548">IF(AND(E1548&lt;&gt;"",K1548="OUI",Q1548="OUI"),18,"")</f>
        <v/>
      </c>
      <c r="W1548" s="49" t="str">
        <f t="array" ref="W1548">IF(AND(E1548&lt;&gt;"",K1548="OUI",Q1548="OUI"),60,"")</f>
        <v/>
      </c>
      <c r="X1548" s="56"/>
      <c r="Y1548" s="49"/>
      <c r="Z1548" s="49"/>
      <c r="AA1548" s="51"/>
      <c r="AB1548" s="48"/>
    </row>
    <row r="1549" spans="1:28" x14ac:dyDescent="0.25">
      <c r="A1549" s="152" t="str">
        <f t="array" ref="A1549">IF(D1549="",RIGHT(E1549,7),"")</f>
        <v>5464636</v>
      </c>
      <c r="B1549" s="152">
        <f t="array" ref="B1549">E1549</f>
        <v>10005464636</v>
      </c>
      <c r="C1549" s="61" t="str">
        <f t="array" ref="C1549">IFERROR(VLOOKUP(B1549,RT!A:B,2,FALSE),"")</f>
        <v/>
      </c>
      <c r="D1549" s="7" t="str">
        <f t="array" ref="D1549">IFERROR(VLOOKUP(B1549,RT!A:J,10,FALSE),"")</f>
        <v/>
      </c>
      <c r="E1549" s="203">
        <v>10005464636</v>
      </c>
      <c r="F1549" s="204" t="s">
        <v>2256</v>
      </c>
      <c r="G1549" s="204" t="s">
        <v>70</v>
      </c>
      <c r="H1549" s="204"/>
      <c r="I1549" s="204" t="s">
        <v>2236</v>
      </c>
      <c r="J1549" s="202" t="s">
        <v>334</v>
      </c>
      <c r="K1549" s="169" t="str">
        <f t="array" ref="K1549">IFERROR(VLOOKUP(B1549,RT!A:K,11,FALSE),"")</f>
        <v/>
      </c>
      <c r="L1549" s="170" t="str">
        <f t="array" ref="L1549">IFERROR(VLOOKUP(B1549,RT!A:AJ,36,FALSE),"")</f>
        <v/>
      </c>
      <c r="M1549" s="53" t="str">
        <f t="array" ref="M1549">IFERROR(VLOOKUP(B1549,RT!A:AL,38,FALSE),"")</f>
        <v/>
      </c>
      <c r="N1549" s="52" t="str">
        <f t="array" ref="N1549">IFERROR(VLOOKUP(B1549,RT!A:AK,37,FALSE),"")</f>
        <v/>
      </c>
      <c r="O1549" s="54" t="str">
        <f t="array" ref="O1549">IFERROR(VLOOKUP(B1549,RT!A:I,9,FALSE),"")</f>
        <v/>
      </c>
      <c r="P1549" s="52" t="str">
        <f t="array" ref="P1549">IFERROR(VLOOKUP(B1549,RT!A:H,8,FALSE),"")</f>
        <v/>
      </c>
      <c r="Q1549" s="55" t="str">
        <f t="array" ref="Q1549">IFERROR(VLOOKUP(B1549,RT!A:AA,27,FALSE),"")</f>
        <v/>
      </c>
      <c r="R1549" s="56" t="str">
        <f t="array" ref="R1549">IF(AND(E1549&lt;&gt;"",G1549="INS",K1549="OUI",M1549&gt;0),M1549*IF($O1549&gt;41790,5.94,5.65),"")</f>
        <v/>
      </c>
      <c r="S1549" s="50" t="str">
        <f t="array" ref="S1549">IF(AND(E1549&lt;&gt;"",G1549="REV",K1549="OUI",M1549&gt;0),M1549*IF($O1549&gt;41790,6.2,5.9),"")</f>
        <v/>
      </c>
      <c r="T1549" s="57" t="str">
        <f t="array" ref="T1549">IF(AND(E1549&lt;&gt;"",K1549="NON",OR(L1549="Branchement individuel",L1549="Batiment détruit")),3,"")</f>
        <v/>
      </c>
      <c r="U1549" s="58"/>
      <c r="V1549" s="58" t="str">
        <f t="array" ref="V1549">IF(AND(E1549&lt;&gt;"",K1549="OUI",Q1549="OUI"),18,"")</f>
        <v/>
      </c>
      <c r="W1549" s="49" t="str">
        <f t="array" ref="W1549">IF(AND(E1549&lt;&gt;"",K1549="OUI",Q1549="OUI"),60,"")</f>
        <v/>
      </c>
      <c r="X1549" s="56"/>
      <c r="Y1549" s="49"/>
      <c r="Z1549" s="49"/>
      <c r="AA1549" s="51"/>
      <c r="AB1549" s="48"/>
    </row>
    <row r="1550" spans="1:28" x14ac:dyDescent="0.25">
      <c r="A1550" s="152" t="str">
        <f t="array" ref="A1550">IF(D1550="",RIGHT(E1550,7),"")</f>
        <v>5457783</v>
      </c>
      <c r="B1550" s="152">
        <f t="array" ref="B1550">E1550</f>
        <v>10005457783</v>
      </c>
      <c r="C1550" s="61" t="str">
        <f t="array" ref="C1550">IFERROR(VLOOKUP(B1550,RT!A:B,2,FALSE),"")</f>
        <v/>
      </c>
      <c r="D1550" s="7" t="str">
        <f t="array" ref="D1550">IFERROR(VLOOKUP(B1550,RT!A:J,10,FALSE),"")</f>
        <v/>
      </c>
      <c r="E1550" s="203">
        <v>10005457783</v>
      </c>
      <c r="F1550" s="204" t="s">
        <v>2276</v>
      </c>
      <c r="G1550" s="204" t="s">
        <v>70</v>
      </c>
      <c r="H1550" s="204"/>
      <c r="I1550" s="204" t="s">
        <v>2236</v>
      </c>
      <c r="J1550" s="202" t="s">
        <v>334</v>
      </c>
      <c r="K1550" s="169" t="str">
        <f t="array" ref="K1550">IFERROR(VLOOKUP(B1550,RT!A:K,11,FALSE),"")</f>
        <v/>
      </c>
      <c r="L1550" s="170" t="str">
        <f t="array" ref="L1550">IFERROR(VLOOKUP(B1550,RT!A:AJ,36,FALSE),"")</f>
        <v/>
      </c>
      <c r="M1550" s="53" t="str">
        <f t="array" ref="M1550">IFERROR(VLOOKUP(B1550,RT!A:AL,38,FALSE),"")</f>
        <v/>
      </c>
      <c r="N1550" s="52" t="str">
        <f t="array" ref="N1550">IFERROR(VLOOKUP(B1550,RT!A:AK,37,FALSE),"")</f>
        <v/>
      </c>
      <c r="O1550" s="54" t="str">
        <f t="array" ref="O1550">IFERROR(VLOOKUP(B1550,RT!A:I,9,FALSE),"")</f>
        <v/>
      </c>
      <c r="P1550" s="52" t="str">
        <f t="array" ref="P1550">IFERROR(VLOOKUP(B1550,RT!A:H,8,FALSE),"")</f>
        <v/>
      </c>
      <c r="Q1550" s="55" t="str">
        <f t="array" ref="Q1550">IFERROR(VLOOKUP(B1550,RT!A:AA,27,FALSE),"")</f>
        <v/>
      </c>
      <c r="R1550" s="56" t="str">
        <f t="array" ref="R1550">IF(AND(E1550&lt;&gt;"",G1550="INS",K1550="OUI",M1550&gt;0),M1550*IF($O1550&gt;41790,5.94,5.65),"")</f>
        <v/>
      </c>
      <c r="S1550" s="50" t="str">
        <f t="array" ref="S1550">IF(AND(E1550&lt;&gt;"",G1550="REV",K1550="OUI",M1550&gt;0),M1550*IF($O1550&gt;41790,6.2,5.9),"")</f>
        <v/>
      </c>
      <c r="T1550" s="57" t="str">
        <f t="array" ref="T1550">IF(AND(E1550&lt;&gt;"",K1550="NON",OR(L1550="Branchement individuel",L1550="Batiment détruit")),3,"")</f>
        <v/>
      </c>
      <c r="U1550" s="58"/>
      <c r="V1550" s="58" t="str">
        <f t="array" ref="V1550">IF(AND(E1550&lt;&gt;"",K1550="OUI",Q1550="OUI"),18,"")</f>
        <v/>
      </c>
      <c r="W1550" s="49" t="str">
        <f t="array" ref="W1550">IF(AND(E1550&lt;&gt;"",K1550="OUI",Q1550="OUI"),60,"")</f>
        <v/>
      </c>
      <c r="X1550" s="56"/>
      <c r="Y1550" s="49"/>
      <c r="Z1550" s="49"/>
      <c r="AA1550" s="51"/>
      <c r="AB1550" s="48"/>
    </row>
    <row r="1551" spans="1:28" x14ac:dyDescent="0.25">
      <c r="A1551" s="152" t="str">
        <f t="array" ref="A1551">IF(D1551="",RIGHT(E1551,7),"")</f>
        <v>5497883</v>
      </c>
      <c r="B1551" s="152">
        <f t="array" ref="B1551">E1551</f>
        <v>10005497883</v>
      </c>
      <c r="C1551" s="61" t="str">
        <f t="array" ref="C1551">IFERROR(VLOOKUP(B1551,RT!A:B,2,FALSE),"")</f>
        <v/>
      </c>
      <c r="D1551" s="7" t="str">
        <f t="array" ref="D1551">IFERROR(VLOOKUP(B1551,RT!A:J,10,FALSE),"")</f>
        <v/>
      </c>
      <c r="E1551" s="203">
        <v>10005497883</v>
      </c>
      <c r="F1551" s="204" t="s">
        <v>2275</v>
      </c>
      <c r="G1551" s="204" t="s">
        <v>70</v>
      </c>
      <c r="H1551" s="204"/>
      <c r="I1551" s="204" t="s">
        <v>2236</v>
      </c>
      <c r="J1551" s="202" t="s">
        <v>334</v>
      </c>
      <c r="K1551" s="169" t="str">
        <f t="array" ref="K1551">IFERROR(VLOOKUP(B1551,RT!A:K,11,FALSE),"")</f>
        <v/>
      </c>
      <c r="L1551" s="170" t="str">
        <f t="array" ref="L1551">IFERROR(VLOOKUP(B1551,RT!A:AJ,36,FALSE),"")</f>
        <v/>
      </c>
      <c r="M1551" s="53" t="str">
        <f t="array" ref="M1551">IFERROR(VLOOKUP(B1551,RT!A:AL,38,FALSE),"")</f>
        <v/>
      </c>
      <c r="N1551" s="52" t="str">
        <f t="array" ref="N1551">IFERROR(VLOOKUP(B1551,RT!A:AK,37,FALSE),"")</f>
        <v/>
      </c>
      <c r="O1551" s="54" t="str">
        <f t="array" ref="O1551">IFERROR(VLOOKUP(B1551,RT!A:I,9,FALSE),"")</f>
        <v/>
      </c>
      <c r="P1551" s="52" t="str">
        <f t="array" ref="P1551">IFERROR(VLOOKUP(B1551,RT!A:H,8,FALSE),"")</f>
        <v/>
      </c>
      <c r="Q1551" s="55" t="str">
        <f t="array" ref="Q1551">IFERROR(VLOOKUP(B1551,RT!A:AA,27,FALSE),"")</f>
        <v/>
      </c>
      <c r="R1551" s="56" t="str">
        <f t="array" ref="R1551">IF(AND(E1551&lt;&gt;"",G1551="INS",K1551="OUI",M1551&gt;0),M1551*IF($O1551&gt;41790,5.94,5.65),"")</f>
        <v/>
      </c>
      <c r="S1551" s="50" t="str">
        <f t="array" ref="S1551">IF(AND(E1551&lt;&gt;"",G1551="REV",K1551="OUI",M1551&gt;0),M1551*IF($O1551&gt;41790,6.2,5.9),"")</f>
        <v/>
      </c>
      <c r="T1551" s="57" t="str">
        <f t="array" ref="T1551">IF(AND(E1551&lt;&gt;"",K1551="NON",OR(L1551="Branchement individuel",L1551="Batiment détruit")),3,"")</f>
        <v/>
      </c>
      <c r="U1551" s="58"/>
      <c r="V1551" s="58" t="str">
        <f t="array" ref="V1551">IF(AND(E1551&lt;&gt;"",K1551="OUI",Q1551="OUI"),18,"")</f>
        <v/>
      </c>
      <c r="W1551" s="49" t="str">
        <f t="array" ref="W1551">IF(AND(E1551&lt;&gt;"",K1551="OUI",Q1551="OUI"),60,"")</f>
        <v/>
      </c>
      <c r="X1551" s="56"/>
      <c r="Y1551" s="49"/>
      <c r="Z1551" s="49"/>
      <c r="AA1551" s="51"/>
      <c r="AB1551" s="48"/>
    </row>
    <row r="1552" spans="1:28" x14ac:dyDescent="0.25">
      <c r="A1552" s="152" t="str">
        <f t="array" ref="A1552">IF(D1552="",RIGHT(E1552,7),"")</f>
        <v>5458405</v>
      </c>
      <c r="B1552" s="152">
        <f t="array" ref="B1552">E1552</f>
        <v>10005458405</v>
      </c>
      <c r="C1552" s="61" t="str">
        <f t="array" ref="C1552">IFERROR(VLOOKUP(B1552,RT!A:B,2,FALSE),"")</f>
        <v/>
      </c>
      <c r="D1552" s="7" t="str">
        <f t="array" ref="D1552">IFERROR(VLOOKUP(B1552,RT!A:J,10,FALSE),"")</f>
        <v/>
      </c>
      <c r="E1552" s="203">
        <v>10005458405</v>
      </c>
      <c r="F1552" s="204" t="s">
        <v>2282</v>
      </c>
      <c r="G1552" s="204" t="s">
        <v>70</v>
      </c>
      <c r="H1552" s="204"/>
      <c r="I1552" s="204" t="s">
        <v>2236</v>
      </c>
      <c r="J1552" s="202" t="s">
        <v>334</v>
      </c>
      <c r="K1552" s="169" t="str">
        <f t="array" ref="K1552">IFERROR(VLOOKUP(B1552,RT!A:K,11,FALSE),"")</f>
        <v/>
      </c>
      <c r="L1552" s="170" t="str">
        <f t="array" ref="L1552">IFERROR(VLOOKUP(B1552,RT!A:AJ,36,FALSE),"")</f>
        <v/>
      </c>
      <c r="M1552" s="53" t="str">
        <f t="array" ref="M1552">IFERROR(VLOOKUP(B1552,RT!A:AL,38,FALSE),"")</f>
        <v/>
      </c>
      <c r="N1552" s="52" t="str">
        <f t="array" ref="N1552">IFERROR(VLOOKUP(B1552,RT!A:AK,37,FALSE),"")</f>
        <v/>
      </c>
      <c r="O1552" s="54" t="str">
        <f t="array" ref="O1552">IFERROR(VLOOKUP(B1552,RT!A:I,9,FALSE),"")</f>
        <v/>
      </c>
      <c r="P1552" s="52" t="str">
        <f t="array" ref="P1552">IFERROR(VLOOKUP(B1552,RT!A:H,8,FALSE),"")</f>
        <v/>
      </c>
      <c r="Q1552" s="55" t="str">
        <f t="array" ref="Q1552">IFERROR(VLOOKUP(B1552,RT!A:AA,27,FALSE),"")</f>
        <v/>
      </c>
      <c r="R1552" s="56" t="str">
        <f t="array" ref="R1552">IF(AND(E1552&lt;&gt;"",G1552="INS",K1552="OUI",M1552&gt;0),M1552*IF($O1552&gt;41790,5.94,5.65),"")</f>
        <v/>
      </c>
      <c r="S1552" s="50" t="str">
        <f t="array" ref="S1552">IF(AND(E1552&lt;&gt;"",G1552="REV",K1552="OUI",M1552&gt;0),M1552*IF($O1552&gt;41790,6.2,5.9),"")</f>
        <v/>
      </c>
      <c r="T1552" s="57" t="str">
        <f t="array" ref="T1552">IF(AND(E1552&lt;&gt;"",K1552="NON",OR(L1552="Branchement individuel",L1552="Batiment détruit")),3,"")</f>
        <v/>
      </c>
      <c r="U1552" s="58"/>
      <c r="V1552" s="58" t="str">
        <f t="array" ref="V1552">IF(AND(E1552&lt;&gt;"",K1552="OUI",Q1552="OUI"),18,"")</f>
        <v/>
      </c>
      <c r="W1552" s="49" t="str">
        <f t="array" ref="W1552">IF(AND(E1552&lt;&gt;"",K1552="OUI",Q1552="OUI"),60,"")</f>
        <v/>
      </c>
      <c r="X1552" s="56"/>
      <c r="Y1552" s="49"/>
      <c r="Z1552" s="49"/>
      <c r="AA1552" s="51"/>
      <c r="AB1552" s="48"/>
    </row>
    <row r="1553" spans="1:28" x14ac:dyDescent="0.25">
      <c r="A1553" s="152" t="str">
        <f t="array" ref="A1553">IF(D1553="",RIGHT(E1553,7),"")</f>
        <v>5459055</v>
      </c>
      <c r="B1553" s="152">
        <f t="array" ref="B1553">E1553</f>
        <v>10005459055</v>
      </c>
      <c r="C1553" s="61" t="str">
        <f t="array" ref="C1553">IFERROR(VLOOKUP(B1553,RT!A:B,2,FALSE),"")</f>
        <v/>
      </c>
      <c r="D1553" s="7" t="str">
        <f t="array" ref="D1553">IFERROR(VLOOKUP(B1553,RT!A:J,10,FALSE),"")</f>
        <v/>
      </c>
      <c r="E1553" s="203">
        <v>10005459055</v>
      </c>
      <c r="F1553" s="204" t="s">
        <v>2281</v>
      </c>
      <c r="G1553" s="204" t="s">
        <v>70</v>
      </c>
      <c r="H1553" s="204"/>
      <c r="I1553" s="204" t="s">
        <v>2236</v>
      </c>
      <c r="J1553" s="202" t="s">
        <v>334</v>
      </c>
      <c r="K1553" s="169" t="str">
        <f t="array" ref="K1553">IFERROR(VLOOKUP(B1553,RT!A:K,11,FALSE),"")</f>
        <v/>
      </c>
      <c r="L1553" s="170" t="str">
        <f t="array" ref="L1553">IFERROR(VLOOKUP(B1553,RT!A:AJ,36,FALSE),"")</f>
        <v/>
      </c>
      <c r="M1553" s="53" t="str">
        <f t="array" ref="M1553">IFERROR(VLOOKUP(B1553,RT!A:AL,38,FALSE),"")</f>
        <v/>
      </c>
      <c r="N1553" s="52" t="str">
        <f t="array" ref="N1553">IFERROR(VLOOKUP(B1553,RT!A:AK,37,FALSE),"")</f>
        <v/>
      </c>
      <c r="O1553" s="54" t="str">
        <f t="array" ref="O1553">IFERROR(VLOOKUP(B1553,RT!A:I,9,FALSE),"")</f>
        <v/>
      </c>
      <c r="P1553" s="52" t="str">
        <f t="array" ref="P1553">IFERROR(VLOOKUP(B1553,RT!A:H,8,FALSE),"")</f>
        <v/>
      </c>
      <c r="Q1553" s="55" t="str">
        <f t="array" ref="Q1553">IFERROR(VLOOKUP(B1553,RT!A:AA,27,FALSE),"")</f>
        <v/>
      </c>
      <c r="R1553" s="56" t="str">
        <f t="array" ref="R1553">IF(AND(E1553&lt;&gt;"",G1553="INS",K1553="OUI",M1553&gt;0),M1553*IF($O1553&gt;41790,5.94,5.65),"")</f>
        <v/>
      </c>
      <c r="S1553" s="50" t="str">
        <f t="array" ref="S1553">IF(AND(E1553&lt;&gt;"",G1553="REV",K1553="OUI",M1553&gt;0),M1553*IF($O1553&gt;41790,6.2,5.9),"")</f>
        <v/>
      </c>
      <c r="T1553" s="57" t="str">
        <f t="array" ref="T1553">IF(AND(E1553&lt;&gt;"",K1553="NON",OR(L1553="Branchement individuel",L1553="Batiment détruit")),3,"")</f>
        <v/>
      </c>
      <c r="U1553" s="58"/>
      <c r="V1553" s="58" t="str">
        <f t="array" ref="V1553">IF(AND(E1553&lt;&gt;"",K1553="OUI",Q1553="OUI"),18,"")</f>
        <v/>
      </c>
      <c r="W1553" s="49" t="str">
        <f t="array" ref="W1553">IF(AND(E1553&lt;&gt;"",K1553="OUI",Q1553="OUI"),60,"")</f>
        <v/>
      </c>
      <c r="X1553" s="56"/>
      <c r="Y1553" s="49"/>
      <c r="Z1553" s="49"/>
      <c r="AA1553" s="51"/>
      <c r="AB1553" s="48"/>
    </row>
    <row r="1554" spans="1:28" x14ac:dyDescent="0.25">
      <c r="A1554" s="152" t="str">
        <f t="array" ref="A1554">IF(D1554="",RIGHT(E1554,7),"")</f>
        <v>5462576</v>
      </c>
      <c r="B1554" s="152">
        <f t="array" ref="B1554">E1554</f>
        <v>10005462576</v>
      </c>
      <c r="C1554" s="61" t="str">
        <f t="array" ref="C1554">IFERROR(VLOOKUP(B1554,RT!A:B,2,FALSE),"")</f>
        <v/>
      </c>
      <c r="D1554" s="7" t="str">
        <f t="array" ref="D1554">IFERROR(VLOOKUP(B1554,RT!A:J,10,FALSE),"")</f>
        <v/>
      </c>
      <c r="E1554" s="203">
        <v>10005462576</v>
      </c>
      <c r="F1554" s="204" t="s">
        <v>2280</v>
      </c>
      <c r="G1554" s="204" t="s">
        <v>70</v>
      </c>
      <c r="H1554" s="204"/>
      <c r="I1554" s="204" t="s">
        <v>2236</v>
      </c>
      <c r="J1554" s="202" t="s">
        <v>334</v>
      </c>
      <c r="K1554" s="169" t="str">
        <f t="array" ref="K1554">IFERROR(VLOOKUP(B1554,RT!A:K,11,FALSE),"")</f>
        <v/>
      </c>
      <c r="L1554" s="170" t="str">
        <f t="array" ref="L1554">IFERROR(VLOOKUP(B1554,RT!A:AJ,36,FALSE),"")</f>
        <v/>
      </c>
      <c r="M1554" s="53" t="str">
        <f t="array" ref="M1554">IFERROR(VLOOKUP(B1554,RT!A:AL,38,FALSE),"")</f>
        <v/>
      </c>
      <c r="N1554" s="52" t="str">
        <f t="array" ref="N1554">IFERROR(VLOOKUP(B1554,RT!A:AK,37,FALSE),"")</f>
        <v/>
      </c>
      <c r="O1554" s="54" t="str">
        <f t="array" ref="O1554">IFERROR(VLOOKUP(B1554,RT!A:I,9,FALSE),"")</f>
        <v/>
      </c>
      <c r="P1554" s="52" t="str">
        <f t="array" ref="P1554">IFERROR(VLOOKUP(B1554,RT!A:H,8,FALSE),"")</f>
        <v/>
      </c>
      <c r="Q1554" s="55" t="str">
        <f t="array" ref="Q1554">IFERROR(VLOOKUP(B1554,RT!A:AA,27,FALSE),"")</f>
        <v/>
      </c>
      <c r="R1554" s="56" t="str">
        <f t="array" ref="R1554">IF(AND(E1554&lt;&gt;"",G1554="INS",K1554="OUI",M1554&gt;0),M1554*IF($O1554&gt;41790,5.94,5.65),"")</f>
        <v/>
      </c>
      <c r="S1554" s="50" t="str">
        <f t="array" ref="S1554">IF(AND(E1554&lt;&gt;"",G1554="REV",K1554="OUI",M1554&gt;0),M1554*IF($O1554&gt;41790,6.2,5.9),"")</f>
        <v/>
      </c>
      <c r="T1554" s="57" t="str">
        <f t="array" ref="T1554">IF(AND(E1554&lt;&gt;"",K1554="NON",OR(L1554="Branchement individuel",L1554="Batiment détruit")),3,"")</f>
        <v/>
      </c>
      <c r="U1554" s="58"/>
      <c r="V1554" s="58" t="str">
        <f t="array" ref="V1554">IF(AND(E1554&lt;&gt;"",K1554="OUI",Q1554="OUI"),18,"")</f>
        <v/>
      </c>
      <c r="W1554" s="49" t="str">
        <f t="array" ref="W1554">IF(AND(E1554&lt;&gt;"",K1554="OUI",Q1554="OUI"),60,"")</f>
        <v/>
      </c>
      <c r="X1554" s="56"/>
      <c r="Y1554" s="49"/>
      <c r="Z1554" s="49"/>
      <c r="AA1554" s="51"/>
      <c r="AB1554" s="48"/>
    </row>
    <row r="1555" spans="1:28" x14ac:dyDescent="0.25">
      <c r="A1555" s="152" t="str">
        <f t="array" ref="A1555">IF(D1555="",RIGHT(E1555,7),"")</f>
        <v>5464634</v>
      </c>
      <c r="B1555" s="152">
        <f t="array" ref="B1555">E1555</f>
        <v>10005464634</v>
      </c>
      <c r="C1555" s="61" t="str">
        <f t="array" ref="C1555">IFERROR(VLOOKUP(B1555,RT!A:B,2,FALSE),"")</f>
        <v/>
      </c>
      <c r="D1555" s="7" t="str">
        <f t="array" ref="D1555">IFERROR(VLOOKUP(B1555,RT!A:J,10,FALSE),"")</f>
        <v/>
      </c>
      <c r="E1555" s="203">
        <v>10005464634</v>
      </c>
      <c r="F1555" s="204" t="s">
        <v>2279</v>
      </c>
      <c r="G1555" s="204" t="s">
        <v>70</v>
      </c>
      <c r="H1555" s="204"/>
      <c r="I1555" s="204" t="s">
        <v>2236</v>
      </c>
      <c r="J1555" s="202" t="s">
        <v>334</v>
      </c>
      <c r="K1555" s="169" t="str">
        <f t="array" ref="K1555">IFERROR(VLOOKUP(B1555,RT!A:K,11,FALSE),"")</f>
        <v/>
      </c>
      <c r="L1555" s="170" t="str">
        <f t="array" ref="L1555">IFERROR(VLOOKUP(B1555,RT!A:AJ,36,FALSE),"")</f>
        <v/>
      </c>
      <c r="M1555" s="53" t="str">
        <f t="array" ref="M1555">IFERROR(VLOOKUP(B1555,RT!A:AL,38,FALSE),"")</f>
        <v/>
      </c>
      <c r="N1555" s="52" t="str">
        <f t="array" ref="N1555">IFERROR(VLOOKUP(B1555,RT!A:AK,37,FALSE),"")</f>
        <v/>
      </c>
      <c r="O1555" s="54" t="str">
        <f t="array" ref="O1555">IFERROR(VLOOKUP(B1555,RT!A:I,9,FALSE),"")</f>
        <v/>
      </c>
      <c r="P1555" s="52" t="str">
        <f t="array" ref="P1555">IFERROR(VLOOKUP(B1555,RT!A:H,8,FALSE),"")</f>
        <v/>
      </c>
      <c r="Q1555" s="55" t="str">
        <f t="array" ref="Q1555">IFERROR(VLOOKUP(B1555,RT!A:AA,27,FALSE),"")</f>
        <v/>
      </c>
      <c r="R1555" s="56" t="str">
        <f t="array" ref="R1555">IF(AND(E1555&lt;&gt;"",G1555="INS",K1555="OUI",M1555&gt;0),M1555*IF($O1555&gt;41790,5.94,5.65),"")</f>
        <v/>
      </c>
      <c r="S1555" s="50" t="str">
        <f t="array" ref="S1555">IF(AND(E1555&lt;&gt;"",G1555="REV",K1555="OUI",M1555&gt;0),M1555*IF($O1555&gt;41790,6.2,5.9),"")</f>
        <v/>
      </c>
      <c r="T1555" s="57" t="str">
        <f t="array" ref="T1555">IF(AND(E1555&lt;&gt;"",K1555="NON",OR(L1555="Branchement individuel",L1555="Batiment détruit")),3,"")</f>
        <v/>
      </c>
      <c r="U1555" s="58"/>
      <c r="V1555" s="58" t="str">
        <f t="array" ref="V1555">IF(AND(E1555&lt;&gt;"",K1555="OUI",Q1555="OUI"),18,"")</f>
        <v/>
      </c>
      <c r="W1555" s="49" t="str">
        <f t="array" ref="W1555">IF(AND(E1555&lt;&gt;"",K1555="OUI",Q1555="OUI"),60,"")</f>
        <v/>
      </c>
      <c r="X1555" s="56"/>
      <c r="Y1555" s="49"/>
      <c r="Z1555" s="49"/>
      <c r="AA1555" s="51"/>
      <c r="AB1555" s="48"/>
    </row>
    <row r="1556" spans="1:28" x14ac:dyDescent="0.25">
      <c r="A1556" s="152" t="str">
        <f t="array" ref="A1556">IF(D1556="",RIGHT(E1556,7),"")</f>
        <v>5497882</v>
      </c>
      <c r="B1556" s="152">
        <f t="array" ref="B1556">E1556</f>
        <v>10005497882</v>
      </c>
      <c r="C1556" s="61" t="str">
        <f t="array" ref="C1556">IFERROR(VLOOKUP(B1556,RT!A:B,2,FALSE),"")</f>
        <v/>
      </c>
      <c r="D1556" s="7" t="str">
        <f t="array" ref="D1556">IFERROR(VLOOKUP(B1556,RT!A:J,10,FALSE),"")</f>
        <v/>
      </c>
      <c r="E1556" s="203">
        <v>10005497882</v>
      </c>
      <c r="F1556" s="204" t="s">
        <v>2278</v>
      </c>
      <c r="G1556" s="204" t="s">
        <v>70</v>
      </c>
      <c r="H1556" s="204"/>
      <c r="I1556" s="204" t="s">
        <v>2236</v>
      </c>
      <c r="J1556" s="202" t="s">
        <v>334</v>
      </c>
      <c r="K1556" s="169" t="str">
        <f t="array" ref="K1556">IFERROR(VLOOKUP(B1556,RT!A:K,11,FALSE),"")</f>
        <v/>
      </c>
      <c r="L1556" s="170" t="str">
        <f t="array" ref="L1556">IFERROR(VLOOKUP(B1556,RT!A:AJ,36,FALSE),"")</f>
        <v/>
      </c>
      <c r="M1556" s="53" t="str">
        <f t="array" ref="M1556">IFERROR(VLOOKUP(B1556,RT!A:AL,38,FALSE),"")</f>
        <v/>
      </c>
      <c r="N1556" s="52" t="str">
        <f t="array" ref="N1556">IFERROR(VLOOKUP(B1556,RT!A:AK,37,FALSE),"")</f>
        <v/>
      </c>
      <c r="O1556" s="54" t="str">
        <f t="array" ref="O1556">IFERROR(VLOOKUP(B1556,RT!A:I,9,FALSE),"")</f>
        <v/>
      </c>
      <c r="P1556" s="52" t="str">
        <f t="array" ref="P1556">IFERROR(VLOOKUP(B1556,RT!A:H,8,FALSE),"")</f>
        <v/>
      </c>
      <c r="Q1556" s="55" t="str">
        <f t="array" ref="Q1556">IFERROR(VLOOKUP(B1556,RT!A:AA,27,FALSE),"")</f>
        <v/>
      </c>
      <c r="R1556" s="56" t="str">
        <f t="array" ref="R1556">IF(AND(E1556&lt;&gt;"",G1556="INS",K1556="OUI",M1556&gt;0),M1556*IF($O1556&gt;41790,5.94,5.65),"")</f>
        <v/>
      </c>
      <c r="S1556" s="50" t="str">
        <f t="array" ref="S1556">IF(AND(E1556&lt;&gt;"",G1556="REV",K1556="OUI",M1556&gt;0),M1556*IF($O1556&gt;41790,6.2,5.9),"")</f>
        <v/>
      </c>
      <c r="T1556" s="57" t="str">
        <f t="array" ref="T1556">IF(AND(E1556&lt;&gt;"",K1556="NON",OR(L1556="Branchement individuel",L1556="Batiment détruit")),3,"")</f>
        <v/>
      </c>
      <c r="U1556" s="58"/>
      <c r="V1556" s="58" t="str">
        <f t="array" ref="V1556">IF(AND(E1556&lt;&gt;"",K1556="OUI",Q1556="OUI"),18,"")</f>
        <v/>
      </c>
      <c r="W1556" s="49" t="str">
        <f t="array" ref="W1556">IF(AND(E1556&lt;&gt;"",K1556="OUI",Q1556="OUI"),60,"")</f>
        <v/>
      </c>
      <c r="X1556" s="56"/>
      <c r="Y1556" s="49"/>
      <c r="Z1556" s="49"/>
      <c r="AA1556" s="51"/>
      <c r="AB1556" s="48"/>
    </row>
    <row r="1557" spans="1:28" x14ac:dyDescent="0.25">
      <c r="A1557" s="152" t="str">
        <f t="array" ref="A1557">IF(D1557="",RIGHT(E1557,7),"")</f>
        <v>5581433</v>
      </c>
      <c r="B1557" s="152">
        <f t="array" ref="B1557">E1557</f>
        <v>10005581433</v>
      </c>
      <c r="C1557" s="61" t="str">
        <f t="array" ref="C1557">IFERROR(VLOOKUP(B1557,RT!A:B,2,FALSE),"")</f>
        <v/>
      </c>
      <c r="D1557" s="7" t="str">
        <f t="array" ref="D1557">IFERROR(VLOOKUP(B1557,RT!A:J,10,FALSE),"")</f>
        <v/>
      </c>
      <c r="E1557" s="203">
        <v>10005581433</v>
      </c>
      <c r="F1557" s="204" t="s">
        <v>2277</v>
      </c>
      <c r="G1557" s="204" t="s">
        <v>70</v>
      </c>
      <c r="H1557" s="204"/>
      <c r="I1557" s="204" t="s">
        <v>2236</v>
      </c>
      <c r="J1557" s="202" t="s">
        <v>334</v>
      </c>
      <c r="K1557" s="169" t="str">
        <f t="array" ref="K1557">IFERROR(VLOOKUP(B1557,RT!A:K,11,FALSE),"")</f>
        <v/>
      </c>
      <c r="L1557" s="170" t="str">
        <f t="array" ref="L1557">IFERROR(VLOOKUP(B1557,RT!A:AJ,36,FALSE),"")</f>
        <v/>
      </c>
      <c r="M1557" s="53" t="str">
        <f t="array" ref="M1557">IFERROR(VLOOKUP(B1557,RT!A:AL,38,FALSE),"")</f>
        <v/>
      </c>
      <c r="N1557" s="52" t="str">
        <f t="array" ref="N1557">IFERROR(VLOOKUP(B1557,RT!A:AK,37,FALSE),"")</f>
        <v/>
      </c>
      <c r="O1557" s="54" t="str">
        <f t="array" ref="O1557">IFERROR(VLOOKUP(B1557,RT!A:I,9,FALSE),"")</f>
        <v/>
      </c>
      <c r="P1557" s="52" t="str">
        <f t="array" ref="P1557">IFERROR(VLOOKUP(B1557,RT!A:H,8,FALSE),"")</f>
        <v/>
      </c>
      <c r="Q1557" s="55" t="str">
        <f t="array" ref="Q1557">IFERROR(VLOOKUP(B1557,RT!A:AA,27,FALSE),"")</f>
        <v/>
      </c>
      <c r="R1557" s="56" t="str">
        <f t="array" ref="R1557">IF(AND(E1557&lt;&gt;"",G1557="INS",K1557="OUI",M1557&gt;0),M1557*IF($O1557&gt;41790,5.94,5.65),"")</f>
        <v/>
      </c>
      <c r="S1557" s="50" t="str">
        <f t="array" ref="S1557">IF(AND(E1557&lt;&gt;"",G1557="REV",K1557="OUI",M1557&gt;0),M1557*IF($O1557&gt;41790,6.2,5.9),"")</f>
        <v/>
      </c>
      <c r="T1557" s="57" t="str">
        <f t="array" ref="T1557">IF(AND(E1557&lt;&gt;"",K1557="NON",OR(L1557="Branchement individuel",L1557="Batiment détruit")),3,"")</f>
        <v/>
      </c>
      <c r="U1557" s="58"/>
      <c r="V1557" s="58" t="str">
        <f t="array" ref="V1557">IF(AND(E1557&lt;&gt;"",K1557="OUI",Q1557="OUI"),18,"")</f>
        <v/>
      </c>
      <c r="W1557" s="49" t="str">
        <f t="array" ref="W1557">IF(AND(E1557&lt;&gt;"",K1557="OUI",Q1557="OUI"),60,"")</f>
        <v/>
      </c>
      <c r="X1557" s="56"/>
      <c r="Y1557" s="49"/>
      <c r="Z1557" s="49"/>
      <c r="AA1557" s="51"/>
      <c r="AB1557" s="48"/>
    </row>
    <row r="1558" spans="1:28" x14ac:dyDescent="0.25">
      <c r="A1558" s="152" t="str">
        <f t="array" ref="A1558">IF(D1558="",RIGHT(E1558,7),"")</f>
        <v>5499323</v>
      </c>
      <c r="B1558" s="152">
        <f t="array" ref="B1558">E1558</f>
        <v>10005499323</v>
      </c>
      <c r="C1558" s="61" t="str">
        <f t="array" ref="C1558">IFERROR(VLOOKUP(B1558,RT!A:B,2,FALSE),"")</f>
        <v/>
      </c>
      <c r="D1558" s="7" t="str">
        <f t="array" ref="D1558">IFERROR(VLOOKUP(B1558,RT!A:J,10,FALSE),"")</f>
        <v/>
      </c>
      <c r="E1558" s="203">
        <v>10005499323</v>
      </c>
      <c r="F1558" s="204" t="s">
        <v>2290</v>
      </c>
      <c r="G1558" s="204" t="s">
        <v>70</v>
      </c>
      <c r="H1558" s="204"/>
      <c r="I1558" s="204" t="s">
        <v>2236</v>
      </c>
      <c r="J1558" s="202" t="s">
        <v>334</v>
      </c>
      <c r="K1558" s="169" t="str">
        <f t="array" ref="K1558">IFERROR(VLOOKUP(B1558,RT!A:K,11,FALSE),"")</f>
        <v/>
      </c>
      <c r="L1558" s="170" t="str">
        <f t="array" ref="L1558">IFERROR(VLOOKUP(B1558,RT!A:AJ,36,FALSE),"")</f>
        <v/>
      </c>
      <c r="M1558" s="53" t="str">
        <f t="array" ref="M1558">IFERROR(VLOOKUP(B1558,RT!A:AL,38,FALSE),"")</f>
        <v/>
      </c>
      <c r="N1558" s="52" t="str">
        <f t="array" ref="N1558">IFERROR(VLOOKUP(B1558,RT!A:AK,37,FALSE),"")</f>
        <v/>
      </c>
      <c r="O1558" s="54" t="str">
        <f t="array" ref="O1558">IFERROR(VLOOKUP(B1558,RT!A:I,9,FALSE),"")</f>
        <v/>
      </c>
      <c r="P1558" s="52" t="str">
        <f t="array" ref="P1558">IFERROR(VLOOKUP(B1558,RT!A:H,8,FALSE),"")</f>
        <v/>
      </c>
      <c r="Q1558" s="55" t="str">
        <f t="array" ref="Q1558">IFERROR(VLOOKUP(B1558,RT!A:AA,27,FALSE),"")</f>
        <v/>
      </c>
      <c r="R1558" s="56" t="str">
        <f t="array" ref="R1558">IF(AND(E1558&lt;&gt;"",G1558="INS",K1558="OUI",M1558&gt;0),M1558*IF($O1558&gt;41790,5.94,5.65),"")</f>
        <v/>
      </c>
      <c r="S1558" s="50" t="str">
        <f t="array" ref="S1558">IF(AND(E1558&lt;&gt;"",G1558="REV",K1558="OUI",M1558&gt;0),M1558*IF($O1558&gt;41790,6.2,5.9),"")</f>
        <v/>
      </c>
      <c r="T1558" s="57" t="str">
        <f t="array" ref="T1558">IF(AND(E1558&lt;&gt;"",K1558="NON",OR(L1558="Branchement individuel",L1558="Batiment détruit")),3,"")</f>
        <v/>
      </c>
      <c r="U1558" s="58"/>
      <c r="V1558" s="58" t="str">
        <f t="array" ref="V1558">IF(AND(E1558&lt;&gt;"",K1558="OUI",Q1558="OUI"),18,"")</f>
        <v/>
      </c>
      <c r="W1558" s="49" t="str">
        <f t="array" ref="W1558">IF(AND(E1558&lt;&gt;"",K1558="OUI",Q1558="OUI"),60,"")</f>
        <v/>
      </c>
      <c r="X1558" s="56"/>
      <c r="Y1558" s="49"/>
      <c r="Z1558" s="49"/>
      <c r="AA1558" s="51"/>
      <c r="AB1558" s="48"/>
    </row>
    <row r="1559" spans="1:28" x14ac:dyDescent="0.25">
      <c r="A1559" s="152" t="str">
        <f t="array" ref="A1559">IF(D1559="",RIGHT(E1559,7),"")</f>
        <v>5457785</v>
      </c>
      <c r="B1559" s="152">
        <f t="array" ref="B1559">E1559</f>
        <v>10005457785</v>
      </c>
      <c r="C1559" s="61" t="str">
        <f t="array" ref="C1559">IFERROR(VLOOKUP(B1559,RT!A:B,2,FALSE),"")</f>
        <v/>
      </c>
      <c r="D1559" s="7" t="str">
        <f t="array" ref="D1559">IFERROR(VLOOKUP(B1559,RT!A:J,10,FALSE),"")</f>
        <v/>
      </c>
      <c r="E1559" s="203">
        <v>10005457785</v>
      </c>
      <c r="F1559" s="204" t="s">
        <v>2261</v>
      </c>
      <c r="G1559" s="204" t="s">
        <v>70</v>
      </c>
      <c r="H1559" s="204"/>
      <c r="I1559" s="204" t="s">
        <v>2236</v>
      </c>
      <c r="J1559" s="202" t="s">
        <v>334</v>
      </c>
      <c r="K1559" s="169" t="str">
        <f t="array" ref="K1559">IFERROR(VLOOKUP(B1559,RT!A:K,11,FALSE),"")</f>
        <v/>
      </c>
      <c r="L1559" s="170" t="str">
        <f t="array" ref="L1559">IFERROR(VLOOKUP(B1559,RT!A:AJ,36,FALSE),"")</f>
        <v/>
      </c>
      <c r="M1559" s="53" t="str">
        <f t="array" ref="M1559">IFERROR(VLOOKUP(B1559,RT!A:AL,38,FALSE),"")</f>
        <v/>
      </c>
      <c r="N1559" s="52" t="str">
        <f t="array" ref="N1559">IFERROR(VLOOKUP(B1559,RT!A:AK,37,FALSE),"")</f>
        <v/>
      </c>
      <c r="O1559" s="54" t="str">
        <f t="array" ref="O1559">IFERROR(VLOOKUP(B1559,RT!A:I,9,FALSE),"")</f>
        <v/>
      </c>
      <c r="P1559" s="52" t="str">
        <f t="array" ref="P1559">IFERROR(VLOOKUP(B1559,RT!A:H,8,FALSE),"")</f>
        <v/>
      </c>
      <c r="Q1559" s="55" t="str">
        <f t="array" ref="Q1559">IFERROR(VLOOKUP(B1559,RT!A:AA,27,FALSE),"")</f>
        <v/>
      </c>
      <c r="R1559" s="56" t="str">
        <f t="array" ref="R1559">IF(AND(E1559&lt;&gt;"",G1559="INS",K1559="OUI",M1559&gt;0),M1559*IF($O1559&gt;41790,5.94,5.65),"")</f>
        <v/>
      </c>
      <c r="S1559" s="50" t="str">
        <f t="array" ref="S1559">IF(AND(E1559&lt;&gt;"",G1559="REV",K1559="OUI",M1559&gt;0),M1559*IF($O1559&gt;41790,6.2,5.9),"")</f>
        <v/>
      </c>
      <c r="T1559" s="57" t="str">
        <f t="array" ref="T1559">IF(AND(E1559&lt;&gt;"",K1559="NON",OR(L1559="Branchement individuel",L1559="Batiment détruit")),3,"")</f>
        <v/>
      </c>
      <c r="U1559" s="58"/>
      <c r="V1559" s="58" t="str">
        <f t="array" ref="V1559">IF(AND(E1559&lt;&gt;"",K1559="OUI",Q1559="OUI"),18,"")</f>
        <v/>
      </c>
      <c r="W1559" s="49" t="str">
        <f t="array" ref="W1559">IF(AND(E1559&lt;&gt;"",K1559="OUI",Q1559="OUI"),60,"")</f>
        <v/>
      </c>
      <c r="X1559" s="56"/>
      <c r="Y1559" s="49"/>
      <c r="Z1559" s="49"/>
      <c r="AA1559" s="51"/>
      <c r="AB1559" s="48"/>
    </row>
    <row r="1560" spans="1:28" x14ac:dyDescent="0.25">
      <c r="A1560" s="152" t="str">
        <f t="array" ref="A1560">IF(D1560="",RIGHT(E1560,7),"")</f>
        <v>5458410</v>
      </c>
      <c r="B1560" s="152">
        <f t="array" ref="B1560">E1560</f>
        <v>10005458410</v>
      </c>
      <c r="C1560" s="61" t="str">
        <f t="array" ref="C1560">IFERROR(VLOOKUP(B1560,RT!A:B,2,FALSE),"")</f>
        <v/>
      </c>
      <c r="D1560" s="7" t="str">
        <f t="array" ref="D1560">IFERROR(VLOOKUP(B1560,RT!A:J,10,FALSE),"")</f>
        <v/>
      </c>
      <c r="E1560" s="203">
        <v>10005458410</v>
      </c>
      <c r="F1560" s="204" t="s">
        <v>2260</v>
      </c>
      <c r="G1560" s="204" t="s">
        <v>70</v>
      </c>
      <c r="H1560" s="204"/>
      <c r="I1560" s="204" t="s">
        <v>2236</v>
      </c>
      <c r="J1560" s="202" t="s">
        <v>334</v>
      </c>
      <c r="K1560" s="169" t="str">
        <f t="array" ref="K1560">IFERROR(VLOOKUP(B1560,RT!A:K,11,FALSE),"")</f>
        <v/>
      </c>
      <c r="L1560" s="170" t="str">
        <f t="array" ref="L1560">IFERROR(VLOOKUP(B1560,RT!A:AJ,36,FALSE),"")</f>
        <v/>
      </c>
      <c r="M1560" s="53" t="str">
        <f t="array" ref="M1560">IFERROR(VLOOKUP(B1560,RT!A:AL,38,FALSE),"")</f>
        <v/>
      </c>
      <c r="N1560" s="52" t="str">
        <f t="array" ref="N1560">IFERROR(VLOOKUP(B1560,RT!A:AK,37,FALSE),"")</f>
        <v/>
      </c>
      <c r="O1560" s="54" t="str">
        <f t="array" ref="O1560">IFERROR(VLOOKUP(B1560,RT!A:I,9,FALSE),"")</f>
        <v/>
      </c>
      <c r="P1560" s="52" t="str">
        <f t="array" ref="P1560">IFERROR(VLOOKUP(B1560,RT!A:H,8,FALSE),"")</f>
        <v/>
      </c>
      <c r="Q1560" s="55" t="str">
        <f t="array" ref="Q1560">IFERROR(VLOOKUP(B1560,RT!A:AA,27,FALSE),"")</f>
        <v/>
      </c>
      <c r="R1560" s="56" t="str">
        <f t="array" ref="R1560">IF(AND(E1560&lt;&gt;"",G1560="INS",K1560="OUI",M1560&gt;0),M1560*IF($O1560&gt;41790,5.94,5.65),"")</f>
        <v/>
      </c>
      <c r="S1560" s="50" t="str">
        <f t="array" ref="S1560">IF(AND(E1560&lt;&gt;"",G1560="REV",K1560="OUI",M1560&gt;0),M1560*IF($O1560&gt;41790,6.2,5.9),"")</f>
        <v/>
      </c>
      <c r="T1560" s="57" t="str">
        <f t="array" ref="T1560">IF(AND(E1560&lt;&gt;"",K1560="NON",OR(L1560="Branchement individuel",L1560="Batiment détruit")),3,"")</f>
        <v/>
      </c>
      <c r="U1560" s="58"/>
      <c r="V1560" s="58" t="str">
        <f t="array" ref="V1560">IF(AND(E1560&lt;&gt;"",K1560="OUI",Q1560="OUI"),18,"")</f>
        <v/>
      </c>
      <c r="W1560" s="49" t="str">
        <f t="array" ref="W1560">IF(AND(E1560&lt;&gt;"",K1560="OUI",Q1560="OUI"),60,"")</f>
        <v/>
      </c>
      <c r="X1560" s="56"/>
      <c r="Y1560" s="49"/>
      <c r="Z1560" s="49"/>
      <c r="AA1560" s="51"/>
      <c r="AB1560" s="48"/>
    </row>
    <row r="1561" spans="1:28" x14ac:dyDescent="0.25">
      <c r="A1561" s="152" t="str">
        <f t="array" ref="A1561">IF(D1561="",RIGHT(E1561,7),"")</f>
        <v>5459058</v>
      </c>
      <c r="B1561" s="152">
        <f t="array" ref="B1561">E1561</f>
        <v>10005459058</v>
      </c>
      <c r="C1561" s="61" t="str">
        <f t="array" ref="C1561">IFERROR(VLOOKUP(B1561,RT!A:B,2,FALSE),"")</f>
        <v/>
      </c>
      <c r="D1561" s="7" t="str">
        <f t="array" ref="D1561">IFERROR(VLOOKUP(B1561,RT!A:J,10,FALSE),"")</f>
        <v/>
      </c>
      <c r="E1561" s="203">
        <v>10005459058</v>
      </c>
      <c r="F1561" s="204" t="s">
        <v>2259</v>
      </c>
      <c r="G1561" s="204" t="s">
        <v>70</v>
      </c>
      <c r="H1561" s="204"/>
      <c r="I1561" s="204" t="s">
        <v>2236</v>
      </c>
      <c r="J1561" s="202" t="s">
        <v>334</v>
      </c>
      <c r="K1561" s="169" t="str">
        <f t="array" ref="K1561">IFERROR(VLOOKUP(B1561,RT!A:K,11,FALSE),"")</f>
        <v/>
      </c>
      <c r="L1561" s="170" t="str">
        <f t="array" ref="L1561">IFERROR(VLOOKUP(B1561,RT!A:AJ,36,FALSE),"")</f>
        <v/>
      </c>
      <c r="M1561" s="53" t="str">
        <f t="array" ref="M1561">IFERROR(VLOOKUP(B1561,RT!A:AL,38,FALSE),"")</f>
        <v/>
      </c>
      <c r="N1561" s="52" t="str">
        <f t="array" ref="N1561">IFERROR(VLOOKUP(B1561,RT!A:AK,37,FALSE),"")</f>
        <v/>
      </c>
      <c r="O1561" s="54" t="str">
        <f t="array" ref="O1561">IFERROR(VLOOKUP(B1561,RT!A:I,9,FALSE),"")</f>
        <v/>
      </c>
      <c r="P1561" s="52" t="str">
        <f t="array" ref="P1561">IFERROR(VLOOKUP(B1561,RT!A:H,8,FALSE),"")</f>
        <v/>
      </c>
      <c r="Q1561" s="55" t="str">
        <f t="array" ref="Q1561">IFERROR(VLOOKUP(B1561,RT!A:AA,27,FALSE),"")</f>
        <v/>
      </c>
      <c r="R1561" s="56" t="str">
        <f t="array" ref="R1561">IF(AND(E1561&lt;&gt;"",G1561="INS",K1561="OUI",M1561&gt;0),M1561*IF($O1561&gt;41790,5.94,5.65),"")</f>
        <v/>
      </c>
      <c r="S1561" s="50" t="str">
        <f t="array" ref="S1561">IF(AND(E1561&lt;&gt;"",G1561="REV",K1561="OUI",M1561&gt;0),M1561*IF($O1561&gt;41790,6.2,5.9),"")</f>
        <v/>
      </c>
      <c r="T1561" s="57" t="str">
        <f t="array" ref="T1561">IF(AND(E1561&lt;&gt;"",K1561="NON",OR(L1561="Branchement individuel",L1561="Batiment détruit")),3,"")</f>
        <v/>
      </c>
      <c r="U1561" s="58"/>
      <c r="V1561" s="58" t="str">
        <f t="array" ref="V1561">IF(AND(E1561&lt;&gt;"",K1561="OUI",Q1561="OUI"),18,"")</f>
        <v/>
      </c>
      <c r="W1561" s="49" t="str">
        <f t="array" ref="W1561">IF(AND(E1561&lt;&gt;"",K1561="OUI",Q1561="OUI"),60,"")</f>
        <v/>
      </c>
      <c r="X1561" s="56"/>
      <c r="Y1561" s="49"/>
      <c r="Z1561" s="49"/>
      <c r="AA1561" s="51"/>
      <c r="AB1561" s="48"/>
    </row>
    <row r="1562" spans="1:28" x14ac:dyDescent="0.25">
      <c r="A1562" s="152" t="str">
        <f t="array" ref="A1562">IF(D1562="",RIGHT(E1562,7),"")</f>
        <v>5287587</v>
      </c>
      <c r="B1562" s="152">
        <f t="array" ref="B1562">E1562</f>
        <v>10005287587</v>
      </c>
      <c r="C1562" s="61" t="str">
        <f t="array" ref="C1562">IFERROR(VLOOKUP(B1562,RT!A:B,2,FALSE),"")</f>
        <v/>
      </c>
      <c r="D1562" s="7" t="str">
        <f t="array" ref="D1562">IFERROR(VLOOKUP(B1562,RT!A:J,10,FALSE),"")</f>
        <v/>
      </c>
      <c r="E1562" s="203">
        <v>10005287587</v>
      </c>
      <c r="F1562" s="204" t="s">
        <v>325</v>
      </c>
      <c r="G1562" s="204" t="s">
        <v>70</v>
      </c>
      <c r="H1562" s="204"/>
      <c r="I1562" s="204" t="s">
        <v>323</v>
      </c>
      <c r="J1562" s="202" t="s">
        <v>324</v>
      </c>
      <c r="K1562" s="169" t="str">
        <f t="array" ref="K1562">IFERROR(VLOOKUP(B1562,RT!A:K,11,FALSE),"")</f>
        <v/>
      </c>
      <c r="L1562" s="170" t="str">
        <f t="array" ref="L1562">IFERROR(VLOOKUP(B1562,RT!A:AJ,36,FALSE),"")</f>
        <v/>
      </c>
      <c r="M1562" s="53" t="str">
        <f t="array" ref="M1562">IFERROR(VLOOKUP(B1562,RT!A:AL,38,FALSE),"")</f>
        <v/>
      </c>
      <c r="N1562" s="52" t="str">
        <f t="array" ref="N1562">IFERROR(VLOOKUP(B1562,RT!A:AK,37,FALSE),"")</f>
        <v/>
      </c>
      <c r="O1562" s="54" t="str">
        <f t="array" ref="O1562">IFERROR(VLOOKUP(B1562,RT!A:I,9,FALSE),"")</f>
        <v/>
      </c>
      <c r="P1562" s="52" t="str">
        <f t="array" ref="P1562">IFERROR(VLOOKUP(B1562,RT!A:H,8,FALSE),"")</f>
        <v/>
      </c>
      <c r="Q1562" s="55" t="str">
        <f t="array" ref="Q1562">IFERROR(VLOOKUP(B1562,RT!A:AA,27,FALSE),"")</f>
        <v/>
      </c>
      <c r="R1562" s="56" t="str">
        <f t="array" ref="R1562">IF(AND(E1562&lt;&gt;"",G1562="INS",K1562="OUI",M1562&gt;0),M1562*IF($O1562&gt;41790,5.94,5.65),"")</f>
        <v/>
      </c>
      <c r="S1562" s="50" t="str">
        <f t="array" ref="S1562">IF(AND(E1562&lt;&gt;"",G1562="REV",K1562="OUI",M1562&gt;0),M1562*IF($O1562&gt;41790,6.2,5.9),"")</f>
        <v/>
      </c>
      <c r="T1562" s="57" t="str">
        <f t="array" ref="T1562">IF(AND(E1562&lt;&gt;"",K1562="NON",OR(L1562="Branchement individuel",L1562="Batiment détruit")),3,"")</f>
        <v/>
      </c>
      <c r="U1562" s="58"/>
      <c r="V1562" s="58" t="str">
        <f t="array" ref="V1562">IF(AND(E1562&lt;&gt;"",K1562="OUI",Q1562="OUI"),18,"")</f>
        <v/>
      </c>
      <c r="W1562" s="49" t="str">
        <f t="array" ref="W1562">IF(AND(E1562&lt;&gt;"",K1562="OUI",Q1562="OUI"),60,"")</f>
        <v/>
      </c>
      <c r="X1562" s="56"/>
      <c r="Y1562" s="49"/>
      <c r="Z1562" s="49"/>
      <c r="AA1562" s="51"/>
      <c r="AB1562" s="48"/>
    </row>
    <row r="1563" spans="1:28" x14ac:dyDescent="0.25">
      <c r="A1563" s="152" t="str">
        <f t="array" ref="A1563">IF(D1563="",RIGHT(E1563,7),"")</f>
        <v>5240828</v>
      </c>
      <c r="B1563" s="152">
        <f t="array" ref="B1563">E1563</f>
        <v>10005240828</v>
      </c>
      <c r="C1563" s="61" t="str">
        <f t="array" ref="C1563">IFERROR(VLOOKUP(B1563,RT!A:B,2,FALSE),"")</f>
        <v/>
      </c>
      <c r="D1563" s="7" t="str">
        <f t="array" ref="D1563">IFERROR(VLOOKUP(B1563,RT!A:J,10,FALSE),"")</f>
        <v/>
      </c>
      <c r="E1563" s="203">
        <v>10005240828</v>
      </c>
      <c r="F1563" s="204" t="s">
        <v>322</v>
      </c>
      <c r="G1563" s="204" t="s">
        <v>70</v>
      </c>
      <c r="H1563" s="204"/>
      <c r="I1563" s="204" t="s">
        <v>323</v>
      </c>
      <c r="J1563" s="202" t="s">
        <v>324</v>
      </c>
      <c r="K1563" s="169" t="str">
        <f t="array" ref="K1563">IFERROR(VLOOKUP(B1563,RT!A:K,11,FALSE),"")</f>
        <v/>
      </c>
      <c r="L1563" s="170" t="str">
        <f t="array" ref="L1563">IFERROR(VLOOKUP(B1563,RT!A:AJ,36,FALSE),"")</f>
        <v/>
      </c>
      <c r="M1563" s="53" t="str">
        <f t="array" ref="M1563">IFERROR(VLOOKUP(B1563,RT!A:AL,38,FALSE),"")</f>
        <v/>
      </c>
      <c r="N1563" s="52" t="str">
        <f t="array" ref="N1563">IFERROR(VLOOKUP(B1563,RT!A:AK,37,FALSE),"")</f>
        <v/>
      </c>
      <c r="O1563" s="54" t="str">
        <f t="array" ref="O1563">IFERROR(VLOOKUP(B1563,RT!A:I,9,FALSE),"")</f>
        <v/>
      </c>
      <c r="P1563" s="52" t="str">
        <f t="array" ref="P1563">IFERROR(VLOOKUP(B1563,RT!A:H,8,FALSE),"")</f>
        <v/>
      </c>
      <c r="Q1563" s="55" t="str">
        <f t="array" ref="Q1563">IFERROR(VLOOKUP(B1563,RT!A:AA,27,FALSE),"")</f>
        <v/>
      </c>
      <c r="R1563" s="56" t="str">
        <f t="array" ref="R1563">IF(AND(E1563&lt;&gt;"",G1563="INS",K1563="OUI",M1563&gt;0),M1563*IF($O1563&gt;41790,5.94,5.65),"")</f>
        <v/>
      </c>
      <c r="S1563" s="50" t="str">
        <f t="array" ref="S1563">IF(AND(E1563&lt;&gt;"",G1563="REV",K1563="OUI",M1563&gt;0),M1563*IF($O1563&gt;41790,6.2,5.9),"")</f>
        <v/>
      </c>
      <c r="T1563" s="57" t="str">
        <f t="array" ref="T1563">IF(AND(E1563&lt;&gt;"",K1563="NON",OR(L1563="Branchement individuel",L1563="Batiment détruit")),3,"")</f>
        <v/>
      </c>
      <c r="U1563" s="58"/>
      <c r="V1563" s="58" t="str">
        <f t="array" ref="V1563">IF(AND(E1563&lt;&gt;"",K1563="OUI",Q1563="OUI"),18,"")</f>
        <v/>
      </c>
      <c r="W1563" s="49" t="str">
        <f t="array" ref="W1563">IF(AND(E1563&lt;&gt;"",K1563="OUI",Q1563="OUI"),60,"")</f>
        <v/>
      </c>
      <c r="X1563" s="56"/>
      <c r="Y1563" s="49"/>
      <c r="Z1563" s="49"/>
      <c r="AA1563" s="51"/>
      <c r="AB1563" s="48"/>
    </row>
    <row r="1564" spans="1:28" x14ac:dyDescent="0.25">
      <c r="A1564" s="152" t="str">
        <f t="array" ref="A1564">IF(D1564="",RIGHT(E1564,7),"")</f>
        <v>5425922</v>
      </c>
      <c r="B1564" s="152">
        <f t="array" ref="B1564">E1564</f>
        <v>10005425922</v>
      </c>
      <c r="C1564" s="61" t="str">
        <f t="array" ref="C1564">IFERROR(VLOOKUP(B1564,RT!A:B,2,FALSE),"")</f>
        <v/>
      </c>
      <c r="D1564" s="7" t="str">
        <f t="array" ref="D1564">IFERROR(VLOOKUP(B1564,RT!A:J,10,FALSE),"")</f>
        <v/>
      </c>
      <c r="E1564" s="203">
        <v>10005425922</v>
      </c>
      <c r="F1564" s="204" t="s">
        <v>350</v>
      </c>
      <c r="G1564" s="204" t="s">
        <v>70</v>
      </c>
      <c r="H1564" s="204"/>
      <c r="I1564" s="204" t="s">
        <v>351</v>
      </c>
      <c r="J1564" s="202" t="s">
        <v>324</v>
      </c>
      <c r="K1564" s="169" t="str">
        <f t="array" ref="K1564">IFERROR(VLOOKUP(B1564,RT!A:K,11,FALSE),"")</f>
        <v/>
      </c>
      <c r="L1564" s="170" t="str">
        <f t="array" ref="L1564">IFERROR(VLOOKUP(B1564,RT!A:AJ,36,FALSE),"")</f>
        <v/>
      </c>
      <c r="M1564" s="53" t="str">
        <f t="array" ref="M1564">IFERROR(VLOOKUP(B1564,RT!A:AL,38,FALSE),"")</f>
        <v/>
      </c>
      <c r="N1564" s="52" t="str">
        <f t="array" ref="N1564">IFERROR(VLOOKUP(B1564,RT!A:AK,37,FALSE),"")</f>
        <v/>
      </c>
      <c r="O1564" s="54" t="str">
        <f t="array" ref="O1564">IFERROR(VLOOKUP(B1564,RT!A:I,9,FALSE),"")</f>
        <v/>
      </c>
      <c r="P1564" s="52" t="str">
        <f t="array" ref="P1564">IFERROR(VLOOKUP(B1564,RT!A:H,8,FALSE),"")</f>
        <v/>
      </c>
      <c r="Q1564" s="55" t="str">
        <f t="array" ref="Q1564">IFERROR(VLOOKUP(B1564,RT!A:AA,27,FALSE),"")</f>
        <v/>
      </c>
      <c r="R1564" s="56" t="str">
        <f t="array" ref="R1564">IF(AND(E1564&lt;&gt;"",G1564="INS",K1564="OUI",M1564&gt;0),M1564*IF($O1564&gt;41790,5.94,5.65),"")</f>
        <v/>
      </c>
      <c r="S1564" s="50" t="str">
        <f t="array" ref="S1564">IF(AND(E1564&lt;&gt;"",G1564="REV",K1564="OUI",M1564&gt;0),M1564*IF($O1564&gt;41790,6.2,5.9),"")</f>
        <v/>
      </c>
      <c r="T1564" s="57" t="str">
        <f t="array" ref="T1564">IF(AND(E1564&lt;&gt;"",K1564="NON",OR(L1564="Branchement individuel",L1564="Batiment détruit")),3,"")</f>
        <v/>
      </c>
      <c r="U1564" s="58"/>
      <c r="V1564" s="58" t="str">
        <f t="array" ref="V1564">IF(AND(E1564&lt;&gt;"",K1564="OUI",Q1564="OUI"),18,"")</f>
        <v/>
      </c>
      <c r="W1564" s="49" t="str">
        <f t="array" ref="W1564">IF(AND(E1564&lt;&gt;"",K1564="OUI",Q1564="OUI"),60,"")</f>
        <v/>
      </c>
      <c r="X1564" s="56"/>
      <c r="Y1564" s="49"/>
      <c r="Z1564" s="49"/>
      <c r="AA1564" s="51"/>
      <c r="AB1564" s="48"/>
    </row>
    <row r="1565" spans="1:28" x14ac:dyDescent="0.25">
      <c r="A1565" s="152" t="str">
        <f t="array" ref="A1565">IF(D1565="",RIGHT(E1565,7),"")</f>
        <v>5420974</v>
      </c>
      <c r="B1565" s="152">
        <f t="array" ref="B1565">E1565</f>
        <v>10005420974</v>
      </c>
      <c r="C1565" s="61" t="str">
        <f t="array" ref="C1565">IFERROR(VLOOKUP(B1565,RT!A:B,2,FALSE),"")</f>
        <v/>
      </c>
      <c r="D1565" s="7" t="str">
        <f t="array" ref="D1565">IFERROR(VLOOKUP(B1565,RT!A:J,10,FALSE),"")</f>
        <v/>
      </c>
      <c r="E1565" s="203">
        <v>10005420974</v>
      </c>
      <c r="F1565" s="204" t="s">
        <v>352</v>
      </c>
      <c r="G1565" s="204" t="s">
        <v>70</v>
      </c>
      <c r="H1565" s="204"/>
      <c r="I1565" s="204" t="s">
        <v>351</v>
      </c>
      <c r="J1565" s="202" t="s">
        <v>324</v>
      </c>
      <c r="K1565" s="169" t="str">
        <f t="array" ref="K1565">IFERROR(VLOOKUP(B1565,RT!A:K,11,FALSE),"")</f>
        <v/>
      </c>
      <c r="L1565" s="170" t="str">
        <f t="array" ref="L1565">IFERROR(VLOOKUP(B1565,RT!A:AJ,36,FALSE),"")</f>
        <v/>
      </c>
      <c r="M1565" s="53" t="str">
        <f t="array" ref="M1565">IFERROR(VLOOKUP(B1565,RT!A:AL,38,FALSE),"")</f>
        <v/>
      </c>
      <c r="N1565" s="52" t="str">
        <f t="array" ref="N1565">IFERROR(VLOOKUP(B1565,RT!A:AK,37,FALSE),"")</f>
        <v/>
      </c>
      <c r="O1565" s="54" t="str">
        <f t="array" ref="O1565">IFERROR(VLOOKUP(B1565,RT!A:I,9,FALSE),"")</f>
        <v/>
      </c>
      <c r="P1565" s="52" t="str">
        <f t="array" ref="P1565">IFERROR(VLOOKUP(B1565,RT!A:H,8,FALSE),"")</f>
        <v/>
      </c>
      <c r="Q1565" s="55" t="str">
        <f t="array" ref="Q1565">IFERROR(VLOOKUP(B1565,RT!A:AA,27,FALSE),"")</f>
        <v/>
      </c>
      <c r="R1565" s="56" t="str">
        <f t="array" ref="R1565">IF(AND(E1565&lt;&gt;"",G1565="INS",K1565="OUI",M1565&gt;0),M1565*IF($O1565&gt;41790,5.94,5.65),"")</f>
        <v/>
      </c>
      <c r="S1565" s="50" t="str">
        <f t="array" ref="S1565">IF(AND(E1565&lt;&gt;"",G1565="REV",K1565="OUI",M1565&gt;0),M1565*IF($O1565&gt;41790,6.2,5.9),"")</f>
        <v/>
      </c>
      <c r="T1565" s="57" t="str">
        <f t="array" ref="T1565">IF(AND(E1565&lt;&gt;"",K1565="NON",OR(L1565="Branchement individuel",L1565="Batiment détruit")),3,"")</f>
        <v/>
      </c>
      <c r="U1565" s="58"/>
      <c r="V1565" s="58" t="str">
        <f t="array" ref="V1565">IF(AND(E1565&lt;&gt;"",K1565="OUI",Q1565="OUI"),18,"")</f>
        <v/>
      </c>
      <c r="W1565" s="49" t="str">
        <f t="array" ref="W1565">IF(AND(E1565&lt;&gt;"",K1565="OUI",Q1565="OUI"),60,"")</f>
        <v/>
      </c>
      <c r="X1565" s="56"/>
      <c r="Y1565" s="49"/>
      <c r="Z1565" s="49"/>
      <c r="AA1565" s="51"/>
      <c r="AB1565" s="48"/>
    </row>
    <row r="1566" spans="1:28" x14ac:dyDescent="0.25">
      <c r="A1566" s="152" t="str">
        <f t="array" ref="A1566">IF(D1566="",RIGHT(E1566,7),"")</f>
        <v>5463243</v>
      </c>
      <c r="B1566" s="152">
        <f t="array" ref="B1566">E1566</f>
        <v>10005463243</v>
      </c>
      <c r="C1566" s="61" t="str">
        <f t="array" ref="C1566">IFERROR(VLOOKUP(B1566,RT!A:B,2,FALSE),"")</f>
        <v/>
      </c>
      <c r="D1566" s="7" t="str">
        <f t="array" ref="D1566">IFERROR(VLOOKUP(B1566,RT!A:J,10,FALSE),"")</f>
        <v/>
      </c>
      <c r="E1566" s="203">
        <v>10005463243</v>
      </c>
      <c r="F1566" s="204" t="s">
        <v>484</v>
      </c>
      <c r="G1566" s="204" t="s">
        <v>70</v>
      </c>
      <c r="H1566" s="204"/>
      <c r="I1566" s="204" t="s">
        <v>458</v>
      </c>
      <c r="J1566" s="202" t="s">
        <v>324</v>
      </c>
      <c r="K1566" s="169" t="str">
        <f t="array" ref="K1566">IFERROR(VLOOKUP(B1566,RT!A:K,11,FALSE),"")</f>
        <v/>
      </c>
      <c r="L1566" s="170" t="str">
        <f t="array" ref="L1566">IFERROR(VLOOKUP(B1566,RT!A:AJ,36,FALSE),"")</f>
        <v/>
      </c>
      <c r="M1566" s="53" t="str">
        <f t="array" ref="M1566">IFERROR(VLOOKUP(B1566,RT!A:AL,38,FALSE),"")</f>
        <v/>
      </c>
      <c r="N1566" s="52" t="str">
        <f t="array" ref="N1566">IFERROR(VLOOKUP(B1566,RT!A:AK,37,FALSE),"")</f>
        <v/>
      </c>
      <c r="O1566" s="54" t="str">
        <f t="array" ref="O1566">IFERROR(VLOOKUP(B1566,RT!A:I,9,FALSE),"")</f>
        <v/>
      </c>
      <c r="P1566" s="52" t="str">
        <f t="array" ref="P1566">IFERROR(VLOOKUP(B1566,RT!A:H,8,FALSE),"")</f>
        <v/>
      </c>
      <c r="Q1566" s="55" t="str">
        <f t="array" ref="Q1566">IFERROR(VLOOKUP(B1566,RT!A:AA,27,FALSE),"")</f>
        <v/>
      </c>
      <c r="R1566" s="56" t="str">
        <f t="array" ref="R1566">IF(AND(E1566&lt;&gt;"",G1566="INS",K1566="OUI",M1566&gt;0),M1566*IF($O1566&gt;41790,5.94,5.65),"")</f>
        <v/>
      </c>
      <c r="S1566" s="50" t="str">
        <f t="array" ref="S1566">IF(AND(E1566&lt;&gt;"",G1566="REV",K1566="OUI",M1566&gt;0),M1566*IF($O1566&gt;41790,6.2,5.9),"")</f>
        <v/>
      </c>
      <c r="T1566" s="57" t="str">
        <f t="array" ref="T1566">IF(AND(E1566&lt;&gt;"",K1566="NON",OR(L1566="Branchement individuel",L1566="Batiment détruit")),3,"")</f>
        <v/>
      </c>
      <c r="U1566" s="58"/>
      <c r="V1566" s="58" t="str">
        <f t="array" ref="V1566">IF(AND(E1566&lt;&gt;"",K1566="OUI",Q1566="OUI"),18,"")</f>
        <v/>
      </c>
      <c r="W1566" s="49" t="str">
        <f t="array" ref="W1566">IF(AND(E1566&lt;&gt;"",K1566="OUI",Q1566="OUI"),60,"")</f>
        <v/>
      </c>
      <c r="X1566" s="56"/>
      <c r="Y1566" s="49"/>
      <c r="Z1566" s="49"/>
      <c r="AA1566" s="51"/>
      <c r="AB1566" s="48"/>
    </row>
    <row r="1567" spans="1:28" x14ac:dyDescent="0.25">
      <c r="A1567" s="152" t="str">
        <f t="array" ref="A1567">IF(D1567="",RIGHT(E1567,7),"")</f>
        <v>5464561</v>
      </c>
      <c r="B1567" s="152">
        <f t="array" ref="B1567">E1567</f>
        <v>10005464561</v>
      </c>
      <c r="C1567" s="61" t="str">
        <f t="array" ref="C1567">IFERROR(VLOOKUP(B1567,RT!A:B,2,FALSE),"")</f>
        <v/>
      </c>
      <c r="D1567" s="7" t="str">
        <f t="array" ref="D1567">IFERROR(VLOOKUP(B1567,RT!A:J,10,FALSE),"")</f>
        <v/>
      </c>
      <c r="E1567" s="203">
        <v>10005464561</v>
      </c>
      <c r="F1567" s="204" t="s">
        <v>483</v>
      </c>
      <c r="G1567" s="204" t="s">
        <v>70</v>
      </c>
      <c r="H1567" s="204"/>
      <c r="I1567" s="204" t="s">
        <v>458</v>
      </c>
      <c r="J1567" s="202" t="s">
        <v>324</v>
      </c>
      <c r="K1567" s="169" t="str">
        <f t="array" ref="K1567">IFERROR(VLOOKUP(B1567,RT!A:K,11,FALSE),"")</f>
        <v/>
      </c>
      <c r="L1567" s="170" t="str">
        <f t="array" ref="L1567">IFERROR(VLOOKUP(B1567,RT!A:AJ,36,FALSE),"")</f>
        <v/>
      </c>
      <c r="M1567" s="53" t="str">
        <f t="array" ref="M1567">IFERROR(VLOOKUP(B1567,RT!A:AL,38,FALSE),"")</f>
        <v/>
      </c>
      <c r="N1567" s="52" t="str">
        <f t="array" ref="N1567">IFERROR(VLOOKUP(B1567,RT!A:AK,37,FALSE),"")</f>
        <v/>
      </c>
      <c r="O1567" s="54" t="str">
        <f t="array" ref="O1567">IFERROR(VLOOKUP(B1567,RT!A:I,9,FALSE),"")</f>
        <v/>
      </c>
      <c r="P1567" s="52" t="str">
        <f t="array" ref="P1567">IFERROR(VLOOKUP(B1567,RT!A:H,8,FALSE),"")</f>
        <v/>
      </c>
      <c r="Q1567" s="55" t="str">
        <f t="array" ref="Q1567">IFERROR(VLOOKUP(B1567,RT!A:AA,27,FALSE),"")</f>
        <v/>
      </c>
      <c r="R1567" s="56" t="str">
        <f t="array" ref="R1567">IF(AND(E1567&lt;&gt;"",G1567="INS",K1567="OUI",M1567&gt;0),M1567*IF($O1567&gt;41790,5.94,5.65),"")</f>
        <v/>
      </c>
      <c r="S1567" s="50" t="str">
        <f t="array" ref="S1567">IF(AND(E1567&lt;&gt;"",G1567="REV",K1567="OUI",M1567&gt;0),M1567*IF($O1567&gt;41790,6.2,5.9),"")</f>
        <v/>
      </c>
      <c r="T1567" s="57" t="str">
        <f t="array" ref="T1567">IF(AND(E1567&lt;&gt;"",K1567="NON",OR(L1567="Branchement individuel",L1567="Batiment détruit")),3,"")</f>
        <v/>
      </c>
      <c r="U1567" s="58"/>
      <c r="V1567" s="58" t="str">
        <f t="array" ref="V1567">IF(AND(E1567&lt;&gt;"",K1567="OUI",Q1567="OUI"),18,"")</f>
        <v/>
      </c>
      <c r="W1567" s="49" t="str">
        <f t="array" ref="W1567">IF(AND(E1567&lt;&gt;"",K1567="OUI",Q1567="OUI"),60,"")</f>
        <v/>
      </c>
      <c r="X1567" s="56"/>
      <c r="Y1567" s="49"/>
      <c r="Z1567" s="49"/>
      <c r="AA1567" s="51"/>
      <c r="AB1567" s="48"/>
    </row>
    <row r="1568" spans="1:28" x14ac:dyDescent="0.25">
      <c r="A1568" s="152" t="str">
        <f t="array" ref="A1568">IF(D1568="",RIGHT(E1568,7),"")</f>
        <v>5457745</v>
      </c>
      <c r="B1568" s="152">
        <f t="array" ref="B1568">E1568</f>
        <v>10005457745</v>
      </c>
      <c r="C1568" s="61" t="str">
        <f t="array" ref="C1568">IFERROR(VLOOKUP(B1568,RT!A:B,2,FALSE),"")</f>
        <v/>
      </c>
      <c r="D1568" s="7" t="str">
        <f t="array" ref="D1568">IFERROR(VLOOKUP(B1568,RT!A:J,10,FALSE),"")</f>
        <v/>
      </c>
      <c r="E1568" s="203">
        <v>10005457745</v>
      </c>
      <c r="F1568" s="204" t="s">
        <v>482</v>
      </c>
      <c r="G1568" s="204" t="s">
        <v>70</v>
      </c>
      <c r="H1568" s="204"/>
      <c r="I1568" s="204" t="s">
        <v>458</v>
      </c>
      <c r="J1568" s="202" t="s">
        <v>324</v>
      </c>
      <c r="K1568" s="169" t="str">
        <f t="array" ref="K1568">IFERROR(VLOOKUP(B1568,RT!A:K,11,FALSE),"")</f>
        <v/>
      </c>
      <c r="L1568" s="170" t="str">
        <f t="array" ref="L1568">IFERROR(VLOOKUP(B1568,RT!A:AJ,36,FALSE),"")</f>
        <v/>
      </c>
      <c r="M1568" s="53" t="str">
        <f t="array" ref="M1568">IFERROR(VLOOKUP(B1568,RT!A:AL,38,FALSE),"")</f>
        <v/>
      </c>
      <c r="N1568" s="52" t="str">
        <f t="array" ref="N1568">IFERROR(VLOOKUP(B1568,RT!A:AK,37,FALSE),"")</f>
        <v/>
      </c>
      <c r="O1568" s="54" t="str">
        <f t="array" ref="O1568">IFERROR(VLOOKUP(B1568,RT!A:I,9,FALSE),"")</f>
        <v/>
      </c>
      <c r="P1568" s="52" t="str">
        <f t="array" ref="P1568">IFERROR(VLOOKUP(B1568,RT!A:H,8,FALSE),"")</f>
        <v/>
      </c>
      <c r="Q1568" s="55" t="str">
        <f t="array" ref="Q1568">IFERROR(VLOOKUP(B1568,RT!A:AA,27,FALSE),"")</f>
        <v/>
      </c>
      <c r="R1568" s="56" t="str">
        <f t="array" ref="R1568">IF(AND(E1568&lt;&gt;"",G1568="INS",K1568="OUI",M1568&gt;0),M1568*IF($O1568&gt;41790,5.94,5.65),"")</f>
        <v/>
      </c>
      <c r="S1568" s="50" t="str">
        <f t="array" ref="S1568">IF(AND(E1568&lt;&gt;"",G1568="REV",K1568="OUI",M1568&gt;0),M1568*IF($O1568&gt;41790,6.2,5.9),"")</f>
        <v/>
      </c>
      <c r="T1568" s="57" t="str">
        <f t="array" ref="T1568">IF(AND(E1568&lt;&gt;"",K1568="NON",OR(L1568="Branchement individuel",L1568="Batiment détruit")),3,"")</f>
        <v/>
      </c>
      <c r="U1568" s="58"/>
      <c r="V1568" s="58" t="str">
        <f t="array" ref="V1568">IF(AND(E1568&lt;&gt;"",K1568="OUI",Q1568="OUI"),18,"")</f>
        <v/>
      </c>
      <c r="W1568" s="49" t="str">
        <f t="array" ref="W1568">IF(AND(E1568&lt;&gt;"",K1568="OUI",Q1568="OUI"),60,"")</f>
        <v/>
      </c>
      <c r="X1568" s="56"/>
      <c r="Y1568" s="49"/>
      <c r="Z1568" s="49"/>
      <c r="AA1568" s="51"/>
      <c r="AB1568" s="48"/>
    </row>
    <row r="1569" spans="1:28" x14ac:dyDescent="0.25">
      <c r="A1569" s="152" t="str">
        <f t="array" ref="A1569">IF(D1569="",RIGHT(E1569,7),"")</f>
        <v>5460412</v>
      </c>
      <c r="B1569" s="152">
        <f t="array" ref="B1569">E1569</f>
        <v>10005460412</v>
      </c>
      <c r="C1569" s="61" t="str">
        <f t="array" ref="C1569">IFERROR(VLOOKUP(B1569,RT!A:B,2,FALSE),"")</f>
        <v/>
      </c>
      <c r="D1569" s="7" t="str">
        <f t="array" ref="D1569">IFERROR(VLOOKUP(B1569,RT!A:J,10,FALSE),"")</f>
        <v/>
      </c>
      <c r="E1569" s="203">
        <v>10005460412</v>
      </c>
      <c r="F1569" s="204" t="s">
        <v>481</v>
      </c>
      <c r="G1569" s="204" t="s">
        <v>70</v>
      </c>
      <c r="H1569" s="204"/>
      <c r="I1569" s="204" t="s">
        <v>458</v>
      </c>
      <c r="J1569" s="202" t="s">
        <v>324</v>
      </c>
      <c r="K1569" s="169" t="str">
        <f t="array" ref="K1569">IFERROR(VLOOKUP(B1569,RT!A:K,11,FALSE),"")</f>
        <v/>
      </c>
      <c r="L1569" s="170" t="str">
        <f t="array" ref="L1569">IFERROR(VLOOKUP(B1569,RT!A:AJ,36,FALSE),"")</f>
        <v/>
      </c>
      <c r="M1569" s="53" t="str">
        <f t="array" ref="M1569">IFERROR(VLOOKUP(B1569,RT!A:AL,38,FALSE),"")</f>
        <v/>
      </c>
      <c r="N1569" s="52" t="str">
        <f t="array" ref="N1569">IFERROR(VLOOKUP(B1569,RT!A:AK,37,FALSE),"")</f>
        <v/>
      </c>
      <c r="O1569" s="54" t="str">
        <f t="array" ref="O1569">IFERROR(VLOOKUP(B1569,RT!A:I,9,FALSE),"")</f>
        <v/>
      </c>
      <c r="P1569" s="52" t="str">
        <f t="array" ref="P1569">IFERROR(VLOOKUP(B1569,RT!A:H,8,FALSE),"")</f>
        <v/>
      </c>
      <c r="Q1569" s="55" t="str">
        <f t="array" ref="Q1569">IFERROR(VLOOKUP(B1569,RT!A:AA,27,FALSE),"")</f>
        <v/>
      </c>
      <c r="R1569" s="56" t="str">
        <f t="array" ref="R1569">IF(AND(E1569&lt;&gt;"",G1569="INS",K1569="OUI",M1569&gt;0),M1569*IF($O1569&gt;41790,5.94,5.65),"")</f>
        <v/>
      </c>
      <c r="S1569" s="50" t="str">
        <f t="array" ref="S1569">IF(AND(E1569&lt;&gt;"",G1569="REV",K1569="OUI",M1569&gt;0),M1569*IF($O1569&gt;41790,6.2,5.9),"")</f>
        <v/>
      </c>
      <c r="T1569" s="57" t="str">
        <f t="array" ref="T1569">IF(AND(E1569&lt;&gt;"",K1569="NON",OR(L1569="Branchement individuel",L1569="Batiment détruit")),3,"")</f>
        <v/>
      </c>
      <c r="U1569" s="58"/>
      <c r="V1569" s="58" t="str">
        <f t="array" ref="V1569">IF(AND(E1569&lt;&gt;"",K1569="OUI",Q1569="OUI"),18,"")</f>
        <v/>
      </c>
      <c r="W1569" s="49" t="str">
        <f t="array" ref="W1569">IF(AND(E1569&lt;&gt;"",K1569="OUI",Q1569="OUI"),60,"")</f>
        <v/>
      </c>
      <c r="X1569" s="56"/>
      <c r="Y1569" s="49"/>
      <c r="Z1569" s="49"/>
      <c r="AA1569" s="51"/>
      <c r="AB1569" s="48"/>
    </row>
    <row r="1570" spans="1:28" x14ac:dyDescent="0.25">
      <c r="A1570" s="152" t="str">
        <f t="array" ref="A1570">IF(D1570="",RIGHT(E1570,7),"")</f>
        <v>5459725</v>
      </c>
      <c r="B1570" s="152">
        <f t="array" ref="B1570">E1570</f>
        <v>10005459725</v>
      </c>
      <c r="C1570" s="61" t="str">
        <f t="array" ref="C1570">IFERROR(VLOOKUP(B1570,RT!A:B,2,FALSE),"")</f>
        <v/>
      </c>
      <c r="D1570" s="7" t="str">
        <f t="array" ref="D1570">IFERROR(VLOOKUP(B1570,RT!A:J,10,FALSE),"")</f>
        <v/>
      </c>
      <c r="E1570" s="203">
        <v>10005459725</v>
      </c>
      <c r="F1570" s="204" t="s">
        <v>480</v>
      </c>
      <c r="G1570" s="204" t="s">
        <v>70</v>
      </c>
      <c r="H1570" s="204"/>
      <c r="I1570" s="204" t="s">
        <v>458</v>
      </c>
      <c r="J1570" s="202" t="s">
        <v>324</v>
      </c>
      <c r="K1570" s="169" t="str">
        <f t="array" ref="K1570">IFERROR(VLOOKUP(B1570,RT!A:K,11,FALSE),"")</f>
        <v/>
      </c>
      <c r="L1570" s="170" t="str">
        <f t="array" ref="L1570">IFERROR(VLOOKUP(B1570,RT!A:AJ,36,FALSE),"")</f>
        <v/>
      </c>
      <c r="M1570" s="53" t="str">
        <f t="array" ref="M1570">IFERROR(VLOOKUP(B1570,RT!A:AL,38,FALSE),"")</f>
        <v/>
      </c>
      <c r="N1570" s="52" t="str">
        <f t="array" ref="N1570">IFERROR(VLOOKUP(B1570,RT!A:AK,37,FALSE),"")</f>
        <v/>
      </c>
      <c r="O1570" s="54" t="str">
        <f t="array" ref="O1570">IFERROR(VLOOKUP(B1570,RT!A:I,9,FALSE),"")</f>
        <v/>
      </c>
      <c r="P1570" s="52" t="str">
        <f t="array" ref="P1570">IFERROR(VLOOKUP(B1570,RT!A:H,8,FALSE),"")</f>
        <v/>
      </c>
      <c r="Q1570" s="55" t="str">
        <f t="array" ref="Q1570">IFERROR(VLOOKUP(B1570,RT!A:AA,27,FALSE),"")</f>
        <v/>
      </c>
      <c r="R1570" s="56" t="str">
        <f t="array" ref="R1570">IF(AND(E1570&lt;&gt;"",G1570="INS",K1570="OUI",M1570&gt;0),M1570*IF($O1570&gt;41790,5.94,5.65),"")</f>
        <v/>
      </c>
      <c r="S1570" s="50" t="str">
        <f t="array" ref="S1570">IF(AND(E1570&lt;&gt;"",G1570="REV",K1570="OUI",M1570&gt;0),M1570*IF($O1570&gt;41790,6.2,5.9),"")</f>
        <v/>
      </c>
      <c r="T1570" s="57" t="str">
        <f t="array" ref="T1570">IF(AND(E1570&lt;&gt;"",K1570="NON",OR(L1570="Branchement individuel",L1570="Batiment détruit")),3,"")</f>
        <v/>
      </c>
      <c r="U1570" s="58"/>
      <c r="V1570" s="58" t="str">
        <f t="array" ref="V1570">IF(AND(E1570&lt;&gt;"",K1570="OUI",Q1570="OUI"),18,"")</f>
        <v/>
      </c>
      <c r="W1570" s="49" t="str">
        <f t="array" ref="W1570">IF(AND(E1570&lt;&gt;"",K1570="OUI",Q1570="OUI"),60,"")</f>
        <v/>
      </c>
      <c r="X1570" s="56"/>
      <c r="Y1570" s="49"/>
      <c r="Z1570" s="49"/>
      <c r="AA1570" s="51"/>
      <c r="AB1570" s="48"/>
    </row>
    <row r="1571" spans="1:28" x14ac:dyDescent="0.25">
      <c r="A1571" s="152" t="str">
        <f t="array" ref="A1571">IF(D1571="",RIGHT(E1571,7),"")</f>
        <v>5462536</v>
      </c>
      <c r="B1571" s="152">
        <f t="array" ref="B1571">E1571</f>
        <v>10005462536</v>
      </c>
      <c r="C1571" s="61" t="str">
        <f t="array" ref="C1571">IFERROR(VLOOKUP(B1571,RT!A:B,2,FALSE),"")</f>
        <v/>
      </c>
      <c r="D1571" s="7" t="str">
        <f t="array" ref="D1571">IFERROR(VLOOKUP(B1571,RT!A:J,10,FALSE),"")</f>
        <v/>
      </c>
      <c r="E1571" s="203">
        <v>10005462536</v>
      </c>
      <c r="F1571" s="204" t="s">
        <v>479</v>
      </c>
      <c r="G1571" s="204" t="s">
        <v>70</v>
      </c>
      <c r="H1571" s="204"/>
      <c r="I1571" s="204" t="s">
        <v>458</v>
      </c>
      <c r="J1571" s="202" t="s">
        <v>324</v>
      </c>
      <c r="K1571" s="169" t="str">
        <f t="array" ref="K1571">IFERROR(VLOOKUP(B1571,RT!A:K,11,FALSE),"")</f>
        <v/>
      </c>
      <c r="L1571" s="170" t="str">
        <f t="array" ref="L1571">IFERROR(VLOOKUP(B1571,RT!A:AJ,36,FALSE),"")</f>
        <v/>
      </c>
      <c r="M1571" s="53" t="str">
        <f t="array" ref="M1571">IFERROR(VLOOKUP(B1571,RT!A:AL,38,FALSE),"")</f>
        <v/>
      </c>
      <c r="N1571" s="52" t="str">
        <f t="array" ref="N1571">IFERROR(VLOOKUP(B1571,RT!A:AK,37,FALSE),"")</f>
        <v/>
      </c>
      <c r="O1571" s="54" t="str">
        <f t="array" ref="O1571">IFERROR(VLOOKUP(B1571,RT!A:I,9,FALSE),"")</f>
        <v/>
      </c>
      <c r="P1571" s="52" t="str">
        <f t="array" ref="P1571">IFERROR(VLOOKUP(B1571,RT!A:H,8,FALSE),"")</f>
        <v/>
      </c>
      <c r="Q1571" s="55" t="str">
        <f t="array" ref="Q1571">IFERROR(VLOOKUP(B1571,RT!A:AA,27,FALSE),"")</f>
        <v/>
      </c>
      <c r="R1571" s="56" t="str">
        <f t="array" ref="R1571">IF(AND(E1571&lt;&gt;"",G1571="INS",K1571="OUI",M1571&gt;0),M1571*IF($O1571&gt;41790,5.94,5.65),"")</f>
        <v/>
      </c>
      <c r="S1571" s="50" t="str">
        <f t="array" ref="S1571">IF(AND(E1571&lt;&gt;"",G1571="REV",K1571="OUI",M1571&gt;0),M1571*IF($O1571&gt;41790,6.2,5.9),"")</f>
        <v/>
      </c>
      <c r="T1571" s="57" t="str">
        <f t="array" ref="T1571">IF(AND(E1571&lt;&gt;"",K1571="NON",OR(L1571="Branchement individuel",L1571="Batiment détruit")),3,"")</f>
        <v/>
      </c>
      <c r="U1571" s="58"/>
      <c r="V1571" s="58" t="str">
        <f t="array" ref="V1571">IF(AND(E1571&lt;&gt;"",K1571="OUI",Q1571="OUI"),18,"")</f>
        <v/>
      </c>
      <c r="W1571" s="49" t="str">
        <f t="array" ref="W1571">IF(AND(E1571&lt;&gt;"",K1571="OUI",Q1571="OUI"),60,"")</f>
        <v/>
      </c>
      <c r="X1571" s="56"/>
      <c r="Y1571" s="49"/>
      <c r="Z1571" s="49"/>
      <c r="AA1571" s="51"/>
      <c r="AB1571" s="48"/>
    </row>
    <row r="1572" spans="1:28" x14ac:dyDescent="0.25">
      <c r="A1572" s="152" t="str">
        <f t="array" ref="A1572">IF(D1572="",RIGHT(E1572,7),"")</f>
        <v>5523329</v>
      </c>
      <c r="B1572" s="152">
        <f t="array" ref="B1572">E1572</f>
        <v>10005523329</v>
      </c>
      <c r="C1572" s="61" t="str">
        <f t="array" ref="C1572">IFERROR(VLOOKUP(B1572,RT!A:B,2,FALSE),"")</f>
        <v/>
      </c>
      <c r="D1572" s="7" t="str">
        <f t="array" ref="D1572">IFERROR(VLOOKUP(B1572,RT!A:J,10,FALSE),"")</f>
        <v/>
      </c>
      <c r="E1572" s="203">
        <v>10005523329</v>
      </c>
      <c r="F1572" s="204" t="s">
        <v>466</v>
      </c>
      <c r="G1572" s="204" t="s">
        <v>70</v>
      </c>
      <c r="H1572" s="204"/>
      <c r="I1572" s="204" t="s">
        <v>458</v>
      </c>
      <c r="J1572" s="202" t="s">
        <v>324</v>
      </c>
      <c r="K1572" s="169" t="str">
        <f t="array" ref="K1572">IFERROR(VLOOKUP(B1572,RT!A:K,11,FALSE),"")</f>
        <v/>
      </c>
      <c r="L1572" s="170" t="str">
        <f t="array" ref="L1572">IFERROR(VLOOKUP(B1572,RT!A:AJ,36,FALSE),"")</f>
        <v/>
      </c>
      <c r="M1572" s="53" t="str">
        <f t="array" ref="M1572">IFERROR(VLOOKUP(B1572,RT!A:AL,38,FALSE),"")</f>
        <v/>
      </c>
      <c r="N1572" s="52" t="str">
        <f t="array" ref="N1572">IFERROR(VLOOKUP(B1572,RT!A:AK,37,FALSE),"")</f>
        <v/>
      </c>
      <c r="O1572" s="54" t="str">
        <f t="array" ref="O1572">IFERROR(VLOOKUP(B1572,RT!A:I,9,FALSE),"")</f>
        <v/>
      </c>
      <c r="P1572" s="52" t="str">
        <f t="array" ref="P1572">IFERROR(VLOOKUP(B1572,RT!A:H,8,FALSE),"")</f>
        <v/>
      </c>
      <c r="Q1572" s="55" t="str">
        <f t="array" ref="Q1572">IFERROR(VLOOKUP(B1572,RT!A:AA,27,FALSE),"")</f>
        <v/>
      </c>
      <c r="R1572" s="56" t="str">
        <f t="array" ref="R1572">IF(AND(E1572&lt;&gt;"",G1572="INS",K1572="OUI",M1572&gt;0),M1572*IF($O1572&gt;41790,5.94,5.65),"")</f>
        <v/>
      </c>
      <c r="S1572" s="50" t="str">
        <f t="array" ref="S1572">IF(AND(E1572&lt;&gt;"",G1572="REV",K1572="OUI",M1572&gt;0),M1572*IF($O1572&gt;41790,6.2,5.9),"")</f>
        <v/>
      </c>
      <c r="T1572" s="57" t="str">
        <f t="array" ref="T1572">IF(AND(E1572&lt;&gt;"",K1572="NON",OR(L1572="Branchement individuel",L1572="Batiment détruit")),3,"")</f>
        <v/>
      </c>
      <c r="U1572" s="58"/>
      <c r="V1572" s="58" t="str">
        <f t="array" ref="V1572">IF(AND(E1572&lt;&gt;"",K1572="OUI",Q1572="OUI"),18,"")</f>
        <v/>
      </c>
      <c r="W1572" s="49" t="str">
        <f t="array" ref="W1572">IF(AND(E1572&lt;&gt;"",K1572="OUI",Q1572="OUI"),60,"")</f>
        <v/>
      </c>
      <c r="X1572" s="56"/>
      <c r="Y1572" s="49"/>
      <c r="Z1572" s="49"/>
      <c r="AA1572" s="51"/>
      <c r="AB1572" s="48"/>
    </row>
    <row r="1573" spans="1:28" x14ac:dyDescent="0.25">
      <c r="A1573" s="152" t="str">
        <f t="array" ref="A1573">IF(D1573="",RIGHT(E1573,7),"")</f>
        <v>5523734</v>
      </c>
      <c r="B1573" s="152">
        <f t="array" ref="B1573">E1573</f>
        <v>10005523734</v>
      </c>
      <c r="C1573" s="61" t="str">
        <f t="array" ref="C1573">IFERROR(VLOOKUP(B1573,RT!A:B,2,FALSE),"")</f>
        <v/>
      </c>
      <c r="D1573" s="7" t="str">
        <f t="array" ref="D1573">IFERROR(VLOOKUP(B1573,RT!A:J,10,FALSE),"")</f>
        <v/>
      </c>
      <c r="E1573" s="203">
        <v>10005523734</v>
      </c>
      <c r="F1573" s="204" t="s">
        <v>469</v>
      </c>
      <c r="G1573" s="204" t="s">
        <v>70</v>
      </c>
      <c r="H1573" s="204"/>
      <c r="I1573" s="204" t="s">
        <v>458</v>
      </c>
      <c r="J1573" s="202" t="s">
        <v>324</v>
      </c>
      <c r="K1573" s="169" t="str">
        <f t="array" ref="K1573">IFERROR(VLOOKUP(B1573,RT!A:K,11,FALSE),"")</f>
        <v/>
      </c>
      <c r="L1573" s="170" t="str">
        <f t="array" ref="L1573">IFERROR(VLOOKUP(B1573,RT!A:AJ,36,FALSE),"")</f>
        <v/>
      </c>
      <c r="M1573" s="53" t="str">
        <f t="array" ref="M1573">IFERROR(VLOOKUP(B1573,RT!A:AL,38,FALSE),"")</f>
        <v/>
      </c>
      <c r="N1573" s="52" t="str">
        <f t="array" ref="N1573">IFERROR(VLOOKUP(B1573,RT!A:AK,37,FALSE),"")</f>
        <v/>
      </c>
      <c r="O1573" s="54" t="str">
        <f t="array" ref="O1573">IFERROR(VLOOKUP(B1573,RT!A:I,9,FALSE),"")</f>
        <v/>
      </c>
      <c r="P1573" s="52" t="str">
        <f t="array" ref="P1573">IFERROR(VLOOKUP(B1573,RT!A:H,8,FALSE),"")</f>
        <v/>
      </c>
      <c r="Q1573" s="55" t="str">
        <f t="array" ref="Q1573">IFERROR(VLOOKUP(B1573,RT!A:AA,27,FALSE),"")</f>
        <v/>
      </c>
      <c r="R1573" s="56" t="str">
        <f t="array" ref="R1573">IF(AND(E1573&lt;&gt;"",G1573="INS",K1573="OUI",M1573&gt;0),M1573*IF($O1573&gt;41790,5.94,5.65),"")</f>
        <v/>
      </c>
      <c r="S1573" s="50" t="str">
        <f t="array" ref="S1573">IF(AND(E1573&lt;&gt;"",G1573="REV",K1573="OUI",M1573&gt;0),M1573*IF($O1573&gt;41790,6.2,5.9),"")</f>
        <v/>
      </c>
      <c r="T1573" s="57" t="str">
        <f t="array" ref="T1573">IF(AND(E1573&lt;&gt;"",K1573="NON",OR(L1573="Branchement individuel",L1573="Batiment détruit")),3,"")</f>
        <v/>
      </c>
      <c r="U1573" s="58"/>
      <c r="V1573" s="58" t="str">
        <f t="array" ref="V1573">IF(AND(E1573&lt;&gt;"",K1573="OUI",Q1573="OUI"),18,"")</f>
        <v/>
      </c>
      <c r="W1573" s="49" t="str">
        <f t="array" ref="W1573">IF(AND(E1573&lt;&gt;"",K1573="OUI",Q1573="OUI"),60,"")</f>
        <v/>
      </c>
      <c r="X1573" s="56"/>
      <c r="Y1573" s="49"/>
      <c r="Z1573" s="49"/>
      <c r="AA1573" s="51"/>
      <c r="AB1573" s="48"/>
    </row>
    <row r="1574" spans="1:28" x14ac:dyDescent="0.25">
      <c r="A1574" s="152" t="str">
        <f t="array" ref="A1574">IF(D1574="",RIGHT(E1574,7),"")</f>
        <v>5523330</v>
      </c>
      <c r="B1574" s="152">
        <f t="array" ref="B1574">E1574</f>
        <v>10005523330</v>
      </c>
      <c r="C1574" s="61" t="str">
        <f t="array" ref="C1574">IFERROR(VLOOKUP(B1574,RT!A:B,2,FALSE),"")</f>
        <v/>
      </c>
      <c r="D1574" s="7" t="str">
        <f t="array" ref="D1574">IFERROR(VLOOKUP(B1574,RT!A:J,10,FALSE),"")</f>
        <v/>
      </c>
      <c r="E1574" s="203">
        <v>10005523330</v>
      </c>
      <c r="F1574" s="204" t="s">
        <v>467</v>
      </c>
      <c r="G1574" s="204" t="s">
        <v>70</v>
      </c>
      <c r="H1574" s="204"/>
      <c r="I1574" s="204" t="s">
        <v>458</v>
      </c>
      <c r="J1574" s="202" t="s">
        <v>324</v>
      </c>
      <c r="K1574" s="169" t="str">
        <f t="array" ref="K1574">IFERROR(VLOOKUP(B1574,RT!A:K,11,FALSE),"")</f>
        <v/>
      </c>
      <c r="L1574" s="170" t="str">
        <f t="array" ref="L1574">IFERROR(VLOOKUP(B1574,RT!A:AJ,36,FALSE),"")</f>
        <v/>
      </c>
      <c r="M1574" s="53" t="str">
        <f t="array" ref="M1574">IFERROR(VLOOKUP(B1574,RT!A:AL,38,FALSE),"")</f>
        <v/>
      </c>
      <c r="N1574" s="52" t="str">
        <f t="array" ref="N1574">IFERROR(VLOOKUP(B1574,RT!A:AK,37,FALSE),"")</f>
        <v/>
      </c>
      <c r="O1574" s="54" t="str">
        <f t="array" ref="O1574">IFERROR(VLOOKUP(B1574,RT!A:I,9,FALSE),"")</f>
        <v/>
      </c>
      <c r="P1574" s="52" t="str">
        <f t="array" ref="P1574">IFERROR(VLOOKUP(B1574,RT!A:H,8,FALSE),"")</f>
        <v/>
      </c>
      <c r="Q1574" s="55" t="str">
        <f t="array" ref="Q1574">IFERROR(VLOOKUP(B1574,RT!A:AA,27,FALSE),"")</f>
        <v/>
      </c>
      <c r="R1574" s="56" t="str">
        <f t="array" ref="R1574">IF(AND(E1574&lt;&gt;"",G1574="INS",K1574="OUI",M1574&gt;0),M1574*IF($O1574&gt;41790,5.94,5.65),"")</f>
        <v/>
      </c>
      <c r="S1574" s="50" t="str">
        <f t="array" ref="S1574">IF(AND(E1574&lt;&gt;"",G1574="REV",K1574="OUI",M1574&gt;0),M1574*IF($O1574&gt;41790,6.2,5.9),"")</f>
        <v/>
      </c>
      <c r="T1574" s="57" t="str">
        <f t="array" ref="T1574">IF(AND(E1574&lt;&gt;"",K1574="NON",OR(L1574="Branchement individuel",L1574="Batiment détruit")),3,"")</f>
        <v/>
      </c>
      <c r="U1574" s="58"/>
      <c r="V1574" s="58" t="str">
        <f t="array" ref="V1574">IF(AND(E1574&lt;&gt;"",K1574="OUI",Q1574="OUI"),18,"")</f>
        <v/>
      </c>
      <c r="W1574" s="49" t="str">
        <f t="array" ref="W1574">IF(AND(E1574&lt;&gt;"",K1574="OUI",Q1574="OUI"),60,"")</f>
        <v/>
      </c>
      <c r="X1574" s="56"/>
      <c r="Y1574" s="49"/>
      <c r="Z1574" s="49"/>
      <c r="AA1574" s="51"/>
      <c r="AB1574" s="48"/>
    </row>
    <row r="1575" spans="1:28" x14ac:dyDescent="0.25">
      <c r="A1575" s="152" t="str">
        <f t="array" ref="A1575">IF(D1575="",RIGHT(E1575,7),"")</f>
        <v>5522950</v>
      </c>
      <c r="B1575" s="152">
        <f t="array" ref="B1575">E1575</f>
        <v>10005522950</v>
      </c>
      <c r="C1575" s="61" t="str">
        <f t="array" ref="C1575">IFERROR(VLOOKUP(B1575,RT!A:B,2,FALSE),"")</f>
        <v/>
      </c>
      <c r="D1575" s="7" t="str">
        <f t="array" ref="D1575">IFERROR(VLOOKUP(B1575,RT!A:J,10,FALSE),"")</f>
        <v/>
      </c>
      <c r="E1575" s="203">
        <v>10005522950</v>
      </c>
      <c r="F1575" s="204" t="s">
        <v>478</v>
      </c>
      <c r="G1575" s="204" t="s">
        <v>70</v>
      </c>
      <c r="H1575" s="204"/>
      <c r="I1575" s="204" t="s">
        <v>458</v>
      </c>
      <c r="J1575" s="202" t="s">
        <v>324</v>
      </c>
      <c r="K1575" s="169" t="str">
        <f t="array" ref="K1575">IFERROR(VLOOKUP(B1575,RT!A:K,11,FALSE),"")</f>
        <v/>
      </c>
      <c r="L1575" s="170" t="str">
        <f t="array" ref="L1575">IFERROR(VLOOKUP(B1575,RT!A:AJ,36,FALSE),"")</f>
        <v/>
      </c>
      <c r="M1575" s="53" t="str">
        <f t="array" ref="M1575">IFERROR(VLOOKUP(B1575,RT!A:AL,38,FALSE),"")</f>
        <v/>
      </c>
      <c r="N1575" s="52" t="str">
        <f t="array" ref="N1575">IFERROR(VLOOKUP(B1575,RT!A:AK,37,FALSE),"")</f>
        <v/>
      </c>
      <c r="O1575" s="54" t="str">
        <f t="array" ref="O1575">IFERROR(VLOOKUP(B1575,RT!A:I,9,FALSE),"")</f>
        <v/>
      </c>
      <c r="P1575" s="52" t="str">
        <f t="array" ref="P1575">IFERROR(VLOOKUP(B1575,RT!A:H,8,FALSE),"")</f>
        <v/>
      </c>
      <c r="Q1575" s="55" t="str">
        <f t="array" ref="Q1575">IFERROR(VLOOKUP(B1575,RT!A:AA,27,FALSE),"")</f>
        <v/>
      </c>
      <c r="R1575" s="56" t="str">
        <f t="array" ref="R1575">IF(AND(E1575&lt;&gt;"",G1575="INS",K1575="OUI",M1575&gt;0),M1575*IF($O1575&gt;41790,5.94,5.65),"")</f>
        <v/>
      </c>
      <c r="S1575" s="50" t="str">
        <f t="array" ref="S1575">IF(AND(E1575&lt;&gt;"",G1575="REV",K1575="OUI",M1575&gt;0),M1575*IF($O1575&gt;41790,6.2,5.9),"")</f>
        <v/>
      </c>
      <c r="T1575" s="57" t="str">
        <f t="array" ref="T1575">IF(AND(E1575&lt;&gt;"",K1575="NON",OR(L1575="Branchement individuel",L1575="Batiment détruit")),3,"")</f>
        <v/>
      </c>
      <c r="U1575" s="58"/>
      <c r="V1575" s="58" t="str">
        <f t="array" ref="V1575">IF(AND(E1575&lt;&gt;"",K1575="OUI",Q1575="OUI"),18,"")</f>
        <v/>
      </c>
      <c r="W1575" s="49" t="str">
        <f t="array" ref="W1575">IF(AND(E1575&lt;&gt;"",K1575="OUI",Q1575="OUI"),60,"")</f>
        <v/>
      </c>
      <c r="X1575" s="56"/>
      <c r="Y1575" s="49"/>
      <c r="Z1575" s="49"/>
      <c r="AA1575" s="51"/>
      <c r="AB1575" s="48"/>
    </row>
    <row r="1576" spans="1:28" x14ac:dyDescent="0.25">
      <c r="A1576" s="152" t="str">
        <f t="array" ref="A1576">IF(D1576="",RIGHT(E1576,7),"")</f>
        <v>5556667</v>
      </c>
      <c r="B1576" s="152">
        <f t="array" ref="B1576">E1576</f>
        <v>10005556667</v>
      </c>
      <c r="C1576" s="61" t="str">
        <f t="array" ref="C1576">IFERROR(VLOOKUP(B1576,RT!A:B,2,FALSE),"")</f>
        <v/>
      </c>
      <c r="D1576" s="7" t="str">
        <f t="array" ref="D1576">IFERROR(VLOOKUP(B1576,RT!A:J,10,FALSE),"")</f>
        <v/>
      </c>
      <c r="E1576" s="203">
        <v>10005556667</v>
      </c>
      <c r="F1576" s="204" t="s">
        <v>477</v>
      </c>
      <c r="G1576" s="204" t="s">
        <v>70</v>
      </c>
      <c r="H1576" s="204"/>
      <c r="I1576" s="204" t="s">
        <v>458</v>
      </c>
      <c r="J1576" s="202" t="s">
        <v>324</v>
      </c>
      <c r="K1576" s="169" t="str">
        <f t="array" ref="K1576">IFERROR(VLOOKUP(B1576,RT!A:K,11,FALSE),"")</f>
        <v/>
      </c>
      <c r="L1576" s="170" t="str">
        <f t="array" ref="L1576">IFERROR(VLOOKUP(B1576,RT!A:AJ,36,FALSE),"")</f>
        <v/>
      </c>
      <c r="M1576" s="53" t="str">
        <f t="array" ref="M1576">IFERROR(VLOOKUP(B1576,RT!A:AL,38,FALSE),"")</f>
        <v/>
      </c>
      <c r="N1576" s="52" t="str">
        <f t="array" ref="N1576">IFERROR(VLOOKUP(B1576,RT!A:AK,37,FALSE),"")</f>
        <v/>
      </c>
      <c r="O1576" s="54" t="str">
        <f t="array" ref="O1576">IFERROR(VLOOKUP(B1576,RT!A:I,9,FALSE),"")</f>
        <v/>
      </c>
      <c r="P1576" s="52" t="str">
        <f t="array" ref="P1576">IFERROR(VLOOKUP(B1576,RT!A:H,8,FALSE),"")</f>
        <v/>
      </c>
      <c r="Q1576" s="55" t="str">
        <f t="array" ref="Q1576">IFERROR(VLOOKUP(B1576,RT!A:AA,27,FALSE),"")</f>
        <v/>
      </c>
      <c r="R1576" s="56" t="str">
        <f t="array" ref="R1576">IF(AND(E1576&lt;&gt;"",G1576="INS",K1576="OUI",M1576&gt;0),M1576*IF($O1576&gt;41790,5.94,5.65),"")</f>
        <v/>
      </c>
      <c r="S1576" s="50" t="str">
        <f t="array" ref="S1576">IF(AND(E1576&lt;&gt;"",G1576="REV",K1576="OUI",M1576&gt;0),M1576*IF($O1576&gt;41790,6.2,5.9),"")</f>
        <v/>
      </c>
      <c r="T1576" s="57" t="str">
        <f t="array" ref="T1576">IF(AND(E1576&lt;&gt;"",K1576="NON",OR(L1576="Branchement individuel",L1576="Batiment détruit")),3,"")</f>
        <v/>
      </c>
      <c r="U1576" s="58"/>
      <c r="V1576" s="58" t="str">
        <f t="array" ref="V1576">IF(AND(E1576&lt;&gt;"",K1576="OUI",Q1576="OUI"),18,"")</f>
        <v/>
      </c>
      <c r="W1576" s="49" t="str">
        <f t="array" ref="W1576">IF(AND(E1576&lt;&gt;"",K1576="OUI",Q1576="OUI"),60,"")</f>
        <v/>
      </c>
      <c r="X1576" s="56"/>
      <c r="Y1576" s="49"/>
      <c r="Z1576" s="49"/>
      <c r="AA1576" s="51"/>
      <c r="AB1576" s="48"/>
    </row>
    <row r="1577" spans="1:28" x14ac:dyDescent="0.25">
      <c r="A1577" s="152" t="str">
        <f t="array" ref="A1577">IF(D1577="",RIGHT(E1577,7),"")</f>
        <v>5555239</v>
      </c>
      <c r="B1577" s="152">
        <f t="array" ref="B1577">E1577</f>
        <v>10005555239</v>
      </c>
      <c r="C1577" s="61" t="str">
        <f t="array" ref="C1577">IFERROR(VLOOKUP(B1577,RT!A:B,2,FALSE),"")</f>
        <v/>
      </c>
      <c r="D1577" s="7" t="str">
        <f t="array" ref="D1577">IFERROR(VLOOKUP(B1577,RT!A:J,10,FALSE),"")</f>
        <v/>
      </c>
      <c r="E1577" s="203">
        <v>10005555239</v>
      </c>
      <c r="F1577" s="204" t="s">
        <v>476</v>
      </c>
      <c r="G1577" s="204" t="s">
        <v>70</v>
      </c>
      <c r="H1577" s="204"/>
      <c r="I1577" s="204" t="s">
        <v>458</v>
      </c>
      <c r="J1577" s="202" t="s">
        <v>324</v>
      </c>
      <c r="K1577" s="169" t="str">
        <f t="array" ref="K1577">IFERROR(VLOOKUP(B1577,RT!A:K,11,FALSE),"")</f>
        <v/>
      </c>
      <c r="L1577" s="170" t="str">
        <f t="array" ref="L1577">IFERROR(VLOOKUP(B1577,RT!A:AJ,36,FALSE),"")</f>
        <v/>
      </c>
      <c r="M1577" s="53" t="str">
        <f t="array" ref="M1577">IFERROR(VLOOKUP(B1577,RT!A:AL,38,FALSE),"")</f>
        <v/>
      </c>
      <c r="N1577" s="52" t="str">
        <f t="array" ref="N1577">IFERROR(VLOOKUP(B1577,RT!A:AK,37,FALSE),"")</f>
        <v/>
      </c>
      <c r="O1577" s="54" t="str">
        <f t="array" ref="O1577">IFERROR(VLOOKUP(B1577,RT!A:I,9,FALSE),"")</f>
        <v/>
      </c>
      <c r="P1577" s="52" t="str">
        <f t="array" ref="P1577">IFERROR(VLOOKUP(B1577,RT!A:H,8,FALSE),"")</f>
        <v/>
      </c>
      <c r="Q1577" s="55" t="str">
        <f t="array" ref="Q1577">IFERROR(VLOOKUP(B1577,RT!A:AA,27,FALSE),"")</f>
        <v/>
      </c>
      <c r="R1577" s="56" t="str">
        <f t="array" ref="R1577">IF(AND(E1577&lt;&gt;"",G1577="INS",K1577="OUI",M1577&gt;0),M1577*IF($O1577&gt;41790,5.94,5.65),"")</f>
        <v/>
      </c>
      <c r="S1577" s="50" t="str">
        <f t="array" ref="S1577">IF(AND(E1577&lt;&gt;"",G1577="REV",K1577="OUI",M1577&gt;0),M1577*IF($O1577&gt;41790,6.2,5.9),"")</f>
        <v/>
      </c>
      <c r="T1577" s="57" t="str">
        <f t="array" ref="T1577">IF(AND(E1577&lt;&gt;"",K1577="NON",OR(L1577="Branchement individuel",L1577="Batiment détruit")),3,"")</f>
        <v/>
      </c>
      <c r="U1577" s="58"/>
      <c r="V1577" s="58" t="str">
        <f t="array" ref="V1577">IF(AND(E1577&lt;&gt;"",K1577="OUI",Q1577="OUI"),18,"")</f>
        <v/>
      </c>
      <c r="W1577" s="49" t="str">
        <f t="array" ref="W1577">IF(AND(E1577&lt;&gt;"",K1577="OUI",Q1577="OUI"),60,"")</f>
        <v/>
      </c>
      <c r="X1577" s="56"/>
      <c r="Y1577" s="49"/>
      <c r="Z1577" s="49"/>
      <c r="AA1577" s="51"/>
      <c r="AB1577" s="48"/>
    </row>
    <row r="1578" spans="1:28" x14ac:dyDescent="0.25">
      <c r="A1578" s="152" t="str">
        <f t="array" ref="A1578">IF(D1578="",RIGHT(E1578,7),"")</f>
        <v>5522090</v>
      </c>
      <c r="B1578" s="152">
        <f t="array" ref="B1578">E1578</f>
        <v>10005522090</v>
      </c>
      <c r="C1578" s="61" t="str">
        <f t="array" ref="C1578">IFERROR(VLOOKUP(B1578,RT!A:B,2,FALSE),"")</f>
        <v/>
      </c>
      <c r="D1578" s="7" t="str">
        <f t="array" ref="D1578">IFERROR(VLOOKUP(B1578,RT!A:J,10,FALSE),"")</f>
        <v/>
      </c>
      <c r="E1578" s="203">
        <v>10005522090</v>
      </c>
      <c r="F1578" s="204" t="s">
        <v>475</v>
      </c>
      <c r="G1578" s="204" t="s">
        <v>70</v>
      </c>
      <c r="H1578" s="204"/>
      <c r="I1578" s="204" t="s">
        <v>458</v>
      </c>
      <c r="J1578" s="202" t="s">
        <v>324</v>
      </c>
      <c r="K1578" s="169" t="str">
        <f t="array" ref="K1578">IFERROR(VLOOKUP(B1578,RT!A:K,11,FALSE),"")</f>
        <v/>
      </c>
      <c r="L1578" s="170" t="str">
        <f t="array" ref="L1578">IFERROR(VLOOKUP(B1578,RT!A:AJ,36,FALSE),"")</f>
        <v/>
      </c>
      <c r="M1578" s="53" t="str">
        <f t="array" ref="M1578">IFERROR(VLOOKUP(B1578,RT!A:AL,38,FALSE),"")</f>
        <v/>
      </c>
      <c r="N1578" s="52" t="str">
        <f t="array" ref="N1578">IFERROR(VLOOKUP(B1578,RT!A:AK,37,FALSE),"")</f>
        <v/>
      </c>
      <c r="O1578" s="54" t="str">
        <f t="array" ref="O1578">IFERROR(VLOOKUP(B1578,RT!A:I,9,FALSE),"")</f>
        <v/>
      </c>
      <c r="P1578" s="52" t="str">
        <f t="array" ref="P1578">IFERROR(VLOOKUP(B1578,RT!A:H,8,FALSE),"")</f>
        <v/>
      </c>
      <c r="Q1578" s="55" t="str">
        <f t="array" ref="Q1578">IFERROR(VLOOKUP(B1578,RT!A:AA,27,FALSE),"")</f>
        <v/>
      </c>
      <c r="R1578" s="56" t="str">
        <f t="array" ref="R1578">IF(AND(E1578&lt;&gt;"",G1578="INS",K1578="OUI",M1578&gt;0),M1578*IF($O1578&gt;41790,5.94,5.65),"")</f>
        <v/>
      </c>
      <c r="S1578" s="50" t="str">
        <f t="array" ref="S1578">IF(AND(E1578&lt;&gt;"",G1578="REV",K1578="OUI",M1578&gt;0),M1578*IF($O1578&gt;41790,6.2,5.9),"")</f>
        <v/>
      </c>
      <c r="T1578" s="57" t="str">
        <f t="array" ref="T1578">IF(AND(E1578&lt;&gt;"",K1578="NON",OR(L1578="Branchement individuel",L1578="Batiment détruit")),3,"")</f>
        <v/>
      </c>
      <c r="U1578" s="58"/>
      <c r="V1578" s="58" t="str">
        <f t="array" ref="V1578">IF(AND(E1578&lt;&gt;"",K1578="OUI",Q1578="OUI"),18,"")</f>
        <v/>
      </c>
      <c r="W1578" s="49" t="str">
        <f t="array" ref="W1578">IF(AND(E1578&lt;&gt;"",K1578="OUI",Q1578="OUI"),60,"")</f>
        <v/>
      </c>
      <c r="X1578" s="56"/>
      <c r="Y1578" s="49"/>
      <c r="Z1578" s="49"/>
      <c r="AA1578" s="51"/>
      <c r="AB1578" s="48"/>
    </row>
    <row r="1579" spans="1:28" x14ac:dyDescent="0.25">
      <c r="A1579" s="152" t="str">
        <f t="array" ref="A1579">IF(D1579="",RIGHT(E1579,7),"")</f>
        <v>5383497</v>
      </c>
      <c r="B1579" s="152">
        <f t="array" ref="B1579">E1579</f>
        <v>10005383497</v>
      </c>
      <c r="C1579" s="61" t="str">
        <f t="array" ref="C1579">IFERROR(VLOOKUP(B1579,RT!A:B,2,FALSE),"")</f>
        <v/>
      </c>
      <c r="D1579" s="7" t="str">
        <f t="array" ref="D1579">IFERROR(VLOOKUP(B1579,RT!A:J,10,FALSE),"")</f>
        <v/>
      </c>
      <c r="E1579" s="203">
        <v>10005383497</v>
      </c>
      <c r="F1579" s="204" t="s">
        <v>464</v>
      </c>
      <c r="G1579" s="204" t="s">
        <v>70</v>
      </c>
      <c r="H1579" s="204"/>
      <c r="I1579" s="204" t="s">
        <v>458</v>
      </c>
      <c r="J1579" s="202" t="s">
        <v>324</v>
      </c>
      <c r="K1579" s="169" t="str">
        <f t="array" ref="K1579">IFERROR(VLOOKUP(B1579,RT!A:K,11,FALSE),"")</f>
        <v/>
      </c>
      <c r="L1579" s="170" t="str">
        <f t="array" ref="L1579">IFERROR(VLOOKUP(B1579,RT!A:AJ,36,FALSE),"")</f>
        <v/>
      </c>
      <c r="M1579" s="53" t="str">
        <f t="array" ref="M1579">IFERROR(VLOOKUP(B1579,RT!A:AL,38,FALSE),"")</f>
        <v/>
      </c>
      <c r="N1579" s="52" t="str">
        <f t="array" ref="N1579">IFERROR(VLOOKUP(B1579,RT!A:AK,37,FALSE),"")</f>
        <v/>
      </c>
      <c r="O1579" s="54" t="str">
        <f t="array" ref="O1579">IFERROR(VLOOKUP(B1579,RT!A:I,9,FALSE),"")</f>
        <v/>
      </c>
      <c r="P1579" s="52" t="str">
        <f t="array" ref="P1579">IFERROR(VLOOKUP(B1579,RT!A:H,8,FALSE),"")</f>
        <v/>
      </c>
      <c r="Q1579" s="55" t="str">
        <f t="array" ref="Q1579">IFERROR(VLOOKUP(B1579,RT!A:AA,27,FALSE),"")</f>
        <v/>
      </c>
      <c r="R1579" s="56" t="str">
        <f t="array" ref="R1579">IF(AND(E1579&lt;&gt;"",G1579="INS",K1579="OUI",M1579&gt;0),M1579*IF($O1579&gt;41790,5.94,5.65),"")</f>
        <v/>
      </c>
      <c r="S1579" s="50" t="str">
        <f t="array" ref="S1579">IF(AND(E1579&lt;&gt;"",G1579="REV",K1579="OUI",M1579&gt;0),M1579*IF($O1579&gt;41790,6.2,5.9),"")</f>
        <v/>
      </c>
      <c r="T1579" s="57" t="str">
        <f t="array" ref="T1579">IF(AND(E1579&lt;&gt;"",K1579="NON",OR(L1579="Branchement individuel",L1579="Batiment détruit")),3,"")</f>
        <v/>
      </c>
      <c r="U1579" s="58"/>
      <c r="V1579" s="58" t="str">
        <f t="array" ref="V1579">IF(AND(E1579&lt;&gt;"",K1579="OUI",Q1579="OUI"),18,"")</f>
        <v/>
      </c>
      <c r="W1579" s="49" t="str">
        <f t="array" ref="W1579">IF(AND(E1579&lt;&gt;"",K1579="OUI",Q1579="OUI"),60,"")</f>
        <v/>
      </c>
      <c r="X1579" s="56"/>
      <c r="Y1579" s="49"/>
      <c r="Z1579" s="49"/>
      <c r="AA1579" s="51"/>
      <c r="AB1579" s="48"/>
    </row>
    <row r="1580" spans="1:28" x14ac:dyDescent="0.25">
      <c r="A1580" s="152" t="str">
        <f t="array" ref="A1580">IF(D1580="",RIGHT(E1580,7),"")</f>
        <v>5524145</v>
      </c>
      <c r="B1580" s="152">
        <f t="array" ref="B1580">E1580</f>
        <v>10005524145</v>
      </c>
      <c r="C1580" s="61" t="str">
        <f t="array" ref="C1580">IFERROR(VLOOKUP(B1580,RT!A:B,2,FALSE),"")</f>
        <v/>
      </c>
      <c r="D1580" s="7" t="str">
        <f t="array" ref="D1580">IFERROR(VLOOKUP(B1580,RT!A:J,10,FALSE),"")</f>
        <v/>
      </c>
      <c r="E1580" s="203">
        <v>10005524145</v>
      </c>
      <c r="F1580" s="204" t="s">
        <v>465</v>
      </c>
      <c r="G1580" s="204" t="s">
        <v>70</v>
      </c>
      <c r="H1580" s="204"/>
      <c r="I1580" s="204" t="s">
        <v>458</v>
      </c>
      <c r="J1580" s="202" t="s">
        <v>324</v>
      </c>
      <c r="K1580" s="169" t="str">
        <f t="array" ref="K1580">IFERROR(VLOOKUP(B1580,RT!A:K,11,FALSE),"")</f>
        <v/>
      </c>
      <c r="L1580" s="170" t="str">
        <f t="array" ref="L1580">IFERROR(VLOOKUP(B1580,RT!A:AJ,36,FALSE),"")</f>
        <v/>
      </c>
      <c r="M1580" s="53" t="str">
        <f t="array" ref="M1580">IFERROR(VLOOKUP(B1580,RT!A:AL,38,FALSE),"")</f>
        <v/>
      </c>
      <c r="N1580" s="52" t="str">
        <f t="array" ref="N1580">IFERROR(VLOOKUP(B1580,RT!A:AK,37,FALSE),"")</f>
        <v/>
      </c>
      <c r="O1580" s="54" t="str">
        <f t="array" ref="O1580">IFERROR(VLOOKUP(B1580,RT!A:I,9,FALSE),"")</f>
        <v/>
      </c>
      <c r="P1580" s="52" t="str">
        <f t="array" ref="P1580">IFERROR(VLOOKUP(B1580,RT!A:H,8,FALSE),"")</f>
        <v/>
      </c>
      <c r="Q1580" s="55" t="str">
        <f t="array" ref="Q1580">IFERROR(VLOOKUP(B1580,RT!A:AA,27,FALSE),"")</f>
        <v/>
      </c>
      <c r="R1580" s="56" t="str">
        <f t="array" ref="R1580">IF(AND(E1580&lt;&gt;"",G1580="INS",K1580="OUI",M1580&gt;0),M1580*IF($O1580&gt;41790,5.94,5.65),"")</f>
        <v/>
      </c>
      <c r="S1580" s="50" t="str">
        <f t="array" ref="S1580">IF(AND(E1580&lt;&gt;"",G1580="REV",K1580="OUI",M1580&gt;0),M1580*IF($O1580&gt;41790,6.2,5.9),"")</f>
        <v/>
      </c>
      <c r="T1580" s="57" t="str">
        <f t="array" ref="T1580">IF(AND(E1580&lt;&gt;"",K1580="NON",OR(L1580="Branchement individuel",L1580="Batiment détruit")),3,"")</f>
        <v/>
      </c>
      <c r="U1580" s="58"/>
      <c r="V1580" s="58" t="str">
        <f t="array" ref="V1580">IF(AND(E1580&lt;&gt;"",K1580="OUI",Q1580="OUI"),18,"")</f>
        <v/>
      </c>
      <c r="W1580" s="49" t="str">
        <f t="array" ref="W1580">IF(AND(E1580&lt;&gt;"",K1580="OUI",Q1580="OUI"),60,"")</f>
        <v/>
      </c>
      <c r="X1580" s="56"/>
      <c r="Y1580" s="49"/>
      <c r="Z1580" s="49"/>
      <c r="AA1580" s="51"/>
      <c r="AB1580" s="48"/>
    </row>
    <row r="1581" spans="1:28" x14ac:dyDescent="0.25">
      <c r="A1581" s="152" t="str">
        <f t="array" ref="A1581">IF(D1581="",RIGHT(E1581,7),"")</f>
        <v>5423656</v>
      </c>
      <c r="B1581" s="152">
        <f t="array" ref="B1581">E1581</f>
        <v>10005423656</v>
      </c>
      <c r="C1581" s="61" t="str">
        <f t="array" ref="C1581">IFERROR(VLOOKUP(B1581,RT!A:B,2,FALSE),"")</f>
        <v/>
      </c>
      <c r="D1581" s="7" t="str">
        <f t="array" ref="D1581">IFERROR(VLOOKUP(B1581,RT!A:J,10,FALSE),"")</f>
        <v/>
      </c>
      <c r="E1581" s="203">
        <v>10005423656</v>
      </c>
      <c r="F1581" s="204" t="s">
        <v>460</v>
      </c>
      <c r="G1581" s="204" t="s">
        <v>70</v>
      </c>
      <c r="H1581" s="204"/>
      <c r="I1581" s="204" t="s">
        <v>458</v>
      </c>
      <c r="J1581" s="202" t="s">
        <v>324</v>
      </c>
      <c r="K1581" s="169" t="str">
        <f t="array" ref="K1581">IFERROR(VLOOKUP(B1581,RT!A:K,11,FALSE),"")</f>
        <v/>
      </c>
      <c r="L1581" s="170" t="str">
        <f t="array" ref="L1581">IFERROR(VLOOKUP(B1581,RT!A:AJ,36,FALSE),"")</f>
        <v/>
      </c>
      <c r="M1581" s="53" t="str">
        <f t="array" ref="M1581">IFERROR(VLOOKUP(B1581,RT!A:AL,38,FALSE),"")</f>
        <v/>
      </c>
      <c r="N1581" s="52" t="str">
        <f t="array" ref="N1581">IFERROR(VLOOKUP(B1581,RT!A:AK,37,FALSE),"")</f>
        <v/>
      </c>
      <c r="O1581" s="54" t="str">
        <f t="array" ref="O1581">IFERROR(VLOOKUP(B1581,RT!A:I,9,FALSE),"")</f>
        <v/>
      </c>
      <c r="P1581" s="52" t="str">
        <f t="array" ref="P1581">IFERROR(VLOOKUP(B1581,RT!A:H,8,FALSE),"")</f>
        <v/>
      </c>
      <c r="Q1581" s="55" t="str">
        <f t="array" ref="Q1581">IFERROR(VLOOKUP(B1581,RT!A:AA,27,FALSE),"")</f>
        <v/>
      </c>
      <c r="R1581" s="56" t="str">
        <f t="array" ref="R1581">IF(AND(E1581&lt;&gt;"",G1581="INS",K1581="OUI",M1581&gt;0),M1581*IF($O1581&gt;41790,5.94,5.65),"")</f>
        <v/>
      </c>
      <c r="S1581" s="50" t="str">
        <f t="array" ref="S1581">IF(AND(E1581&lt;&gt;"",G1581="REV",K1581="OUI",M1581&gt;0),M1581*IF($O1581&gt;41790,6.2,5.9),"")</f>
        <v/>
      </c>
      <c r="T1581" s="57" t="str">
        <f t="array" ref="T1581">IF(AND(E1581&lt;&gt;"",K1581="NON",OR(L1581="Branchement individuel",L1581="Batiment détruit")),3,"")</f>
        <v/>
      </c>
      <c r="U1581" s="58"/>
      <c r="V1581" s="58" t="str">
        <f t="array" ref="V1581">IF(AND(E1581&lt;&gt;"",K1581="OUI",Q1581="OUI"),18,"")</f>
        <v/>
      </c>
      <c r="W1581" s="49" t="str">
        <f t="array" ref="W1581">IF(AND(E1581&lt;&gt;"",K1581="OUI",Q1581="OUI"),60,"")</f>
        <v/>
      </c>
      <c r="X1581" s="56"/>
      <c r="Y1581" s="49"/>
      <c r="Z1581" s="49"/>
      <c r="AA1581" s="51"/>
      <c r="AB1581" s="48"/>
    </row>
    <row r="1582" spans="1:28" x14ac:dyDescent="0.25">
      <c r="A1582" s="152" t="str">
        <f t="array" ref="A1582">IF(D1582="",RIGHT(E1582,7),"")</f>
        <v>5554507</v>
      </c>
      <c r="B1582" s="152">
        <f t="array" ref="B1582">E1582</f>
        <v>10005554507</v>
      </c>
      <c r="C1582" s="61" t="str">
        <f t="array" ref="C1582">IFERROR(VLOOKUP(B1582,RT!A:B,2,FALSE),"")</f>
        <v/>
      </c>
      <c r="D1582" s="7" t="str">
        <f t="array" ref="D1582">IFERROR(VLOOKUP(B1582,RT!A:J,10,FALSE),"")</f>
        <v/>
      </c>
      <c r="E1582" s="203">
        <v>10005554507</v>
      </c>
      <c r="F1582" s="204" t="s">
        <v>471</v>
      </c>
      <c r="G1582" s="204" t="s">
        <v>70</v>
      </c>
      <c r="H1582" s="204"/>
      <c r="I1582" s="204" t="s">
        <v>458</v>
      </c>
      <c r="J1582" s="202" t="s">
        <v>324</v>
      </c>
      <c r="K1582" s="169" t="str">
        <f t="array" ref="K1582">IFERROR(VLOOKUP(B1582,RT!A:K,11,FALSE),"")</f>
        <v/>
      </c>
      <c r="L1582" s="170" t="str">
        <f t="array" ref="L1582">IFERROR(VLOOKUP(B1582,RT!A:AJ,36,FALSE),"")</f>
        <v/>
      </c>
      <c r="M1582" s="53" t="str">
        <f t="array" ref="M1582">IFERROR(VLOOKUP(B1582,RT!A:AL,38,FALSE),"")</f>
        <v/>
      </c>
      <c r="N1582" s="52" t="str">
        <f t="array" ref="N1582">IFERROR(VLOOKUP(B1582,RT!A:AK,37,FALSE),"")</f>
        <v/>
      </c>
      <c r="O1582" s="54" t="str">
        <f t="array" ref="O1582">IFERROR(VLOOKUP(B1582,RT!A:I,9,FALSE),"")</f>
        <v/>
      </c>
      <c r="P1582" s="52" t="str">
        <f t="array" ref="P1582">IFERROR(VLOOKUP(B1582,RT!A:H,8,FALSE),"")</f>
        <v/>
      </c>
      <c r="Q1582" s="55" t="str">
        <f t="array" ref="Q1582">IFERROR(VLOOKUP(B1582,RT!A:AA,27,FALSE),"")</f>
        <v/>
      </c>
      <c r="R1582" s="56" t="str">
        <f t="array" ref="R1582">IF(AND(E1582&lt;&gt;"",G1582="INS",K1582="OUI",M1582&gt;0),M1582*IF($O1582&gt;41790,5.94,5.65),"")</f>
        <v/>
      </c>
      <c r="S1582" s="50" t="str">
        <f t="array" ref="S1582">IF(AND(E1582&lt;&gt;"",G1582="REV",K1582="OUI",M1582&gt;0),M1582*IF($O1582&gt;41790,6.2,5.9),"")</f>
        <v/>
      </c>
      <c r="T1582" s="57" t="str">
        <f t="array" ref="T1582">IF(AND(E1582&lt;&gt;"",K1582="NON",OR(L1582="Branchement individuel",L1582="Batiment détruit")),3,"")</f>
        <v/>
      </c>
      <c r="U1582" s="58"/>
      <c r="V1582" s="58" t="str">
        <f t="array" ref="V1582">IF(AND(E1582&lt;&gt;"",K1582="OUI",Q1582="OUI"),18,"")</f>
        <v/>
      </c>
      <c r="W1582" s="49" t="str">
        <f t="array" ref="W1582">IF(AND(E1582&lt;&gt;"",K1582="OUI",Q1582="OUI"),60,"")</f>
        <v/>
      </c>
      <c r="X1582" s="56"/>
      <c r="Y1582" s="49"/>
      <c r="Z1582" s="49"/>
      <c r="AA1582" s="51"/>
      <c r="AB1582" s="48"/>
    </row>
    <row r="1583" spans="1:28" x14ac:dyDescent="0.25">
      <c r="A1583" s="152" t="str">
        <f t="array" ref="A1583">IF(D1583="",RIGHT(E1583,7),"")</f>
        <v>5522518</v>
      </c>
      <c r="B1583" s="152">
        <f t="array" ref="B1583">E1583</f>
        <v>10005522518</v>
      </c>
      <c r="C1583" s="61" t="str">
        <f t="array" ref="C1583">IFERROR(VLOOKUP(B1583,RT!A:B,2,FALSE),"")</f>
        <v/>
      </c>
      <c r="D1583" s="7" t="str">
        <f t="array" ref="D1583">IFERROR(VLOOKUP(B1583,RT!A:J,10,FALSE),"")</f>
        <v/>
      </c>
      <c r="E1583" s="203">
        <v>10005522518</v>
      </c>
      <c r="F1583" s="204" t="s">
        <v>457</v>
      </c>
      <c r="G1583" s="204" t="s">
        <v>70</v>
      </c>
      <c r="H1583" s="204"/>
      <c r="I1583" s="204" t="s">
        <v>458</v>
      </c>
      <c r="J1583" s="202" t="s">
        <v>324</v>
      </c>
      <c r="K1583" s="169" t="str">
        <f t="array" ref="K1583">IFERROR(VLOOKUP(B1583,RT!A:K,11,FALSE),"")</f>
        <v/>
      </c>
      <c r="L1583" s="170" t="str">
        <f t="array" ref="L1583">IFERROR(VLOOKUP(B1583,RT!A:AJ,36,FALSE),"")</f>
        <v/>
      </c>
      <c r="M1583" s="53" t="str">
        <f t="array" ref="M1583">IFERROR(VLOOKUP(B1583,RT!A:AL,38,FALSE),"")</f>
        <v/>
      </c>
      <c r="N1583" s="52" t="str">
        <f t="array" ref="N1583">IFERROR(VLOOKUP(B1583,RT!A:AK,37,FALSE),"")</f>
        <v/>
      </c>
      <c r="O1583" s="54" t="str">
        <f t="array" ref="O1583">IFERROR(VLOOKUP(B1583,RT!A:I,9,FALSE),"")</f>
        <v/>
      </c>
      <c r="P1583" s="52" t="str">
        <f t="array" ref="P1583">IFERROR(VLOOKUP(B1583,RT!A:H,8,FALSE),"")</f>
        <v/>
      </c>
      <c r="Q1583" s="55" t="str">
        <f t="array" ref="Q1583">IFERROR(VLOOKUP(B1583,RT!A:AA,27,FALSE),"")</f>
        <v/>
      </c>
      <c r="R1583" s="56" t="str">
        <f t="array" ref="R1583">IF(AND(E1583&lt;&gt;"",G1583="INS",K1583="OUI",M1583&gt;0),M1583*IF($O1583&gt;41790,5.94,5.65),"")</f>
        <v/>
      </c>
      <c r="S1583" s="50" t="str">
        <f t="array" ref="S1583">IF(AND(E1583&lt;&gt;"",G1583="REV",K1583="OUI",M1583&gt;0),M1583*IF($O1583&gt;41790,6.2,5.9),"")</f>
        <v/>
      </c>
      <c r="T1583" s="57" t="str">
        <f t="array" ref="T1583">IF(AND(E1583&lt;&gt;"",K1583="NON",OR(L1583="Branchement individuel",L1583="Batiment détruit")),3,"")</f>
        <v/>
      </c>
      <c r="U1583" s="58"/>
      <c r="V1583" s="58" t="str">
        <f t="array" ref="V1583">IF(AND(E1583&lt;&gt;"",K1583="OUI",Q1583="OUI"),18,"")</f>
        <v/>
      </c>
      <c r="W1583" s="49" t="str">
        <f t="array" ref="W1583">IF(AND(E1583&lt;&gt;"",K1583="OUI",Q1583="OUI"),60,"")</f>
        <v/>
      </c>
      <c r="X1583" s="56"/>
      <c r="Y1583" s="49"/>
      <c r="Z1583" s="49"/>
      <c r="AA1583" s="51"/>
      <c r="AB1583" s="48"/>
    </row>
    <row r="1584" spans="1:28" x14ac:dyDescent="0.25">
      <c r="A1584" s="152" t="str">
        <f t="array" ref="A1584">IF(D1584="",RIGHT(E1584,7),"")</f>
        <v>5524519</v>
      </c>
      <c r="B1584" s="152">
        <f t="array" ref="B1584">E1584</f>
        <v>10005524519</v>
      </c>
      <c r="C1584" s="61" t="str">
        <f t="array" ref="C1584">IFERROR(VLOOKUP(B1584,RT!A:B,2,FALSE),"")</f>
        <v/>
      </c>
      <c r="D1584" s="7" t="str">
        <f t="array" ref="D1584">IFERROR(VLOOKUP(B1584,RT!A:J,10,FALSE),"")</f>
        <v/>
      </c>
      <c r="E1584" s="203">
        <v>10005524519</v>
      </c>
      <c r="F1584" s="204" t="s">
        <v>463</v>
      </c>
      <c r="G1584" s="204" t="s">
        <v>70</v>
      </c>
      <c r="H1584" s="204"/>
      <c r="I1584" s="204" t="s">
        <v>458</v>
      </c>
      <c r="J1584" s="202" t="s">
        <v>324</v>
      </c>
      <c r="K1584" s="169" t="str">
        <f t="array" ref="K1584">IFERROR(VLOOKUP(B1584,RT!A:K,11,FALSE),"")</f>
        <v/>
      </c>
      <c r="L1584" s="170" t="str">
        <f t="array" ref="L1584">IFERROR(VLOOKUP(B1584,RT!A:AJ,36,FALSE),"")</f>
        <v/>
      </c>
      <c r="M1584" s="53" t="str">
        <f t="array" ref="M1584">IFERROR(VLOOKUP(B1584,RT!A:AL,38,FALSE),"")</f>
        <v/>
      </c>
      <c r="N1584" s="52" t="str">
        <f t="array" ref="N1584">IFERROR(VLOOKUP(B1584,RT!A:AK,37,FALSE),"")</f>
        <v/>
      </c>
      <c r="O1584" s="54" t="str">
        <f t="array" ref="O1584">IFERROR(VLOOKUP(B1584,RT!A:I,9,FALSE),"")</f>
        <v/>
      </c>
      <c r="P1584" s="52" t="str">
        <f t="array" ref="P1584">IFERROR(VLOOKUP(B1584,RT!A:H,8,FALSE),"")</f>
        <v/>
      </c>
      <c r="Q1584" s="55" t="str">
        <f t="array" ref="Q1584">IFERROR(VLOOKUP(B1584,RT!A:AA,27,FALSE),"")</f>
        <v/>
      </c>
      <c r="R1584" s="56" t="str">
        <f t="array" ref="R1584">IF(AND(E1584&lt;&gt;"",G1584="INS",K1584="OUI",M1584&gt;0),M1584*IF($O1584&gt;41790,5.94,5.65),"")</f>
        <v/>
      </c>
      <c r="S1584" s="50" t="str">
        <f t="array" ref="S1584">IF(AND(E1584&lt;&gt;"",G1584="REV",K1584="OUI",M1584&gt;0),M1584*IF($O1584&gt;41790,6.2,5.9),"")</f>
        <v/>
      </c>
      <c r="T1584" s="57" t="str">
        <f t="array" ref="T1584">IF(AND(E1584&lt;&gt;"",K1584="NON",OR(L1584="Branchement individuel",L1584="Batiment détruit")),3,"")</f>
        <v/>
      </c>
      <c r="U1584" s="58"/>
      <c r="V1584" s="58" t="str">
        <f t="array" ref="V1584">IF(AND(E1584&lt;&gt;"",K1584="OUI",Q1584="OUI"),18,"")</f>
        <v/>
      </c>
      <c r="W1584" s="49" t="str">
        <f t="array" ref="W1584">IF(AND(E1584&lt;&gt;"",K1584="OUI",Q1584="OUI"),60,"")</f>
        <v/>
      </c>
      <c r="X1584" s="56"/>
      <c r="Y1584" s="49"/>
      <c r="Z1584" s="49"/>
      <c r="AA1584" s="51"/>
      <c r="AB1584" s="48"/>
    </row>
    <row r="1585" spans="1:28" x14ac:dyDescent="0.25">
      <c r="A1585" s="152" t="str">
        <f t="array" ref="A1585">IF(D1585="",RIGHT(E1585,7),"")</f>
        <v>5524144</v>
      </c>
      <c r="B1585" s="152">
        <f t="array" ref="B1585">E1585</f>
        <v>10005524144</v>
      </c>
      <c r="C1585" s="61" t="str">
        <f t="array" ref="C1585">IFERROR(VLOOKUP(B1585,RT!A:B,2,FALSE),"")</f>
        <v/>
      </c>
      <c r="D1585" s="7" t="str">
        <f t="array" ref="D1585">IFERROR(VLOOKUP(B1585,RT!A:J,10,FALSE),"")</f>
        <v/>
      </c>
      <c r="E1585" s="203">
        <v>10005524144</v>
      </c>
      <c r="F1585" s="204" t="s">
        <v>462</v>
      </c>
      <c r="G1585" s="204" t="s">
        <v>70</v>
      </c>
      <c r="H1585" s="204"/>
      <c r="I1585" s="204" t="s">
        <v>458</v>
      </c>
      <c r="J1585" s="202" t="s">
        <v>324</v>
      </c>
      <c r="K1585" s="169" t="str">
        <f t="array" ref="K1585">IFERROR(VLOOKUP(B1585,RT!A:K,11,FALSE),"")</f>
        <v/>
      </c>
      <c r="L1585" s="170" t="str">
        <f t="array" ref="L1585">IFERROR(VLOOKUP(B1585,RT!A:AJ,36,FALSE),"")</f>
        <v/>
      </c>
      <c r="M1585" s="53" t="str">
        <f t="array" ref="M1585">IFERROR(VLOOKUP(B1585,RT!A:AL,38,FALSE),"")</f>
        <v/>
      </c>
      <c r="N1585" s="52" t="str">
        <f t="array" ref="N1585">IFERROR(VLOOKUP(B1585,RT!A:AK,37,FALSE),"")</f>
        <v/>
      </c>
      <c r="O1585" s="54" t="str">
        <f t="array" ref="O1585">IFERROR(VLOOKUP(B1585,RT!A:I,9,FALSE),"")</f>
        <v/>
      </c>
      <c r="P1585" s="52" t="str">
        <f t="array" ref="P1585">IFERROR(VLOOKUP(B1585,RT!A:H,8,FALSE),"")</f>
        <v/>
      </c>
      <c r="Q1585" s="55" t="str">
        <f t="array" ref="Q1585">IFERROR(VLOOKUP(B1585,RT!A:AA,27,FALSE),"")</f>
        <v/>
      </c>
      <c r="R1585" s="56" t="str">
        <f t="array" ref="R1585">IF(AND(E1585&lt;&gt;"",G1585="INS",K1585="OUI",M1585&gt;0),M1585*IF($O1585&gt;41790,5.94,5.65),"")</f>
        <v/>
      </c>
      <c r="S1585" s="50" t="str">
        <f t="array" ref="S1585">IF(AND(E1585&lt;&gt;"",G1585="REV",K1585="OUI",M1585&gt;0),M1585*IF($O1585&gt;41790,6.2,5.9),"")</f>
        <v/>
      </c>
      <c r="T1585" s="57" t="str">
        <f t="array" ref="T1585">IF(AND(E1585&lt;&gt;"",K1585="NON",OR(L1585="Branchement individuel",L1585="Batiment détruit")),3,"")</f>
        <v/>
      </c>
      <c r="U1585" s="58"/>
      <c r="V1585" s="58" t="str">
        <f t="array" ref="V1585">IF(AND(E1585&lt;&gt;"",K1585="OUI",Q1585="OUI"),18,"")</f>
        <v/>
      </c>
      <c r="W1585" s="49" t="str">
        <f t="array" ref="W1585">IF(AND(E1585&lt;&gt;"",K1585="OUI",Q1585="OUI"),60,"")</f>
        <v/>
      </c>
      <c r="X1585" s="56"/>
      <c r="Y1585" s="49"/>
      <c r="Z1585" s="49"/>
      <c r="AA1585" s="51"/>
      <c r="AB1585" s="48"/>
    </row>
    <row r="1586" spans="1:28" x14ac:dyDescent="0.25">
      <c r="A1586" s="152" t="str">
        <f t="array" ref="A1586">IF(D1586="",RIGHT(E1586,7),"")</f>
        <v>5557384</v>
      </c>
      <c r="B1586" s="152">
        <f t="array" ref="B1586">E1586</f>
        <v>10005557384</v>
      </c>
      <c r="C1586" s="61" t="str">
        <f t="array" ref="C1586">IFERROR(VLOOKUP(B1586,RT!A:B,2,FALSE),"")</f>
        <v/>
      </c>
      <c r="D1586" s="7" t="str">
        <f t="array" ref="D1586">IFERROR(VLOOKUP(B1586,RT!A:J,10,FALSE),"")</f>
        <v/>
      </c>
      <c r="E1586" s="203">
        <v>10005557384</v>
      </c>
      <c r="F1586" s="204" t="s">
        <v>470</v>
      </c>
      <c r="G1586" s="204" t="s">
        <v>70</v>
      </c>
      <c r="H1586" s="204"/>
      <c r="I1586" s="204" t="s">
        <v>458</v>
      </c>
      <c r="J1586" s="202" t="s">
        <v>324</v>
      </c>
      <c r="K1586" s="169" t="str">
        <f t="array" ref="K1586">IFERROR(VLOOKUP(B1586,RT!A:K,11,FALSE),"")</f>
        <v/>
      </c>
      <c r="L1586" s="170" t="str">
        <f t="array" ref="L1586">IFERROR(VLOOKUP(B1586,RT!A:AJ,36,FALSE),"")</f>
        <v/>
      </c>
      <c r="M1586" s="53" t="str">
        <f t="array" ref="M1586">IFERROR(VLOOKUP(B1586,RT!A:AL,38,FALSE),"")</f>
        <v/>
      </c>
      <c r="N1586" s="52" t="str">
        <f t="array" ref="N1586">IFERROR(VLOOKUP(B1586,RT!A:AK,37,FALSE),"")</f>
        <v/>
      </c>
      <c r="O1586" s="54" t="str">
        <f t="array" ref="O1586">IFERROR(VLOOKUP(B1586,RT!A:I,9,FALSE),"")</f>
        <v/>
      </c>
      <c r="P1586" s="52" t="str">
        <f t="array" ref="P1586">IFERROR(VLOOKUP(B1586,RT!A:H,8,FALSE),"")</f>
        <v/>
      </c>
      <c r="Q1586" s="55" t="str">
        <f t="array" ref="Q1586">IFERROR(VLOOKUP(B1586,RT!A:AA,27,FALSE),"")</f>
        <v/>
      </c>
      <c r="R1586" s="56" t="str">
        <f t="array" ref="R1586">IF(AND(E1586&lt;&gt;"",G1586="INS",K1586="OUI",M1586&gt;0),M1586*IF($O1586&gt;41790,5.94,5.65),"")</f>
        <v/>
      </c>
      <c r="S1586" s="50" t="str">
        <f t="array" ref="S1586">IF(AND(E1586&lt;&gt;"",G1586="REV",K1586="OUI",M1586&gt;0),M1586*IF($O1586&gt;41790,6.2,5.9),"")</f>
        <v/>
      </c>
      <c r="T1586" s="57" t="str">
        <f t="array" ref="T1586">IF(AND(E1586&lt;&gt;"",K1586="NON",OR(L1586="Branchement individuel",L1586="Batiment détruit")),3,"")</f>
        <v/>
      </c>
      <c r="U1586" s="58"/>
      <c r="V1586" s="58" t="str">
        <f t="array" ref="V1586">IF(AND(E1586&lt;&gt;"",K1586="OUI",Q1586="OUI"),18,"")</f>
        <v/>
      </c>
      <c r="W1586" s="49" t="str">
        <f t="array" ref="W1586">IF(AND(E1586&lt;&gt;"",K1586="OUI",Q1586="OUI"),60,"")</f>
        <v/>
      </c>
      <c r="X1586" s="56"/>
      <c r="Y1586" s="49"/>
      <c r="Z1586" s="49"/>
      <c r="AA1586" s="51"/>
      <c r="AB1586" s="48"/>
    </row>
    <row r="1587" spans="1:28" x14ac:dyDescent="0.25">
      <c r="A1587" s="152" t="str">
        <f t="array" ref="A1587">IF(D1587="",RIGHT(E1587,7),"")</f>
        <v>5425923</v>
      </c>
      <c r="B1587" s="152">
        <f t="array" ref="B1587">E1587</f>
        <v>10005425923</v>
      </c>
      <c r="C1587" s="61" t="str">
        <f t="array" ref="C1587">IFERROR(VLOOKUP(B1587,RT!A:B,2,FALSE),"")</f>
        <v/>
      </c>
      <c r="D1587" s="7" t="str">
        <f t="array" ref="D1587">IFERROR(VLOOKUP(B1587,RT!A:J,10,FALSE),"")</f>
        <v/>
      </c>
      <c r="E1587" s="203">
        <v>10005425923</v>
      </c>
      <c r="F1587" s="204" t="s">
        <v>459</v>
      </c>
      <c r="G1587" s="204" t="s">
        <v>70</v>
      </c>
      <c r="H1587" s="204"/>
      <c r="I1587" s="204" t="s">
        <v>458</v>
      </c>
      <c r="J1587" s="202" t="s">
        <v>324</v>
      </c>
      <c r="K1587" s="169" t="str">
        <f t="array" ref="K1587">IFERROR(VLOOKUP(B1587,RT!A:K,11,FALSE),"")</f>
        <v/>
      </c>
      <c r="L1587" s="170" t="str">
        <f t="array" ref="L1587">IFERROR(VLOOKUP(B1587,RT!A:AJ,36,FALSE),"")</f>
        <v/>
      </c>
      <c r="M1587" s="53" t="str">
        <f t="array" ref="M1587">IFERROR(VLOOKUP(B1587,RT!A:AL,38,FALSE),"")</f>
        <v/>
      </c>
      <c r="N1587" s="52" t="str">
        <f t="array" ref="N1587">IFERROR(VLOOKUP(B1587,RT!A:AK,37,FALSE),"")</f>
        <v/>
      </c>
      <c r="O1587" s="54" t="str">
        <f t="array" ref="O1587">IFERROR(VLOOKUP(B1587,RT!A:I,9,FALSE),"")</f>
        <v/>
      </c>
      <c r="P1587" s="52" t="str">
        <f t="array" ref="P1587">IFERROR(VLOOKUP(B1587,RT!A:H,8,FALSE),"")</f>
        <v/>
      </c>
      <c r="Q1587" s="55" t="str">
        <f t="array" ref="Q1587">IFERROR(VLOOKUP(B1587,RT!A:AA,27,FALSE),"")</f>
        <v/>
      </c>
      <c r="R1587" s="56" t="str">
        <f t="array" ref="R1587">IF(AND(E1587&lt;&gt;"",G1587="INS",K1587="OUI",M1587&gt;0),M1587*IF($O1587&gt;41790,5.94,5.65),"")</f>
        <v/>
      </c>
      <c r="S1587" s="50" t="str">
        <f t="array" ref="S1587">IF(AND(E1587&lt;&gt;"",G1587="REV",K1587="OUI",M1587&gt;0),M1587*IF($O1587&gt;41790,6.2,5.9),"")</f>
        <v/>
      </c>
      <c r="T1587" s="57" t="str">
        <f t="array" ref="T1587">IF(AND(E1587&lt;&gt;"",K1587="NON",OR(L1587="Branchement individuel",L1587="Batiment détruit")),3,"")</f>
        <v/>
      </c>
      <c r="U1587" s="58"/>
      <c r="V1587" s="58" t="str">
        <f t="array" ref="V1587">IF(AND(E1587&lt;&gt;"",K1587="OUI",Q1587="OUI"),18,"")</f>
        <v/>
      </c>
      <c r="W1587" s="49" t="str">
        <f t="array" ref="W1587">IF(AND(E1587&lt;&gt;"",K1587="OUI",Q1587="OUI"),60,"")</f>
        <v/>
      </c>
      <c r="X1587" s="56"/>
      <c r="Y1587" s="49"/>
      <c r="Z1587" s="49"/>
      <c r="AA1587" s="51"/>
      <c r="AB1587" s="48"/>
    </row>
    <row r="1588" spans="1:28" x14ac:dyDescent="0.25">
      <c r="A1588" s="152" t="str">
        <f t="array" ref="A1588">IF(D1588="",RIGHT(E1588,7),"")</f>
        <v>5557383</v>
      </c>
      <c r="B1588" s="152">
        <f t="array" ref="B1588">E1588</f>
        <v>10005557383</v>
      </c>
      <c r="C1588" s="61" t="str">
        <f t="array" ref="C1588">IFERROR(VLOOKUP(B1588,RT!A:B,2,FALSE),"")</f>
        <v/>
      </c>
      <c r="D1588" s="7" t="str">
        <f t="array" ref="D1588">IFERROR(VLOOKUP(B1588,RT!A:J,10,FALSE),"")</f>
        <v/>
      </c>
      <c r="E1588" s="203">
        <v>10005557383</v>
      </c>
      <c r="F1588" s="204" t="s">
        <v>474</v>
      </c>
      <c r="G1588" s="204" t="s">
        <v>70</v>
      </c>
      <c r="H1588" s="204"/>
      <c r="I1588" s="204" t="s">
        <v>458</v>
      </c>
      <c r="J1588" s="202" t="s">
        <v>324</v>
      </c>
      <c r="K1588" s="169" t="str">
        <f t="array" ref="K1588">IFERROR(VLOOKUP(B1588,RT!A:K,11,FALSE),"")</f>
        <v/>
      </c>
      <c r="L1588" s="170" t="str">
        <f t="array" ref="L1588">IFERROR(VLOOKUP(B1588,RT!A:AJ,36,FALSE),"")</f>
        <v/>
      </c>
      <c r="M1588" s="53" t="str">
        <f t="array" ref="M1588">IFERROR(VLOOKUP(B1588,RT!A:AL,38,FALSE),"")</f>
        <v/>
      </c>
      <c r="N1588" s="52" t="str">
        <f t="array" ref="N1588">IFERROR(VLOOKUP(B1588,RT!A:AK,37,FALSE),"")</f>
        <v/>
      </c>
      <c r="O1588" s="54" t="str">
        <f t="array" ref="O1588">IFERROR(VLOOKUP(B1588,RT!A:I,9,FALSE),"")</f>
        <v/>
      </c>
      <c r="P1588" s="52" t="str">
        <f t="array" ref="P1588">IFERROR(VLOOKUP(B1588,RT!A:H,8,FALSE),"")</f>
        <v/>
      </c>
      <c r="Q1588" s="55" t="str">
        <f t="array" ref="Q1588">IFERROR(VLOOKUP(B1588,RT!A:AA,27,FALSE),"")</f>
        <v/>
      </c>
      <c r="R1588" s="56" t="str">
        <f t="array" ref="R1588">IF(AND(E1588&lt;&gt;"",G1588="INS",K1588="OUI",M1588&gt;0),M1588*IF($O1588&gt;41790,5.94,5.65),"")</f>
        <v/>
      </c>
      <c r="S1588" s="50" t="str">
        <f t="array" ref="S1588">IF(AND(E1588&lt;&gt;"",G1588="REV",K1588="OUI",M1588&gt;0),M1588*IF($O1588&gt;41790,6.2,5.9),"")</f>
        <v/>
      </c>
      <c r="T1588" s="57" t="str">
        <f t="array" ref="T1588">IF(AND(E1588&lt;&gt;"",K1588="NON",OR(L1588="Branchement individuel",L1588="Batiment détruit")),3,"")</f>
        <v/>
      </c>
      <c r="U1588" s="58"/>
      <c r="V1588" s="58" t="str">
        <f t="array" ref="V1588">IF(AND(E1588&lt;&gt;"",K1588="OUI",Q1588="OUI"),18,"")</f>
        <v/>
      </c>
      <c r="W1588" s="49" t="str">
        <f t="array" ref="W1588">IF(AND(E1588&lt;&gt;"",K1588="OUI",Q1588="OUI"),60,"")</f>
        <v/>
      </c>
      <c r="X1588" s="56"/>
      <c r="Y1588" s="49"/>
      <c r="Z1588" s="49"/>
      <c r="AA1588" s="51"/>
      <c r="AB1588" s="48"/>
    </row>
    <row r="1589" spans="1:28" x14ac:dyDescent="0.25">
      <c r="A1589" s="152" t="str">
        <f t="array" ref="A1589">IF(D1589="",RIGHT(E1589,7),"")</f>
        <v>5464562</v>
      </c>
      <c r="B1589" s="152">
        <f t="array" ref="B1589">E1589</f>
        <v>10005464562</v>
      </c>
      <c r="C1589" s="61" t="str">
        <f t="array" ref="C1589">IFERROR(VLOOKUP(B1589,RT!A:B,2,FALSE),"")</f>
        <v/>
      </c>
      <c r="D1589" s="7" t="str">
        <f t="array" ref="D1589">IFERROR(VLOOKUP(B1589,RT!A:J,10,FALSE),"")</f>
        <v/>
      </c>
      <c r="E1589" s="203">
        <v>10005464562</v>
      </c>
      <c r="F1589" s="204" t="s">
        <v>473</v>
      </c>
      <c r="G1589" s="204" t="s">
        <v>70</v>
      </c>
      <c r="H1589" s="204"/>
      <c r="I1589" s="204" t="s">
        <v>458</v>
      </c>
      <c r="J1589" s="202" t="s">
        <v>324</v>
      </c>
      <c r="K1589" s="169" t="str">
        <f t="array" ref="K1589">IFERROR(VLOOKUP(B1589,RT!A:K,11,FALSE),"")</f>
        <v/>
      </c>
      <c r="L1589" s="170" t="str">
        <f t="array" ref="L1589">IFERROR(VLOOKUP(B1589,RT!A:AJ,36,FALSE),"")</f>
        <v/>
      </c>
      <c r="M1589" s="53" t="str">
        <f t="array" ref="M1589">IFERROR(VLOOKUP(B1589,RT!A:AL,38,FALSE),"")</f>
        <v/>
      </c>
      <c r="N1589" s="52" t="str">
        <f t="array" ref="N1589">IFERROR(VLOOKUP(B1589,RT!A:AK,37,FALSE),"")</f>
        <v/>
      </c>
      <c r="O1589" s="54" t="str">
        <f t="array" ref="O1589">IFERROR(VLOOKUP(B1589,RT!A:I,9,FALSE),"")</f>
        <v/>
      </c>
      <c r="P1589" s="52" t="str">
        <f t="array" ref="P1589">IFERROR(VLOOKUP(B1589,RT!A:H,8,FALSE),"")</f>
        <v/>
      </c>
      <c r="Q1589" s="55" t="str">
        <f t="array" ref="Q1589">IFERROR(VLOOKUP(B1589,RT!A:AA,27,FALSE),"")</f>
        <v/>
      </c>
      <c r="R1589" s="56" t="str">
        <f t="array" ref="R1589">IF(AND(E1589&lt;&gt;"",G1589="INS",K1589="OUI",M1589&gt;0),M1589*IF($O1589&gt;41790,5.94,5.65),"")</f>
        <v/>
      </c>
      <c r="S1589" s="50" t="str">
        <f t="array" ref="S1589">IF(AND(E1589&lt;&gt;"",G1589="REV",K1589="OUI",M1589&gt;0),M1589*IF($O1589&gt;41790,6.2,5.9),"")</f>
        <v/>
      </c>
      <c r="T1589" s="57" t="str">
        <f t="array" ref="T1589">IF(AND(E1589&lt;&gt;"",K1589="NON",OR(L1589="Branchement individuel",L1589="Batiment détruit")),3,"")</f>
        <v/>
      </c>
      <c r="U1589" s="58"/>
      <c r="V1589" s="58" t="str">
        <f t="array" ref="V1589">IF(AND(E1589&lt;&gt;"",K1589="OUI",Q1589="OUI"),18,"")</f>
        <v/>
      </c>
      <c r="W1589" s="49" t="str">
        <f t="array" ref="W1589">IF(AND(E1589&lt;&gt;"",K1589="OUI",Q1589="OUI"),60,"")</f>
        <v/>
      </c>
      <c r="X1589" s="56"/>
      <c r="Y1589" s="49"/>
      <c r="Z1589" s="49"/>
      <c r="AA1589" s="51"/>
      <c r="AB1589" s="48"/>
    </row>
    <row r="1590" spans="1:28" x14ac:dyDescent="0.25">
      <c r="A1590" s="152" t="str">
        <f t="array" ref="A1590">IF(D1590="",RIGHT(E1590,7),"")</f>
        <v>5520882</v>
      </c>
      <c r="B1590" s="152">
        <f t="array" ref="B1590">E1590</f>
        <v>10005520882</v>
      </c>
      <c r="C1590" s="61" t="str">
        <f t="array" ref="C1590">IFERROR(VLOOKUP(B1590,RT!A:B,2,FALSE),"")</f>
        <v/>
      </c>
      <c r="D1590" s="7" t="str">
        <f t="array" ref="D1590">IFERROR(VLOOKUP(B1590,RT!A:J,10,FALSE),"")</f>
        <v/>
      </c>
      <c r="E1590" s="203">
        <v>10005520882</v>
      </c>
      <c r="F1590" s="204" t="s">
        <v>461</v>
      </c>
      <c r="G1590" s="204" t="s">
        <v>70</v>
      </c>
      <c r="H1590" s="204"/>
      <c r="I1590" s="204" t="s">
        <v>458</v>
      </c>
      <c r="J1590" s="202" t="s">
        <v>324</v>
      </c>
      <c r="K1590" s="169" t="str">
        <f t="array" ref="K1590">IFERROR(VLOOKUP(B1590,RT!A:K,11,FALSE),"")</f>
        <v/>
      </c>
      <c r="L1590" s="170" t="str">
        <f t="array" ref="L1590">IFERROR(VLOOKUP(B1590,RT!A:AJ,36,FALSE),"")</f>
        <v/>
      </c>
      <c r="M1590" s="53" t="str">
        <f t="array" ref="M1590">IFERROR(VLOOKUP(B1590,RT!A:AL,38,FALSE),"")</f>
        <v/>
      </c>
      <c r="N1590" s="52" t="str">
        <f t="array" ref="N1590">IFERROR(VLOOKUP(B1590,RT!A:AK,37,FALSE),"")</f>
        <v/>
      </c>
      <c r="O1590" s="54" t="str">
        <f t="array" ref="O1590">IFERROR(VLOOKUP(B1590,RT!A:I,9,FALSE),"")</f>
        <v/>
      </c>
      <c r="P1590" s="52" t="str">
        <f t="array" ref="P1590">IFERROR(VLOOKUP(B1590,RT!A:H,8,FALSE),"")</f>
        <v/>
      </c>
      <c r="Q1590" s="55" t="str">
        <f t="array" ref="Q1590">IFERROR(VLOOKUP(B1590,RT!A:AA,27,FALSE),"")</f>
        <v/>
      </c>
      <c r="R1590" s="56" t="str">
        <f t="array" ref="R1590">IF(AND(E1590&lt;&gt;"",G1590="INS",K1590="OUI",M1590&gt;0),M1590*IF($O1590&gt;41790,5.94,5.65),"")</f>
        <v/>
      </c>
      <c r="S1590" s="50" t="str">
        <f t="array" ref="S1590">IF(AND(E1590&lt;&gt;"",G1590="REV",K1590="OUI",M1590&gt;0),M1590*IF($O1590&gt;41790,6.2,5.9),"")</f>
        <v/>
      </c>
      <c r="T1590" s="57" t="str">
        <f t="array" ref="T1590">IF(AND(E1590&lt;&gt;"",K1590="NON",OR(L1590="Branchement individuel",L1590="Batiment détruit")),3,"")</f>
        <v/>
      </c>
      <c r="U1590" s="58"/>
      <c r="V1590" s="58" t="str">
        <f t="array" ref="V1590">IF(AND(E1590&lt;&gt;"",K1590="OUI",Q1590="OUI"),18,"")</f>
        <v/>
      </c>
      <c r="W1590" s="49" t="str">
        <f t="array" ref="W1590">IF(AND(E1590&lt;&gt;"",K1590="OUI",Q1590="OUI"),60,"")</f>
        <v/>
      </c>
      <c r="X1590" s="56"/>
      <c r="Y1590" s="49"/>
      <c r="Z1590" s="49"/>
      <c r="AA1590" s="51"/>
      <c r="AB1590" s="48"/>
    </row>
    <row r="1591" spans="1:28" x14ac:dyDescent="0.25">
      <c r="A1591" s="152" t="str">
        <f t="array" ref="A1591">IF(D1591="",RIGHT(E1591,7),"")</f>
        <v>5459726</v>
      </c>
      <c r="B1591" s="152">
        <f t="array" ref="B1591">E1591</f>
        <v>10005459726</v>
      </c>
      <c r="C1591" s="61" t="str">
        <f t="array" ref="C1591">IFERROR(VLOOKUP(B1591,RT!A:B,2,FALSE),"")</f>
        <v/>
      </c>
      <c r="D1591" s="7" t="str">
        <f t="array" ref="D1591">IFERROR(VLOOKUP(B1591,RT!A:J,10,FALSE),"")</f>
        <v/>
      </c>
      <c r="E1591" s="203">
        <v>10005459726</v>
      </c>
      <c r="F1591" s="204" t="s">
        <v>472</v>
      </c>
      <c r="G1591" s="204" t="s">
        <v>70</v>
      </c>
      <c r="H1591" s="204"/>
      <c r="I1591" s="204" t="s">
        <v>458</v>
      </c>
      <c r="J1591" s="202" t="s">
        <v>324</v>
      </c>
      <c r="K1591" s="169" t="str">
        <f t="array" ref="K1591">IFERROR(VLOOKUP(B1591,RT!A:K,11,FALSE),"")</f>
        <v/>
      </c>
      <c r="L1591" s="170" t="str">
        <f t="array" ref="L1591">IFERROR(VLOOKUP(B1591,RT!A:AJ,36,FALSE),"")</f>
        <v/>
      </c>
      <c r="M1591" s="53" t="str">
        <f t="array" ref="M1591">IFERROR(VLOOKUP(B1591,RT!A:AL,38,FALSE),"")</f>
        <v/>
      </c>
      <c r="N1591" s="52" t="str">
        <f t="array" ref="N1591">IFERROR(VLOOKUP(B1591,RT!A:AK,37,FALSE),"")</f>
        <v/>
      </c>
      <c r="O1591" s="54" t="str">
        <f t="array" ref="O1591">IFERROR(VLOOKUP(B1591,RT!A:I,9,FALSE),"")</f>
        <v/>
      </c>
      <c r="P1591" s="52" t="str">
        <f t="array" ref="P1591">IFERROR(VLOOKUP(B1591,RT!A:H,8,FALSE),"")</f>
        <v/>
      </c>
      <c r="Q1591" s="55" t="str">
        <f t="array" ref="Q1591">IFERROR(VLOOKUP(B1591,RT!A:AA,27,FALSE),"")</f>
        <v/>
      </c>
      <c r="R1591" s="56" t="str">
        <f t="array" ref="R1591">IF(AND(E1591&lt;&gt;"",G1591="INS",K1591="OUI",M1591&gt;0),M1591*IF($O1591&gt;41790,5.94,5.65),"")</f>
        <v/>
      </c>
      <c r="S1591" s="50" t="str">
        <f t="array" ref="S1591">IF(AND(E1591&lt;&gt;"",G1591="REV",K1591="OUI",M1591&gt;0),M1591*IF($O1591&gt;41790,6.2,5.9),"")</f>
        <v/>
      </c>
      <c r="T1591" s="57" t="str">
        <f t="array" ref="T1591">IF(AND(E1591&lt;&gt;"",K1591="NON",OR(L1591="Branchement individuel",L1591="Batiment détruit")),3,"")</f>
        <v/>
      </c>
      <c r="U1591" s="58"/>
      <c r="V1591" s="58" t="str">
        <f t="array" ref="V1591">IF(AND(E1591&lt;&gt;"",K1591="OUI",Q1591="OUI"),18,"")</f>
        <v/>
      </c>
      <c r="W1591" s="49" t="str">
        <f t="array" ref="W1591">IF(AND(E1591&lt;&gt;"",K1591="OUI",Q1591="OUI"),60,"")</f>
        <v/>
      </c>
      <c r="X1591" s="56"/>
      <c r="Y1591" s="49"/>
      <c r="Z1591" s="49"/>
      <c r="AA1591" s="51"/>
      <c r="AB1591" s="48"/>
    </row>
    <row r="1592" spans="1:28" x14ac:dyDescent="0.25">
      <c r="A1592" s="152" t="str">
        <f t="array" ref="A1592">IF(D1592="",RIGHT(E1592,7),"")</f>
        <v>5554508</v>
      </c>
      <c r="B1592" s="152">
        <f t="array" ref="B1592">E1592</f>
        <v>10005554508</v>
      </c>
      <c r="C1592" s="61" t="str">
        <f t="array" ref="C1592">IFERROR(VLOOKUP(B1592,RT!A:B,2,FALSE),"")</f>
        <v/>
      </c>
      <c r="D1592" s="7" t="str">
        <f t="array" ref="D1592">IFERROR(VLOOKUP(B1592,RT!A:J,10,FALSE),"")</f>
        <v/>
      </c>
      <c r="E1592" s="203">
        <v>10005554508</v>
      </c>
      <c r="F1592" s="204" t="s">
        <v>468</v>
      </c>
      <c r="G1592" s="204" t="s">
        <v>70</v>
      </c>
      <c r="H1592" s="204"/>
      <c r="I1592" s="204" t="s">
        <v>458</v>
      </c>
      <c r="J1592" s="202" t="s">
        <v>324</v>
      </c>
      <c r="K1592" s="169" t="str">
        <f t="array" ref="K1592">IFERROR(VLOOKUP(B1592,RT!A:K,11,FALSE),"")</f>
        <v/>
      </c>
      <c r="L1592" s="170" t="str">
        <f t="array" ref="L1592">IFERROR(VLOOKUP(B1592,RT!A:AJ,36,FALSE),"")</f>
        <v/>
      </c>
      <c r="M1592" s="53" t="str">
        <f t="array" ref="M1592">IFERROR(VLOOKUP(B1592,RT!A:AL,38,FALSE),"")</f>
        <v/>
      </c>
      <c r="N1592" s="52" t="str">
        <f t="array" ref="N1592">IFERROR(VLOOKUP(B1592,RT!A:AK,37,FALSE),"")</f>
        <v/>
      </c>
      <c r="O1592" s="54" t="str">
        <f t="array" ref="O1592">IFERROR(VLOOKUP(B1592,RT!A:I,9,FALSE),"")</f>
        <v/>
      </c>
      <c r="P1592" s="52" t="str">
        <f t="array" ref="P1592">IFERROR(VLOOKUP(B1592,RT!A:H,8,FALSE),"")</f>
        <v/>
      </c>
      <c r="Q1592" s="55" t="str">
        <f t="array" ref="Q1592">IFERROR(VLOOKUP(B1592,RT!A:AA,27,FALSE),"")</f>
        <v/>
      </c>
      <c r="R1592" s="56" t="str">
        <f t="array" ref="R1592">IF(AND(E1592&lt;&gt;"",G1592="INS",K1592="OUI",M1592&gt;0),M1592*IF($O1592&gt;41790,5.94,5.65),"")</f>
        <v/>
      </c>
      <c r="S1592" s="50" t="str">
        <f t="array" ref="S1592">IF(AND(E1592&lt;&gt;"",G1592="REV",K1592="OUI",M1592&gt;0),M1592*IF($O1592&gt;41790,6.2,5.9),"")</f>
        <v/>
      </c>
      <c r="T1592" s="57" t="str">
        <f t="array" ref="T1592">IF(AND(E1592&lt;&gt;"",K1592="NON",OR(L1592="Branchement individuel",L1592="Batiment détruit")),3,"")</f>
        <v/>
      </c>
      <c r="U1592" s="58"/>
      <c r="V1592" s="58" t="str">
        <f t="array" ref="V1592">IF(AND(E1592&lt;&gt;"",K1592="OUI",Q1592="OUI"),18,"")</f>
        <v/>
      </c>
      <c r="W1592" s="49" t="str">
        <f t="array" ref="W1592">IF(AND(E1592&lt;&gt;"",K1592="OUI",Q1592="OUI"),60,"")</f>
        <v/>
      </c>
      <c r="X1592" s="56"/>
      <c r="Y1592" s="49"/>
      <c r="Z1592" s="49"/>
      <c r="AA1592" s="51"/>
      <c r="AB1592" s="48"/>
    </row>
    <row r="1593" spans="1:28" x14ac:dyDescent="0.25">
      <c r="A1593" s="152" t="str">
        <f t="array" ref="A1593">IF(D1593="",RIGHT(E1593,7),"")</f>
        <v>5338607</v>
      </c>
      <c r="B1593" s="152">
        <f t="array" ref="B1593">E1593</f>
        <v>10005338607</v>
      </c>
      <c r="C1593" s="61" t="str">
        <f t="array" ref="C1593">IFERROR(VLOOKUP(B1593,RT!A:B,2,FALSE),"")</f>
        <v/>
      </c>
      <c r="D1593" s="7" t="str">
        <f t="array" ref="D1593">IFERROR(VLOOKUP(B1593,RT!A:J,10,FALSE),"")</f>
        <v/>
      </c>
      <c r="E1593" s="203">
        <v>10005338607</v>
      </c>
      <c r="F1593" s="204" t="s">
        <v>1877</v>
      </c>
      <c r="G1593" s="204" t="s">
        <v>70</v>
      </c>
      <c r="H1593" s="204"/>
      <c r="I1593" s="204" t="s">
        <v>1833</v>
      </c>
      <c r="J1593" s="202" t="s">
        <v>324</v>
      </c>
      <c r="K1593" s="169" t="str">
        <f t="array" ref="K1593">IFERROR(VLOOKUP(B1593,RT!A:K,11,FALSE),"")</f>
        <v/>
      </c>
      <c r="L1593" s="170" t="str">
        <f t="array" ref="L1593">IFERROR(VLOOKUP(B1593,RT!A:AJ,36,FALSE),"")</f>
        <v/>
      </c>
      <c r="M1593" s="53" t="str">
        <f t="array" ref="M1593">IFERROR(VLOOKUP(B1593,RT!A:AL,38,FALSE),"")</f>
        <v/>
      </c>
      <c r="N1593" s="52" t="str">
        <f t="array" ref="N1593">IFERROR(VLOOKUP(B1593,RT!A:AK,37,FALSE),"")</f>
        <v/>
      </c>
      <c r="O1593" s="54" t="str">
        <f t="array" ref="O1593">IFERROR(VLOOKUP(B1593,RT!A:I,9,FALSE),"")</f>
        <v/>
      </c>
      <c r="P1593" s="52" t="str">
        <f t="array" ref="P1593">IFERROR(VLOOKUP(B1593,RT!A:H,8,FALSE),"")</f>
        <v/>
      </c>
      <c r="Q1593" s="55" t="str">
        <f t="array" ref="Q1593">IFERROR(VLOOKUP(B1593,RT!A:AA,27,FALSE),"")</f>
        <v/>
      </c>
      <c r="R1593" s="56" t="str">
        <f t="array" ref="R1593">IF(AND(E1593&lt;&gt;"",G1593="INS",K1593="OUI",M1593&gt;0),M1593*IF($O1593&gt;41790,5.94,5.65),"")</f>
        <v/>
      </c>
      <c r="S1593" s="50" t="str">
        <f t="array" ref="S1593">IF(AND(E1593&lt;&gt;"",G1593="REV",K1593="OUI",M1593&gt;0),M1593*IF($O1593&gt;41790,6.2,5.9),"")</f>
        <v/>
      </c>
      <c r="T1593" s="57" t="str">
        <f t="array" ref="T1593">IF(AND(E1593&lt;&gt;"",K1593="NON",OR(L1593="Branchement individuel",L1593="Batiment détruit")),3,"")</f>
        <v/>
      </c>
      <c r="U1593" s="58"/>
      <c r="V1593" s="58" t="str">
        <f t="array" ref="V1593">IF(AND(E1593&lt;&gt;"",K1593="OUI",Q1593="OUI"),18,"")</f>
        <v/>
      </c>
      <c r="W1593" s="49" t="str">
        <f t="array" ref="W1593">IF(AND(E1593&lt;&gt;"",K1593="OUI",Q1593="OUI"),60,"")</f>
        <v/>
      </c>
      <c r="X1593" s="56"/>
      <c r="Y1593" s="49"/>
      <c r="Z1593" s="49"/>
      <c r="AA1593" s="51"/>
      <c r="AB1593" s="48"/>
    </row>
    <row r="1594" spans="1:28" x14ac:dyDescent="0.25">
      <c r="A1594" s="152" t="str">
        <f t="array" ref="A1594">IF(D1594="",RIGHT(E1594,7),"")</f>
        <v>5039750</v>
      </c>
      <c r="B1594" s="152">
        <f t="array" ref="B1594">E1594</f>
        <v>10005039750</v>
      </c>
      <c r="C1594" s="61" t="str">
        <f t="array" ref="C1594">IFERROR(VLOOKUP(B1594,RT!A:B,2,FALSE),"")</f>
        <v/>
      </c>
      <c r="D1594" s="7" t="str">
        <f t="array" ref="D1594">IFERROR(VLOOKUP(B1594,RT!A:J,10,FALSE),"")</f>
        <v/>
      </c>
      <c r="E1594" s="203">
        <v>10005039750</v>
      </c>
      <c r="F1594" s="204" t="s">
        <v>1845</v>
      </c>
      <c r="G1594" s="204" t="s">
        <v>70</v>
      </c>
      <c r="H1594" s="204"/>
      <c r="I1594" s="204" t="s">
        <v>1833</v>
      </c>
      <c r="J1594" s="202" t="s">
        <v>324</v>
      </c>
      <c r="K1594" s="169" t="str">
        <f t="array" ref="K1594">IFERROR(VLOOKUP(B1594,RT!A:K,11,FALSE),"")</f>
        <v/>
      </c>
      <c r="L1594" s="170" t="str">
        <f t="array" ref="L1594">IFERROR(VLOOKUP(B1594,RT!A:AJ,36,FALSE),"")</f>
        <v/>
      </c>
      <c r="M1594" s="53" t="str">
        <f t="array" ref="M1594">IFERROR(VLOOKUP(B1594,RT!A:AL,38,FALSE),"")</f>
        <v/>
      </c>
      <c r="N1594" s="52" t="str">
        <f t="array" ref="N1594">IFERROR(VLOOKUP(B1594,RT!A:AK,37,FALSE),"")</f>
        <v/>
      </c>
      <c r="O1594" s="54" t="str">
        <f t="array" ref="O1594">IFERROR(VLOOKUP(B1594,RT!A:I,9,FALSE),"")</f>
        <v/>
      </c>
      <c r="P1594" s="52" t="str">
        <f t="array" ref="P1594">IFERROR(VLOOKUP(B1594,RT!A:H,8,FALSE),"")</f>
        <v/>
      </c>
      <c r="Q1594" s="55" t="str">
        <f t="array" ref="Q1594">IFERROR(VLOOKUP(B1594,RT!A:AA,27,FALSE),"")</f>
        <v/>
      </c>
      <c r="R1594" s="56" t="str">
        <f t="array" ref="R1594">IF(AND(E1594&lt;&gt;"",G1594="INS",K1594="OUI",M1594&gt;0),M1594*IF($O1594&gt;41790,5.94,5.65),"")</f>
        <v/>
      </c>
      <c r="S1594" s="50" t="str">
        <f t="array" ref="S1594">IF(AND(E1594&lt;&gt;"",G1594="REV",K1594="OUI",M1594&gt;0),M1594*IF($O1594&gt;41790,6.2,5.9),"")</f>
        <v/>
      </c>
      <c r="T1594" s="57" t="str">
        <f t="array" ref="T1594">IF(AND(E1594&lt;&gt;"",K1594="NON",OR(L1594="Branchement individuel",L1594="Batiment détruit")),3,"")</f>
        <v/>
      </c>
      <c r="U1594" s="58"/>
      <c r="V1594" s="58" t="str">
        <f t="array" ref="V1594">IF(AND(E1594&lt;&gt;"",K1594="OUI",Q1594="OUI"),18,"")</f>
        <v/>
      </c>
      <c r="W1594" s="49" t="str">
        <f t="array" ref="W1594">IF(AND(E1594&lt;&gt;"",K1594="OUI",Q1594="OUI"),60,"")</f>
        <v/>
      </c>
      <c r="X1594" s="56"/>
      <c r="Y1594" s="49"/>
      <c r="Z1594" s="49"/>
      <c r="AA1594" s="51"/>
      <c r="AB1594" s="48"/>
    </row>
    <row r="1595" spans="1:28" x14ac:dyDescent="0.25">
      <c r="A1595" s="152" t="str">
        <f t="array" ref="A1595">IF(D1595="",RIGHT(E1595,7),"")</f>
        <v>5039749</v>
      </c>
      <c r="B1595" s="152">
        <f t="array" ref="B1595">E1595</f>
        <v>10005039749</v>
      </c>
      <c r="C1595" s="61" t="str">
        <f t="array" ref="C1595">IFERROR(VLOOKUP(B1595,RT!A:B,2,FALSE),"")</f>
        <v/>
      </c>
      <c r="D1595" s="7" t="str">
        <f t="array" ref="D1595">IFERROR(VLOOKUP(B1595,RT!A:J,10,FALSE),"")</f>
        <v/>
      </c>
      <c r="E1595" s="203">
        <v>10005039749</v>
      </c>
      <c r="F1595" s="204" t="s">
        <v>1844</v>
      </c>
      <c r="G1595" s="204" t="s">
        <v>70</v>
      </c>
      <c r="H1595" s="204"/>
      <c r="I1595" s="204" t="s">
        <v>1833</v>
      </c>
      <c r="J1595" s="202" t="s">
        <v>324</v>
      </c>
      <c r="K1595" s="169" t="str">
        <f t="array" ref="K1595">IFERROR(VLOOKUP(B1595,RT!A:K,11,FALSE),"")</f>
        <v/>
      </c>
      <c r="L1595" s="170" t="str">
        <f t="array" ref="L1595">IFERROR(VLOOKUP(B1595,RT!A:AJ,36,FALSE),"")</f>
        <v/>
      </c>
      <c r="M1595" s="53" t="str">
        <f t="array" ref="M1595">IFERROR(VLOOKUP(B1595,RT!A:AL,38,FALSE),"")</f>
        <v/>
      </c>
      <c r="N1595" s="52" t="str">
        <f t="array" ref="N1595">IFERROR(VLOOKUP(B1595,RT!A:AK,37,FALSE),"")</f>
        <v/>
      </c>
      <c r="O1595" s="54" t="str">
        <f t="array" ref="O1595">IFERROR(VLOOKUP(B1595,RT!A:I,9,FALSE),"")</f>
        <v/>
      </c>
      <c r="P1595" s="52" t="str">
        <f t="array" ref="P1595">IFERROR(VLOOKUP(B1595,RT!A:H,8,FALSE),"")</f>
        <v/>
      </c>
      <c r="Q1595" s="55" t="str">
        <f t="array" ref="Q1595">IFERROR(VLOOKUP(B1595,RT!A:AA,27,FALSE),"")</f>
        <v/>
      </c>
      <c r="R1595" s="56" t="str">
        <f t="array" ref="R1595">IF(AND(E1595&lt;&gt;"",G1595="INS",K1595="OUI",M1595&gt;0),M1595*IF($O1595&gt;41790,5.94,5.65),"")</f>
        <v/>
      </c>
      <c r="S1595" s="50" t="str">
        <f t="array" ref="S1595">IF(AND(E1595&lt;&gt;"",G1595="REV",K1595="OUI",M1595&gt;0),M1595*IF($O1595&gt;41790,6.2,5.9),"")</f>
        <v/>
      </c>
      <c r="T1595" s="57" t="str">
        <f t="array" ref="T1595">IF(AND(E1595&lt;&gt;"",K1595="NON",OR(L1595="Branchement individuel",L1595="Batiment détruit")),3,"")</f>
        <v/>
      </c>
      <c r="U1595" s="58"/>
      <c r="V1595" s="58" t="str">
        <f t="array" ref="V1595">IF(AND(E1595&lt;&gt;"",K1595="OUI",Q1595="OUI"),18,"")</f>
        <v/>
      </c>
      <c r="W1595" s="49" t="str">
        <f t="array" ref="W1595">IF(AND(E1595&lt;&gt;"",K1595="OUI",Q1595="OUI"),60,"")</f>
        <v/>
      </c>
      <c r="X1595" s="56"/>
      <c r="Y1595" s="49"/>
      <c r="Z1595" s="49"/>
      <c r="AA1595" s="51"/>
      <c r="AB1595" s="48"/>
    </row>
    <row r="1596" spans="1:28" x14ac:dyDescent="0.25">
      <c r="A1596" s="152" t="str">
        <f t="array" ref="A1596">IF(D1596="",RIGHT(E1596,7),"")</f>
        <v>5039748</v>
      </c>
      <c r="B1596" s="152">
        <f t="array" ref="B1596">E1596</f>
        <v>10005039748</v>
      </c>
      <c r="C1596" s="61" t="str">
        <f t="array" ref="C1596">IFERROR(VLOOKUP(B1596,RT!A:B,2,FALSE),"")</f>
        <v/>
      </c>
      <c r="D1596" s="7" t="str">
        <f t="array" ref="D1596">IFERROR(VLOOKUP(B1596,RT!A:J,10,FALSE),"")</f>
        <v/>
      </c>
      <c r="E1596" s="203">
        <v>10005039748</v>
      </c>
      <c r="F1596" s="204" t="s">
        <v>1843</v>
      </c>
      <c r="G1596" s="204" t="s">
        <v>70</v>
      </c>
      <c r="H1596" s="204"/>
      <c r="I1596" s="204" t="s">
        <v>1833</v>
      </c>
      <c r="J1596" s="202" t="s">
        <v>324</v>
      </c>
      <c r="K1596" s="169" t="str">
        <f t="array" ref="K1596">IFERROR(VLOOKUP(B1596,RT!A:K,11,FALSE),"")</f>
        <v/>
      </c>
      <c r="L1596" s="170" t="str">
        <f t="array" ref="L1596">IFERROR(VLOOKUP(B1596,RT!A:AJ,36,FALSE),"")</f>
        <v/>
      </c>
      <c r="M1596" s="53" t="str">
        <f t="array" ref="M1596">IFERROR(VLOOKUP(B1596,RT!A:AL,38,FALSE),"")</f>
        <v/>
      </c>
      <c r="N1596" s="52" t="str">
        <f t="array" ref="N1596">IFERROR(VLOOKUP(B1596,RT!A:AK,37,FALSE),"")</f>
        <v/>
      </c>
      <c r="O1596" s="54" t="str">
        <f t="array" ref="O1596">IFERROR(VLOOKUP(B1596,RT!A:I,9,FALSE),"")</f>
        <v/>
      </c>
      <c r="P1596" s="52" t="str">
        <f t="array" ref="P1596">IFERROR(VLOOKUP(B1596,RT!A:H,8,FALSE),"")</f>
        <v/>
      </c>
      <c r="Q1596" s="55" t="str">
        <f t="array" ref="Q1596">IFERROR(VLOOKUP(B1596,RT!A:AA,27,FALSE),"")</f>
        <v/>
      </c>
      <c r="R1596" s="56" t="str">
        <f t="array" ref="R1596">IF(AND(E1596&lt;&gt;"",G1596="INS",K1596="OUI",M1596&gt;0),M1596*IF($O1596&gt;41790,5.94,5.65),"")</f>
        <v/>
      </c>
      <c r="S1596" s="50" t="str">
        <f t="array" ref="S1596">IF(AND(E1596&lt;&gt;"",G1596="REV",K1596="OUI",M1596&gt;0),M1596*IF($O1596&gt;41790,6.2,5.9),"")</f>
        <v/>
      </c>
      <c r="T1596" s="57" t="str">
        <f t="array" ref="T1596">IF(AND(E1596&lt;&gt;"",K1596="NON",OR(L1596="Branchement individuel",L1596="Batiment détruit")),3,"")</f>
        <v/>
      </c>
      <c r="U1596" s="58"/>
      <c r="V1596" s="58" t="str">
        <f t="array" ref="V1596">IF(AND(E1596&lt;&gt;"",K1596="OUI",Q1596="OUI"),18,"")</f>
        <v/>
      </c>
      <c r="W1596" s="49" t="str">
        <f t="array" ref="W1596">IF(AND(E1596&lt;&gt;"",K1596="OUI",Q1596="OUI"),60,"")</f>
        <v/>
      </c>
      <c r="X1596" s="56"/>
      <c r="Y1596" s="49"/>
      <c r="Z1596" s="49"/>
      <c r="AA1596" s="51"/>
      <c r="AB1596" s="48"/>
    </row>
    <row r="1597" spans="1:28" x14ac:dyDescent="0.25">
      <c r="A1597" s="152" t="str">
        <f t="array" ref="A1597">IF(D1597="",RIGHT(E1597,7),"")</f>
        <v>5144427</v>
      </c>
      <c r="B1597" s="152">
        <f t="array" ref="B1597">E1597</f>
        <v>10005144427</v>
      </c>
      <c r="C1597" s="61" t="str">
        <f t="array" ref="C1597">IFERROR(VLOOKUP(B1597,RT!A:B,2,FALSE),"")</f>
        <v/>
      </c>
      <c r="D1597" s="7" t="str">
        <f t="array" ref="D1597">IFERROR(VLOOKUP(B1597,RT!A:J,10,FALSE),"")</f>
        <v/>
      </c>
      <c r="E1597" s="203">
        <v>10005144427</v>
      </c>
      <c r="F1597" s="204" t="s">
        <v>1876</v>
      </c>
      <c r="G1597" s="204" t="s">
        <v>70</v>
      </c>
      <c r="H1597" s="204"/>
      <c r="I1597" s="204" t="s">
        <v>1833</v>
      </c>
      <c r="J1597" s="202" t="s">
        <v>324</v>
      </c>
      <c r="K1597" s="169" t="str">
        <f t="array" ref="K1597">IFERROR(VLOOKUP(B1597,RT!A:K,11,FALSE),"")</f>
        <v/>
      </c>
      <c r="L1597" s="170" t="str">
        <f t="array" ref="L1597">IFERROR(VLOOKUP(B1597,RT!A:AJ,36,FALSE),"")</f>
        <v/>
      </c>
      <c r="M1597" s="53" t="str">
        <f t="array" ref="M1597">IFERROR(VLOOKUP(B1597,RT!A:AL,38,FALSE),"")</f>
        <v/>
      </c>
      <c r="N1597" s="52" t="str">
        <f t="array" ref="N1597">IFERROR(VLOOKUP(B1597,RT!A:AK,37,FALSE),"")</f>
        <v/>
      </c>
      <c r="O1597" s="54" t="str">
        <f t="array" ref="O1597">IFERROR(VLOOKUP(B1597,RT!A:I,9,FALSE),"")</f>
        <v/>
      </c>
      <c r="P1597" s="52" t="str">
        <f t="array" ref="P1597">IFERROR(VLOOKUP(B1597,RT!A:H,8,FALSE),"")</f>
        <v/>
      </c>
      <c r="Q1597" s="55" t="str">
        <f t="array" ref="Q1597">IFERROR(VLOOKUP(B1597,RT!A:AA,27,FALSE),"")</f>
        <v/>
      </c>
      <c r="R1597" s="56" t="str">
        <f t="array" ref="R1597">IF(AND(E1597&lt;&gt;"",G1597="INS",K1597="OUI",M1597&gt;0),M1597*IF($O1597&gt;41790,5.94,5.65),"")</f>
        <v/>
      </c>
      <c r="S1597" s="50" t="str">
        <f t="array" ref="S1597">IF(AND(E1597&lt;&gt;"",G1597="REV",K1597="OUI",M1597&gt;0),M1597*IF($O1597&gt;41790,6.2,5.9),"")</f>
        <v/>
      </c>
      <c r="T1597" s="57" t="str">
        <f t="array" ref="T1597">IF(AND(E1597&lt;&gt;"",K1597="NON",OR(L1597="Branchement individuel",L1597="Batiment détruit")),3,"")</f>
        <v/>
      </c>
      <c r="U1597" s="58"/>
      <c r="V1597" s="58" t="str">
        <f t="array" ref="V1597">IF(AND(E1597&lt;&gt;"",K1597="OUI",Q1597="OUI"),18,"")</f>
        <v/>
      </c>
      <c r="W1597" s="49" t="str">
        <f t="array" ref="W1597">IF(AND(E1597&lt;&gt;"",K1597="OUI",Q1597="OUI"),60,"")</f>
        <v/>
      </c>
      <c r="X1597" s="56"/>
      <c r="Y1597" s="49"/>
      <c r="Z1597" s="49"/>
      <c r="AA1597" s="51"/>
      <c r="AB1597" s="48"/>
    </row>
    <row r="1598" spans="1:28" x14ac:dyDescent="0.25">
      <c r="A1598" s="152" t="str">
        <f t="array" ref="A1598">IF(D1598="",RIGHT(E1598,7),"")</f>
        <v>5384450</v>
      </c>
      <c r="B1598" s="152">
        <f t="array" ref="B1598">E1598</f>
        <v>10005384450</v>
      </c>
      <c r="C1598" s="61" t="str">
        <f t="array" ref="C1598">IFERROR(VLOOKUP(B1598,RT!A:B,2,FALSE),"")</f>
        <v/>
      </c>
      <c r="D1598" s="7" t="str">
        <f t="array" ref="D1598">IFERROR(VLOOKUP(B1598,RT!A:J,10,FALSE),"")</f>
        <v/>
      </c>
      <c r="E1598" s="203">
        <v>10005384450</v>
      </c>
      <c r="F1598" s="204" t="s">
        <v>1914</v>
      </c>
      <c r="G1598" s="204" t="s">
        <v>70</v>
      </c>
      <c r="H1598" s="204"/>
      <c r="I1598" s="204" t="s">
        <v>1833</v>
      </c>
      <c r="J1598" s="202" t="s">
        <v>324</v>
      </c>
      <c r="K1598" s="169" t="str">
        <f t="array" ref="K1598">IFERROR(VLOOKUP(B1598,RT!A:K,11,FALSE),"")</f>
        <v/>
      </c>
      <c r="L1598" s="170" t="str">
        <f t="array" ref="L1598">IFERROR(VLOOKUP(B1598,RT!A:AJ,36,FALSE),"")</f>
        <v/>
      </c>
      <c r="M1598" s="53" t="str">
        <f t="array" ref="M1598">IFERROR(VLOOKUP(B1598,RT!A:AL,38,FALSE),"")</f>
        <v/>
      </c>
      <c r="N1598" s="52" t="str">
        <f t="array" ref="N1598">IFERROR(VLOOKUP(B1598,RT!A:AK,37,FALSE),"")</f>
        <v/>
      </c>
      <c r="O1598" s="54" t="str">
        <f t="array" ref="O1598">IFERROR(VLOOKUP(B1598,RT!A:I,9,FALSE),"")</f>
        <v/>
      </c>
      <c r="P1598" s="52" t="str">
        <f t="array" ref="P1598">IFERROR(VLOOKUP(B1598,RT!A:H,8,FALSE),"")</f>
        <v/>
      </c>
      <c r="Q1598" s="55" t="str">
        <f t="array" ref="Q1598">IFERROR(VLOOKUP(B1598,RT!A:AA,27,FALSE),"")</f>
        <v/>
      </c>
      <c r="R1598" s="56" t="str">
        <f t="array" ref="R1598">IF(AND(E1598&lt;&gt;"",G1598="INS",K1598="OUI",M1598&gt;0),M1598*IF($O1598&gt;41790,5.94,5.65),"")</f>
        <v/>
      </c>
      <c r="S1598" s="50" t="str">
        <f t="array" ref="S1598">IF(AND(E1598&lt;&gt;"",G1598="REV",K1598="OUI",M1598&gt;0),M1598*IF($O1598&gt;41790,6.2,5.9),"")</f>
        <v/>
      </c>
      <c r="T1598" s="57" t="str">
        <f t="array" ref="T1598">IF(AND(E1598&lt;&gt;"",K1598="NON",OR(L1598="Branchement individuel",L1598="Batiment détruit")),3,"")</f>
        <v/>
      </c>
      <c r="U1598" s="58"/>
      <c r="V1598" s="58" t="str">
        <f t="array" ref="V1598">IF(AND(E1598&lt;&gt;"",K1598="OUI",Q1598="OUI"),18,"")</f>
        <v/>
      </c>
      <c r="W1598" s="49" t="str">
        <f t="array" ref="W1598">IF(AND(E1598&lt;&gt;"",K1598="OUI",Q1598="OUI"),60,"")</f>
        <v/>
      </c>
      <c r="X1598" s="56"/>
      <c r="Y1598" s="49"/>
      <c r="Z1598" s="49"/>
      <c r="AA1598" s="51"/>
      <c r="AB1598" s="48"/>
    </row>
    <row r="1599" spans="1:28" x14ac:dyDescent="0.25">
      <c r="A1599" s="152" t="str">
        <f t="array" ref="A1599">IF(D1599="",RIGHT(E1599,7),"")</f>
        <v>5386345</v>
      </c>
      <c r="B1599" s="152">
        <f t="array" ref="B1599">E1599</f>
        <v>10005386345</v>
      </c>
      <c r="C1599" s="61" t="str">
        <f t="array" ref="C1599">IFERROR(VLOOKUP(B1599,RT!A:B,2,FALSE),"")</f>
        <v/>
      </c>
      <c r="D1599" s="7" t="str">
        <f t="array" ref="D1599">IFERROR(VLOOKUP(B1599,RT!A:J,10,FALSE),"")</f>
        <v/>
      </c>
      <c r="E1599" s="203">
        <v>10005386345</v>
      </c>
      <c r="F1599" s="204" t="s">
        <v>1920</v>
      </c>
      <c r="G1599" s="204" t="s">
        <v>70</v>
      </c>
      <c r="H1599" s="204"/>
      <c r="I1599" s="204" t="s">
        <v>1833</v>
      </c>
      <c r="J1599" s="202" t="s">
        <v>324</v>
      </c>
      <c r="K1599" s="169" t="str">
        <f t="array" ref="K1599">IFERROR(VLOOKUP(B1599,RT!A:K,11,FALSE),"")</f>
        <v/>
      </c>
      <c r="L1599" s="170" t="str">
        <f t="array" ref="L1599">IFERROR(VLOOKUP(B1599,RT!A:AJ,36,FALSE),"")</f>
        <v/>
      </c>
      <c r="M1599" s="53" t="str">
        <f t="array" ref="M1599">IFERROR(VLOOKUP(B1599,RT!A:AL,38,FALSE),"")</f>
        <v/>
      </c>
      <c r="N1599" s="52" t="str">
        <f t="array" ref="N1599">IFERROR(VLOOKUP(B1599,RT!A:AK,37,FALSE),"")</f>
        <v/>
      </c>
      <c r="O1599" s="54" t="str">
        <f t="array" ref="O1599">IFERROR(VLOOKUP(B1599,RT!A:I,9,FALSE),"")</f>
        <v/>
      </c>
      <c r="P1599" s="52" t="str">
        <f t="array" ref="P1599">IFERROR(VLOOKUP(B1599,RT!A:H,8,FALSE),"")</f>
        <v/>
      </c>
      <c r="Q1599" s="55" t="str">
        <f t="array" ref="Q1599">IFERROR(VLOOKUP(B1599,RT!A:AA,27,FALSE),"")</f>
        <v/>
      </c>
      <c r="R1599" s="56" t="str">
        <f t="array" ref="R1599">IF(AND(E1599&lt;&gt;"",G1599="INS",K1599="OUI",M1599&gt;0),M1599*IF($O1599&gt;41790,5.94,5.65),"")</f>
        <v/>
      </c>
      <c r="S1599" s="50" t="str">
        <f t="array" ref="S1599">IF(AND(E1599&lt;&gt;"",G1599="REV",K1599="OUI",M1599&gt;0),M1599*IF($O1599&gt;41790,6.2,5.9),"")</f>
        <v/>
      </c>
      <c r="T1599" s="57" t="str">
        <f t="array" ref="T1599">IF(AND(E1599&lt;&gt;"",K1599="NON",OR(L1599="Branchement individuel",L1599="Batiment détruit")),3,"")</f>
        <v/>
      </c>
      <c r="U1599" s="58"/>
      <c r="V1599" s="58" t="str">
        <f t="array" ref="V1599">IF(AND(E1599&lt;&gt;"",K1599="OUI",Q1599="OUI"),18,"")</f>
        <v/>
      </c>
      <c r="W1599" s="49" t="str">
        <f t="array" ref="W1599">IF(AND(E1599&lt;&gt;"",K1599="OUI",Q1599="OUI"),60,"")</f>
        <v/>
      </c>
      <c r="X1599" s="56"/>
      <c r="Y1599" s="49"/>
      <c r="Z1599" s="49"/>
      <c r="AA1599" s="51"/>
      <c r="AB1599" s="48"/>
    </row>
    <row r="1600" spans="1:28" x14ac:dyDescent="0.25">
      <c r="A1600" s="152" t="str">
        <f t="array" ref="A1600">IF(D1600="",RIGHT(E1600,7),"")</f>
        <v>5386847</v>
      </c>
      <c r="B1600" s="152">
        <f t="array" ref="B1600">E1600</f>
        <v>10005386847</v>
      </c>
      <c r="C1600" s="61" t="str">
        <f t="array" ref="C1600">IFERROR(VLOOKUP(B1600,RT!A:B,2,FALSE),"")</f>
        <v/>
      </c>
      <c r="D1600" s="7" t="str">
        <f t="array" ref="D1600">IFERROR(VLOOKUP(B1600,RT!A:J,10,FALSE),"")</f>
        <v/>
      </c>
      <c r="E1600" s="203">
        <v>10005386847</v>
      </c>
      <c r="F1600" s="204" t="s">
        <v>1921</v>
      </c>
      <c r="G1600" s="204" t="s">
        <v>70</v>
      </c>
      <c r="H1600" s="204"/>
      <c r="I1600" s="204" t="s">
        <v>1833</v>
      </c>
      <c r="J1600" s="202" t="s">
        <v>324</v>
      </c>
      <c r="K1600" s="169" t="str">
        <f t="array" ref="K1600">IFERROR(VLOOKUP(B1600,RT!A:K,11,FALSE),"")</f>
        <v/>
      </c>
      <c r="L1600" s="170" t="str">
        <f t="array" ref="L1600">IFERROR(VLOOKUP(B1600,RT!A:AJ,36,FALSE),"")</f>
        <v/>
      </c>
      <c r="M1600" s="53" t="str">
        <f t="array" ref="M1600">IFERROR(VLOOKUP(B1600,RT!A:AL,38,FALSE),"")</f>
        <v/>
      </c>
      <c r="N1600" s="52" t="str">
        <f t="array" ref="N1600">IFERROR(VLOOKUP(B1600,RT!A:AK,37,FALSE),"")</f>
        <v/>
      </c>
      <c r="O1600" s="54" t="str">
        <f t="array" ref="O1600">IFERROR(VLOOKUP(B1600,RT!A:I,9,FALSE),"")</f>
        <v/>
      </c>
      <c r="P1600" s="52" t="str">
        <f t="array" ref="P1600">IFERROR(VLOOKUP(B1600,RT!A:H,8,FALSE),"")</f>
        <v/>
      </c>
      <c r="Q1600" s="55" t="str">
        <f t="array" ref="Q1600">IFERROR(VLOOKUP(B1600,RT!A:AA,27,FALSE),"")</f>
        <v/>
      </c>
      <c r="R1600" s="56" t="str">
        <f t="array" ref="R1600">IF(AND(E1600&lt;&gt;"",G1600="INS",K1600="OUI",M1600&gt;0),M1600*IF($O1600&gt;41790,5.94,5.65),"")</f>
        <v/>
      </c>
      <c r="S1600" s="50" t="str">
        <f t="array" ref="S1600">IF(AND(E1600&lt;&gt;"",G1600="REV",K1600="OUI",M1600&gt;0),M1600*IF($O1600&gt;41790,6.2,5.9),"")</f>
        <v/>
      </c>
      <c r="T1600" s="57" t="str">
        <f t="array" ref="T1600">IF(AND(E1600&lt;&gt;"",K1600="NON",OR(L1600="Branchement individuel",L1600="Batiment détruit")),3,"")</f>
        <v/>
      </c>
      <c r="U1600" s="58"/>
      <c r="V1600" s="58" t="str">
        <f t="array" ref="V1600">IF(AND(E1600&lt;&gt;"",K1600="OUI",Q1600="OUI"),18,"")</f>
        <v/>
      </c>
      <c r="W1600" s="49" t="str">
        <f t="array" ref="W1600">IF(AND(E1600&lt;&gt;"",K1600="OUI",Q1600="OUI"),60,"")</f>
        <v/>
      </c>
      <c r="X1600" s="56"/>
      <c r="Y1600" s="49"/>
      <c r="Z1600" s="49"/>
      <c r="AA1600" s="51"/>
      <c r="AB1600" s="48"/>
    </row>
    <row r="1601" spans="1:28" x14ac:dyDescent="0.25">
      <c r="A1601" s="152" t="str">
        <f t="array" ref="A1601">IF(D1601="",RIGHT(E1601,7),"")</f>
        <v>5240254</v>
      </c>
      <c r="B1601" s="152">
        <f t="array" ref="B1601">E1601</f>
        <v>10005240254</v>
      </c>
      <c r="C1601" s="61" t="str">
        <f t="array" ref="C1601">IFERROR(VLOOKUP(B1601,RT!A:B,2,FALSE),"")</f>
        <v/>
      </c>
      <c r="D1601" s="7" t="str">
        <f t="array" ref="D1601">IFERROR(VLOOKUP(B1601,RT!A:J,10,FALSE),"")</f>
        <v/>
      </c>
      <c r="E1601" s="203">
        <v>10005240254</v>
      </c>
      <c r="F1601" s="204" t="s">
        <v>1971</v>
      </c>
      <c r="G1601" s="204" t="s">
        <v>70</v>
      </c>
      <c r="H1601" s="204"/>
      <c r="I1601" s="204" t="s">
        <v>1833</v>
      </c>
      <c r="J1601" s="202" t="s">
        <v>324</v>
      </c>
      <c r="K1601" s="169" t="str">
        <f t="array" ref="K1601">IFERROR(VLOOKUP(B1601,RT!A:K,11,FALSE),"")</f>
        <v/>
      </c>
      <c r="L1601" s="170" t="str">
        <f t="array" ref="L1601">IFERROR(VLOOKUP(B1601,RT!A:AJ,36,FALSE),"")</f>
        <v/>
      </c>
      <c r="M1601" s="53" t="str">
        <f t="array" ref="M1601">IFERROR(VLOOKUP(B1601,RT!A:AL,38,FALSE),"")</f>
        <v/>
      </c>
      <c r="N1601" s="52" t="str">
        <f t="array" ref="N1601">IFERROR(VLOOKUP(B1601,RT!A:AK,37,FALSE),"")</f>
        <v/>
      </c>
      <c r="O1601" s="54" t="str">
        <f t="array" ref="O1601">IFERROR(VLOOKUP(B1601,RT!A:I,9,FALSE),"")</f>
        <v/>
      </c>
      <c r="P1601" s="52" t="str">
        <f t="array" ref="P1601">IFERROR(VLOOKUP(B1601,RT!A:H,8,FALSE),"")</f>
        <v/>
      </c>
      <c r="Q1601" s="55" t="str">
        <f t="array" ref="Q1601">IFERROR(VLOOKUP(B1601,RT!A:AA,27,FALSE),"")</f>
        <v/>
      </c>
      <c r="R1601" s="56" t="str">
        <f t="array" ref="R1601">IF(AND(E1601&lt;&gt;"",G1601="INS",K1601="OUI",M1601&gt;0),M1601*IF($O1601&gt;41790,5.94,5.65),"")</f>
        <v/>
      </c>
      <c r="S1601" s="50" t="str">
        <f t="array" ref="S1601">IF(AND(E1601&lt;&gt;"",G1601="REV",K1601="OUI",M1601&gt;0),M1601*IF($O1601&gt;41790,6.2,5.9),"")</f>
        <v/>
      </c>
      <c r="T1601" s="57" t="str">
        <f t="array" ref="T1601">IF(AND(E1601&lt;&gt;"",K1601="NON",OR(L1601="Branchement individuel",L1601="Batiment détruit")),3,"")</f>
        <v/>
      </c>
      <c r="U1601" s="58"/>
      <c r="V1601" s="58" t="str">
        <f t="array" ref="V1601">IF(AND(E1601&lt;&gt;"",K1601="OUI",Q1601="OUI"),18,"")</f>
        <v/>
      </c>
      <c r="W1601" s="49" t="str">
        <f t="array" ref="W1601">IF(AND(E1601&lt;&gt;"",K1601="OUI",Q1601="OUI"),60,"")</f>
        <v/>
      </c>
      <c r="X1601" s="56"/>
      <c r="Y1601" s="49"/>
      <c r="Z1601" s="49"/>
      <c r="AA1601" s="51"/>
      <c r="AB1601" s="48"/>
    </row>
    <row r="1602" spans="1:28" x14ac:dyDescent="0.25">
      <c r="A1602" s="152" t="str">
        <f t="array" ref="A1602">IF(D1602="",RIGHT(E1602,7),"")</f>
        <v>5240837</v>
      </c>
      <c r="B1602" s="152">
        <f t="array" ref="B1602">E1602</f>
        <v>10005240837</v>
      </c>
      <c r="C1602" s="61" t="str">
        <f t="array" ref="C1602">IFERROR(VLOOKUP(B1602,RT!A:B,2,FALSE),"")</f>
        <v/>
      </c>
      <c r="D1602" s="7" t="str">
        <f t="array" ref="D1602">IFERROR(VLOOKUP(B1602,RT!A:J,10,FALSE),"")</f>
        <v/>
      </c>
      <c r="E1602" s="203">
        <v>10005240837</v>
      </c>
      <c r="F1602" s="204" t="s">
        <v>1970</v>
      </c>
      <c r="G1602" s="204" t="s">
        <v>70</v>
      </c>
      <c r="H1602" s="204"/>
      <c r="I1602" s="204" t="s">
        <v>1833</v>
      </c>
      <c r="J1602" s="202" t="s">
        <v>324</v>
      </c>
      <c r="K1602" s="169" t="str">
        <f t="array" ref="K1602">IFERROR(VLOOKUP(B1602,RT!A:K,11,FALSE),"")</f>
        <v/>
      </c>
      <c r="L1602" s="170" t="str">
        <f t="array" ref="L1602">IFERROR(VLOOKUP(B1602,RT!A:AJ,36,FALSE),"")</f>
        <v/>
      </c>
      <c r="M1602" s="53" t="str">
        <f t="array" ref="M1602">IFERROR(VLOOKUP(B1602,RT!A:AL,38,FALSE),"")</f>
        <v/>
      </c>
      <c r="N1602" s="52" t="str">
        <f t="array" ref="N1602">IFERROR(VLOOKUP(B1602,RT!A:AK,37,FALSE),"")</f>
        <v/>
      </c>
      <c r="O1602" s="54" t="str">
        <f t="array" ref="O1602">IFERROR(VLOOKUP(B1602,RT!A:I,9,FALSE),"")</f>
        <v/>
      </c>
      <c r="P1602" s="52" t="str">
        <f t="array" ref="P1602">IFERROR(VLOOKUP(B1602,RT!A:H,8,FALSE),"")</f>
        <v/>
      </c>
      <c r="Q1602" s="55" t="str">
        <f t="array" ref="Q1602">IFERROR(VLOOKUP(B1602,RT!A:AA,27,FALSE),"")</f>
        <v/>
      </c>
      <c r="R1602" s="56" t="str">
        <f t="array" ref="R1602">IF(AND(E1602&lt;&gt;"",G1602="INS",K1602="OUI",M1602&gt;0),M1602*IF($O1602&gt;41790,5.94,5.65),"")</f>
        <v/>
      </c>
      <c r="S1602" s="50" t="str">
        <f t="array" ref="S1602">IF(AND(E1602&lt;&gt;"",G1602="REV",K1602="OUI",M1602&gt;0),M1602*IF($O1602&gt;41790,6.2,5.9),"")</f>
        <v/>
      </c>
      <c r="T1602" s="57" t="str">
        <f t="array" ref="T1602">IF(AND(E1602&lt;&gt;"",K1602="NON",OR(L1602="Branchement individuel",L1602="Batiment détruit")),3,"")</f>
        <v/>
      </c>
      <c r="U1602" s="58"/>
      <c r="V1602" s="58" t="str">
        <f t="array" ref="V1602">IF(AND(E1602&lt;&gt;"",K1602="OUI",Q1602="OUI"),18,"")</f>
        <v/>
      </c>
      <c r="W1602" s="49" t="str">
        <f t="array" ref="W1602">IF(AND(E1602&lt;&gt;"",K1602="OUI",Q1602="OUI"),60,"")</f>
        <v/>
      </c>
      <c r="X1602" s="56"/>
      <c r="Y1602" s="49"/>
      <c r="Z1602" s="49"/>
      <c r="AA1602" s="51"/>
      <c r="AB1602" s="48"/>
    </row>
    <row r="1603" spans="1:28" x14ac:dyDescent="0.25">
      <c r="A1603" s="152" t="str">
        <f t="array" ref="A1603">IF(D1603="",RIGHT(E1603,7),"")</f>
        <v>5243265</v>
      </c>
      <c r="B1603" s="152">
        <f t="array" ref="B1603">E1603</f>
        <v>10005243265</v>
      </c>
      <c r="C1603" s="61" t="str">
        <f t="array" ref="C1603">IFERROR(VLOOKUP(B1603,RT!A:B,2,FALSE),"")</f>
        <v/>
      </c>
      <c r="D1603" s="7" t="str">
        <f t="array" ref="D1603">IFERROR(VLOOKUP(B1603,RT!A:J,10,FALSE),"")</f>
        <v/>
      </c>
      <c r="E1603" s="203">
        <v>10005243265</v>
      </c>
      <c r="F1603" s="204" t="s">
        <v>1939</v>
      </c>
      <c r="G1603" s="204" t="s">
        <v>70</v>
      </c>
      <c r="H1603" s="204"/>
      <c r="I1603" s="204" t="s">
        <v>1833</v>
      </c>
      <c r="J1603" s="202" t="s">
        <v>324</v>
      </c>
      <c r="K1603" s="169" t="str">
        <f t="array" ref="K1603">IFERROR(VLOOKUP(B1603,RT!A:K,11,FALSE),"")</f>
        <v/>
      </c>
      <c r="L1603" s="170" t="str">
        <f t="array" ref="L1603">IFERROR(VLOOKUP(B1603,RT!A:AJ,36,FALSE),"")</f>
        <v/>
      </c>
      <c r="M1603" s="53" t="str">
        <f t="array" ref="M1603">IFERROR(VLOOKUP(B1603,RT!A:AL,38,FALSE),"")</f>
        <v/>
      </c>
      <c r="N1603" s="52" t="str">
        <f t="array" ref="N1603">IFERROR(VLOOKUP(B1603,RT!A:AK,37,FALSE),"")</f>
        <v/>
      </c>
      <c r="O1603" s="54" t="str">
        <f t="array" ref="O1603">IFERROR(VLOOKUP(B1603,RT!A:I,9,FALSE),"")</f>
        <v/>
      </c>
      <c r="P1603" s="52" t="str">
        <f t="array" ref="P1603">IFERROR(VLOOKUP(B1603,RT!A:H,8,FALSE),"")</f>
        <v/>
      </c>
      <c r="Q1603" s="55" t="str">
        <f t="array" ref="Q1603">IFERROR(VLOOKUP(B1603,RT!A:AA,27,FALSE),"")</f>
        <v/>
      </c>
      <c r="R1603" s="56" t="str">
        <f t="array" ref="R1603">IF(AND(E1603&lt;&gt;"",G1603="INS",K1603="OUI",M1603&gt;0),M1603*IF($O1603&gt;41790,5.94,5.65),"")</f>
        <v/>
      </c>
      <c r="S1603" s="50" t="str">
        <f t="array" ref="S1603">IF(AND(E1603&lt;&gt;"",G1603="REV",K1603="OUI",M1603&gt;0),M1603*IF($O1603&gt;41790,6.2,5.9),"")</f>
        <v/>
      </c>
      <c r="T1603" s="57" t="str">
        <f t="array" ref="T1603">IF(AND(E1603&lt;&gt;"",K1603="NON",OR(L1603="Branchement individuel",L1603="Batiment détruit")),3,"")</f>
        <v/>
      </c>
      <c r="U1603" s="58"/>
      <c r="V1603" s="58" t="str">
        <f t="array" ref="V1603">IF(AND(E1603&lt;&gt;"",K1603="OUI",Q1603="OUI"),18,"")</f>
        <v/>
      </c>
      <c r="W1603" s="49" t="str">
        <f t="array" ref="W1603">IF(AND(E1603&lt;&gt;"",K1603="OUI",Q1603="OUI"),60,"")</f>
        <v/>
      </c>
      <c r="X1603" s="56"/>
      <c r="Y1603" s="49"/>
      <c r="Z1603" s="49"/>
      <c r="AA1603" s="51"/>
      <c r="AB1603" s="48"/>
    </row>
    <row r="1604" spans="1:28" x14ac:dyDescent="0.25">
      <c r="A1604" s="152" t="str">
        <f t="array" ref="A1604">IF(D1604="",RIGHT(E1604,7),"")</f>
        <v>5244431</v>
      </c>
      <c r="B1604" s="152">
        <f t="array" ref="B1604">E1604</f>
        <v>10005244431</v>
      </c>
      <c r="C1604" s="61" t="str">
        <f t="array" ref="C1604">IFERROR(VLOOKUP(B1604,RT!A:B,2,FALSE),"")</f>
        <v/>
      </c>
      <c r="D1604" s="7" t="str">
        <f t="array" ref="D1604">IFERROR(VLOOKUP(B1604,RT!A:J,10,FALSE),"")</f>
        <v/>
      </c>
      <c r="E1604" s="203">
        <v>10005244431</v>
      </c>
      <c r="F1604" s="204" t="s">
        <v>1938</v>
      </c>
      <c r="G1604" s="204" t="s">
        <v>70</v>
      </c>
      <c r="H1604" s="204"/>
      <c r="I1604" s="204" t="s">
        <v>1833</v>
      </c>
      <c r="J1604" s="202" t="s">
        <v>324</v>
      </c>
      <c r="K1604" s="169" t="str">
        <f t="array" ref="K1604">IFERROR(VLOOKUP(B1604,RT!A:K,11,FALSE),"")</f>
        <v/>
      </c>
      <c r="L1604" s="170" t="str">
        <f t="array" ref="L1604">IFERROR(VLOOKUP(B1604,RT!A:AJ,36,FALSE),"")</f>
        <v/>
      </c>
      <c r="M1604" s="53" t="str">
        <f t="array" ref="M1604">IFERROR(VLOOKUP(B1604,RT!A:AL,38,FALSE),"")</f>
        <v/>
      </c>
      <c r="N1604" s="52" t="str">
        <f t="array" ref="N1604">IFERROR(VLOOKUP(B1604,RT!A:AK,37,FALSE),"")</f>
        <v/>
      </c>
      <c r="O1604" s="54" t="str">
        <f t="array" ref="O1604">IFERROR(VLOOKUP(B1604,RT!A:I,9,FALSE),"")</f>
        <v/>
      </c>
      <c r="P1604" s="52" t="str">
        <f t="array" ref="P1604">IFERROR(VLOOKUP(B1604,RT!A:H,8,FALSE),"")</f>
        <v/>
      </c>
      <c r="Q1604" s="55" t="str">
        <f t="array" ref="Q1604">IFERROR(VLOOKUP(B1604,RT!A:AA,27,FALSE),"")</f>
        <v/>
      </c>
      <c r="R1604" s="56" t="str">
        <f t="array" ref="R1604">IF(AND(E1604&lt;&gt;"",G1604="INS",K1604="OUI",M1604&gt;0),M1604*IF($O1604&gt;41790,5.94,5.65),"")</f>
        <v/>
      </c>
      <c r="S1604" s="50" t="str">
        <f t="array" ref="S1604">IF(AND(E1604&lt;&gt;"",G1604="REV",K1604="OUI",M1604&gt;0),M1604*IF($O1604&gt;41790,6.2,5.9),"")</f>
        <v/>
      </c>
      <c r="T1604" s="57" t="str">
        <f t="array" ref="T1604">IF(AND(E1604&lt;&gt;"",K1604="NON",OR(L1604="Branchement individuel",L1604="Batiment détruit")),3,"")</f>
        <v/>
      </c>
      <c r="U1604" s="58"/>
      <c r="V1604" s="58" t="str">
        <f t="array" ref="V1604">IF(AND(E1604&lt;&gt;"",K1604="OUI",Q1604="OUI"),18,"")</f>
        <v/>
      </c>
      <c r="W1604" s="49" t="str">
        <f t="array" ref="W1604">IF(AND(E1604&lt;&gt;"",K1604="OUI",Q1604="OUI"),60,"")</f>
        <v/>
      </c>
      <c r="X1604" s="56"/>
      <c r="Y1604" s="49"/>
      <c r="Z1604" s="49"/>
      <c r="AA1604" s="51"/>
      <c r="AB1604" s="48"/>
    </row>
    <row r="1605" spans="1:28" x14ac:dyDescent="0.25">
      <c r="A1605" s="152" t="str">
        <f t="array" ref="A1605">IF(D1605="",RIGHT(E1605,7),"")</f>
        <v>5245588</v>
      </c>
      <c r="B1605" s="152">
        <f t="array" ref="B1605">E1605</f>
        <v>10005245588</v>
      </c>
      <c r="C1605" s="61" t="str">
        <f t="array" ref="C1605">IFERROR(VLOOKUP(B1605,RT!A:B,2,FALSE),"")</f>
        <v/>
      </c>
      <c r="D1605" s="7" t="str">
        <f t="array" ref="D1605">IFERROR(VLOOKUP(B1605,RT!A:J,10,FALSE),"")</f>
        <v/>
      </c>
      <c r="E1605" s="203">
        <v>10005245588</v>
      </c>
      <c r="F1605" s="204" t="s">
        <v>1857</v>
      </c>
      <c r="G1605" s="204" t="s">
        <v>70</v>
      </c>
      <c r="H1605" s="204"/>
      <c r="I1605" s="204" t="s">
        <v>1833</v>
      </c>
      <c r="J1605" s="202" t="s">
        <v>324</v>
      </c>
      <c r="K1605" s="169" t="str">
        <f t="array" ref="K1605">IFERROR(VLOOKUP(B1605,RT!A:K,11,FALSE),"")</f>
        <v/>
      </c>
      <c r="L1605" s="170" t="str">
        <f t="array" ref="L1605">IFERROR(VLOOKUP(B1605,RT!A:AJ,36,FALSE),"")</f>
        <v/>
      </c>
      <c r="M1605" s="53" t="str">
        <f t="array" ref="M1605">IFERROR(VLOOKUP(B1605,RT!A:AL,38,FALSE),"")</f>
        <v/>
      </c>
      <c r="N1605" s="52" t="str">
        <f t="array" ref="N1605">IFERROR(VLOOKUP(B1605,RT!A:AK,37,FALSE),"")</f>
        <v/>
      </c>
      <c r="O1605" s="54" t="str">
        <f t="array" ref="O1605">IFERROR(VLOOKUP(B1605,RT!A:I,9,FALSE),"")</f>
        <v/>
      </c>
      <c r="P1605" s="52" t="str">
        <f t="array" ref="P1605">IFERROR(VLOOKUP(B1605,RT!A:H,8,FALSE),"")</f>
        <v/>
      </c>
      <c r="Q1605" s="55" t="str">
        <f t="array" ref="Q1605">IFERROR(VLOOKUP(B1605,RT!A:AA,27,FALSE),"")</f>
        <v/>
      </c>
      <c r="R1605" s="56" t="str">
        <f t="array" ref="R1605">IF(AND(E1605&lt;&gt;"",G1605="INS",K1605="OUI",M1605&gt;0),M1605*IF($O1605&gt;41790,5.94,5.65),"")</f>
        <v/>
      </c>
      <c r="S1605" s="50" t="str">
        <f t="array" ref="S1605">IF(AND(E1605&lt;&gt;"",G1605="REV",K1605="OUI",M1605&gt;0),M1605*IF($O1605&gt;41790,6.2,5.9),"")</f>
        <v/>
      </c>
      <c r="T1605" s="57" t="str">
        <f t="array" ref="T1605">IF(AND(E1605&lt;&gt;"",K1605="NON",OR(L1605="Branchement individuel",L1605="Batiment détruit")),3,"")</f>
        <v/>
      </c>
      <c r="U1605" s="58"/>
      <c r="V1605" s="58" t="str">
        <f t="array" ref="V1605">IF(AND(E1605&lt;&gt;"",K1605="OUI",Q1605="OUI"),18,"")</f>
        <v/>
      </c>
      <c r="W1605" s="49" t="str">
        <f t="array" ref="W1605">IF(AND(E1605&lt;&gt;"",K1605="OUI",Q1605="OUI"),60,"")</f>
        <v/>
      </c>
      <c r="X1605" s="56"/>
      <c r="Y1605" s="49"/>
      <c r="Z1605" s="49"/>
      <c r="AA1605" s="51"/>
      <c r="AB1605" s="48"/>
    </row>
    <row r="1606" spans="1:28" x14ac:dyDescent="0.25">
      <c r="A1606" s="152" t="str">
        <f t="array" ref="A1606">IF(D1606="",RIGHT(E1606,7),"")</f>
        <v>5244996</v>
      </c>
      <c r="B1606" s="152">
        <f t="array" ref="B1606">E1606</f>
        <v>10005244996</v>
      </c>
      <c r="C1606" s="61" t="str">
        <f t="array" ref="C1606">IFERROR(VLOOKUP(B1606,RT!A:B,2,FALSE),"")</f>
        <v/>
      </c>
      <c r="D1606" s="7" t="str">
        <f t="array" ref="D1606">IFERROR(VLOOKUP(B1606,RT!A:J,10,FALSE),"")</f>
        <v/>
      </c>
      <c r="E1606" s="203">
        <v>10005244996</v>
      </c>
      <c r="F1606" s="204" t="s">
        <v>1856</v>
      </c>
      <c r="G1606" s="204" t="s">
        <v>70</v>
      </c>
      <c r="H1606" s="204"/>
      <c r="I1606" s="204" t="s">
        <v>1833</v>
      </c>
      <c r="J1606" s="202" t="s">
        <v>324</v>
      </c>
      <c r="K1606" s="169" t="str">
        <f t="array" ref="K1606">IFERROR(VLOOKUP(B1606,RT!A:K,11,FALSE),"")</f>
        <v/>
      </c>
      <c r="L1606" s="170" t="str">
        <f t="array" ref="L1606">IFERROR(VLOOKUP(B1606,RT!A:AJ,36,FALSE),"")</f>
        <v/>
      </c>
      <c r="M1606" s="53" t="str">
        <f t="array" ref="M1606">IFERROR(VLOOKUP(B1606,RT!A:AL,38,FALSE),"")</f>
        <v/>
      </c>
      <c r="N1606" s="52" t="str">
        <f t="array" ref="N1606">IFERROR(VLOOKUP(B1606,RT!A:AK,37,FALSE),"")</f>
        <v/>
      </c>
      <c r="O1606" s="54" t="str">
        <f t="array" ref="O1606">IFERROR(VLOOKUP(B1606,RT!A:I,9,FALSE),"")</f>
        <v/>
      </c>
      <c r="P1606" s="52" t="str">
        <f t="array" ref="P1606">IFERROR(VLOOKUP(B1606,RT!A:H,8,FALSE),"")</f>
        <v/>
      </c>
      <c r="Q1606" s="55" t="str">
        <f t="array" ref="Q1606">IFERROR(VLOOKUP(B1606,RT!A:AA,27,FALSE),"")</f>
        <v/>
      </c>
      <c r="R1606" s="56" t="str">
        <f t="array" ref="R1606">IF(AND(E1606&lt;&gt;"",G1606="INS",K1606="OUI",M1606&gt;0),M1606*IF($O1606&gt;41790,5.94,5.65),"")</f>
        <v/>
      </c>
      <c r="S1606" s="50" t="str">
        <f t="array" ref="S1606">IF(AND(E1606&lt;&gt;"",G1606="REV",K1606="OUI",M1606&gt;0),M1606*IF($O1606&gt;41790,6.2,5.9),"")</f>
        <v/>
      </c>
      <c r="T1606" s="57" t="str">
        <f t="array" ref="T1606">IF(AND(E1606&lt;&gt;"",K1606="NON",OR(L1606="Branchement individuel",L1606="Batiment détruit")),3,"")</f>
        <v/>
      </c>
      <c r="U1606" s="58"/>
      <c r="V1606" s="58" t="str">
        <f t="array" ref="V1606">IF(AND(E1606&lt;&gt;"",K1606="OUI",Q1606="OUI"),18,"")</f>
        <v/>
      </c>
      <c r="W1606" s="49" t="str">
        <f t="array" ref="W1606">IF(AND(E1606&lt;&gt;"",K1606="OUI",Q1606="OUI"),60,"")</f>
        <v/>
      </c>
      <c r="X1606" s="56"/>
      <c r="Y1606" s="49"/>
      <c r="Z1606" s="49"/>
      <c r="AA1606" s="51"/>
      <c r="AB1606" s="48"/>
    </row>
    <row r="1607" spans="1:28" x14ac:dyDescent="0.25">
      <c r="A1607" s="152" t="str">
        <f t="array" ref="A1607">IF(D1607="",RIGHT(E1607,7),"")</f>
        <v>5245589</v>
      </c>
      <c r="B1607" s="152">
        <f t="array" ref="B1607">E1607</f>
        <v>10005245589</v>
      </c>
      <c r="C1607" s="61" t="str">
        <f t="array" ref="C1607">IFERROR(VLOOKUP(B1607,RT!A:B,2,FALSE),"")</f>
        <v/>
      </c>
      <c r="D1607" s="7" t="str">
        <f t="array" ref="D1607">IFERROR(VLOOKUP(B1607,RT!A:J,10,FALSE),"")</f>
        <v/>
      </c>
      <c r="E1607" s="203">
        <v>10005245589</v>
      </c>
      <c r="F1607" s="204" t="s">
        <v>1858</v>
      </c>
      <c r="G1607" s="204" t="s">
        <v>70</v>
      </c>
      <c r="H1607" s="204"/>
      <c r="I1607" s="204" t="s">
        <v>1833</v>
      </c>
      <c r="J1607" s="202" t="s">
        <v>324</v>
      </c>
      <c r="K1607" s="169" t="str">
        <f t="array" ref="K1607">IFERROR(VLOOKUP(B1607,RT!A:K,11,FALSE),"")</f>
        <v/>
      </c>
      <c r="L1607" s="170" t="str">
        <f t="array" ref="L1607">IFERROR(VLOOKUP(B1607,RT!A:AJ,36,FALSE),"")</f>
        <v/>
      </c>
      <c r="M1607" s="53" t="str">
        <f t="array" ref="M1607">IFERROR(VLOOKUP(B1607,RT!A:AL,38,FALSE),"")</f>
        <v/>
      </c>
      <c r="N1607" s="52" t="str">
        <f t="array" ref="N1607">IFERROR(VLOOKUP(B1607,RT!A:AK,37,FALSE),"")</f>
        <v/>
      </c>
      <c r="O1607" s="54" t="str">
        <f t="array" ref="O1607">IFERROR(VLOOKUP(B1607,RT!A:I,9,FALSE),"")</f>
        <v/>
      </c>
      <c r="P1607" s="52" t="str">
        <f t="array" ref="P1607">IFERROR(VLOOKUP(B1607,RT!A:H,8,FALSE),"")</f>
        <v/>
      </c>
      <c r="Q1607" s="55" t="str">
        <f t="array" ref="Q1607">IFERROR(VLOOKUP(B1607,RT!A:AA,27,FALSE),"")</f>
        <v/>
      </c>
      <c r="R1607" s="56" t="str">
        <f t="array" ref="R1607">IF(AND(E1607&lt;&gt;"",G1607="INS",K1607="OUI",M1607&gt;0),M1607*IF($O1607&gt;41790,5.94,5.65),"")</f>
        <v/>
      </c>
      <c r="S1607" s="50" t="str">
        <f t="array" ref="S1607">IF(AND(E1607&lt;&gt;"",G1607="REV",K1607="OUI",M1607&gt;0),M1607*IF($O1607&gt;41790,6.2,5.9),"")</f>
        <v/>
      </c>
      <c r="T1607" s="57" t="str">
        <f t="array" ref="T1607">IF(AND(E1607&lt;&gt;"",K1607="NON",OR(L1607="Branchement individuel",L1607="Batiment détruit")),3,"")</f>
        <v/>
      </c>
      <c r="U1607" s="58"/>
      <c r="V1607" s="58" t="str">
        <f t="array" ref="V1607">IF(AND(E1607&lt;&gt;"",K1607="OUI",Q1607="OUI"),18,"")</f>
        <v/>
      </c>
      <c r="W1607" s="49" t="str">
        <f t="array" ref="W1607">IF(AND(E1607&lt;&gt;"",K1607="OUI",Q1607="OUI"),60,"")</f>
        <v/>
      </c>
      <c r="X1607" s="56"/>
      <c r="Y1607" s="49"/>
      <c r="Z1607" s="49"/>
      <c r="AA1607" s="51"/>
      <c r="AB1607" s="48"/>
    </row>
    <row r="1608" spans="1:28" x14ac:dyDescent="0.25">
      <c r="A1608" s="152" t="str">
        <f t="array" ref="A1608">IF(D1608="",RIGHT(E1608,7),"")</f>
        <v>5242650</v>
      </c>
      <c r="B1608" s="152">
        <f t="array" ref="B1608">E1608</f>
        <v>10005242650</v>
      </c>
      <c r="C1608" s="61" t="str">
        <f t="array" ref="C1608">IFERROR(VLOOKUP(B1608,RT!A:B,2,FALSE),"")</f>
        <v/>
      </c>
      <c r="D1608" s="7" t="str">
        <f t="array" ref="D1608">IFERROR(VLOOKUP(B1608,RT!A:J,10,FALSE),"")</f>
        <v/>
      </c>
      <c r="E1608" s="203">
        <v>10005242650</v>
      </c>
      <c r="F1608" s="204" t="s">
        <v>1859</v>
      </c>
      <c r="G1608" s="204" t="s">
        <v>70</v>
      </c>
      <c r="H1608" s="204"/>
      <c r="I1608" s="204" t="s">
        <v>1833</v>
      </c>
      <c r="J1608" s="202" t="s">
        <v>324</v>
      </c>
      <c r="K1608" s="169" t="str">
        <f t="array" ref="K1608">IFERROR(VLOOKUP(B1608,RT!A:K,11,FALSE),"")</f>
        <v/>
      </c>
      <c r="L1608" s="170" t="str">
        <f t="array" ref="L1608">IFERROR(VLOOKUP(B1608,RT!A:AJ,36,FALSE),"")</f>
        <v/>
      </c>
      <c r="M1608" s="53" t="str">
        <f t="array" ref="M1608">IFERROR(VLOOKUP(B1608,RT!A:AL,38,FALSE),"")</f>
        <v/>
      </c>
      <c r="N1608" s="52" t="str">
        <f t="array" ref="N1608">IFERROR(VLOOKUP(B1608,RT!A:AK,37,FALSE),"")</f>
        <v/>
      </c>
      <c r="O1608" s="54" t="str">
        <f t="array" ref="O1608">IFERROR(VLOOKUP(B1608,RT!A:I,9,FALSE),"")</f>
        <v/>
      </c>
      <c r="P1608" s="52" t="str">
        <f t="array" ref="P1608">IFERROR(VLOOKUP(B1608,RT!A:H,8,FALSE),"")</f>
        <v/>
      </c>
      <c r="Q1608" s="55" t="str">
        <f t="array" ref="Q1608">IFERROR(VLOOKUP(B1608,RT!A:AA,27,FALSE),"")</f>
        <v/>
      </c>
      <c r="R1608" s="56" t="str">
        <f t="array" ref="R1608">IF(AND(E1608&lt;&gt;"",G1608="INS",K1608="OUI",M1608&gt;0),M1608*IF($O1608&gt;41790,5.94,5.65),"")</f>
        <v/>
      </c>
      <c r="S1608" s="50" t="str">
        <f t="array" ref="S1608">IF(AND(E1608&lt;&gt;"",G1608="REV",K1608="OUI",M1608&gt;0),M1608*IF($O1608&gt;41790,6.2,5.9),"")</f>
        <v/>
      </c>
      <c r="T1608" s="57" t="str">
        <f t="array" ref="T1608">IF(AND(E1608&lt;&gt;"",K1608="NON",OR(L1608="Branchement individuel",L1608="Batiment détruit")),3,"")</f>
        <v/>
      </c>
      <c r="U1608" s="58"/>
      <c r="V1608" s="58" t="str">
        <f t="array" ref="V1608">IF(AND(E1608&lt;&gt;"",K1608="OUI",Q1608="OUI"),18,"")</f>
        <v/>
      </c>
      <c r="W1608" s="49" t="str">
        <f t="array" ref="W1608">IF(AND(E1608&lt;&gt;"",K1608="OUI",Q1608="OUI"),60,"")</f>
        <v/>
      </c>
      <c r="X1608" s="56"/>
      <c r="Y1608" s="49"/>
      <c r="Z1608" s="49"/>
      <c r="AA1608" s="51"/>
      <c r="AB1608" s="48"/>
    </row>
    <row r="1609" spans="1:28" x14ac:dyDescent="0.25">
      <c r="A1609" s="152" t="str">
        <f t="array" ref="A1609">IF(D1609="",RIGHT(E1609,7),"")</f>
        <v>5243264</v>
      </c>
      <c r="B1609" s="152">
        <f t="array" ref="B1609">E1609</f>
        <v>10005243264</v>
      </c>
      <c r="C1609" s="61" t="str">
        <f t="array" ref="C1609">IFERROR(VLOOKUP(B1609,RT!A:B,2,FALSE),"")</f>
        <v/>
      </c>
      <c r="D1609" s="7" t="str">
        <f t="array" ref="D1609">IFERROR(VLOOKUP(B1609,RT!A:J,10,FALSE),"")</f>
        <v/>
      </c>
      <c r="E1609" s="203">
        <v>10005243264</v>
      </c>
      <c r="F1609" s="204" t="s">
        <v>1860</v>
      </c>
      <c r="G1609" s="204" t="s">
        <v>70</v>
      </c>
      <c r="H1609" s="204"/>
      <c r="I1609" s="204" t="s">
        <v>1833</v>
      </c>
      <c r="J1609" s="202" t="s">
        <v>324</v>
      </c>
      <c r="K1609" s="169" t="str">
        <f t="array" ref="K1609">IFERROR(VLOOKUP(B1609,RT!A:K,11,FALSE),"")</f>
        <v/>
      </c>
      <c r="L1609" s="170" t="str">
        <f t="array" ref="L1609">IFERROR(VLOOKUP(B1609,RT!A:AJ,36,FALSE),"")</f>
        <v/>
      </c>
      <c r="M1609" s="53" t="str">
        <f t="array" ref="M1609">IFERROR(VLOOKUP(B1609,RT!A:AL,38,FALSE),"")</f>
        <v/>
      </c>
      <c r="N1609" s="52" t="str">
        <f t="array" ref="N1609">IFERROR(VLOOKUP(B1609,RT!A:AK,37,FALSE),"")</f>
        <v/>
      </c>
      <c r="O1609" s="54" t="str">
        <f t="array" ref="O1609">IFERROR(VLOOKUP(B1609,RT!A:I,9,FALSE),"")</f>
        <v/>
      </c>
      <c r="P1609" s="52" t="str">
        <f t="array" ref="P1609">IFERROR(VLOOKUP(B1609,RT!A:H,8,FALSE),"")</f>
        <v/>
      </c>
      <c r="Q1609" s="55" t="str">
        <f t="array" ref="Q1609">IFERROR(VLOOKUP(B1609,RT!A:AA,27,FALSE),"")</f>
        <v/>
      </c>
      <c r="R1609" s="56" t="str">
        <f t="array" ref="R1609">IF(AND(E1609&lt;&gt;"",G1609="INS",K1609="OUI",M1609&gt;0),M1609*IF($O1609&gt;41790,5.94,5.65),"")</f>
        <v/>
      </c>
      <c r="S1609" s="50" t="str">
        <f t="array" ref="S1609">IF(AND(E1609&lt;&gt;"",G1609="REV",K1609="OUI",M1609&gt;0),M1609*IF($O1609&gt;41790,6.2,5.9),"")</f>
        <v/>
      </c>
      <c r="T1609" s="57" t="str">
        <f t="array" ref="T1609">IF(AND(E1609&lt;&gt;"",K1609="NON",OR(L1609="Branchement individuel",L1609="Batiment détruit")),3,"")</f>
        <v/>
      </c>
      <c r="U1609" s="58"/>
      <c r="V1609" s="58" t="str">
        <f t="array" ref="V1609">IF(AND(E1609&lt;&gt;"",K1609="OUI",Q1609="OUI"),18,"")</f>
        <v/>
      </c>
      <c r="W1609" s="49" t="str">
        <f t="array" ref="W1609">IF(AND(E1609&lt;&gt;"",K1609="OUI",Q1609="OUI"),60,"")</f>
        <v/>
      </c>
      <c r="X1609" s="56"/>
      <c r="Y1609" s="49"/>
      <c r="Z1609" s="49"/>
      <c r="AA1609" s="51"/>
      <c r="AB1609" s="48"/>
    </row>
    <row r="1610" spans="1:28" x14ac:dyDescent="0.25">
      <c r="A1610" s="152" t="str">
        <f t="array" ref="A1610">IF(D1610="",RIGHT(E1610,7),"")</f>
        <v>5245587</v>
      </c>
      <c r="B1610" s="152">
        <f t="array" ref="B1610">E1610</f>
        <v>10005245587</v>
      </c>
      <c r="C1610" s="61" t="str">
        <f t="array" ref="C1610">IFERROR(VLOOKUP(B1610,RT!A:B,2,FALSE),"")</f>
        <v/>
      </c>
      <c r="D1610" s="7" t="str">
        <f t="array" ref="D1610">IFERROR(VLOOKUP(B1610,RT!A:J,10,FALSE),"")</f>
        <v/>
      </c>
      <c r="E1610" s="203">
        <v>10005245587</v>
      </c>
      <c r="F1610" s="204" t="s">
        <v>1863</v>
      </c>
      <c r="G1610" s="204" t="s">
        <v>70</v>
      </c>
      <c r="H1610" s="204"/>
      <c r="I1610" s="204" t="s">
        <v>1833</v>
      </c>
      <c r="J1610" s="202" t="s">
        <v>324</v>
      </c>
      <c r="K1610" s="169" t="str">
        <f t="array" ref="K1610">IFERROR(VLOOKUP(B1610,RT!A:K,11,FALSE),"")</f>
        <v/>
      </c>
      <c r="L1610" s="170" t="str">
        <f t="array" ref="L1610">IFERROR(VLOOKUP(B1610,RT!A:AJ,36,FALSE),"")</f>
        <v/>
      </c>
      <c r="M1610" s="53" t="str">
        <f t="array" ref="M1610">IFERROR(VLOOKUP(B1610,RT!A:AL,38,FALSE),"")</f>
        <v/>
      </c>
      <c r="N1610" s="52" t="str">
        <f t="array" ref="N1610">IFERROR(VLOOKUP(B1610,RT!A:AK,37,FALSE),"")</f>
        <v/>
      </c>
      <c r="O1610" s="54" t="str">
        <f t="array" ref="O1610">IFERROR(VLOOKUP(B1610,RT!A:I,9,FALSE),"")</f>
        <v/>
      </c>
      <c r="P1610" s="52" t="str">
        <f t="array" ref="P1610">IFERROR(VLOOKUP(B1610,RT!A:H,8,FALSE),"")</f>
        <v/>
      </c>
      <c r="Q1610" s="55" t="str">
        <f t="array" ref="Q1610">IFERROR(VLOOKUP(B1610,RT!A:AA,27,FALSE),"")</f>
        <v/>
      </c>
      <c r="R1610" s="56" t="str">
        <f t="array" ref="R1610">IF(AND(E1610&lt;&gt;"",G1610="INS",K1610="OUI",M1610&gt;0),M1610*IF($O1610&gt;41790,5.94,5.65),"")</f>
        <v/>
      </c>
      <c r="S1610" s="50" t="str">
        <f t="array" ref="S1610">IF(AND(E1610&lt;&gt;"",G1610="REV",K1610="OUI",M1610&gt;0),M1610*IF($O1610&gt;41790,6.2,5.9),"")</f>
        <v/>
      </c>
      <c r="T1610" s="57" t="str">
        <f t="array" ref="T1610">IF(AND(E1610&lt;&gt;"",K1610="NON",OR(L1610="Branchement individuel",L1610="Batiment détruit")),3,"")</f>
        <v/>
      </c>
      <c r="U1610" s="58"/>
      <c r="V1610" s="58" t="str">
        <f t="array" ref="V1610">IF(AND(E1610&lt;&gt;"",K1610="OUI",Q1610="OUI"),18,"")</f>
        <v/>
      </c>
      <c r="W1610" s="49" t="str">
        <f t="array" ref="W1610">IF(AND(E1610&lt;&gt;"",K1610="OUI",Q1610="OUI"),60,"")</f>
        <v/>
      </c>
      <c r="X1610" s="56"/>
      <c r="Y1610" s="49"/>
      <c r="Z1610" s="49"/>
      <c r="AA1610" s="51"/>
      <c r="AB1610" s="48"/>
    </row>
    <row r="1611" spans="1:28" x14ac:dyDescent="0.25">
      <c r="A1611" s="152" t="str">
        <f t="array" ref="A1611">IF(D1611="",RIGHT(E1611,7),"")</f>
        <v>5244995</v>
      </c>
      <c r="B1611" s="152">
        <f t="array" ref="B1611">E1611</f>
        <v>10005244995</v>
      </c>
      <c r="C1611" s="61" t="str">
        <f t="array" ref="C1611">IFERROR(VLOOKUP(B1611,RT!A:B,2,FALSE),"")</f>
        <v/>
      </c>
      <c r="D1611" s="7" t="str">
        <f t="array" ref="D1611">IFERROR(VLOOKUP(B1611,RT!A:J,10,FALSE),"")</f>
        <v/>
      </c>
      <c r="E1611" s="203">
        <v>10005244995</v>
      </c>
      <c r="F1611" s="204" t="s">
        <v>1864</v>
      </c>
      <c r="G1611" s="204" t="s">
        <v>70</v>
      </c>
      <c r="H1611" s="204"/>
      <c r="I1611" s="204" t="s">
        <v>1833</v>
      </c>
      <c r="J1611" s="202" t="s">
        <v>324</v>
      </c>
      <c r="K1611" s="169" t="str">
        <f t="array" ref="K1611">IFERROR(VLOOKUP(B1611,RT!A:K,11,FALSE),"")</f>
        <v/>
      </c>
      <c r="L1611" s="170" t="str">
        <f t="array" ref="L1611">IFERROR(VLOOKUP(B1611,RT!A:AJ,36,FALSE),"")</f>
        <v/>
      </c>
      <c r="M1611" s="53" t="str">
        <f t="array" ref="M1611">IFERROR(VLOOKUP(B1611,RT!A:AL,38,FALSE),"")</f>
        <v/>
      </c>
      <c r="N1611" s="52" t="str">
        <f t="array" ref="N1611">IFERROR(VLOOKUP(B1611,RT!A:AK,37,FALSE),"")</f>
        <v/>
      </c>
      <c r="O1611" s="54" t="str">
        <f t="array" ref="O1611">IFERROR(VLOOKUP(B1611,RT!A:I,9,FALSE),"")</f>
        <v/>
      </c>
      <c r="P1611" s="52" t="str">
        <f t="array" ref="P1611">IFERROR(VLOOKUP(B1611,RT!A:H,8,FALSE),"")</f>
        <v/>
      </c>
      <c r="Q1611" s="55" t="str">
        <f t="array" ref="Q1611">IFERROR(VLOOKUP(B1611,RT!A:AA,27,FALSE),"")</f>
        <v/>
      </c>
      <c r="R1611" s="56" t="str">
        <f t="array" ref="R1611">IF(AND(E1611&lt;&gt;"",G1611="INS",K1611="OUI",M1611&gt;0),M1611*IF($O1611&gt;41790,5.94,5.65),"")</f>
        <v/>
      </c>
      <c r="S1611" s="50" t="str">
        <f t="array" ref="S1611">IF(AND(E1611&lt;&gt;"",G1611="REV",K1611="OUI",M1611&gt;0),M1611*IF($O1611&gt;41790,6.2,5.9),"")</f>
        <v/>
      </c>
      <c r="T1611" s="57" t="str">
        <f t="array" ref="T1611">IF(AND(E1611&lt;&gt;"",K1611="NON",OR(L1611="Branchement individuel",L1611="Batiment détruit")),3,"")</f>
        <v/>
      </c>
      <c r="U1611" s="58"/>
      <c r="V1611" s="58" t="str">
        <f t="array" ref="V1611">IF(AND(E1611&lt;&gt;"",K1611="OUI",Q1611="OUI"),18,"")</f>
        <v/>
      </c>
      <c r="W1611" s="49" t="str">
        <f t="array" ref="W1611">IF(AND(E1611&lt;&gt;"",K1611="OUI",Q1611="OUI"),60,"")</f>
        <v/>
      </c>
      <c r="X1611" s="56"/>
      <c r="Y1611" s="49"/>
      <c r="Z1611" s="49"/>
      <c r="AA1611" s="51"/>
      <c r="AB1611" s="48"/>
    </row>
    <row r="1612" spans="1:28" x14ac:dyDescent="0.25">
      <c r="A1612" s="152" t="str">
        <f t="array" ref="A1612">IF(D1612="",RIGHT(E1612,7),"")</f>
        <v>5241444</v>
      </c>
      <c r="B1612" s="152">
        <f t="array" ref="B1612">E1612</f>
        <v>10005241444</v>
      </c>
      <c r="C1612" s="61" t="str">
        <f t="array" ref="C1612">IFERROR(VLOOKUP(B1612,RT!A:B,2,FALSE),"")</f>
        <v/>
      </c>
      <c r="D1612" s="7" t="str">
        <f t="array" ref="D1612">IFERROR(VLOOKUP(B1612,RT!A:J,10,FALSE),"")</f>
        <v/>
      </c>
      <c r="E1612" s="203">
        <v>10005241444</v>
      </c>
      <c r="F1612" s="204" t="s">
        <v>1861</v>
      </c>
      <c r="G1612" s="204" t="s">
        <v>70</v>
      </c>
      <c r="H1612" s="204"/>
      <c r="I1612" s="204" t="s">
        <v>1833</v>
      </c>
      <c r="J1612" s="202" t="s">
        <v>324</v>
      </c>
      <c r="K1612" s="169" t="str">
        <f t="array" ref="K1612">IFERROR(VLOOKUP(B1612,RT!A:K,11,FALSE),"")</f>
        <v/>
      </c>
      <c r="L1612" s="170" t="str">
        <f t="array" ref="L1612">IFERROR(VLOOKUP(B1612,RT!A:AJ,36,FALSE),"")</f>
        <v/>
      </c>
      <c r="M1612" s="53" t="str">
        <f t="array" ref="M1612">IFERROR(VLOOKUP(B1612,RT!A:AL,38,FALSE),"")</f>
        <v/>
      </c>
      <c r="N1612" s="52" t="str">
        <f t="array" ref="N1612">IFERROR(VLOOKUP(B1612,RT!A:AK,37,FALSE),"")</f>
        <v/>
      </c>
      <c r="O1612" s="54" t="str">
        <f t="array" ref="O1612">IFERROR(VLOOKUP(B1612,RT!A:I,9,FALSE),"")</f>
        <v/>
      </c>
      <c r="P1612" s="52" t="str">
        <f t="array" ref="P1612">IFERROR(VLOOKUP(B1612,RT!A:H,8,FALSE),"")</f>
        <v/>
      </c>
      <c r="Q1612" s="55" t="str">
        <f t="array" ref="Q1612">IFERROR(VLOOKUP(B1612,RT!A:AA,27,FALSE),"")</f>
        <v/>
      </c>
      <c r="R1612" s="56" t="str">
        <f t="array" ref="R1612">IF(AND(E1612&lt;&gt;"",G1612="INS",K1612="OUI",M1612&gt;0),M1612*IF($O1612&gt;41790,5.94,5.65),"")</f>
        <v/>
      </c>
      <c r="S1612" s="50" t="str">
        <f t="array" ref="S1612">IF(AND(E1612&lt;&gt;"",G1612="REV",K1612="OUI",M1612&gt;0),M1612*IF($O1612&gt;41790,6.2,5.9),"")</f>
        <v/>
      </c>
      <c r="T1612" s="57" t="str">
        <f t="array" ref="T1612">IF(AND(E1612&lt;&gt;"",K1612="NON",OR(L1612="Branchement individuel",L1612="Batiment détruit")),3,"")</f>
        <v/>
      </c>
      <c r="U1612" s="58"/>
      <c r="V1612" s="58" t="str">
        <f t="array" ref="V1612">IF(AND(E1612&lt;&gt;"",K1612="OUI",Q1612="OUI"),18,"")</f>
        <v/>
      </c>
      <c r="W1612" s="49" t="str">
        <f t="array" ref="W1612">IF(AND(E1612&lt;&gt;"",K1612="OUI",Q1612="OUI"),60,"")</f>
        <v/>
      </c>
      <c r="X1612" s="56"/>
      <c r="Y1612" s="49"/>
      <c r="Z1612" s="49"/>
      <c r="AA1612" s="51"/>
      <c r="AB1612" s="48"/>
    </row>
    <row r="1613" spans="1:28" x14ac:dyDescent="0.25">
      <c r="A1613" s="152" t="str">
        <f t="array" ref="A1613">IF(D1613="",RIGHT(E1613,7),"")</f>
        <v>5240253</v>
      </c>
      <c r="B1613" s="152">
        <f t="array" ref="B1613">E1613</f>
        <v>10005240253</v>
      </c>
      <c r="C1613" s="61" t="str">
        <f t="array" ref="C1613">IFERROR(VLOOKUP(B1613,RT!A:B,2,FALSE),"")</f>
        <v/>
      </c>
      <c r="D1613" s="7" t="str">
        <f t="array" ref="D1613">IFERROR(VLOOKUP(B1613,RT!A:J,10,FALSE),"")</f>
        <v/>
      </c>
      <c r="E1613" s="203">
        <v>10005240253</v>
      </c>
      <c r="F1613" s="204" t="s">
        <v>1862</v>
      </c>
      <c r="G1613" s="204" t="s">
        <v>70</v>
      </c>
      <c r="H1613" s="204"/>
      <c r="I1613" s="204" t="s">
        <v>1833</v>
      </c>
      <c r="J1613" s="202" t="s">
        <v>324</v>
      </c>
      <c r="K1613" s="169" t="str">
        <f t="array" ref="K1613">IFERROR(VLOOKUP(B1613,RT!A:K,11,FALSE),"")</f>
        <v/>
      </c>
      <c r="L1613" s="170" t="str">
        <f t="array" ref="L1613">IFERROR(VLOOKUP(B1613,RT!A:AJ,36,FALSE),"")</f>
        <v/>
      </c>
      <c r="M1613" s="53" t="str">
        <f t="array" ref="M1613">IFERROR(VLOOKUP(B1613,RT!A:AL,38,FALSE),"")</f>
        <v/>
      </c>
      <c r="N1613" s="52" t="str">
        <f t="array" ref="N1613">IFERROR(VLOOKUP(B1613,RT!A:AK,37,FALSE),"")</f>
        <v/>
      </c>
      <c r="O1613" s="54" t="str">
        <f t="array" ref="O1613">IFERROR(VLOOKUP(B1613,RT!A:I,9,FALSE),"")</f>
        <v/>
      </c>
      <c r="P1613" s="52" t="str">
        <f t="array" ref="P1613">IFERROR(VLOOKUP(B1613,RT!A:H,8,FALSE),"")</f>
        <v/>
      </c>
      <c r="Q1613" s="55" t="str">
        <f t="array" ref="Q1613">IFERROR(VLOOKUP(B1613,RT!A:AA,27,FALSE),"")</f>
        <v/>
      </c>
      <c r="R1613" s="56" t="str">
        <f t="array" ref="R1613">IF(AND(E1613&lt;&gt;"",G1613="INS",K1613="OUI",M1613&gt;0),M1613*IF($O1613&gt;41790,5.94,5.65),"")</f>
        <v/>
      </c>
      <c r="S1613" s="50" t="str">
        <f t="array" ref="S1613">IF(AND(E1613&lt;&gt;"",G1613="REV",K1613="OUI",M1613&gt;0),M1613*IF($O1613&gt;41790,6.2,5.9),"")</f>
        <v/>
      </c>
      <c r="T1613" s="57" t="str">
        <f t="array" ref="T1613">IF(AND(E1613&lt;&gt;"",K1613="NON",OR(L1613="Branchement individuel",L1613="Batiment détruit")),3,"")</f>
        <v/>
      </c>
      <c r="U1613" s="58"/>
      <c r="V1613" s="58" t="str">
        <f t="array" ref="V1613">IF(AND(E1613&lt;&gt;"",K1613="OUI",Q1613="OUI"),18,"")</f>
        <v/>
      </c>
      <c r="W1613" s="49" t="str">
        <f t="array" ref="W1613">IF(AND(E1613&lt;&gt;"",K1613="OUI",Q1613="OUI"),60,"")</f>
        <v/>
      </c>
      <c r="X1613" s="56"/>
      <c r="Y1613" s="49"/>
      <c r="Z1613" s="49"/>
      <c r="AA1613" s="51"/>
      <c r="AB1613" s="48"/>
    </row>
    <row r="1614" spans="1:28" x14ac:dyDescent="0.25">
      <c r="A1614" s="152" t="str">
        <f t="array" ref="A1614">IF(D1614="",RIGHT(E1614,7),"")</f>
        <v>5244433</v>
      </c>
      <c r="B1614" s="152">
        <f t="array" ref="B1614">E1614</f>
        <v>10005244433</v>
      </c>
      <c r="C1614" s="61" t="str">
        <f t="array" ref="C1614">IFERROR(VLOOKUP(B1614,RT!A:B,2,FALSE),"")</f>
        <v/>
      </c>
      <c r="D1614" s="7" t="str">
        <f t="array" ref="D1614">IFERROR(VLOOKUP(B1614,RT!A:J,10,FALSE),"")</f>
        <v/>
      </c>
      <c r="E1614" s="203">
        <v>10005244433</v>
      </c>
      <c r="F1614" s="204" t="s">
        <v>1897</v>
      </c>
      <c r="G1614" s="204" t="s">
        <v>70</v>
      </c>
      <c r="H1614" s="204"/>
      <c r="I1614" s="204" t="s">
        <v>1833</v>
      </c>
      <c r="J1614" s="202" t="s">
        <v>324</v>
      </c>
      <c r="K1614" s="169" t="str">
        <f t="array" ref="K1614">IFERROR(VLOOKUP(B1614,RT!A:K,11,FALSE),"")</f>
        <v/>
      </c>
      <c r="L1614" s="170" t="str">
        <f t="array" ref="L1614">IFERROR(VLOOKUP(B1614,RT!A:AJ,36,FALSE),"")</f>
        <v/>
      </c>
      <c r="M1614" s="53" t="str">
        <f t="array" ref="M1614">IFERROR(VLOOKUP(B1614,RT!A:AL,38,FALSE),"")</f>
        <v/>
      </c>
      <c r="N1614" s="52" t="str">
        <f t="array" ref="N1614">IFERROR(VLOOKUP(B1614,RT!A:AK,37,FALSE),"")</f>
        <v/>
      </c>
      <c r="O1614" s="54" t="str">
        <f t="array" ref="O1614">IFERROR(VLOOKUP(B1614,RT!A:I,9,FALSE),"")</f>
        <v/>
      </c>
      <c r="P1614" s="52" t="str">
        <f t="array" ref="P1614">IFERROR(VLOOKUP(B1614,RT!A:H,8,FALSE),"")</f>
        <v/>
      </c>
      <c r="Q1614" s="55" t="str">
        <f t="array" ref="Q1614">IFERROR(VLOOKUP(B1614,RT!A:AA,27,FALSE),"")</f>
        <v/>
      </c>
      <c r="R1614" s="56" t="str">
        <f t="array" ref="R1614">IF(AND(E1614&lt;&gt;"",G1614="INS",K1614="OUI",M1614&gt;0),M1614*IF($O1614&gt;41790,5.94,5.65),"")</f>
        <v/>
      </c>
      <c r="S1614" s="50" t="str">
        <f t="array" ref="S1614">IF(AND(E1614&lt;&gt;"",G1614="REV",K1614="OUI",M1614&gt;0),M1614*IF($O1614&gt;41790,6.2,5.9),"")</f>
        <v/>
      </c>
      <c r="T1614" s="57" t="str">
        <f t="array" ref="T1614">IF(AND(E1614&lt;&gt;"",K1614="NON",OR(L1614="Branchement individuel",L1614="Batiment détruit")),3,"")</f>
        <v/>
      </c>
      <c r="U1614" s="58"/>
      <c r="V1614" s="58" t="str">
        <f t="array" ref="V1614">IF(AND(E1614&lt;&gt;"",K1614="OUI",Q1614="OUI"),18,"")</f>
        <v/>
      </c>
      <c r="W1614" s="49" t="str">
        <f t="array" ref="W1614">IF(AND(E1614&lt;&gt;"",K1614="OUI",Q1614="OUI"),60,"")</f>
        <v/>
      </c>
      <c r="X1614" s="56"/>
      <c r="Y1614" s="49"/>
      <c r="Z1614" s="49"/>
      <c r="AA1614" s="51"/>
      <c r="AB1614" s="48"/>
    </row>
    <row r="1615" spans="1:28" x14ac:dyDescent="0.25">
      <c r="A1615" s="152" t="str">
        <f t="array" ref="A1615">IF(D1615="",RIGHT(E1615,7),"")</f>
        <v>5216688</v>
      </c>
      <c r="B1615" s="152">
        <f t="array" ref="B1615">E1615</f>
        <v>10005216688</v>
      </c>
      <c r="C1615" s="61" t="str">
        <f t="array" ref="C1615">IFERROR(VLOOKUP(B1615,RT!A:B,2,FALSE),"")</f>
        <v/>
      </c>
      <c r="D1615" s="7" t="str">
        <f t="array" ref="D1615">IFERROR(VLOOKUP(B1615,RT!A:J,10,FALSE),"")</f>
        <v/>
      </c>
      <c r="E1615" s="203">
        <v>10005216688</v>
      </c>
      <c r="F1615" s="204" t="s">
        <v>1835</v>
      </c>
      <c r="G1615" s="204" t="s">
        <v>70</v>
      </c>
      <c r="H1615" s="204"/>
      <c r="I1615" s="204" t="s">
        <v>1833</v>
      </c>
      <c r="J1615" s="202" t="s">
        <v>324</v>
      </c>
      <c r="K1615" s="169" t="str">
        <f t="array" ref="K1615">IFERROR(VLOOKUP(B1615,RT!A:K,11,FALSE),"")</f>
        <v/>
      </c>
      <c r="L1615" s="170" t="str">
        <f t="array" ref="L1615">IFERROR(VLOOKUP(B1615,RT!A:AJ,36,FALSE),"")</f>
        <v/>
      </c>
      <c r="M1615" s="53" t="str">
        <f t="array" ref="M1615">IFERROR(VLOOKUP(B1615,RT!A:AL,38,FALSE),"")</f>
        <v/>
      </c>
      <c r="N1615" s="52" t="str">
        <f t="array" ref="N1615">IFERROR(VLOOKUP(B1615,RT!A:AK,37,FALSE),"")</f>
        <v/>
      </c>
      <c r="O1615" s="54" t="str">
        <f t="array" ref="O1615">IFERROR(VLOOKUP(B1615,RT!A:I,9,FALSE),"")</f>
        <v/>
      </c>
      <c r="P1615" s="52" t="str">
        <f t="array" ref="P1615">IFERROR(VLOOKUP(B1615,RT!A:H,8,FALSE),"")</f>
        <v/>
      </c>
      <c r="Q1615" s="55" t="str">
        <f t="array" ref="Q1615">IFERROR(VLOOKUP(B1615,RT!A:AA,27,FALSE),"")</f>
        <v/>
      </c>
      <c r="R1615" s="56" t="str">
        <f t="array" ref="R1615">IF(AND(E1615&lt;&gt;"",G1615="INS",K1615="OUI",M1615&gt;0),M1615*IF($O1615&gt;41790,5.94,5.65),"")</f>
        <v/>
      </c>
      <c r="S1615" s="50" t="str">
        <f t="array" ref="S1615">IF(AND(E1615&lt;&gt;"",G1615="REV",K1615="OUI",M1615&gt;0),M1615*IF($O1615&gt;41790,6.2,5.9),"")</f>
        <v/>
      </c>
      <c r="T1615" s="57" t="str">
        <f t="array" ref="T1615">IF(AND(E1615&lt;&gt;"",K1615="NON",OR(L1615="Branchement individuel",L1615="Batiment détruit")),3,"")</f>
        <v/>
      </c>
      <c r="U1615" s="58"/>
      <c r="V1615" s="58" t="str">
        <f t="array" ref="V1615">IF(AND(E1615&lt;&gt;"",K1615="OUI",Q1615="OUI"),18,"")</f>
        <v/>
      </c>
      <c r="W1615" s="49" t="str">
        <f t="array" ref="W1615">IF(AND(E1615&lt;&gt;"",K1615="OUI",Q1615="OUI"),60,"")</f>
        <v/>
      </c>
      <c r="X1615" s="56"/>
      <c r="Y1615" s="49"/>
      <c r="Z1615" s="49"/>
      <c r="AA1615" s="51"/>
      <c r="AB1615" s="48"/>
    </row>
    <row r="1616" spans="1:28" x14ac:dyDescent="0.25">
      <c r="A1616" s="152" t="str">
        <f t="array" ref="A1616">IF(D1616="",RIGHT(E1616,7),"")</f>
        <v>5501368</v>
      </c>
      <c r="B1616" s="152">
        <f t="array" ref="B1616">E1616</f>
        <v>10005501368</v>
      </c>
      <c r="C1616" s="61" t="str">
        <f t="array" ref="C1616">IFERROR(VLOOKUP(B1616,RT!A:B,2,FALSE),"")</f>
        <v/>
      </c>
      <c r="D1616" s="7" t="str">
        <f t="array" ref="D1616">IFERROR(VLOOKUP(B1616,RT!A:J,10,FALSE),"")</f>
        <v/>
      </c>
      <c r="E1616" s="203">
        <v>10005501368</v>
      </c>
      <c r="F1616" s="204" t="s">
        <v>1952</v>
      </c>
      <c r="G1616" s="204" t="s">
        <v>70</v>
      </c>
      <c r="H1616" s="204"/>
      <c r="I1616" s="204" t="s">
        <v>1833</v>
      </c>
      <c r="J1616" s="202" t="s">
        <v>324</v>
      </c>
      <c r="K1616" s="169" t="str">
        <f t="array" ref="K1616">IFERROR(VLOOKUP(B1616,RT!A:K,11,FALSE),"")</f>
        <v/>
      </c>
      <c r="L1616" s="170" t="str">
        <f t="array" ref="L1616">IFERROR(VLOOKUP(B1616,RT!A:AJ,36,FALSE),"")</f>
        <v/>
      </c>
      <c r="M1616" s="53" t="str">
        <f t="array" ref="M1616">IFERROR(VLOOKUP(B1616,RT!A:AL,38,FALSE),"")</f>
        <v/>
      </c>
      <c r="N1616" s="52" t="str">
        <f t="array" ref="N1616">IFERROR(VLOOKUP(B1616,RT!A:AK,37,FALSE),"")</f>
        <v/>
      </c>
      <c r="O1616" s="54" t="str">
        <f t="array" ref="O1616">IFERROR(VLOOKUP(B1616,RT!A:I,9,FALSE),"")</f>
        <v/>
      </c>
      <c r="P1616" s="52" t="str">
        <f t="array" ref="P1616">IFERROR(VLOOKUP(B1616,RT!A:H,8,FALSE),"")</f>
        <v/>
      </c>
      <c r="Q1616" s="55" t="str">
        <f t="array" ref="Q1616">IFERROR(VLOOKUP(B1616,RT!A:AA,27,FALSE),"")</f>
        <v/>
      </c>
      <c r="R1616" s="56" t="str">
        <f t="array" ref="R1616">IF(AND(E1616&lt;&gt;"",G1616="INS",K1616="OUI",M1616&gt;0),M1616*IF($O1616&gt;41790,5.94,5.65),"")</f>
        <v/>
      </c>
      <c r="S1616" s="50" t="str">
        <f t="array" ref="S1616">IF(AND(E1616&lt;&gt;"",G1616="REV",K1616="OUI",M1616&gt;0),M1616*IF($O1616&gt;41790,6.2,5.9),"")</f>
        <v/>
      </c>
      <c r="T1616" s="57" t="str">
        <f t="array" ref="T1616">IF(AND(E1616&lt;&gt;"",K1616="NON",OR(L1616="Branchement individuel",L1616="Batiment détruit")),3,"")</f>
        <v/>
      </c>
      <c r="U1616" s="58"/>
      <c r="V1616" s="58" t="str">
        <f t="array" ref="V1616">IF(AND(E1616&lt;&gt;"",K1616="OUI",Q1616="OUI"),18,"")</f>
        <v/>
      </c>
      <c r="W1616" s="49" t="str">
        <f t="array" ref="W1616">IF(AND(E1616&lt;&gt;"",K1616="OUI",Q1616="OUI"),60,"")</f>
        <v/>
      </c>
      <c r="X1616" s="56"/>
      <c r="Y1616" s="49"/>
      <c r="Z1616" s="49"/>
      <c r="AA1616" s="51"/>
      <c r="AB1616" s="48"/>
    </row>
    <row r="1617" spans="1:28" x14ac:dyDescent="0.25">
      <c r="A1617" s="152" t="str">
        <f t="array" ref="A1617">IF(D1617="",RIGHT(E1617,7),"")</f>
        <v>5649063</v>
      </c>
      <c r="B1617" s="152">
        <f t="array" ref="B1617">E1617</f>
        <v>10005649063</v>
      </c>
      <c r="C1617" s="61" t="str">
        <f t="array" ref="C1617">IFERROR(VLOOKUP(B1617,RT!A:B,2,FALSE),"")</f>
        <v/>
      </c>
      <c r="D1617" s="7" t="str">
        <f t="array" ref="D1617">IFERROR(VLOOKUP(B1617,RT!A:J,10,FALSE),"")</f>
        <v/>
      </c>
      <c r="E1617" s="203">
        <v>10005649063</v>
      </c>
      <c r="F1617" s="204" t="s">
        <v>1968</v>
      </c>
      <c r="G1617" s="204" t="s">
        <v>70</v>
      </c>
      <c r="H1617" s="204"/>
      <c r="I1617" s="204" t="s">
        <v>1833</v>
      </c>
      <c r="J1617" s="202" t="s">
        <v>324</v>
      </c>
      <c r="K1617" s="169" t="str">
        <f t="array" ref="K1617">IFERROR(VLOOKUP(B1617,RT!A:K,11,FALSE),"")</f>
        <v/>
      </c>
      <c r="L1617" s="170" t="str">
        <f t="array" ref="L1617">IFERROR(VLOOKUP(B1617,RT!A:AJ,36,FALSE),"")</f>
        <v/>
      </c>
      <c r="M1617" s="53" t="str">
        <f t="array" ref="M1617">IFERROR(VLOOKUP(B1617,RT!A:AL,38,FALSE),"")</f>
        <v/>
      </c>
      <c r="N1617" s="52" t="str">
        <f t="array" ref="N1617">IFERROR(VLOOKUP(B1617,RT!A:AK,37,FALSE),"")</f>
        <v/>
      </c>
      <c r="O1617" s="54" t="str">
        <f t="array" ref="O1617">IFERROR(VLOOKUP(B1617,RT!A:I,9,FALSE),"")</f>
        <v/>
      </c>
      <c r="P1617" s="52" t="str">
        <f t="array" ref="P1617">IFERROR(VLOOKUP(B1617,RT!A:H,8,FALSE),"")</f>
        <v/>
      </c>
      <c r="Q1617" s="55" t="str">
        <f t="array" ref="Q1617">IFERROR(VLOOKUP(B1617,RT!A:AA,27,FALSE),"")</f>
        <v/>
      </c>
      <c r="R1617" s="56" t="str">
        <f t="array" ref="R1617">IF(AND(E1617&lt;&gt;"",G1617="INS",K1617="OUI",M1617&gt;0),M1617*IF($O1617&gt;41790,5.94,5.65),"")</f>
        <v/>
      </c>
      <c r="S1617" s="50" t="str">
        <f t="array" ref="S1617">IF(AND(E1617&lt;&gt;"",G1617="REV",K1617="OUI",M1617&gt;0),M1617*IF($O1617&gt;41790,6.2,5.9),"")</f>
        <v/>
      </c>
      <c r="T1617" s="57" t="str">
        <f t="array" ref="T1617">IF(AND(E1617&lt;&gt;"",K1617="NON",OR(L1617="Branchement individuel",L1617="Batiment détruit")),3,"")</f>
        <v/>
      </c>
      <c r="U1617" s="58"/>
      <c r="V1617" s="58" t="str">
        <f t="array" ref="V1617">IF(AND(E1617&lt;&gt;"",K1617="OUI",Q1617="OUI"),18,"")</f>
        <v/>
      </c>
      <c r="W1617" s="49" t="str">
        <f t="array" ref="W1617">IF(AND(E1617&lt;&gt;"",K1617="OUI",Q1617="OUI"),60,"")</f>
        <v/>
      </c>
      <c r="X1617" s="56"/>
      <c r="Y1617" s="49"/>
      <c r="Z1617" s="49"/>
      <c r="AA1617" s="51"/>
      <c r="AB1617" s="48"/>
    </row>
    <row r="1618" spans="1:28" x14ac:dyDescent="0.25">
      <c r="A1618" s="152" t="str">
        <f t="array" ref="A1618">IF(D1618="",RIGHT(E1618,7),"")</f>
        <v>5337593</v>
      </c>
      <c r="B1618" s="152">
        <f t="array" ref="B1618">E1618</f>
        <v>10005337593</v>
      </c>
      <c r="C1618" s="61" t="str">
        <f t="array" ref="C1618">IFERROR(VLOOKUP(B1618,RT!A:B,2,FALSE),"")</f>
        <v/>
      </c>
      <c r="D1618" s="7" t="str">
        <f t="array" ref="D1618">IFERROR(VLOOKUP(B1618,RT!A:J,10,FALSE),"")</f>
        <v/>
      </c>
      <c r="E1618" s="203">
        <v>10005337593</v>
      </c>
      <c r="F1618" s="204" t="s">
        <v>1919</v>
      </c>
      <c r="G1618" s="204" t="s">
        <v>70</v>
      </c>
      <c r="H1618" s="204"/>
      <c r="I1618" s="204" t="s">
        <v>1833</v>
      </c>
      <c r="J1618" s="202" t="s">
        <v>324</v>
      </c>
      <c r="K1618" s="169" t="str">
        <f t="array" ref="K1618">IFERROR(VLOOKUP(B1618,RT!A:K,11,FALSE),"")</f>
        <v/>
      </c>
      <c r="L1618" s="170" t="str">
        <f t="array" ref="L1618">IFERROR(VLOOKUP(B1618,RT!A:AJ,36,FALSE),"")</f>
        <v/>
      </c>
      <c r="M1618" s="53" t="str">
        <f t="array" ref="M1618">IFERROR(VLOOKUP(B1618,RT!A:AL,38,FALSE),"")</f>
        <v/>
      </c>
      <c r="N1618" s="52" t="str">
        <f t="array" ref="N1618">IFERROR(VLOOKUP(B1618,RT!A:AK,37,FALSE),"")</f>
        <v/>
      </c>
      <c r="O1618" s="54" t="str">
        <f t="array" ref="O1618">IFERROR(VLOOKUP(B1618,RT!A:I,9,FALSE),"")</f>
        <v/>
      </c>
      <c r="P1618" s="52" t="str">
        <f t="array" ref="P1618">IFERROR(VLOOKUP(B1618,RT!A:H,8,FALSE),"")</f>
        <v/>
      </c>
      <c r="Q1618" s="55" t="str">
        <f t="array" ref="Q1618">IFERROR(VLOOKUP(B1618,RT!A:AA,27,FALSE),"")</f>
        <v/>
      </c>
      <c r="R1618" s="56" t="str">
        <f t="array" ref="R1618">IF(AND(E1618&lt;&gt;"",G1618="INS",K1618="OUI",M1618&gt;0),M1618*IF($O1618&gt;41790,5.94,5.65),"")</f>
        <v/>
      </c>
      <c r="S1618" s="50" t="str">
        <f t="array" ref="S1618">IF(AND(E1618&lt;&gt;"",G1618="REV",K1618="OUI",M1618&gt;0),M1618*IF($O1618&gt;41790,6.2,5.9),"")</f>
        <v/>
      </c>
      <c r="T1618" s="57" t="str">
        <f t="array" ref="T1618">IF(AND(E1618&lt;&gt;"",K1618="NON",OR(L1618="Branchement individuel",L1618="Batiment détruit")),3,"")</f>
        <v/>
      </c>
      <c r="U1618" s="58"/>
      <c r="V1618" s="58" t="str">
        <f t="array" ref="V1618">IF(AND(E1618&lt;&gt;"",K1618="OUI",Q1618="OUI"),18,"")</f>
        <v/>
      </c>
      <c r="W1618" s="49" t="str">
        <f t="array" ref="W1618">IF(AND(E1618&lt;&gt;"",K1618="OUI",Q1618="OUI"),60,"")</f>
        <v/>
      </c>
      <c r="X1618" s="56"/>
      <c r="Y1618" s="49"/>
      <c r="Z1618" s="49"/>
      <c r="AA1618" s="51"/>
      <c r="AB1618" s="48"/>
    </row>
    <row r="1619" spans="1:28" x14ac:dyDescent="0.25">
      <c r="A1619" s="152" t="str">
        <f t="array" ref="A1619">IF(D1619="",RIGHT(E1619,7),"")</f>
        <v>5216697</v>
      </c>
      <c r="B1619" s="152">
        <f t="array" ref="B1619">E1619</f>
        <v>10005216697</v>
      </c>
      <c r="C1619" s="61" t="str">
        <f t="array" ref="C1619">IFERROR(VLOOKUP(B1619,RT!A:B,2,FALSE),"")</f>
        <v/>
      </c>
      <c r="D1619" s="7" t="str">
        <f t="array" ref="D1619">IFERROR(VLOOKUP(B1619,RT!A:J,10,FALSE),"")</f>
        <v/>
      </c>
      <c r="E1619" s="203">
        <v>10005216697</v>
      </c>
      <c r="F1619" s="204" t="s">
        <v>1855</v>
      </c>
      <c r="G1619" s="204" t="s">
        <v>70</v>
      </c>
      <c r="H1619" s="204"/>
      <c r="I1619" s="204" t="s">
        <v>1833</v>
      </c>
      <c r="J1619" s="202" t="s">
        <v>324</v>
      </c>
      <c r="K1619" s="169" t="str">
        <f t="array" ref="K1619">IFERROR(VLOOKUP(B1619,RT!A:K,11,FALSE),"")</f>
        <v/>
      </c>
      <c r="L1619" s="170" t="str">
        <f t="array" ref="L1619">IFERROR(VLOOKUP(B1619,RT!A:AJ,36,FALSE),"")</f>
        <v/>
      </c>
      <c r="M1619" s="53" t="str">
        <f t="array" ref="M1619">IFERROR(VLOOKUP(B1619,RT!A:AL,38,FALSE),"")</f>
        <v/>
      </c>
      <c r="N1619" s="52" t="str">
        <f t="array" ref="N1619">IFERROR(VLOOKUP(B1619,RT!A:AK,37,FALSE),"")</f>
        <v/>
      </c>
      <c r="O1619" s="54" t="str">
        <f t="array" ref="O1619">IFERROR(VLOOKUP(B1619,RT!A:I,9,FALSE),"")</f>
        <v/>
      </c>
      <c r="P1619" s="52" t="str">
        <f t="array" ref="P1619">IFERROR(VLOOKUP(B1619,RT!A:H,8,FALSE),"")</f>
        <v/>
      </c>
      <c r="Q1619" s="55" t="str">
        <f t="array" ref="Q1619">IFERROR(VLOOKUP(B1619,RT!A:AA,27,FALSE),"")</f>
        <v/>
      </c>
      <c r="R1619" s="56" t="str">
        <f t="array" ref="R1619">IF(AND(E1619&lt;&gt;"",G1619="INS",K1619="OUI",M1619&gt;0),M1619*IF($O1619&gt;41790,5.94,5.65),"")</f>
        <v/>
      </c>
      <c r="S1619" s="50" t="str">
        <f t="array" ref="S1619">IF(AND(E1619&lt;&gt;"",G1619="REV",K1619="OUI",M1619&gt;0),M1619*IF($O1619&gt;41790,6.2,5.9),"")</f>
        <v/>
      </c>
      <c r="T1619" s="57" t="str">
        <f t="array" ref="T1619">IF(AND(E1619&lt;&gt;"",K1619="NON",OR(L1619="Branchement individuel",L1619="Batiment détruit")),3,"")</f>
        <v/>
      </c>
      <c r="U1619" s="58"/>
      <c r="V1619" s="58" t="str">
        <f t="array" ref="V1619">IF(AND(E1619&lt;&gt;"",K1619="OUI",Q1619="OUI"),18,"")</f>
        <v/>
      </c>
      <c r="W1619" s="49" t="str">
        <f t="array" ref="W1619">IF(AND(E1619&lt;&gt;"",K1619="OUI",Q1619="OUI"),60,"")</f>
        <v/>
      </c>
      <c r="X1619" s="56"/>
      <c r="Y1619" s="49"/>
      <c r="Z1619" s="49"/>
      <c r="AA1619" s="51"/>
      <c r="AB1619" s="48"/>
    </row>
    <row r="1620" spans="1:28" x14ac:dyDescent="0.25">
      <c r="A1620" s="152" t="str">
        <f t="array" ref="A1620">IF(D1620="",RIGHT(E1620,7),"")</f>
        <v>5501367</v>
      </c>
      <c r="B1620" s="152">
        <f t="array" ref="B1620">E1620</f>
        <v>10005501367</v>
      </c>
      <c r="C1620" s="61" t="str">
        <f t="array" ref="C1620">IFERROR(VLOOKUP(B1620,RT!A:B,2,FALSE),"")</f>
        <v/>
      </c>
      <c r="D1620" s="7" t="str">
        <f t="array" ref="D1620">IFERROR(VLOOKUP(B1620,RT!A:J,10,FALSE),"")</f>
        <v/>
      </c>
      <c r="E1620" s="203">
        <v>10005501367</v>
      </c>
      <c r="F1620" s="204" t="s">
        <v>1955</v>
      </c>
      <c r="G1620" s="204" t="s">
        <v>70</v>
      </c>
      <c r="H1620" s="204"/>
      <c r="I1620" s="204" t="s">
        <v>1833</v>
      </c>
      <c r="J1620" s="202" t="s">
        <v>324</v>
      </c>
      <c r="K1620" s="169" t="str">
        <f t="array" ref="K1620">IFERROR(VLOOKUP(B1620,RT!A:K,11,FALSE),"")</f>
        <v/>
      </c>
      <c r="L1620" s="170" t="str">
        <f t="array" ref="L1620">IFERROR(VLOOKUP(B1620,RT!A:AJ,36,FALSE),"")</f>
        <v/>
      </c>
      <c r="M1620" s="53" t="str">
        <f t="array" ref="M1620">IFERROR(VLOOKUP(B1620,RT!A:AL,38,FALSE),"")</f>
        <v/>
      </c>
      <c r="N1620" s="52" t="str">
        <f t="array" ref="N1620">IFERROR(VLOOKUP(B1620,RT!A:AK,37,FALSE),"")</f>
        <v/>
      </c>
      <c r="O1620" s="54" t="str">
        <f t="array" ref="O1620">IFERROR(VLOOKUP(B1620,RT!A:I,9,FALSE),"")</f>
        <v/>
      </c>
      <c r="P1620" s="52" t="str">
        <f t="array" ref="P1620">IFERROR(VLOOKUP(B1620,RT!A:H,8,FALSE),"")</f>
        <v/>
      </c>
      <c r="Q1620" s="55" t="str">
        <f t="array" ref="Q1620">IFERROR(VLOOKUP(B1620,RT!A:AA,27,FALSE),"")</f>
        <v/>
      </c>
      <c r="R1620" s="56" t="str">
        <f t="array" ref="R1620">IF(AND(E1620&lt;&gt;"",G1620="INS",K1620="OUI",M1620&gt;0),M1620*IF($O1620&gt;41790,5.94,5.65),"")</f>
        <v/>
      </c>
      <c r="S1620" s="50" t="str">
        <f t="array" ref="S1620">IF(AND(E1620&lt;&gt;"",G1620="REV",K1620="OUI",M1620&gt;0),M1620*IF($O1620&gt;41790,6.2,5.9),"")</f>
        <v/>
      </c>
      <c r="T1620" s="57" t="str">
        <f t="array" ref="T1620">IF(AND(E1620&lt;&gt;"",K1620="NON",OR(L1620="Branchement individuel",L1620="Batiment détruit")),3,"")</f>
        <v/>
      </c>
      <c r="U1620" s="58"/>
      <c r="V1620" s="58" t="str">
        <f t="array" ref="V1620">IF(AND(E1620&lt;&gt;"",K1620="OUI",Q1620="OUI"),18,"")</f>
        <v/>
      </c>
      <c r="W1620" s="49" t="str">
        <f t="array" ref="W1620">IF(AND(E1620&lt;&gt;"",K1620="OUI",Q1620="OUI"),60,"")</f>
        <v/>
      </c>
      <c r="X1620" s="56"/>
      <c r="Y1620" s="49"/>
      <c r="Z1620" s="49"/>
      <c r="AA1620" s="51"/>
      <c r="AB1620" s="48"/>
    </row>
    <row r="1621" spans="1:28" x14ac:dyDescent="0.25">
      <c r="A1621" s="152" t="str">
        <f t="array" ref="A1621">IF(D1621="",RIGHT(E1621,7),"")</f>
        <v>5338107</v>
      </c>
      <c r="B1621" s="152">
        <f t="array" ref="B1621">E1621</f>
        <v>10005338107</v>
      </c>
      <c r="C1621" s="61" t="str">
        <f t="array" ref="C1621">IFERROR(VLOOKUP(B1621,RT!A:B,2,FALSE),"")</f>
        <v/>
      </c>
      <c r="D1621" s="7" t="str">
        <f t="array" ref="D1621">IFERROR(VLOOKUP(B1621,RT!A:J,10,FALSE),"")</f>
        <v/>
      </c>
      <c r="E1621" s="203">
        <v>10005338107</v>
      </c>
      <c r="F1621" s="204" t="s">
        <v>1900</v>
      </c>
      <c r="G1621" s="204" t="s">
        <v>70</v>
      </c>
      <c r="H1621" s="204"/>
      <c r="I1621" s="204" t="s">
        <v>1833</v>
      </c>
      <c r="J1621" s="202" t="s">
        <v>324</v>
      </c>
      <c r="K1621" s="169" t="str">
        <f t="array" ref="K1621">IFERROR(VLOOKUP(B1621,RT!A:K,11,FALSE),"")</f>
        <v/>
      </c>
      <c r="L1621" s="170" t="str">
        <f t="array" ref="L1621">IFERROR(VLOOKUP(B1621,RT!A:AJ,36,FALSE),"")</f>
        <v/>
      </c>
      <c r="M1621" s="53" t="str">
        <f t="array" ref="M1621">IFERROR(VLOOKUP(B1621,RT!A:AL,38,FALSE),"")</f>
        <v/>
      </c>
      <c r="N1621" s="52" t="str">
        <f t="array" ref="N1621">IFERROR(VLOOKUP(B1621,RT!A:AK,37,FALSE),"")</f>
        <v/>
      </c>
      <c r="O1621" s="54" t="str">
        <f t="array" ref="O1621">IFERROR(VLOOKUP(B1621,RT!A:I,9,FALSE),"")</f>
        <v/>
      </c>
      <c r="P1621" s="52" t="str">
        <f t="array" ref="P1621">IFERROR(VLOOKUP(B1621,RT!A:H,8,FALSE),"")</f>
        <v/>
      </c>
      <c r="Q1621" s="55" t="str">
        <f t="array" ref="Q1621">IFERROR(VLOOKUP(B1621,RT!A:AA,27,FALSE),"")</f>
        <v/>
      </c>
      <c r="R1621" s="56" t="str">
        <f t="array" ref="R1621">IF(AND(E1621&lt;&gt;"",G1621="INS",K1621="OUI",M1621&gt;0),M1621*IF($O1621&gt;41790,5.94,5.65),"")</f>
        <v/>
      </c>
      <c r="S1621" s="50" t="str">
        <f t="array" ref="S1621">IF(AND(E1621&lt;&gt;"",G1621="REV",K1621="OUI",M1621&gt;0),M1621*IF($O1621&gt;41790,6.2,5.9),"")</f>
        <v/>
      </c>
      <c r="T1621" s="57" t="str">
        <f t="array" ref="T1621">IF(AND(E1621&lt;&gt;"",K1621="NON",OR(L1621="Branchement individuel",L1621="Batiment détruit")),3,"")</f>
        <v/>
      </c>
      <c r="U1621" s="58"/>
      <c r="V1621" s="58" t="str">
        <f t="array" ref="V1621">IF(AND(E1621&lt;&gt;"",K1621="OUI",Q1621="OUI"),18,"")</f>
        <v/>
      </c>
      <c r="W1621" s="49" t="str">
        <f t="array" ref="W1621">IF(AND(E1621&lt;&gt;"",K1621="OUI",Q1621="OUI"),60,"")</f>
        <v/>
      </c>
      <c r="X1621" s="56"/>
      <c r="Y1621" s="49"/>
      <c r="Z1621" s="49"/>
      <c r="AA1621" s="51"/>
      <c r="AB1621" s="48"/>
    </row>
    <row r="1622" spans="1:28" x14ac:dyDescent="0.25">
      <c r="A1622" s="152" t="str">
        <f t="array" ref="A1622">IF(D1622="",RIGHT(E1622,7),"")</f>
        <v>5245585</v>
      </c>
      <c r="B1622" s="152">
        <f t="array" ref="B1622">E1622</f>
        <v>10005245585</v>
      </c>
      <c r="C1622" s="61" t="str">
        <f t="array" ref="C1622">IFERROR(VLOOKUP(B1622,RT!A:B,2,FALSE),"")</f>
        <v/>
      </c>
      <c r="D1622" s="7" t="str">
        <f t="array" ref="D1622">IFERROR(VLOOKUP(B1622,RT!A:J,10,FALSE),"")</f>
        <v/>
      </c>
      <c r="E1622" s="203">
        <v>10005245585</v>
      </c>
      <c r="F1622" s="204" t="s">
        <v>1964</v>
      </c>
      <c r="G1622" s="204" t="s">
        <v>70</v>
      </c>
      <c r="H1622" s="204"/>
      <c r="I1622" s="204" t="s">
        <v>1833</v>
      </c>
      <c r="J1622" s="202" t="s">
        <v>324</v>
      </c>
      <c r="K1622" s="169" t="str">
        <f t="array" ref="K1622">IFERROR(VLOOKUP(B1622,RT!A:K,11,FALSE),"")</f>
        <v/>
      </c>
      <c r="L1622" s="170" t="str">
        <f t="array" ref="L1622">IFERROR(VLOOKUP(B1622,RT!A:AJ,36,FALSE),"")</f>
        <v/>
      </c>
      <c r="M1622" s="53" t="str">
        <f t="array" ref="M1622">IFERROR(VLOOKUP(B1622,RT!A:AL,38,FALSE),"")</f>
        <v/>
      </c>
      <c r="N1622" s="52" t="str">
        <f t="array" ref="N1622">IFERROR(VLOOKUP(B1622,RT!A:AK,37,FALSE),"")</f>
        <v/>
      </c>
      <c r="O1622" s="54" t="str">
        <f t="array" ref="O1622">IFERROR(VLOOKUP(B1622,RT!A:I,9,FALSE),"")</f>
        <v/>
      </c>
      <c r="P1622" s="52" t="str">
        <f t="array" ref="P1622">IFERROR(VLOOKUP(B1622,RT!A:H,8,FALSE),"")</f>
        <v/>
      </c>
      <c r="Q1622" s="55" t="str">
        <f t="array" ref="Q1622">IFERROR(VLOOKUP(B1622,RT!A:AA,27,FALSE),"")</f>
        <v/>
      </c>
      <c r="R1622" s="56" t="str">
        <f t="array" ref="R1622">IF(AND(E1622&lt;&gt;"",G1622="INS",K1622="OUI",M1622&gt;0),M1622*IF($O1622&gt;41790,5.94,5.65),"")</f>
        <v/>
      </c>
      <c r="S1622" s="50" t="str">
        <f t="array" ref="S1622">IF(AND(E1622&lt;&gt;"",G1622="REV",K1622="OUI",M1622&gt;0),M1622*IF($O1622&gt;41790,6.2,5.9),"")</f>
        <v/>
      </c>
      <c r="T1622" s="57" t="str">
        <f t="array" ref="T1622">IF(AND(E1622&lt;&gt;"",K1622="NON",OR(L1622="Branchement individuel",L1622="Batiment détruit")),3,"")</f>
        <v/>
      </c>
      <c r="U1622" s="58"/>
      <c r="V1622" s="58" t="str">
        <f t="array" ref="V1622">IF(AND(E1622&lt;&gt;"",K1622="OUI",Q1622="OUI"),18,"")</f>
        <v/>
      </c>
      <c r="W1622" s="49" t="str">
        <f t="array" ref="W1622">IF(AND(E1622&lt;&gt;"",K1622="OUI",Q1622="OUI"),60,"")</f>
        <v/>
      </c>
      <c r="X1622" s="56"/>
      <c r="Y1622" s="49"/>
      <c r="Z1622" s="49"/>
      <c r="AA1622" s="51"/>
      <c r="AB1622" s="48"/>
    </row>
    <row r="1623" spans="1:28" x14ac:dyDescent="0.25">
      <c r="A1623" s="152" t="str">
        <f t="array" ref="A1623">IF(D1623="",RIGHT(E1623,7),"")</f>
        <v>5240252</v>
      </c>
      <c r="B1623" s="152">
        <f t="array" ref="B1623">E1623</f>
        <v>10005240252</v>
      </c>
      <c r="C1623" s="61" t="str">
        <f t="array" ref="C1623">IFERROR(VLOOKUP(B1623,RT!A:B,2,FALSE),"")</f>
        <v/>
      </c>
      <c r="D1623" s="7" t="str">
        <f t="array" ref="D1623">IFERROR(VLOOKUP(B1623,RT!A:J,10,FALSE),"")</f>
        <v/>
      </c>
      <c r="E1623" s="203">
        <v>10005240252</v>
      </c>
      <c r="F1623" s="204" t="s">
        <v>1965</v>
      </c>
      <c r="G1623" s="204" t="s">
        <v>70</v>
      </c>
      <c r="H1623" s="204"/>
      <c r="I1623" s="204" t="s">
        <v>1833</v>
      </c>
      <c r="J1623" s="202" t="s">
        <v>324</v>
      </c>
      <c r="K1623" s="169" t="str">
        <f t="array" ref="K1623">IFERROR(VLOOKUP(B1623,RT!A:K,11,FALSE),"")</f>
        <v/>
      </c>
      <c r="L1623" s="170" t="str">
        <f t="array" ref="L1623">IFERROR(VLOOKUP(B1623,RT!A:AJ,36,FALSE),"")</f>
        <v/>
      </c>
      <c r="M1623" s="53" t="str">
        <f t="array" ref="M1623">IFERROR(VLOOKUP(B1623,RT!A:AL,38,FALSE),"")</f>
        <v/>
      </c>
      <c r="N1623" s="52" t="str">
        <f t="array" ref="N1623">IFERROR(VLOOKUP(B1623,RT!A:AK,37,FALSE),"")</f>
        <v/>
      </c>
      <c r="O1623" s="54" t="str">
        <f t="array" ref="O1623">IFERROR(VLOOKUP(B1623,RT!A:I,9,FALSE),"")</f>
        <v/>
      </c>
      <c r="P1623" s="52" t="str">
        <f t="array" ref="P1623">IFERROR(VLOOKUP(B1623,RT!A:H,8,FALSE),"")</f>
        <v/>
      </c>
      <c r="Q1623" s="55" t="str">
        <f t="array" ref="Q1623">IFERROR(VLOOKUP(B1623,RT!A:AA,27,FALSE),"")</f>
        <v/>
      </c>
      <c r="R1623" s="56" t="str">
        <f t="array" ref="R1623">IF(AND(E1623&lt;&gt;"",G1623="INS",K1623="OUI",M1623&gt;0),M1623*IF($O1623&gt;41790,5.94,5.65),"")</f>
        <v/>
      </c>
      <c r="S1623" s="50" t="str">
        <f t="array" ref="S1623">IF(AND(E1623&lt;&gt;"",G1623="REV",K1623="OUI",M1623&gt;0),M1623*IF($O1623&gt;41790,6.2,5.9),"")</f>
        <v/>
      </c>
      <c r="T1623" s="57" t="str">
        <f t="array" ref="T1623">IF(AND(E1623&lt;&gt;"",K1623="NON",OR(L1623="Branchement individuel",L1623="Batiment détruit")),3,"")</f>
        <v/>
      </c>
      <c r="U1623" s="58"/>
      <c r="V1623" s="58" t="str">
        <f t="array" ref="V1623">IF(AND(E1623&lt;&gt;"",K1623="OUI",Q1623="OUI"),18,"")</f>
        <v/>
      </c>
      <c r="W1623" s="49" t="str">
        <f t="array" ref="W1623">IF(AND(E1623&lt;&gt;"",K1623="OUI",Q1623="OUI"),60,"")</f>
        <v/>
      </c>
      <c r="X1623" s="56"/>
      <c r="Y1623" s="49"/>
      <c r="Z1623" s="49"/>
      <c r="AA1623" s="51"/>
      <c r="AB1623" s="48"/>
    </row>
    <row r="1624" spans="1:28" x14ac:dyDescent="0.25">
      <c r="A1624" s="152" t="str">
        <f t="array" ref="A1624">IF(D1624="",RIGHT(E1624,7),"")</f>
        <v>5637885</v>
      </c>
      <c r="B1624" s="152">
        <f t="array" ref="B1624">E1624</f>
        <v>10005637885</v>
      </c>
      <c r="C1624" s="61" t="str">
        <f t="array" ref="C1624">IFERROR(VLOOKUP(B1624,RT!A:B,2,FALSE),"")</f>
        <v/>
      </c>
      <c r="D1624" s="7" t="str">
        <f t="array" ref="D1624">IFERROR(VLOOKUP(B1624,RT!A:J,10,FALSE),"")</f>
        <v/>
      </c>
      <c r="E1624" s="203">
        <v>10005637885</v>
      </c>
      <c r="F1624" s="204" t="s">
        <v>1840</v>
      </c>
      <c r="G1624" s="204" t="s">
        <v>70</v>
      </c>
      <c r="H1624" s="204"/>
      <c r="I1624" s="204" t="s">
        <v>1833</v>
      </c>
      <c r="J1624" s="202" t="s">
        <v>324</v>
      </c>
      <c r="K1624" s="169" t="str">
        <f t="array" ref="K1624">IFERROR(VLOOKUP(B1624,RT!A:K,11,FALSE),"")</f>
        <v/>
      </c>
      <c r="L1624" s="170" t="str">
        <f t="array" ref="L1624">IFERROR(VLOOKUP(B1624,RT!A:AJ,36,FALSE),"")</f>
        <v/>
      </c>
      <c r="M1624" s="53" t="str">
        <f t="array" ref="M1624">IFERROR(VLOOKUP(B1624,RT!A:AL,38,FALSE),"")</f>
        <v/>
      </c>
      <c r="N1624" s="52" t="str">
        <f t="array" ref="N1624">IFERROR(VLOOKUP(B1624,RT!A:AK,37,FALSE),"")</f>
        <v/>
      </c>
      <c r="O1624" s="54" t="str">
        <f t="array" ref="O1624">IFERROR(VLOOKUP(B1624,RT!A:I,9,FALSE),"")</f>
        <v/>
      </c>
      <c r="P1624" s="52" t="str">
        <f t="array" ref="P1624">IFERROR(VLOOKUP(B1624,RT!A:H,8,FALSE),"")</f>
        <v/>
      </c>
      <c r="Q1624" s="55" t="str">
        <f t="array" ref="Q1624">IFERROR(VLOOKUP(B1624,RT!A:AA,27,FALSE),"")</f>
        <v/>
      </c>
      <c r="R1624" s="56" t="str">
        <f t="array" ref="R1624">IF(AND(E1624&lt;&gt;"",G1624="INS",K1624="OUI",M1624&gt;0),M1624*IF($O1624&gt;41790,5.94,5.65),"")</f>
        <v/>
      </c>
      <c r="S1624" s="50" t="str">
        <f t="array" ref="S1624">IF(AND(E1624&lt;&gt;"",G1624="REV",K1624="OUI",M1624&gt;0),M1624*IF($O1624&gt;41790,6.2,5.9),"")</f>
        <v/>
      </c>
      <c r="T1624" s="57" t="str">
        <f t="array" ref="T1624">IF(AND(E1624&lt;&gt;"",K1624="NON",OR(L1624="Branchement individuel",L1624="Batiment détruit")),3,"")</f>
        <v/>
      </c>
      <c r="U1624" s="58"/>
      <c r="V1624" s="58" t="str">
        <f t="array" ref="V1624">IF(AND(E1624&lt;&gt;"",K1624="OUI",Q1624="OUI"),18,"")</f>
        <v/>
      </c>
      <c r="W1624" s="49" t="str">
        <f t="array" ref="W1624">IF(AND(E1624&lt;&gt;"",K1624="OUI",Q1624="OUI"),60,"")</f>
        <v/>
      </c>
      <c r="X1624" s="56"/>
      <c r="Y1624" s="49"/>
      <c r="Z1624" s="49"/>
      <c r="AA1624" s="51"/>
      <c r="AB1624" s="48"/>
    </row>
    <row r="1625" spans="1:28" x14ac:dyDescent="0.25">
      <c r="A1625" s="152" t="str">
        <f t="array" ref="A1625">IF(D1625="",RIGHT(E1625,7),"")</f>
        <v>5522519</v>
      </c>
      <c r="B1625" s="152">
        <f t="array" ref="B1625">E1625</f>
        <v>10005522519</v>
      </c>
      <c r="C1625" s="61" t="str">
        <f t="array" ref="C1625">IFERROR(VLOOKUP(B1625,RT!A:B,2,FALSE),"")</f>
        <v/>
      </c>
      <c r="D1625" s="7" t="str">
        <f t="array" ref="D1625">IFERROR(VLOOKUP(B1625,RT!A:J,10,FALSE),"")</f>
        <v/>
      </c>
      <c r="E1625" s="203">
        <v>10005522519</v>
      </c>
      <c r="F1625" s="204" t="s">
        <v>1908</v>
      </c>
      <c r="G1625" s="204" t="s">
        <v>70</v>
      </c>
      <c r="H1625" s="204"/>
      <c r="I1625" s="204" t="s">
        <v>1833</v>
      </c>
      <c r="J1625" s="202" t="s">
        <v>324</v>
      </c>
      <c r="K1625" s="169" t="str">
        <f t="array" ref="K1625">IFERROR(VLOOKUP(B1625,RT!A:K,11,FALSE),"")</f>
        <v/>
      </c>
      <c r="L1625" s="170" t="str">
        <f t="array" ref="L1625">IFERROR(VLOOKUP(B1625,RT!A:AJ,36,FALSE),"")</f>
        <v/>
      </c>
      <c r="M1625" s="53" t="str">
        <f t="array" ref="M1625">IFERROR(VLOOKUP(B1625,RT!A:AL,38,FALSE),"")</f>
        <v/>
      </c>
      <c r="N1625" s="52" t="str">
        <f t="array" ref="N1625">IFERROR(VLOOKUP(B1625,RT!A:AK,37,FALSE),"")</f>
        <v/>
      </c>
      <c r="O1625" s="54" t="str">
        <f t="array" ref="O1625">IFERROR(VLOOKUP(B1625,RT!A:I,9,FALSE),"")</f>
        <v/>
      </c>
      <c r="P1625" s="52" t="str">
        <f t="array" ref="P1625">IFERROR(VLOOKUP(B1625,RT!A:H,8,FALSE),"")</f>
        <v/>
      </c>
      <c r="Q1625" s="55" t="str">
        <f t="array" ref="Q1625">IFERROR(VLOOKUP(B1625,RT!A:AA,27,FALSE),"")</f>
        <v/>
      </c>
      <c r="R1625" s="56" t="str">
        <f t="array" ref="R1625">IF(AND(E1625&lt;&gt;"",G1625="INS",K1625="OUI",M1625&gt;0),M1625*IF($O1625&gt;41790,5.94,5.65),"")</f>
        <v/>
      </c>
      <c r="S1625" s="50" t="str">
        <f t="array" ref="S1625">IF(AND(E1625&lt;&gt;"",G1625="REV",K1625="OUI",M1625&gt;0),M1625*IF($O1625&gt;41790,6.2,5.9),"")</f>
        <v/>
      </c>
      <c r="T1625" s="57" t="str">
        <f t="array" ref="T1625">IF(AND(E1625&lt;&gt;"",K1625="NON",OR(L1625="Branchement individuel",L1625="Batiment détruit")),3,"")</f>
        <v/>
      </c>
      <c r="U1625" s="58"/>
      <c r="V1625" s="58" t="str">
        <f t="array" ref="V1625">IF(AND(E1625&lt;&gt;"",K1625="OUI",Q1625="OUI"),18,"")</f>
        <v/>
      </c>
      <c r="W1625" s="49" t="str">
        <f t="array" ref="W1625">IF(AND(E1625&lt;&gt;"",K1625="OUI",Q1625="OUI"),60,"")</f>
        <v/>
      </c>
      <c r="X1625" s="56"/>
      <c r="Y1625" s="49"/>
      <c r="Z1625" s="49"/>
      <c r="AA1625" s="51"/>
      <c r="AB1625" s="48"/>
    </row>
    <row r="1626" spans="1:28" x14ac:dyDescent="0.25">
      <c r="A1626" s="152" t="str">
        <f t="array" ref="A1626">IF(D1626="",RIGHT(E1626,7),"")</f>
        <v>5501363</v>
      </c>
      <c r="B1626" s="152">
        <f t="array" ref="B1626">E1626</f>
        <v>10005501363</v>
      </c>
      <c r="C1626" s="61" t="str">
        <f t="array" ref="C1626">IFERROR(VLOOKUP(B1626,RT!A:B,2,FALSE),"")</f>
        <v/>
      </c>
      <c r="D1626" s="7" t="str">
        <f t="array" ref="D1626">IFERROR(VLOOKUP(B1626,RT!A:J,10,FALSE),"")</f>
        <v/>
      </c>
      <c r="E1626" s="203">
        <v>10005501363</v>
      </c>
      <c r="F1626" s="204" t="s">
        <v>1950</v>
      </c>
      <c r="G1626" s="204" t="s">
        <v>70</v>
      </c>
      <c r="H1626" s="204"/>
      <c r="I1626" s="204" t="s">
        <v>1833</v>
      </c>
      <c r="J1626" s="202" t="s">
        <v>324</v>
      </c>
      <c r="K1626" s="169" t="str">
        <f t="array" ref="K1626">IFERROR(VLOOKUP(B1626,RT!A:K,11,FALSE),"")</f>
        <v/>
      </c>
      <c r="L1626" s="170" t="str">
        <f t="array" ref="L1626">IFERROR(VLOOKUP(B1626,RT!A:AJ,36,FALSE),"")</f>
        <v/>
      </c>
      <c r="M1626" s="53" t="str">
        <f t="array" ref="M1626">IFERROR(VLOOKUP(B1626,RT!A:AL,38,FALSE),"")</f>
        <v/>
      </c>
      <c r="N1626" s="52" t="str">
        <f t="array" ref="N1626">IFERROR(VLOOKUP(B1626,RT!A:AK,37,FALSE),"")</f>
        <v/>
      </c>
      <c r="O1626" s="54" t="str">
        <f t="array" ref="O1626">IFERROR(VLOOKUP(B1626,RT!A:I,9,FALSE),"")</f>
        <v/>
      </c>
      <c r="P1626" s="52" t="str">
        <f t="array" ref="P1626">IFERROR(VLOOKUP(B1626,RT!A:H,8,FALSE),"")</f>
        <v/>
      </c>
      <c r="Q1626" s="55" t="str">
        <f t="array" ref="Q1626">IFERROR(VLOOKUP(B1626,RT!A:AA,27,FALSE),"")</f>
        <v/>
      </c>
      <c r="R1626" s="56" t="str">
        <f t="array" ref="R1626">IF(AND(E1626&lt;&gt;"",G1626="INS",K1626="OUI",M1626&gt;0),M1626*IF($O1626&gt;41790,5.94,5.65),"")</f>
        <v/>
      </c>
      <c r="S1626" s="50" t="str">
        <f t="array" ref="S1626">IF(AND(E1626&lt;&gt;"",G1626="REV",K1626="OUI",M1626&gt;0),M1626*IF($O1626&gt;41790,6.2,5.9),"")</f>
        <v/>
      </c>
      <c r="T1626" s="57" t="str">
        <f t="array" ref="T1626">IF(AND(E1626&lt;&gt;"",K1626="NON",OR(L1626="Branchement individuel",L1626="Batiment détruit")),3,"")</f>
        <v/>
      </c>
      <c r="U1626" s="58"/>
      <c r="V1626" s="58" t="str">
        <f t="array" ref="V1626">IF(AND(E1626&lt;&gt;"",K1626="OUI",Q1626="OUI"),18,"")</f>
        <v/>
      </c>
      <c r="W1626" s="49" t="str">
        <f t="array" ref="W1626">IF(AND(E1626&lt;&gt;"",K1626="OUI",Q1626="OUI"),60,"")</f>
        <v/>
      </c>
      <c r="X1626" s="56"/>
      <c r="Y1626" s="49"/>
      <c r="Z1626" s="49"/>
      <c r="AA1626" s="51"/>
      <c r="AB1626" s="48"/>
    </row>
    <row r="1627" spans="1:28" x14ac:dyDescent="0.25">
      <c r="A1627" s="152" t="str">
        <f t="array" ref="A1627">IF(D1627="",RIGHT(E1627,7),"")</f>
        <v>5499305</v>
      </c>
      <c r="B1627" s="152">
        <f t="array" ref="B1627">E1627</f>
        <v>10005499305</v>
      </c>
      <c r="C1627" s="61" t="str">
        <f t="array" ref="C1627">IFERROR(VLOOKUP(B1627,RT!A:B,2,FALSE),"")</f>
        <v/>
      </c>
      <c r="D1627" s="7" t="str">
        <f t="array" ref="D1627">IFERROR(VLOOKUP(B1627,RT!A:J,10,FALSE),"")</f>
        <v/>
      </c>
      <c r="E1627" s="203">
        <v>10005499305</v>
      </c>
      <c r="F1627" s="204" t="s">
        <v>1949</v>
      </c>
      <c r="G1627" s="204" t="s">
        <v>70</v>
      </c>
      <c r="H1627" s="204"/>
      <c r="I1627" s="204" t="s">
        <v>1833</v>
      </c>
      <c r="J1627" s="202" t="s">
        <v>324</v>
      </c>
      <c r="K1627" s="169" t="str">
        <f t="array" ref="K1627">IFERROR(VLOOKUP(B1627,RT!A:K,11,FALSE),"")</f>
        <v/>
      </c>
      <c r="L1627" s="170" t="str">
        <f t="array" ref="L1627">IFERROR(VLOOKUP(B1627,RT!A:AJ,36,FALSE),"")</f>
        <v/>
      </c>
      <c r="M1627" s="53" t="str">
        <f t="array" ref="M1627">IFERROR(VLOOKUP(B1627,RT!A:AL,38,FALSE),"")</f>
        <v/>
      </c>
      <c r="N1627" s="52" t="str">
        <f t="array" ref="N1627">IFERROR(VLOOKUP(B1627,RT!A:AK,37,FALSE),"")</f>
        <v/>
      </c>
      <c r="O1627" s="54" t="str">
        <f t="array" ref="O1627">IFERROR(VLOOKUP(B1627,RT!A:I,9,FALSE),"")</f>
        <v/>
      </c>
      <c r="P1627" s="52" t="str">
        <f t="array" ref="P1627">IFERROR(VLOOKUP(B1627,RT!A:H,8,FALSE),"")</f>
        <v/>
      </c>
      <c r="Q1627" s="55" t="str">
        <f t="array" ref="Q1627">IFERROR(VLOOKUP(B1627,RT!A:AA,27,FALSE),"")</f>
        <v/>
      </c>
      <c r="R1627" s="56" t="str">
        <f t="array" ref="R1627">IF(AND(E1627&lt;&gt;"",G1627="INS",K1627="OUI",M1627&gt;0),M1627*IF($O1627&gt;41790,5.94,5.65),"")</f>
        <v/>
      </c>
      <c r="S1627" s="50" t="str">
        <f t="array" ref="S1627">IF(AND(E1627&lt;&gt;"",G1627="REV",K1627="OUI",M1627&gt;0),M1627*IF($O1627&gt;41790,6.2,5.9),"")</f>
        <v/>
      </c>
      <c r="T1627" s="57" t="str">
        <f t="array" ref="T1627">IF(AND(E1627&lt;&gt;"",K1627="NON",OR(L1627="Branchement individuel",L1627="Batiment détruit")),3,"")</f>
        <v/>
      </c>
      <c r="U1627" s="58"/>
      <c r="V1627" s="58" t="str">
        <f t="array" ref="V1627">IF(AND(E1627&lt;&gt;"",K1627="OUI",Q1627="OUI"),18,"")</f>
        <v/>
      </c>
      <c r="W1627" s="49" t="str">
        <f t="array" ref="W1627">IF(AND(E1627&lt;&gt;"",K1627="OUI",Q1627="OUI"),60,"")</f>
        <v/>
      </c>
      <c r="X1627" s="56"/>
      <c r="Y1627" s="49"/>
      <c r="Z1627" s="49"/>
      <c r="AA1627" s="51"/>
      <c r="AB1627" s="48"/>
    </row>
    <row r="1628" spans="1:28" x14ac:dyDescent="0.25">
      <c r="A1628" s="152" t="str">
        <f t="array" ref="A1628">IF(D1628="",RIGHT(E1628,7),"")</f>
        <v>5499971</v>
      </c>
      <c r="B1628" s="152">
        <f t="array" ref="B1628">E1628</f>
        <v>10005499971</v>
      </c>
      <c r="C1628" s="61" t="str">
        <f t="array" ref="C1628">IFERROR(VLOOKUP(B1628,RT!A:B,2,FALSE),"")</f>
        <v/>
      </c>
      <c r="D1628" s="7" t="str">
        <f t="array" ref="D1628">IFERROR(VLOOKUP(B1628,RT!A:J,10,FALSE),"")</f>
        <v/>
      </c>
      <c r="E1628" s="203">
        <v>10005499971</v>
      </c>
      <c r="F1628" s="204" t="s">
        <v>1948</v>
      </c>
      <c r="G1628" s="204" t="s">
        <v>70</v>
      </c>
      <c r="H1628" s="204"/>
      <c r="I1628" s="204" t="s">
        <v>1833</v>
      </c>
      <c r="J1628" s="202" t="s">
        <v>324</v>
      </c>
      <c r="K1628" s="169" t="str">
        <f t="array" ref="K1628">IFERROR(VLOOKUP(B1628,RT!A:K,11,FALSE),"")</f>
        <v/>
      </c>
      <c r="L1628" s="170" t="str">
        <f t="array" ref="L1628">IFERROR(VLOOKUP(B1628,RT!A:AJ,36,FALSE),"")</f>
        <v/>
      </c>
      <c r="M1628" s="53" t="str">
        <f t="array" ref="M1628">IFERROR(VLOOKUP(B1628,RT!A:AL,38,FALSE),"")</f>
        <v/>
      </c>
      <c r="N1628" s="52" t="str">
        <f t="array" ref="N1628">IFERROR(VLOOKUP(B1628,RT!A:AK,37,FALSE),"")</f>
        <v/>
      </c>
      <c r="O1628" s="54" t="str">
        <f t="array" ref="O1628">IFERROR(VLOOKUP(B1628,RT!A:I,9,FALSE),"")</f>
        <v/>
      </c>
      <c r="P1628" s="52" t="str">
        <f t="array" ref="P1628">IFERROR(VLOOKUP(B1628,RT!A:H,8,FALSE),"")</f>
        <v/>
      </c>
      <c r="Q1628" s="55" t="str">
        <f t="array" ref="Q1628">IFERROR(VLOOKUP(B1628,RT!A:AA,27,FALSE),"")</f>
        <v/>
      </c>
      <c r="R1628" s="56" t="str">
        <f t="array" ref="R1628">IF(AND(E1628&lt;&gt;"",G1628="INS",K1628="OUI",M1628&gt;0),M1628*IF($O1628&gt;41790,5.94,5.65),"")</f>
        <v/>
      </c>
      <c r="S1628" s="50" t="str">
        <f t="array" ref="S1628">IF(AND(E1628&lt;&gt;"",G1628="REV",K1628="OUI",M1628&gt;0),M1628*IF($O1628&gt;41790,6.2,5.9),"")</f>
        <v/>
      </c>
      <c r="T1628" s="57" t="str">
        <f t="array" ref="T1628">IF(AND(E1628&lt;&gt;"",K1628="NON",OR(L1628="Branchement individuel",L1628="Batiment détruit")),3,"")</f>
        <v/>
      </c>
      <c r="U1628" s="58"/>
      <c r="V1628" s="58" t="str">
        <f t="array" ref="V1628">IF(AND(E1628&lt;&gt;"",K1628="OUI",Q1628="OUI"),18,"")</f>
        <v/>
      </c>
      <c r="W1628" s="49" t="str">
        <f t="array" ref="W1628">IF(AND(E1628&lt;&gt;"",K1628="OUI",Q1628="OUI"),60,"")</f>
        <v/>
      </c>
      <c r="X1628" s="56"/>
      <c r="Y1628" s="49"/>
      <c r="Z1628" s="49"/>
      <c r="AA1628" s="51"/>
      <c r="AB1628" s="48"/>
    </row>
    <row r="1629" spans="1:28" x14ac:dyDescent="0.25">
      <c r="A1629" s="152" t="str">
        <f t="array" ref="A1629">IF(D1629="",RIGHT(E1629,7),"")</f>
        <v>5463255</v>
      </c>
      <c r="B1629" s="152">
        <f t="array" ref="B1629">E1629</f>
        <v>10005463255</v>
      </c>
      <c r="C1629" s="61" t="str">
        <f t="array" ref="C1629">IFERROR(VLOOKUP(B1629,RT!A:B,2,FALSE),"")</f>
        <v/>
      </c>
      <c r="D1629" s="7" t="str">
        <f t="array" ref="D1629">IFERROR(VLOOKUP(B1629,RT!A:J,10,FALSE),"")</f>
        <v/>
      </c>
      <c r="E1629" s="203">
        <v>10005463255</v>
      </c>
      <c r="F1629" s="204" t="s">
        <v>1962</v>
      </c>
      <c r="G1629" s="204" t="s">
        <v>70</v>
      </c>
      <c r="H1629" s="204"/>
      <c r="I1629" s="204" t="s">
        <v>1833</v>
      </c>
      <c r="J1629" s="202" t="s">
        <v>324</v>
      </c>
      <c r="K1629" s="169" t="str">
        <f t="array" ref="K1629">IFERROR(VLOOKUP(B1629,RT!A:K,11,FALSE),"")</f>
        <v/>
      </c>
      <c r="L1629" s="170" t="str">
        <f t="array" ref="L1629">IFERROR(VLOOKUP(B1629,RT!A:AJ,36,FALSE),"")</f>
        <v/>
      </c>
      <c r="M1629" s="53" t="str">
        <f t="array" ref="M1629">IFERROR(VLOOKUP(B1629,RT!A:AL,38,FALSE),"")</f>
        <v/>
      </c>
      <c r="N1629" s="52" t="str">
        <f t="array" ref="N1629">IFERROR(VLOOKUP(B1629,RT!A:AK,37,FALSE),"")</f>
        <v/>
      </c>
      <c r="O1629" s="54" t="str">
        <f t="array" ref="O1629">IFERROR(VLOOKUP(B1629,RT!A:I,9,FALSE),"")</f>
        <v/>
      </c>
      <c r="P1629" s="52" t="str">
        <f t="array" ref="P1629">IFERROR(VLOOKUP(B1629,RT!A:H,8,FALSE),"")</f>
        <v/>
      </c>
      <c r="Q1629" s="55" t="str">
        <f t="array" ref="Q1629">IFERROR(VLOOKUP(B1629,RT!A:AA,27,FALSE),"")</f>
        <v/>
      </c>
      <c r="R1629" s="56" t="str">
        <f t="array" ref="R1629">IF(AND(E1629&lt;&gt;"",G1629="INS",K1629="OUI",M1629&gt;0),M1629*IF($O1629&gt;41790,5.94,5.65),"")</f>
        <v/>
      </c>
      <c r="S1629" s="50" t="str">
        <f t="array" ref="S1629">IF(AND(E1629&lt;&gt;"",G1629="REV",K1629="OUI",M1629&gt;0),M1629*IF($O1629&gt;41790,6.2,5.9),"")</f>
        <v/>
      </c>
      <c r="T1629" s="57" t="str">
        <f t="array" ref="T1629">IF(AND(E1629&lt;&gt;"",K1629="NON",OR(L1629="Branchement individuel",L1629="Batiment détruit")),3,"")</f>
        <v/>
      </c>
      <c r="U1629" s="58"/>
      <c r="V1629" s="58" t="str">
        <f t="array" ref="V1629">IF(AND(E1629&lt;&gt;"",K1629="OUI",Q1629="OUI"),18,"")</f>
        <v/>
      </c>
      <c r="W1629" s="49" t="str">
        <f t="array" ref="W1629">IF(AND(E1629&lt;&gt;"",K1629="OUI",Q1629="OUI"),60,"")</f>
        <v/>
      </c>
      <c r="X1629" s="56"/>
      <c r="Y1629" s="49"/>
      <c r="Z1629" s="49"/>
      <c r="AA1629" s="51"/>
      <c r="AB1629" s="48"/>
    </row>
    <row r="1630" spans="1:28" x14ac:dyDescent="0.25">
      <c r="A1630" s="152" t="str">
        <f t="array" ref="A1630">IF(D1630="",RIGHT(E1630,7),"")</f>
        <v>5464575</v>
      </c>
      <c r="B1630" s="152">
        <f t="array" ref="B1630">E1630</f>
        <v>10005464575</v>
      </c>
      <c r="C1630" s="61" t="str">
        <f t="array" ref="C1630">IFERROR(VLOOKUP(B1630,RT!A:B,2,FALSE),"")</f>
        <v/>
      </c>
      <c r="D1630" s="7" t="str">
        <f t="array" ref="D1630">IFERROR(VLOOKUP(B1630,RT!A:J,10,FALSE),"")</f>
        <v/>
      </c>
      <c r="E1630" s="203">
        <v>10005464575</v>
      </c>
      <c r="F1630" s="204" t="s">
        <v>1884</v>
      </c>
      <c r="G1630" s="204" t="s">
        <v>70</v>
      </c>
      <c r="H1630" s="204"/>
      <c r="I1630" s="204" t="s">
        <v>1833</v>
      </c>
      <c r="J1630" s="202" t="s">
        <v>324</v>
      </c>
      <c r="K1630" s="169" t="str">
        <f t="array" ref="K1630">IFERROR(VLOOKUP(B1630,RT!A:K,11,FALSE),"")</f>
        <v/>
      </c>
      <c r="L1630" s="170" t="str">
        <f t="array" ref="L1630">IFERROR(VLOOKUP(B1630,RT!A:AJ,36,FALSE),"")</f>
        <v/>
      </c>
      <c r="M1630" s="53" t="str">
        <f t="array" ref="M1630">IFERROR(VLOOKUP(B1630,RT!A:AL,38,FALSE),"")</f>
        <v/>
      </c>
      <c r="N1630" s="52" t="str">
        <f t="array" ref="N1630">IFERROR(VLOOKUP(B1630,RT!A:AK,37,FALSE),"")</f>
        <v/>
      </c>
      <c r="O1630" s="54" t="str">
        <f t="array" ref="O1630">IFERROR(VLOOKUP(B1630,RT!A:I,9,FALSE),"")</f>
        <v/>
      </c>
      <c r="P1630" s="52" t="str">
        <f t="array" ref="P1630">IFERROR(VLOOKUP(B1630,RT!A:H,8,FALSE),"")</f>
        <v/>
      </c>
      <c r="Q1630" s="55" t="str">
        <f t="array" ref="Q1630">IFERROR(VLOOKUP(B1630,RT!A:AA,27,FALSE),"")</f>
        <v/>
      </c>
      <c r="R1630" s="56" t="str">
        <f t="array" ref="R1630">IF(AND(E1630&lt;&gt;"",G1630="INS",K1630="OUI",M1630&gt;0),M1630*IF($O1630&gt;41790,5.94,5.65),"")</f>
        <v/>
      </c>
      <c r="S1630" s="50" t="str">
        <f t="array" ref="S1630">IF(AND(E1630&lt;&gt;"",G1630="REV",K1630="OUI",M1630&gt;0),M1630*IF($O1630&gt;41790,6.2,5.9),"")</f>
        <v/>
      </c>
      <c r="T1630" s="57" t="str">
        <f t="array" ref="T1630">IF(AND(E1630&lt;&gt;"",K1630="NON",OR(L1630="Branchement individuel",L1630="Batiment détruit")),3,"")</f>
        <v/>
      </c>
      <c r="U1630" s="58"/>
      <c r="V1630" s="58" t="str">
        <f t="array" ref="V1630">IF(AND(E1630&lt;&gt;"",K1630="OUI",Q1630="OUI"),18,"")</f>
        <v/>
      </c>
      <c r="W1630" s="49" t="str">
        <f t="array" ref="W1630">IF(AND(E1630&lt;&gt;"",K1630="OUI",Q1630="OUI"),60,"")</f>
        <v/>
      </c>
      <c r="X1630" s="56"/>
      <c r="Y1630" s="49"/>
      <c r="Z1630" s="49"/>
      <c r="AA1630" s="51"/>
      <c r="AB1630" s="48"/>
    </row>
    <row r="1631" spans="1:28" x14ac:dyDescent="0.25">
      <c r="A1631" s="152" t="str">
        <f t="array" ref="A1631">IF(D1631="",RIGHT(E1631,7),"")</f>
        <v>5463252</v>
      </c>
      <c r="B1631" s="152">
        <f t="array" ref="B1631">E1631</f>
        <v>10005463252</v>
      </c>
      <c r="C1631" s="61" t="str">
        <f t="array" ref="C1631">IFERROR(VLOOKUP(B1631,RT!A:B,2,FALSE),"")</f>
        <v/>
      </c>
      <c r="D1631" s="7" t="str">
        <f t="array" ref="D1631">IFERROR(VLOOKUP(B1631,RT!A:J,10,FALSE),"")</f>
        <v/>
      </c>
      <c r="E1631" s="203">
        <v>10005463252</v>
      </c>
      <c r="F1631" s="204" t="s">
        <v>1957</v>
      </c>
      <c r="G1631" s="204" t="s">
        <v>70</v>
      </c>
      <c r="H1631" s="204"/>
      <c r="I1631" s="204" t="s">
        <v>1833</v>
      </c>
      <c r="J1631" s="202" t="s">
        <v>324</v>
      </c>
      <c r="K1631" s="169" t="str">
        <f t="array" ref="K1631">IFERROR(VLOOKUP(B1631,RT!A:K,11,FALSE),"")</f>
        <v/>
      </c>
      <c r="L1631" s="170" t="str">
        <f t="array" ref="L1631">IFERROR(VLOOKUP(B1631,RT!A:AJ,36,FALSE),"")</f>
        <v/>
      </c>
      <c r="M1631" s="53" t="str">
        <f t="array" ref="M1631">IFERROR(VLOOKUP(B1631,RT!A:AL,38,FALSE),"")</f>
        <v/>
      </c>
      <c r="N1631" s="52" t="str">
        <f t="array" ref="N1631">IFERROR(VLOOKUP(B1631,RT!A:AK,37,FALSE),"")</f>
        <v/>
      </c>
      <c r="O1631" s="54" t="str">
        <f t="array" ref="O1631">IFERROR(VLOOKUP(B1631,RT!A:I,9,FALSE),"")</f>
        <v/>
      </c>
      <c r="P1631" s="52" t="str">
        <f t="array" ref="P1631">IFERROR(VLOOKUP(B1631,RT!A:H,8,FALSE),"")</f>
        <v/>
      </c>
      <c r="Q1631" s="55" t="str">
        <f t="array" ref="Q1631">IFERROR(VLOOKUP(B1631,RT!A:AA,27,FALSE),"")</f>
        <v/>
      </c>
      <c r="R1631" s="56" t="str">
        <f t="array" ref="R1631">IF(AND(E1631&lt;&gt;"",G1631="INS",K1631="OUI",M1631&gt;0),M1631*IF($O1631&gt;41790,5.94,5.65),"")</f>
        <v/>
      </c>
      <c r="S1631" s="50" t="str">
        <f t="array" ref="S1631">IF(AND(E1631&lt;&gt;"",G1631="REV",K1631="OUI",M1631&gt;0),M1631*IF($O1631&gt;41790,6.2,5.9),"")</f>
        <v/>
      </c>
      <c r="T1631" s="57" t="str">
        <f t="array" ref="T1631">IF(AND(E1631&lt;&gt;"",K1631="NON",OR(L1631="Branchement individuel",L1631="Batiment détruit")),3,"")</f>
        <v/>
      </c>
      <c r="U1631" s="58"/>
      <c r="V1631" s="58" t="str">
        <f t="array" ref="V1631">IF(AND(E1631&lt;&gt;"",K1631="OUI",Q1631="OUI"),18,"")</f>
        <v/>
      </c>
      <c r="W1631" s="49" t="str">
        <f t="array" ref="W1631">IF(AND(E1631&lt;&gt;"",K1631="OUI",Q1631="OUI"),60,"")</f>
        <v/>
      </c>
      <c r="X1631" s="56"/>
      <c r="Y1631" s="49"/>
      <c r="Z1631" s="49"/>
      <c r="AA1631" s="51"/>
      <c r="AB1631" s="48"/>
    </row>
    <row r="1632" spans="1:28" x14ac:dyDescent="0.25">
      <c r="A1632" s="152" t="str">
        <f t="array" ref="A1632">IF(D1632="",RIGHT(E1632,7),"")</f>
        <v>5637884</v>
      </c>
      <c r="B1632" s="152">
        <f t="array" ref="B1632">E1632</f>
        <v>10005637884</v>
      </c>
      <c r="C1632" s="61" t="str">
        <f t="array" ref="C1632">IFERROR(VLOOKUP(B1632,RT!A:B,2,FALSE),"")</f>
        <v/>
      </c>
      <c r="D1632" s="7" t="str">
        <f t="array" ref="D1632">IFERROR(VLOOKUP(B1632,RT!A:J,10,FALSE),"")</f>
        <v/>
      </c>
      <c r="E1632" s="203">
        <v>10005637884</v>
      </c>
      <c r="F1632" s="204" t="s">
        <v>1969</v>
      </c>
      <c r="G1632" s="204" t="s">
        <v>70</v>
      </c>
      <c r="H1632" s="204"/>
      <c r="I1632" s="204" t="s">
        <v>1833</v>
      </c>
      <c r="J1632" s="202" t="s">
        <v>324</v>
      </c>
      <c r="K1632" s="169" t="str">
        <f t="array" ref="K1632">IFERROR(VLOOKUP(B1632,RT!A:K,11,FALSE),"")</f>
        <v/>
      </c>
      <c r="L1632" s="170" t="str">
        <f t="array" ref="L1632">IFERROR(VLOOKUP(B1632,RT!A:AJ,36,FALSE),"")</f>
        <v/>
      </c>
      <c r="M1632" s="53" t="str">
        <f t="array" ref="M1632">IFERROR(VLOOKUP(B1632,RT!A:AL,38,FALSE),"")</f>
        <v/>
      </c>
      <c r="N1632" s="52" t="str">
        <f t="array" ref="N1632">IFERROR(VLOOKUP(B1632,RT!A:AK,37,FALSE),"")</f>
        <v/>
      </c>
      <c r="O1632" s="54" t="str">
        <f t="array" ref="O1632">IFERROR(VLOOKUP(B1632,RT!A:I,9,FALSE),"")</f>
        <v/>
      </c>
      <c r="P1632" s="52" t="str">
        <f t="array" ref="P1632">IFERROR(VLOOKUP(B1632,RT!A:H,8,FALSE),"")</f>
        <v/>
      </c>
      <c r="Q1632" s="55" t="str">
        <f t="array" ref="Q1632">IFERROR(VLOOKUP(B1632,RT!A:AA,27,FALSE),"")</f>
        <v/>
      </c>
      <c r="R1632" s="56" t="str">
        <f t="array" ref="R1632">IF(AND(E1632&lt;&gt;"",G1632="INS",K1632="OUI",M1632&gt;0),M1632*IF($O1632&gt;41790,5.94,5.65),"")</f>
        <v/>
      </c>
      <c r="S1632" s="50" t="str">
        <f t="array" ref="S1632">IF(AND(E1632&lt;&gt;"",G1632="REV",K1632="OUI",M1632&gt;0),M1632*IF($O1632&gt;41790,6.2,5.9),"")</f>
        <v/>
      </c>
      <c r="T1632" s="57" t="str">
        <f t="array" ref="T1632">IF(AND(E1632&lt;&gt;"",K1632="NON",OR(L1632="Branchement individuel",L1632="Batiment détruit")),3,"")</f>
        <v/>
      </c>
      <c r="U1632" s="58"/>
      <c r="V1632" s="58" t="str">
        <f t="array" ref="V1632">IF(AND(E1632&lt;&gt;"",K1632="OUI",Q1632="OUI"),18,"")</f>
        <v/>
      </c>
      <c r="W1632" s="49" t="str">
        <f t="array" ref="W1632">IF(AND(E1632&lt;&gt;"",K1632="OUI",Q1632="OUI"),60,"")</f>
        <v/>
      </c>
      <c r="X1632" s="56"/>
      <c r="Y1632" s="49"/>
      <c r="Z1632" s="49"/>
      <c r="AA1632" s="51"/>
      <c r="AB1632" s="48"/>
    </row>
    <row r="1633" spans="1:28" x14ac:dyDescent="0.25">
      <c r="A1633" s="152" t="str">
        <f t="array" ref="A1633">IF(D1633="",RIGHT(E1633,7),"")</f>
        <v>5423657</v>
      </c>
      <c r="B1633" s="152">
        <f t="array" ref="B1633">E1633</f>
        <v>10005423657</v>
      </c>
      <c r="C1633" s="61" t="str">
        <f t="array" ref="C1633">IFERROR(VLOOKUP(B1633,RT!A:B,2,FALSE),"")</f>
        <v/>
      </c>
      <c r="D1633" s="7" t="str">
        <f t="array" ref="D1633">IFERROR(VLOOKUP(B1633,RT!A:J,10,FALSE),"")</f>
        <v/>
      </c>
      <c r="E1633" s="203">
        <v>10005423657</v>
      </c>
      <c r="F1633" s="204" t="s">
        <v>1882</v>
      </c>
      <c r="G1633" s="204" t="s">
        <v>70</v>
      </c>
      <c r="H1633" s="204"/>
      <c r="I1633" s="204" t="s">
        <v>1833</v>
      </c>
      <c r="J1633" s="202" t="s">
        <v>324</v>
      </c>
      <c r="K1633" s="169" t="str">
        <f t="array" ref="K1633">IFERROR(VLOOKUP(B1633,RT!A:K,11,FALSE),"")</f>
        <v/>
      </c>
      <c r="L1633" s="170" t="str">
        <f t="array" ref="L1633">IFERROR(VLOOKUP(B1633,RT!A:AJ,36,FALSE),"")</f>
        <v/>
      </c>
      <c r="M1633" s="53" t="str">
        <f t="array" ref="M1633">IFERROR(VLOOKUP(B1633,RT!A:AL,38,FALSE),"")</f>
        <v/>
      </c>
      <c r="N1633" s="52" t="str">
        <f t="array" ref="N1633">IFERROR(VLOOKUP(B1633,RT!A:AK,37,FALSE),"")</f>
        <v/>
      </c>
      <c r="O1633" s="54" t="str">
        <f t="array" ref="O1633">IFERROR(VLOOKUP(B1633,RT!A:I,9,FALSE),"")</f>
        <v/>
      </c>
      <c r="P1633" s="52" t="str">
        <f t="array" ref="P1633">IFERROR(VLOOKUP(B1633,RT!A:H,8,FALSE),"")</f>
        <v/>
      </c>
      <c r="Q1633" s="55" t="str">
        <f t="array" ref="Q1633">IFERROR(VLOOKUP(B1633,RT!A:AA,27,FALSE),"")</f>
        <v/>
      </c>
      <c r="R1633" s="56" t="str">
        <f t="array" ref="R1633">IF(AND(E1633&lt;&gt;"",G1633="INS",K1633="OUI",M1633&gt;0),M1633*IF($O1633&gt;41790,5.94,5.65),"")</f>
        <v/>
      </c>
      <c r="S1633" s="50" t="str">
        <f t="array" ref="S1633">IF(AND(E1633&lt;&gt;"",G1633="REV",K1633="OUI",M1633&gt;0),M1633*IF($O1633&gt;41790,6.2,5.9),"")</f>
        <v/>
      </c>
      <c r="T1633" s="57" t="str">
        <f t="array" ref="T1633">IF(AND(E1633&lt;&gt;"",K1633="NON",OR(L1633="Branchement individuel",L1633="Batiment détruit")),3,"")</f>
        <v/>
      </c>
      <c r="U1633" s="58"/>
      <c r="V1633" s="58" t="str">
        <f t="array" ref="V1633">IF(AND(E1633&lt;&gt;"",K1633="OUI",Q1633="OUI"),18,"")</f>
        <v/>
      </c>
      <c r="W1633" s="49" t="str">
        <f t="array" ref="W1633">IF(AND(E1633&lt;&gt;"",K1633="OUI",Q1633="OUI"),60,"")</f>
        <v/>
      </c>
      <c r="X1633" s="56"/>
      <c r="Y1633" s="49"/>
      <c r="Z1633" s="49"/>
      <c r="AA1633" s="51"/>
      <c r="AB1633" s="48"/>
    </row>
    <row r="1634" spans="1:28" x14ac:dyDescent="0.25">
      <c r="A1634" s="152" t="str">
        <f t="array" ref="A1634">IF(D1634="",RIGHT(E1634,7),"")</f>
        <v>5498591</v>
      </c>
      <c r="B1634" s="152">
        <f t="array" ref="B1634">E1634</f>
        <v>10005498591</v>
      </c>
      <c r="C1634" s="61" t="str">
        <f t="array" ref="C1634">IFERROR(VLOOKUP(B1634,RT!A:B,2,FALSE),"")</f>
        <v/>
      </c>
      <c r="D1634" s="7" t="str">
        <f t="array" ref="D1634">IFERROR(VLOOKUP(B1634,RT!A:J,10,FALSE),"")</f>
        <v/>
      </c>
      <c r="E1634" s="203">
        <v>10005498591</v>
      </c>
      <c r="F1634" s="204" t="s">
        <v>1922</v>
      </c>
      <c r="G1634" s="204" t="s">
        <v>70</v>
      </c>
      <c r="H1634" s="204"/>
      <c r="I1634" s="204" t="s">
        <v>1833</v>
      </c>
      <c r="J1634" s="202" t="s">
        <v>324</v>
      </c>
      <c r="K1634" s="169" t="str">
        <f t="array" ref="K1634">IFERROR(VLOOKUP(B1634,RT!A:K,11,FALSE),"")</f>
        <v/>
      </c>
      <c r="L1634" s="170" t="str">
        <f t="array" ref="L1634">IFERROR(VLOOKUP(B1634,RT!A:AJ,36,FALSE),"")</f>
        <v/>
      </c>
      <c r="M1634" s="53" t="str">
        <f t="array" ref="M1634">IFERROR(VLOOKUP(B1634,RT!A:AL,38,FALSE),"")</f>
        <v/>
      </c>
      <c r="N1634" s="52" t="str">
        <f t="array" ref="N1634">IFERROR(VLOOKUP(B1634,RT!A:AK,37,FALSE),"")</f>
        <v/>
      </c>
      <c r="O1634" s="54" t="str">
        <f t="array" ref="O1634">IFERROR(VLOOKUP(B1634,RT!A:I,9,FALSE),"")</f>
        <v/>
      </c>
      <c r="P1634" s="52" t="str">
        <f t="array" ref="P1634">IFERROR(VLOOKUP(B1634,RT!A:H,8,FALSE),"")</f>
        <v/>
      </c>
      <c r="Q1634" s="55" t="str">
        <f t="array" ref="Q1634">IFERROR(VLOOKUP(B1634,RT!A:AA,27,FALSE),"")</f>
        <v/>
      </c>
      <c r="R1634" s="56" t="str">
        <f t="array" ref="R1634">IF(AND(E1634&lt;&gt;"",G1634="INS",K1634="OUI",M1634&gt;0),M1634*IF($O1634&gt;41790,5.94,5.65),"")</f>
        <v/>
      </c>
      <c r="S1634" s="50" t="str">
        <f t="array" ref="S1634">IF(AND(E1634&lt;&gt;"",G1634="REV",K1634="OUI",M1634&gt;0),M1634*IF($O1634&gt;41790,6.2,5.9),"")</f>
        <v/>
      </c>
      <c r="T1634" s="57" t="str">
        <f t="array" ref="T1634">IF(AND(E1634&lt;&gt;"",K1634="NON",OR(L1634="Branchement individuel",L1634="Batiment détruit")),3,"")</f>
        <v/>
      </c>
      <c r="U1634" s="58"/>
      <c r="V1634" s="58" t="str">
        <f t="array" ref="V1634">IF(AND(E1634&lt;&gt;"",K1634="OUI",Q1634="OUI"),18,"")</f>
        <v/>
      </c>
      <c r="W1634" s="49" t="str">
        <f t="array" ref="W1634">IF(AND(E1634&lt;&gt;"",K1634="OUI",Q1634="OUI"),60,"")</f>
        <v/>
      </c>
      <c r="X1634" s="56"/>
      <c r="Y1634" s="49"/>
      <c r="Z1634" s="49"/>
      <c r="AA1634" s="51"/>
      <c r="AB1634" s="48"/>
    </row>
    <row r="1635" spans="1:28" x14ac:dyDescent="0.25">
      <c r="A1635" s="152" t="str">
        <f t="array" ref="A1635">IF(D1635="",RIGHT(E1635,7),"")</f>
        <v>5499307</v>
      </c>
      <c r="B1635" s="152">
        <f t="array" ref="B1635">E1635</f>
        <v>10005499307</v>
      </c>
      <c r="C1635" s="61" t="str">
        <f t="array" ref="C1635">IFERROR(VLOOKUP(B1635,RT!A:B,2,FALSE),"")</f>
        <v/>
      </c>
      <c r="D1635" s="7" t="str">
        <f t="array" ref="D1635">IFERROR(VLOOKUP(B1635,RT!A:J,10,FALSE),"")</f>
        <v/>
      </c>
      <c r="E1635" s="203">
        <v>10005499307</v>
      </c>
      <c r="F1635" s="204" t="s">
        <v>1951</v>
      </c>
      <c r="G1635" s="204" t="s">
        <v>70</v>
      </c>
      <c r="H1635" s="204"/>
      <c r="I1635" s="204" t="s">
        <v>1833</v>
      </c>
      <c r="J1635" s="202" t="s">
        <v>324</v>
      </c>
      <c r="K1635" s="169" t="str">
        <f t="array" ref="K1635">IFERROR(VLOOKUP(B1635,RT!A:K,11,FALSE),"")</f>
        <v/>
      </c>
      <c r="L1635" s="170" t="str">
        <f t="array" ref="L1635">IFERROR(VLOOKUP(B1635,RT!A:AJ,36,FALSE),"")</f>
        <v/>
      </c>
      <c r="M1635" s="53" t="str">
        <f t="array" ref="M1635">IFERROR(VLOOKUP(B1635,RT!A:AL,38,FALSE),"")</f>
        <v/>
      </c>
      <c r="N1635" s="52" t="str">
        <f t="array" ref="N1635">IFERROR(VLOOKUP(B1635,RT!A:AK,37,FALSE),"")</f>
        <v/>
      </c>
      <c r="O1635" s="54" t="str">
        <f t="array" ref="O1635">IFERROR(VLOOKUP(B1635,RT!A:I,9,FALSE),"")</f>
        <v/>
      </c>
      <c r="P1635" s="52" t="str">
        <f t="array" ref="P1635">IFERROR(VLOOKUP(B1635,RT!A:H,8,FALSE),"")</f>
        <v/>
      </c>
      <c r="Q1635" s="55" t="str">
        <f t="array" ref="Q1635">IFERROR(VLOOKUP(B1635,RT!A:AA,27,FALSE),"")</f>
        <v/>
      </c>
      <c r="R1635" s="56" t="str">
        <f t="array" ref="R1635">IF(AND(E1635&lt;&gt;"",G1635="INS",K1635="OUI",M1635&gt;0),M1635*IF($O1635&gt;41790,5.94,5.65),"")</f>
        <v/>
      </c>
      <c r="S1635" s="50" t="str">
        <f t="array" ref="S1635">IF(AND(E1635&lt;&gt;"",G1635="REV",K1635="OUI",M1635&gt;0),M1635*IF($O1635&gt;41790,6.2,5.9),"")</f>
        <v/>
      </c>
      <c r="T1635" s="57" t="str">
        <f t="array" ref="T1635">IF(AND(E1635&lt;&gt;"",K1635="NON",OR(L1635="Branchement individuel",L1635="Batiment détruit")),3,"")</f>
        <v/>
      </c>
      <c r="U1635" s="58"/>
      <c r="V1635" s="58" t="str">
        <f t="array" ref="V1635">IF(AND(E1635&lt;&gt;"",K1635="OUI",Q1635="OUI"),18,"")</f>
        <v/>
      </c>
      <c r="W1635" s="49" t="str">
        <f t="array" ref="W1635">IF(AND(E1635&lt;&gt;"",K1635="OUI",Q1635="OUI"),60,"")</f>
        <v/>
      </c>
      <c r="X1635" s="56"/>
      <c r="Y1635" s="49"/>
      <c r="Z1635" s="49"/>
      <c r="AA1635" s="51"/>
      <c r="AB1635" s="48"/>
    </row>
    <row r="1636" spans="1:28" x14ac:dyDescent="0.25">
      <c r="A1636" s="152" t="str">
        <f t="array" ref="A1636">IF(D1636="",RIGHT(E1636,7),"")</f>
        <v>5144426</v>
      </c>
      <c r="B1636" s="152">
        <f t="array" ref="B1636">E1636</f>
        <v>10005144426</v>
      </c>
      <c r="C1636" s="61" t="str">
        <f t="array" ref="C1636">IFERROR(VLOOKUP(B1636,RT!A:B,2,FALSE),"")</f>
        <v/>
      </c>
      <c r="D1636" s="7" t="str">
        <f t="array" ref="D1636">IFERROR(VLOOKUP(B1636,RT!A:J,10,FALSE),"")</f>
        <v/>
      </c>
      <c r="E1636" s="203">
        <v>10005144426</v>
      </c>
      <c r="F1636" s="204" t="s">
        <v>1892</v>
      </c>
      <c r="G1636" s="204" t="s">
        <v>70</v>
      </c>
      <c r="H1636" s="204"/>
      <c r="I1636" s="204" t="s">
        <v>1833</v>
      </c>
      <c r="J1636" s="202" t="s">
        <v>324</v>
      </c>
      <c r="K1636" s="169" t="str">
        <f t="array" ref="K1636">IFERROR(VLOOKUP(B1636,RT!A:K,11,FALSE),"")</f>
        <v/>
      </c>
      <c r="L1636" s="170" t="str">
        <f t="array" ref="L1636">IFERROR(VLOOKUP(B1636,RT!A:AJ,36,FALSE),"")</f>
        <v/>
      </c>
      <c r="M1636" s="53" t="str">
        <f t="array" ref="M1636">IFERROR(VLOOKUP(B1636,RT!A:AL,38,FALSE),"")</f>
        <v/>
      </c>
      <c r="N1636" s="52" t="str">
        <f t="array" ref="N1636">IFERROR(VLOOKUP(B1636,RT!A:AK,37,FALSE),"")</f>
        <v/>
      </c>
      <c r="O1636" s="54" t="str">
        <f t="array" ref="O1636">IFERROR(VLOOKUP(B1636,RT!A:I,9,FALSE),"")</f>
        <v/>
      </c>
      <c r="P1636" s="52" t="str">
        <f t="array" ref="P1636">IFERROR(VLOOKUP(B1636,RT!A:H,8,FALSE),"")</f>
        <v/>
      </c>
      <c r="Q1636" s="55" t="str">
        <f t="array" ref="Q1636">IFERROR(VLOOKUP(B1636,RT!A:AA,27,FALSE),"")</f>
        <v/>
      </c>
      <c r="R1636" s="56" t="str">
        <f t="array" ref="R1636">IF(AND(E1636&lt;&gt;"",G1636="INS",K1636="OUI",M1636&gt;0),M1636*IF($O1636&gt;41790,5.94,5.65),"")</f>
        <v/>
      </c>
      <c r="S1636" s="50" t="str">
        <f t="array" ref="S1636">IF(AND(E1636&lt;&gt;"",G1636="REV",K1636="OUI",M1636&gt;0),M1636*IF($O1636&gt;41790,6.2,5.9),"")</f>
        <v/>
      </c>
      <c r="T1636" s="57" t="str">
        <f t="array" ref="T1636">IF(AND(E1636&lt;&gt;"",K1636="NON",OR(L1636="Branchement individuel",L1636="Batiment détruit")),3,"")</f>
        <v/>
      </c>
      <c r="U1636" s="58"/>
      <c r="V1636" s="58" t="str">
        <f t="array" ref="V1636">IF(AND(E1636&lt;&gt;"",K1636="OUI",Q1636="OUI"),18,"")</f>
        <v/>
      </c>
      <c r="W1636" s="49" t="str">
        <f t="array" ref="W1636">IF(AND(E1636&lt;&gt;"",K1636="OUI",Q1636="OUI"),60,"")</f>
        <v/>
      </c>
      <c r="X1636" s="56"/>
      <c r="Y1636" s="49"/>
      <c r="Z1636" s="49"/>
      <c r="AA1636" s="51"/>
      <c r="AB1636" s="48"/>
    </row>
    <row r="1637" spans="1:28" x14ac:dyDescent="0.25">
      <c r="A1637" s="152" t="str">
        <f t="array" ref="A1637">IF(D1637="",RIGHT(E1637,7),"")</f>
        <v>5464579</v>
      </c>
      <c r="B1637" s="152">
        <f t="array" ref="B1637">E1637</f>
        <v>10005464579</v>
      </c>
      <c r="C1637" s="61" t="str">
        <f t="array" ref="C1637">IFERROR(VLOOKUP(B1637,RT!A:B,2,FALSE),"")</f>
        <v/>
      </c>
      <c r="D1637" s="7" t="str">
        <f t="array" ref="D1637">IFERROR(VLOOKUP(B1637,RT!A:J,10,FALSE),"")</f>
        <v/>
      </c>
      <c r="E1637" s="203">
        <v>10005464579</v>
      </c>
      <c r="F1637" s="204" t="s">
        <v>1904</v>
      </c>
      <c r="G1637" s="204" t="s">
        <v>70</v>
      </c>
      <c r="H1637" s="204"/>
      <c r="I1637" s="204" t="s">
        <v>1833</v>
      </c>
      <c r="J1637" s="202" t="s">
        <v>324</v>
      </c>
      <c r="K1637" s="169" t="str">
        <f t="array" ref="K1637">IFERROR(VLOOKUP(B1637,RT!A:K,11,FALSE),"")</f>
        <v/>
      </c>
      <c r="L1637" s="170" t="str">
        <f t="array" ref="L1637">IFERROR(VLOOKUP(B1637,RT!A:AJ,36,FALSE),"")</f>
        <v/>
      </c>
      <c r="M1637" s="53" t="str">
        <f t="array" ref="M1637">IFERROR(VLOOKUP(B1637,RT!A:AL,38,FALSE),"")</f>
        <v/>
      </c>
      <c r="N1637" s="52" t="str">
        <f t="array" ref="N1637">IFERROR(VLOOKUP(B1637,RT!A:AK,37,FALSE),"")</f>
        <v/>
      </c>
      <c r="O1637" s="54" t="str">
        <f t="array" ref="O1637">IFERROR(VLOOKUP(B1637,RT!A:I,9,FALSE),"")</f>
        <v/>
      </c>
      <c r="P1637" s="52" t="str">
        <f t="array" ref="P1637">IFERROR(VLOOKUP(B1637,RT!A:H,8,FALSE),"")</f>
        <v/>
      </c>
      <c r="Q1637" s="55" t="str">
        <f t="array" ref="Q1637">IFERROR(VLOOKUP(B1637,RT!A:AA,27,FALSE),"")</f>
        <v/>
      </c>
      <c r="R1637" s="56" t="str">
        <f t="array" ref="R1637">IF(AND(E1637&lt;&gt;"",G1637="INS",K1637="OUI",M1637&gt;0),M1637*IF($O1637&gt;41790,5.94,5.65),"")</f>
        <v/>
      </c>
      <c r="S1637" s="50" t="str">
        <f t="array" ref="S1637">IF(AND(E1637&lt;&gt;"",G1637="REV",K1637="OUI",M1637&gt;0),M1637*IF($O1637&gt;41790,6.2,5.9),"")</f>
        <v/>
      </c>
      <c r="T1637" s="57" t="str">
        <f t="array" ref="T1637">IF(AND(E1637&lt;&gt;"",K1637="NON",OR(L1637="Branchement individuel",L1637="Batiment détruit")),3,"")</f>
        <v/>
      </c>
      <c r="U1637" s="58"/>
      <c r="V1637" s="58" t="str">
        <f t="array" ref="V1637">IF(AND(E1637&lt;&gt;"",K1637="OUI",Q1637="OUI"),18,"")</f>
        <v/>
      </c>
      <c r="W1637" s="49" t="str">
        <f t="array" ref="W1637">IF(AND(E1637&lt;&gt;"",K1637="OUI",Q1637="OUI"),60,"")</f>
        <v/>
      </c>
      <c r="X1637" s="56"/>
      <c r="Y1637" s="49"/>
      <c r="Z1637" s="49"/>
      <c r="AA1637" s="51"/>
      <c r="AB1637" s="48"/>
    </row>
    <row r="1638" spans="1:28" x14ac:dyDescent="0.25">
      <c r="A1638" s="152" t="str">
        <f t="array" ref="A1638">IF(D1638="",RIGHT(E1638,7),"")</f>
        <v>5384449</v>
      </c>
      <c r="B1638" s="152">
        <f t="array" ref="B1638">E1638</f>
        <v>10005384449</v>
      </c>
      <c r="C1638" s="61" t="str">
        <f t="array" ref="C1638">IFERROR(VLOOKUP(B1638,RT!A:B,2,FALSE),"")</f>
        <v/>
      </c>
      <c r="D1638" s="7" t="str">
        <f t="array" ref="D1638">IFERROR(VLOOKUP(B1638,RT!A:J,10,FALSE),"")</f>
        <v/>
      </c>
      <c r="E1638" s="203">
        <v>10005384449</v>
      </c>
      <c r="F1638" s="204" t="s">
        <v>1943</v>
      </c>
      <c r="G1638" s="204" t="s">
        <v>70</v>
      </c>
      <c r="H1638" s="204"/>
      <c r="I1638" s="204" t="s">
        <v>1833</v>
      </c>
      <c r="J1638" s="202" t="s">
        <v>324</v>
      </c>
      <c r="K1638" s="169" t="str">
        <f t="array" ref="K1638">IFERROR(VLOOKUP(B1638,RT!A:K,11,FALSE),"")</f>
        <v/>
      </c>
      <c r="L1638" s="170" t="str">
        <f t="array" ref="L1638">IFERROR(VLOOKUP(B1638,RT!A:AJ,36,FALSE),"")</f>
        <v/>
      </c>
      <c r="M1638" s="53" t="str">
        <f t="array" ref="M1638">IFERROR(VLOOKUP(B1638,RT!A:AL,38,FALSE),"")</f>
        <v/>
      </c>
      <c r="N1638" s="52" t="str">
        <f t="array" ref="N1638">IFERROR(VLOOKUP(B1638,RT!A:AK,37,FALSE),"")</f>
        <v/>
      </c>
      <c r="O1638" s="54" t="str">
        <f t="array" ref="O1638">IFERROR(VLOOKUP(B1638,RT!A:I,9,FALSE),"")</f>
        <v/>
      </c>
      <c r="P1638" s="52" t="str">
        <f t="array" ref="P1638">IFERROR(VLOOKUP(B1638,RT!A:H,8,FALSE),"")</f>
        <v/>
      </c>
      <c r="Q1638" s="55" t="str">
        <f t="array" ref="Q1638">IFERROR(VLOOKUP(B1638,RT!A:AA,27,FALSE),"")</f>
        <v/>
      </c>
      <c r="R1638" s="56" t="str">
        <f t="array" ref="R1638">IF(AND(E1638&lt;&gt;"",G1638="INS",K1638="OUI",M1638&gt;0),M1638*IF($O1638&gt;41790,5.94,5.65),"")</f>
        <v/>
      </c>
      <c r="S1638" s="50" t="str">
        <f t="array" ref="S1638">IF(AND(E1638&lt;&gt;"",G1638="REV",K1638="OUI",M1638&gt;0),M1638*IF($O1638&gt;41790,6.2,5.9),"")</f>
        <v/>
      </c>
      <c r="T1638" s="57" t="str">
        <f t="array" ref="T1638">IF(AND(E1638&lt;&gt;"",K1638="NON",OR(L1638="Branchement individuel",L1638="Batiment détruit")),3,"")</f>
        <v/>
      </c>
      <c r="U1638" s="58"/>
      <c r="V1638" s="58" t="str">
        <f t="array" ref="V1638">IF(AND(E1638&lt;&gt;"",K1638="OUI",Q1638="OUI"),18,"")</f>
        <v/>
      </c>
      <c r="W1638" s="49" t="str">
        <f t="array" ref="W1638">IF(AND(E1638&lt;&gt;"",K1638="OUI",Q1638="OUI"),60,"")</f>
        <v/>
      </c>
      <c r="X1638" s="56"/>
      <c r="Y1638" s="49"/>
      <c r="Z1638" s="49"/>
      <c r="AA1638" s="51"/>
      <c r="AB1638" s="48"/>
    </row>
    <row r="1639" spans="1:28" x14ac:dyDescent="0.25">
      <c r="A1639" s="152" t="str">
        <f t="array" ref="A1639">IF(D1639="",RIGHT(E1639,7),"")</f>
        <v>5384922</v>
      </c>
      <c r="B1639" s="152">
        <f t="array" ref="B1639">E1639</f>
        <v>10005384922</v>
      </c>
      <c r="C1639" s="61" t="str">
        <f t="array" ref="C1639">IFERROR(VLOOKUP(B1639,RT!A:B,2,FALSE),"")</f>
        <v/>
      </c>
      <c r="D1639" s="7" t="str">
        <f t="array" ref="D1639">IFERROR(VLOOKUP(B1639,RT!A:J,10,FALSE),"")</f>
        <v/>
      </c>
      <c r="E1639" s="203">
        <v>10005384922</v>
      </c>
      <c r="F1639" s="204" t="s">
        <v>1972</v>
      </c>
      <c r="G1639" s="204" t="s">
        <v>70</v>
      </c>
      <c r="H1639" s="204"/>
      <c r="I1639" s="204" t="s">
        <v>1833</v>
      </c>
      <c r="J1639" s="202" t="s">
        <v>324</v>
      </c>
      <c r="K1639" s="169" t="str">
        <f t="array" ref="K1639">IFERROR(VLOOKUP(B1639,RT!A:K,11,FALSE),"")</f>
        <v/>
      </c>
      <c r="L1639" s="170" t="str">
        <f t="array" ref="L1639">IFERROR(VLOOKUP(B1639,RT!A:AJ,36,FALSE),"")</f>
        <v/>
      </c>
      <c r="M1639" s="53" t="str">
        <f t="array" ref="M1639">IFERROR(VLOOKUP(B1639,RT!A:AL,38,FALSE),"")</f>
        <v/>
      </c>
      <c r="N1639" s="52" t="str">
        <f t="array" ref="N1639">IFERROR(VLOOKUP(B1639,RT!A:AK,37,FALSE),"")</f>
        <v/>
      </c>
      <c r="O1639" s="54" t="str">
        <f t="array" ref="O1639">IFERROR(VLOOKUP(B1639,RT!A:I,9,FALSE),"")</f>
        <v/>
      </c>
      <c r="P1639" s="52" t="str">
        <f t="array" ref="P1639">IFERROR(VLOOKUP(B1639,RT!A:H,8,FALSE),"")</f>
        <v/>
      </c>
      <c r="Q1639" s="55" t="str">
        <f t="array" ref="Q1639">IFERROR(VLOOKUP(B1639,RT!A:AA,27,FALSE),"")</f>
        <v/>
      </c>
      <c r="R1639" s="56" t="str">
        <f t="array" ref="R1639">IF(AND(E1639&lt;&gt;"",G1639="INS",K1639="OUI",M1639&gt;0),M1639*IF($O1639&gt;41790,5.94,5.65),"")</f>
        <v/>
      </c>
      <c r="S1639" s="50" t="str">
        <f t="array" ref="S1639">IF(AND(E1639&lt;&gt;"",G1639="REV",K1639="OUI",M1639&gt;0),M1639*IF($O1639&gt;41790,6.2,5.9),"")</f>
        <v/>
      </c>
      <c r="T1639" s="57" t="str">
        <f t="array" ref="T1639">IF(AND(E1639&lt;&gt;"",K1639="NON",OR(L1639="Branchement individuel",L1639="Batiment détruit")),3,"")</f>
        <v/>
      </c>
      <c r="U1639" s="58"/>
      <c r="V1639" s="58" t="str">
        <f t="array" ref="V1639">IF(AND(E1639&lt;&gt;"",K1639="OUI",Q1639="OUI"),18,"")</f>
        <v/>
      </c>
      <c r="W1639" s="49" t="str">
        <f t="array" ref="W1639">IF(AND(E1639&lt;&gt;"",K1639="OUI",Q1639="OUI"),60,"")</f>
        <v/>
      </c>
      <c r="X1639" s="56"/>
      <c r="Y1639" s="49"/>
      <c r="Z1639" s="49"/>
      <c r="AA1639" s="51"/>
      <c r="AB1639" s="48"/>
    </row>
    <row r="1640" spans="1:28" x14ac:dyDescent="0.25">
      <c r="A1640" s="152" t="str">
        <f t="array" ref="A1640">IF(D1640="",RIGHT(E1640,7),"")</f>
        <v>5383979</v>
      </c>
      <c r="B1640" s="152">
        <f t="array" ref="B1640">E1640</f>
        <v>10005383979</v>
      </c>
      <c r="C1640" s="61" t="str">
        <f t="array" ref="C1640">IFERROR(VLOOKUP(B1640,RT!A:B,2,FALSE),"")</f>
        <v/>
      </c>
      <c r="D1640" s="7" t="str">
        <f t="array" ref="D1640">IFERROR(VLOOKUP(B1640,RT!A:J,10,FALSE),"")</f>
        <v/>
      </c>
      <c r="E1640" s="203">
        <v>10005383979</v>
      </c>
      <c r="F1640" s="204" t="s">
        <v>1942</v>
      </c>
      <c r="G1640" s="204" t="s">
        <v>70</v>
      </c>
      <c r="H1640" s="204"/>
      <c r="I1640" s="204" t="s">
        <v>1833</v>
      </c>
      <c r="J1640" s="202" t="s">
        <v>324</v>
      </c>
      <c r="K1640" s="169" t="str">
        <f t="array" ref="K1640">IFERROR(VLOOKUP(B1640,RT!A:K,11,FALSE),"")</f>
        <v/>
      </c>
      <c r="L1640" s="170" t="str">
        <f t="array" ref="L1640">IFERROR(VLOOKUP(B1640,RT!A:AJ,36,FALSE),"")</f>
        <v/>
      </c>
      <c r="M1640" s="53" t="str">
        <f t="array" ref="M1640">IFERROR(VLOOKUP(B1640,RT!A:AL,38,FALSE),"")</f>
        <v/>
      </c>
      <c r="N1640" s="52" t="str">
        <f t="array" ref="N1640">IFERROR(VLOOKUP(B1640,RT!A:AK,37,FALSE),"")</f>
        <v/>
      </c>
      <c r="O1640" s="54" t="str">
        <f t="array" ref="O1640">IFERROR(VLOOKUP(B1640,RT!A:I,9,FALSE),"")</f>
        <v/>
      </c>
      <c r="P1640" s="52" t="str">
        <f t="array" ref="P1640">IFERROR(VLOOKUP(B1640,RT!A:H,8,FALSE),"")</f>
        <v/>
      </c>
      <c r="Q1640" s="55" t="str">
        <f t="array" ref="Q1640">IFERROR(VLOOKUP(B1640,RT!A:AA,27,FALSE),"")</f>
        <v/>
      </c>
      <c r="R1640" s="56" t="str">
        <f t="array" ref="R1640">IF(AND(E1640&lt;&gt;"",G1640="INS",K1640="OUI",M1640&gt;0),M1640*IF($O1640&gt;41790,5.94,5.65),"")</f>
        <v/>
      </c>
      <c r="S1640" s="50" t="str">
        <f t="array" ref="S1640">IF(AND(E1640&lt;&gt;"",G1640="REV",K1640="OUI",M1640&gt;0),M1640*IF($O1640&gt;41790,6.2,5.9),"")</f>
        <v/>
      </c>
      <c r="T1640" s="57" t="str">
        <f t="array" ref="T1640">IF(AND(E1640&lt;&gt;"",K1640="NON",OR(L1640="Branchement individuel",L1640="Batiment détruit")),3,"")</f>
        <v/>
      </c>
      <c r="U1640" s="58"/>
      <c r="V1640" s="58" t="str">
        <f t="array" ref="V1640">IF(AND(E1640&lt;&gt;"",K1640="OUI",Q1640="OUI"),18,"")</f>
        <v/>
      </c>
      <c r="W1640" s="49" t="str">
        <f t="array" ref="W1640">IF(AND(E1640&lt;&gt;"",K1640="OUI",Q1640="OUI"),60,"")</f>
        <v/>
      </c>
      <c r="X1640" s="56"/>
      <c r="Y1640" s="49"/>
      <c r="Z1640" s="49"/>
      <c r="AA1640" s="51"/>
      <c r="AB1640" s="48"/>
    </row>
    <row r="1641" spans="1:28" x14ac:dyDescent="0.25">
      <c r="A1641" s="152" t="str">
        <f t="array" ref="A1641">IF(D1641="",RIGHT(E1641,7),"")</f>
        <v>5385376</v>
      </c>
      <c r="B1641" s="152">
        <f t="array" ref="B1641">E1641</f>
        <v>10005385376</v>
      </c>
      <c r="C1641" s="61" t="str">
        <f t="array" ref="C1641">IFERROR(VLOOKUP(B1641,RT!A:B,2,FALSE),"")</f>
        <v/>
      </c>
      <c r="D1641" s="7" t="str">
        <f t="array" ref="D1641">IFERROR(VLOOKUP(B1641,RT!A:J,10,FALSE),"")</f>
        <v/>
      </c>
      <c r="E1641" s="203">
        <v>10005385376</v>
      </c>
      <c r="F1641" s="204" t="s">
        <v>1944</v>
      </c>
      <c r="G1641" s="204" t="s">
        <v>70</v>
      </c>
      <c r="H1641" s="204"/>
      <c r="I1641" s="204" t="s">
        <v>1833</v>
      </c>
      <c r="J1641" s="202" t="s">
        <v>324</v>
      </c>
      <c r="K1641" s="169" t="str">
        <f t="array" ref="K1641">IFERROR(VLOOKUP(B1641,RT!A:K,11,FALSE),"")</f>
        <v/>
      </c>
      <c r="L1641" s="170" t="str">
        <f t="array" ref="L1641">IFERROR(VLOOKUP(B1641,RT!A:AJ,36,FALSE),"")</f>
        <v/>
      </c>
      <c r="M1641" s="53" t="str">
        <f t="array" ref="M1641">IFERROR(VLOOKUP(B1641,RT!A:AL,38,FALSE),"")</f>
        <v/>
      </c>
      <c r="N1641" s="52" t="str">
        <f t="array" ref="N1641">IFERROR(VLOOKUP(B1641,RT!A:AK,37,FALSE),"")</f>
        <v/>
      </c>
      <c r="O1641" s="54" t="str">
        <f t="array" ref="O1641">IFERROR(VLOOKUP(B1641,RT!A:I,9,FALSE),"")</f>
        <v/>
      </c>
      <c r="P1641" s="52" t="str">
        <f t="array" ref="P1641">IFERROR(VLOOKUP(B1641,RT!A:H,8,FALSE),"")</f>
        <v/>
      </c>
      <c r="Q1641" s="55" t="str">
        <f t="array" ref="Q1641">IFERROR(VLOOKUP(B1641,RT!A:AA,27,FALSE),"")</f>
        <v/>
      </c>
      <c r="R1641" s="56" t="str">
        <f t="array" ref="R1641">IF(AND(E1641&lt;&gt;"",G1641="INS",K1641="OUI",M1641&gt;0),M1641*IF($O1641&gt;41790,5.94,5.65),"")</f>
        <v/>
      </c>
      <c r="S1641" s="50" t="str">
        <f t="array" ref="S1641">IF(AND(E1641&lt;&gt;"",G1641="REV",K1641="OUI",M1641&gt;0),M1641*IF($O1641&gt;41790,6.2,5.9),"")</f>
        <v/>
      </c>
      <c r="T1641" s="57" t="str">
        <f t="array" ref="T1641">IF(AND(E1641&lt;&gt;"",K1641="NON",OR(L1641="Branchement individuel",L1641="Batiment détruit")),3,"")</f>
        <v/>
      </c>
      <c r="U1641" s="58"/>
      <c r="V1641" s="58" t="str">
        <f t="array" ref="V1641">IF(AND(E1641&lt;&gt;"",K1641="OUI",Q1641="OUI"),18,"")</f>
        <v/>
      </c>
      <c r="W1641" s="49" t="str">
        <f t="array" ref="W1641">IF(AND(E1641&lt;&gt;"",K1641="OUI",Q1641="OUI"),60,"")</f>
        <v/>
      </c>
      <c r="X1641" s="56"/>
      <c r="Y1641" s="49"/>
      <c r="Z1641" s="49"/>
      <c r="AA1641" s="51"/>
      <c r="AB1641" s="48"/>
    </row>
    <row r="1642" spans="1:28" x14ac:dyDescent="0.25">
      <c r="A1642" s="152" t="str">
        <f t="array" ref="A1642">IF(D1642="",RIGHT(E1642,7),"")</f>
        <v>5498588</v>
      </c>
      <c r="B1642" s="152">
        <f t="array" ref="B1642">E1642</f>
        <v>10005498588</v>
      </c>
      <c r="C1642" s="61" t="str">
        <f t="array" ref="C1642">IFERROR(VLOOKUP(B1642,RT!A:B,2,FALSE),"")</f>
        <v/>
      </c>
      <c r="D1642" s="7" t="str">
        <f t="array" ref="D1642">IFERROR(VLOOKUP(B1642,RT!A:J,10,FALSE),"")</f>
        <v/>
      </c>
      <c r="E1642" s="203">
        <v>10005498588</v>
      </c>
      <c r="F1642" s="204" t="s">
        <v>1905</v>
      </c>
      <c r="G1642" s="204" t="s">
        <v>70</v>
      </c>
      <c r="H1642" s="204"/>
      <c r="I1642" s="204" t="s">
        <v>1833</v>
      </c>
      <c r="J1642" s="202" t="s">
        <v>324</v>
      </c>
      <c r="K1642" s="169" t="str">
        <f t="array" ref="K1642">IFERROR(VLOOKUP(B1642,RT!A:K,11,FALSE),"")</f>
        <v/>
      </c>
      <c r="L1642" s="170" t="str">
        <f t="array" ref="L1642">IFERROR(VLOOKUP(B1642,RT!A:AJ,36,FALSE),"")</f>
        <v/>
      </c>
      <c r="M1642" s="53" t="str">
        <f t="array" ref="M1642">IFERROR(VLOOKUP(B1642,RT!A:AL,38,FALSE),"")</f>
        <v/>
      </c>
      <c r="N1642" s="52" t="str">
        <f t="array" ref="N1642">IFERROR(VLOOKUP(B1642,RT!A:AK,37,FALSE),"")</f>
        <v/>
      </c>
      <c r="O1642" s="54" t="str">
        <f t="array" ref="O1642">IFERROR(VLOOKUP(B1642,RT!A:I,9,FALSE),"")</f>
        <v/>
      </c>
      <c r="P1642" s="52" t="str">
        <f t="array" ref="P1642">IFERROR(VLOOKUP(B1642,RT!A:H,8,FALSE),"")</f>
        <v/>
      </c>
      <c r="Q1642" s="55" t="str">
        <f t="array" ref="Q1642">IFERROR(VLOOKUP(B1642,RT!A:AA,27,FALSE),"")</f>
        <v/>
      </c>
      <c r="R1642" s="56" t="str">
        <f t="array" ref="R1642">IF(AND(E1642&lt;&gt;"",G1642="INS",K1642="OUI",M1642&gt;0),M1642*IF($O1642&gt;41790,5.94,5.65),"")</f>
        <v/>
      </c>
      <c r="S1642" s="50" t="str">
        <f t="array" ref="S1642">IF(AND(E1642&lt;&gt;"",G1642="REV",K1642="OUI",M1642&gt;0),M1642*IF($O1642&gt;41790,6.2,5.9),"")</f>
        <v/>
      </c>
      <c r="T1642" s="57" t="str">
        <f t="array" ref="T1642">IF(AND(E1642&lt;&gt;"",K1642="NON",OR(L1642="Branchement individuel",L1642="Batiment détruit")),3,"")</f>
        <v/>
      </c>
      <c r="U1642" s="58"/>
      <c r="V1642" s="58" t="str">
        <f t="array" ref="V1642">IF(AND(E1642&lt;&gt;"",K1642="OUI",Q1642="OUI"),18,"")</f>
        <v/>
      </c>
      <c r="W1642" s="49" t="str">
        <f t="array" ref="W1642">IF(AND(E1642&lt;&gt;"",K1642="OUI",Q1642="OUI"),60,"")</f>
        <v/>
      </c>
      <c r="X1642" s="56"/>
      <c r="Y1642" s="49"/>
      <c r="Z1642" s="49"/>
      <c r="AA1642" s="51"/>
      <c r="AB1642" s="48"/>
    </row>
    <row r="1643" spans="1:28" x14ac:dyDescent="0.25">
      <c r="A1643" s="152" t="str">
        <f t="array" ref="A1643">IF(D1643="",RIGHT(E1643,7),"")</f>
        <v>5501370</v>
      </c>
      <c r="B1643" s="152">
        <f t="array" ref="B1643">E1643</f>
        <v>10005501370</v>
      </c>
      <c r="C1643" s="61" t="str">
        <f t="array" ref="C1643">IFERROR(VLOOKUP(B1643,RT!A:B,2,FALSE),"")</f>
        <v/>
      </c>
      <c r="D1643" s="7" t="str">
        <f t="array" ref="D1643">IFERROR(VLOOKUP(B1643,RT!A:J,10,FALSE),"")</f>
        <v/>
      </c>
      <c r="E1643" s="203">
        <v>10005501370</v>
      </c>
      <c r="F1643" s="204" t="s">
        <v>1954</v>
      </c>
      <c r="G1643" s="204" t="s">
        <v>70</v>
      </c>
      <c r="H1643" s="204"/>
      <c r="I1643" s="204" t="s">
        <v>1833</v>
      </c>
      <c r="J1643" s="202" t="s">
        <v>324</v>
      </c>
      <c r="K1643" s="169" t="str">
        <f t="array" ref="K1643">IFERROR(VLOOKUP(B1643,RT!A:K,11,FALSE),"")</f>
        <v/>
      </c>
      <c r="L1643" s="170" t="str">
        <f t="array" ref="L1643">IFERROR(VLOOKUP(B1643,RT!A:AJ,36,FALSE),"")</f>
        <v/>
      </c>
      <c r="M1643" s="53" t="str">
        <f t="array" ref="M1643">IFERROR(VLOOKUP(B1643,RT!A:AL,38,FALSE),"")</f>
        <v/>
      </c>
      <c r="N1643" s="52" t="str">
        <f t="array" ref="N1643">IFERROR(VLOOKUP(B1643,RT!A:AK,37,FALSE),"")</f>
        <v/>
      </c>
      <c r="O1643" s="54" t="str">
        <f t="array" ref="O1643">IFERROR(VLOOKUP(B1643,RT!A:I,9,FALSE),"")</f>
        <v/>
      </c>
      <c r="P1643" s="52" t="str">
        <f t="array" ref="P1643">IFERROR(VLOOKUP(B1643,RT!A:H,8,FALSE),"")</f>
        <v/>
      </c>
      <c r="Q1643" s="55" t="str">
        <f t="array" ref="Q1643">IFERROR(VLOOKUP(B1643,RT!A:AA,27,FALSE),"")</f>
        <v/>
      </c>
      <c r="R1643" s="56" t="str">
        <f t="array" ref="R1643">IF(AND(E1643&lt;&gt;"",G1643="INS",K1643="OUI",M1643&gt;0),M1643*IF($O1643&gt;41790,5.94,5.65),"")</f>
        <v/>
      </c>
      <c r="S1643" s="50" t="str">
        <f t="array" ref="S1643">IF(AND(E1643&lt;&gt;"",G1643="REV",K1643="OUI",M1643&gt;0),M1643*IF($O1643&gt;41790,6.2,5.9),"")</f>
        <v/>
      </c>
      <c r="T1643" s="57" t="str">
        <f t="array" ref="T1643">IF(AND(E1643&lt;&gt;"",K1643="NON",OR(L1643="Branchement individuel",L1643="Batiment détruit")),3,"")</f>
        <v/>
      </c>
      <c r="U1643" s="58"/>
      <c r="V1643" s="58" t="str">
        <f t="array" ref="V1643">IF(AND(E1643&lt;&gt;"",K1643="OUI",Q1643="OUI"),18,"")</f>
        <v/>
      </c>
      <c r="W1643" s="49" t="str">
        <f t="array" ref="W1643">IF(AND(E1643&lt;&gt;"",K1643="OUI",Q1643="OUI"),60,"")</f>
        <v/>
      </c>
      <c r="X1643" s="56"/>
      <c r="Y1643" s="49"/>
      <c r="Z1643" s="49"/>
      <c r="AA1643" s="51"/>
      <c r="AB1643" s="48"/>
    </row>
    <row r="1644" spans="1:28" x14ac:dyDescent="0.25">
      <c r="A1644" s="152" t="str">
        <f t="array" ref="A1644">IF(D1644="",RIGHT(E1644,7),"")</f>
        <v>5386853</v>
      </c>
      <c r="B1644" s="152">
        <f t="array" ref="B1644">E1644</f>
        <v>10005386853</v>
      </c>
      <c r="C1644" s="61" t="str">
        <f t="array" ref="C1644">IFERROR(VLOOKUP(B1644,RT!A:B,2,FALSE),"")</f>
        <v/>
      </c>
      <c r="D1644" s="7" t="str">
        <f t="array" ref="D1644">IFERROR(VLOOKUP(B1644,RT!A:J,10,FALSE),"")</f>
        <v/>
      </c>
      <c r="E1644" s="203">
        <v>10005386853</v>
      </c>
      <c r="F1644" s="204" t="s">
        <v>1966</v>
      </c>
      <c r="G1644" s="204" t="s">
        <v>70</v>
      </c>
      <c r="H1644" s="204"/>
      <c r="I1644" s="204" t="s">
        <v>1833</v>
      </c>
      <c r="J1644" s="202" t="s">
        <v>324</v>
      </c>
      <c r="K1644" s="169" t="str">
        <f t="array" ref="K1644">IFERROR(VLOOKUP(B1644,RT!A:K,11,FALSE),"")</f>
        <v/>
      </c>
      <c r="L1644" s="170" t="str">
        <f t="array" ref="L1644">IFERROR(VLOOKUP(B1644,RT!A:AJ,36,FALSE),"")</f>
        <v/>
      </c>
      <c r="M1644" s="53" t="str">
        <f t="array" ref="M1644">IFERROR(VLOOKUP(B1644,RT!A:AL,38,FALSE),"")</f>
        <v/>
      </c>
      <c r="N1644" s="52" t="str">
        <f t="array" ref="N1644">IFERROR(VLOOKUP(B1644,RT!A:AK,37,FALSE),"")</f>
        <v/>
      </c>
      <c r="O1644" s="54" t="str">
        <f t="array" ref="O1644">IFERROR(VLOOKUP(B1644,RT!A:I,9,FALSE),"")</f>
        <v/>
      </c>
      <c r="P1644" s="52" t="str">
        <f t="array" ref="P1644">IFERROR(VLOOKUP(B1644,RT!A:H,8,FALSE),"")</f>
        <v/>
      </c>
      <c r="Q1644" s="55" t="str">
        <f t="array" ref="Q1644">IFERROR(VLOOKUP(B1644,RT!A:AA,27,FALSE),"")</f>
        <v/>
      </c>
      <c r="R1644" s="56" t="str">
        <f t="array" ref="R1644">IF(AND(E1644&lt;&gt;"",G1644="INS",K1644="OUI",M1644&gt;0),M1644*IF($O1644&gt;41790,5.94,5.65),"")</f>
        <v/>
      </c>
      <c r="S1644" s="50" t="str">
        <f t="array" ref="S1644">IF(AND(E1644&lt;&gt;"",G1644="REV",K1644="OUI",M1644&gt;0),M1644*IF($O1644&gt;41790,6.2,5.9),"")</f>
        <v/>
      </c>
      <c r="T1644" s="57" t="str">
        <f t="array" ref="T1644">IF(AND(E1644&lt;&gt;"",K1644="NON",OR(L1644="Branchement individuel",L1644="Batiment détruit")),3,"")</f>
        <v/>
      </c>
      <c r="U1644" s="58"/>
      <c r="V1644" s="58" t="str">
        <f t="array" ref="V1644">IF(AND(E1644&lt;&gt;"",K1644="OUI",Q1644="OUI"),18,"")</f>
        <v/>
      </c>
      <c r="W1644" s="49" t="str">
        <f t="array" ref="W1644">IF(AND(E1644&lt;&gt;"",K1644="OUI",Q1644="OUI"),60,"")</f>
        <v/>
      </c>
      <c r="X1644" s="56"/>
      <c r="Y1644" s="49"/>
      <c r="Z1644" s="49"/>
      <c r="AA1644" s="51"/>
      <c r="AB1644" s="48"/>
    </row>
    <row r="1645" spans="1:28" x14ac:dyDescent="0.25">
      <c r="A1645" s="152" t="str">
        <f t="array" ref="A1645">IF(D1645="",RIGHT(E1645,7),"")</f>
        <v>5457748</v>
      </c>
      <c r="B1645" s="152">
        <f t="array" ref="B1645">E1645</f>
        <v>10005457748</v>
      </c>
      <c r="C1645" s="61" t="str">
        <f t="array" ref="C1645">IFERROR(VLOOKUP(B1645,RT!A:B,2,FALSE),"")</f>
        <v/>
      </c>
      <c r="D1645" s="7" t="str">
        <f t="array" ref="D1645">IFERROR(VLOOKUP(B1645,RT!A:J,10,FALSE),"")</f>
        <v/>
      </c>
      <c r="E1645" s="203">
        <v>10005457748</v>
      </c>
      <c r="F1645" s="204" t="s">
        <v>1906</v>
      </c>
      <c r="G1645" s="204" t="s">
        <v>70</v>
      </c>
      <c r="H1645" s="204"/>
      <c r="I1645" s="204" t="s">
        <v>1833</v>
      </c>
      <c r="J1645" s="202" t="s">
        <v>324</v>
      </c>
      <c r="K1645" s="169" t="str">
        <f t="array" ref="K1645">IFERROR(VLOOKUP(B1645,RT!A:K,11,FALSE),"")</f>
        <v/>
      </c>
      <c r="L1645" s="170" t="str">
        <f t="array" ref="L1645">IFERROR(VLOOKUP(B1645,RT!A:AJ,36,FALSE),"")</f>
        <v/>
      </c>
      <c r="M1645" s="53" t="str">
        <f t="array" ref="M1645">IFERROR(VLOOKUP(B1645,RT!A:AL,38,FALSE),"")</f>
        <v/>
      </c>
      <c r="N1645" s="52" t="str">
        <f t="array" ref="N1645">IFERROR(VLOOKUP(B1645,RT!A:AK,37,FALSE),"")</f>
        <v/>
      </c>
      <c r="O1645" s="54" t="str">
        <f t="array" ref="O1645">IFERROR(VLOOKUP(B1645,RT!A:I,9,FALSE),"")</f>
        <v/>
      </c>
      <c r="P1645" s="52" t="str">
        <f t="array" ref="P1645">IFERROR(VLOOKUP(B1645,RT!A:H,8,FALSE),"")</f>
        <v/>
      </c>
      <c r="Q1645" s="55" t="str">
        <f t="array" ref="Q1645">IFERROR(VLOOKUP(B1645,RT!A:AA,27,FALSE),"")</f>
        <v/>
      </c>
      <c r="R1645" s="56" t="str">
        <f t="array" ref="R1645">IF(AND(E1645&lt;&gt;"",G1645="INS",K1645="OUI",M1645&gt;0),M1645*IF($O1645&gt;41790,5.94,5.65),"")</f>
        <v/>
      </c>
      <c r="S1645" s="50" t="str">
        <f t="array" ref="S1645">IF(AND(E1645&lt;&gt;"",G1645="REV",K1645="OUI",M1645&gt;0),M1645*IF($O1645&gt;41790,6.2,5.9),"")</f>
        <v/>
      </c>
      <c r="T1645" s="57" t="str">
        <f t="array" ref="T1645">IF(AND(E1645&lt;&gt;"",K1645="NON",OR(L1645="Branchement individuel",L1645="Batiment détruit")),3,"")</f>
        <v/>
      </c>
      <c r="U1645" s="58"/>
      <c r="V1645" s="58" t="str">
        <f t="array" ref="V1645">IF(AND(E1645&lt;&gt;"",K1645="OUI",Q1645="OUI"),18,"")</f>
        <v/>
      </c>
      <c r="W1645" s="49" t="str">
        <f t="array" ref="W1645">IF(AND(E1645&lt;&gt;"",K1645="OUI",Q1645="OUI"),60,"")</f>
        <v/>
      </c>
      <c r="X1645" s="56"/>
      <c r="Y1645" s="49"/>
      <c r="Z1645" s="49"/>
      <c r="AA1645" s="51"/>
      <c r="AB1645" s="48"/>
    </row>
    <row r="1646" spans="1:28" x14ac:dyDescent="0.25">
      <c r="A1646" s="152" t="str">
        <f t="array" ref="A1646">IF(D1646="",RIGHT(E1646,7),"")</f>
        <v>5462543</v>
      </c>
      <c r="B1646" s="152">
        <f t="array" ref="B1646">E1646</f>
        <v>10005462543</v>
      </c>
      <c r="C1646" s="61" t="str">
        <f t="array" ref="C1646">IFERROR(VLOOKUP(B1646,RT!A:B,2,FALSE),"")</f>
        <v/>
      </c>
      <c r="D1646" s="7" t="str">
        <f t="array" ref="D1646">IFERROR(VLOOKUP(B1646,RT!A:J,10,FALSE),"")</f>
        <v/>
      </c>
      <c r="E1646" s="203">
        <v>10005462543</v>
      </c>
      <c r="F1646" s="204" t="s">
        <v>1907</v>
      </c>
      <c r="G1646" s="204" t="s">
        <v>70</v>
      </c>
      <c r="H1646" s="204"/>
      <c r="I1646" s="204" t="s">
        <v>1833</v>
      </c>
      <c r="J1646" s="202" t="s">
        <v>324</v>
      </c>
      <c r="K1646" s="169" t="str">
        <f t="array" ref="K1646">IFERROR(VLOOKUP(B1646,RT!A:K,11,FALSE),"")</f>
        <v/>
      </c>
      <c r="L1646" s="170" t="str">
        <f t="array" ref="L1646">IFERROR(VLOOKUP(B1646,RT!A:AJ,36,FALSE),"")</f>
        <v/>
      </c>
      <c r="M1646" s="53" t="str">
        <f t="array" ref="M1646">IFERROR(VLOOKUP(B1646,RT!A:AL,38,FALSE),"")</f>
        <v/>
      </c>
      <c r="N1646" s="52" t="str">
        <f t="array" ref="N1646">IFERROR(VLOOKUP(B1646,RT!A:AK,37,FALSE),"")</f>
        <v/>
      </c>
      <c r="O1646" s="54" t="str">
        <f t="array" ref="O1646">IFERROR(VLOOKUP(B1646,RT!A:I,9,FALSE),"")</f>
        <v/>
      </c>
      <c r="P1646" s="52" t="str">
        <f t="array" ref="P1646">IFERROR(VLOOKUP(B1646,RT!A:H,8,FALSE),"")</f>
        <v/>
      </c>
      <c r="Q1646" s="55" t="str">
        <f t="array" ref="Q1646">IFERROR(VLOOKUP(B1646,RT!A:AA,27,FALSE),"")</f>
        <v/>
      </c>
      <c r="R1646" s="56" t="str">
        <f t="array" ref="R1646">IF(AND(E1646&lt;&gt;"",G1646="INS",K1646="OUI",M1646&gt;0),M1646*IF($O1646&gt;41790,5.94,5.65),"")</f>
        <v/>
      </c>
      <c r="S1646" s="50" t="str">
        <f t="array" ref="S1646">IF(AND(E1646&lt;&gt;"",G1646="REV",K1646="OUI",M1646&gt;0),M1646*IF($O1646&gt;41790,6.2,5.9),"")</f>
        <v/>
      </c>
      <c r="T1646" s="57" t="str">
        <f t="array" ref="T1646">IF(AND(E1646&lt;&gt;"",K1646="NON",OR(L1646="Branchement individuel",L1646="Batiment détruit")),3,"")</f>
        <v/>
      </c>
      <c r="U1646" s="58"/>
      <c r="V1646" s="58" t="str">
        <f t="array" ref="V1646">IF(AND(E1646&lt;&gt;"",K1646="OUI",Q1646="OUI"),18,"")</f>
        <v/>
      </c>
      <c r="W1646" s="49" t="str">
        <f t="array" ref="W1646">IF(AND(E1646&lt;&gt;"",K1646="OUI",Q1646="OUI"),60,"")</f>
        <v/>
      </c>
      <c r="X1646" s="56"/>
      <c r="Y1646" s="49"/>
      <c r="Z1646" s="49"/>
      <c r="AA1646" s="51"/>
      <c r="AB1646" s="48"/>
    </row>
    <row r="1647" spans="1:28" x14ac:dyDescent="0.25">
      <c r="A1647" s="152" t="str">
        <f t="array" ref="A1647">IF(D1647="",RIGHT(E1647,7),"")</f>
        <v>5385868</v>
      </c>
      <c r="B1647" s="152">
        <f t="array" ref="B1647">E1647</f>
        <v>10005385868</v>
      </c>
      <c r="C1647" s="61" t="str">
        <f t="array" ref="C1647">IFERROR(VLOOKUP(B1647,RT!A:B,2,FALSE),"")</f>
        <v/>
      </c>
      <c r="D1647" s="7" t="str">
        <f t="array" ref="D1647">IFERROR(VLOOKUP(B1647,RT!A:J,10,FALSE),"")</f>
        <v/>
      </c>
      <c r="E1647" s="203">
        <v>10005385868</v>
      </c>
      <c r="F1647" s="204" t="s">
        <v>1967</v>
      </c>
      <c r="G1647" s="204" t="s">
        <v>70</v>
      </c>
      <c r="H1647" s="204"/>
      <c r="I1647" s="204" t="s">
        <v>1833</v>
      </c>
      <c r="J1647" s="202" t="s">
        <v>324</v>
      </c>
      <c r="K1647" s="169" t="str">
        <f t="array" ref="K1647">IFERROR(VLOOKUP(B1647,RT!A:K,11,FALSE),"")</f>
        <v/>
      </c>
      <c r="L1647" s="170" t="str">
        <f t="array" ref="L1647">IFERROR(VLOOKUP(B1647,RT!A:AJ,36,FALSE),"")</f>
        <v/>
      </c>
      <c r="M1647" s="53" t="str">
        <f t="array" ref="M1647">IFERROR(VLOOKUP(B1647,RT!A:AL,38,FALSE),"")</f>
        <v/>
      </c>
      <c r="N1647" s="52" t="str">
        <f t="array" ref="N1647">IFERROR(VLOOKUP(B1647,RT!A:AK,37,FALSE),"")</f>
        <v/>
      </c>
      <c r="O1647" s="54" t="str">
        <f t="array" ref="O1647">IFERROR(VLOOKUP(B1647,RT!A:I,9,FALSE),"")</f>
        <v/>
      </c>
      <c r="P1647" s="52" t="str">
        <f t="array" ref="P1647">IFERROR(VLOOKUP(B1647,RT!A:H,8,FALSE),"")</f>
        <v/>
      </c>
      <c r="Q1647" s="55" t="str">
        <f t="array" ref="Q1647">IFERROR(VLOOKUP(B1647,RT!A:AA,27,FALSE),"")</f>
        <v/>
      </c>
      <c r="R1647" s="56" t="str">
        <f t="array" ref="R1647">IF(AND(E1647&lt;&gt;"",G1647="INS",K1647="OUI",M1647&gt;0),M1647*IF($O1647&gt;41790,5.94,5.65),"")</f>
        <v/>
      </c>
      <c r="S1647" s="50" t="str">
        <f t="array" ref="S1647">IF(AND(E1647&lt;&gt;"",G1647="REV",K1647="OUI",M1647&gt;0),M1647*IF($O1647&gt;41790,6.2,5.9),"")</f>
        <v/>
      </c>
      <c r="T1647" s="57" t="str">
        <f t="array" ref="T1647">IF(AND(E1647&lt;&gt;"",K1647="NON",OR(L1647="Branchement individuel",L1647="Batiment détruit")),3,"")</f>
        <v/>
      </c>
      <c r="U1647" s="58"/>
      <c r="V1647" s="58" t="str">
        <f t="array" ref="V1647">IF(AND(E1647&lt;&gt;"",K1647="OUI",Q1647="OUI"),18,"")</f>
        <v/>
      </c>
      <c r="W1647" s="49" t="str">
        <f t="array" ref="W1647">IF(AND(E1647&lt;&gt;"",K1647="OUI",Q1647="OUI"),60,"")</f>
        <v/>
      </c>
      <c r="X1647" s="56"/>
      <c r="Y1647" s="49"/>
      <c r="Z1647" s="49"/>
      <c r="AA1647" s="51"/>
      <c r="AB1647" s="48"/>
    </row>
    <row r="1648" spans="1:28" x14ac:dyDescent="0.25">
      <c r="A1648" s="152" t="str">
        <f t="array" ref="A1648">IF(D1648="",RIGHT(E1648,7),"")</f>
        <v>5383501</v>
      </c>
      <c r="B1648" s="152">
        <f t="array" ref="B1648">E1648</f>
        <v>10005383501</v>
      </c>
      <c r="C1648" s="61" t="str">
        <f t="array" ref="C1648">IFERROR(VLOOKUP(B1648,RT!A:B,2,FALSE),"")</f>
        <v/>
      </c>
      <c r="D1648" s="7" t="str">
        <f t="array" ref="D1648">IFERROR(VLOOKUP(B1648,RT!A:J,10,FALSE),"")</f>
        <v/>
      </c>
      <c r="E1648" s="203">
        <v>10005383501</v>
      </c>
      <c r="F1648" s="204" t="s">
        <v>1912</v>
      </c>
      <c r="G1648" s="204" t="s">
        <v>70</v>
      </c>
      <c r="H1648" s="204"/>
      <c r="I1648" s="204" t="s">
        <v>1833</v>
      </c>
      <c r="J1648" s="202" t="s">
        <v>324</v>
      </c>
      <c r="K1648" s="169" t="str">
        <f t="array" ref="K1648">IFERROR(VLOOKUP(B1648,RT!A:K,11,FALSE),"")</f>
        <v/>
      </c>
      <c r="L1648" s="170" t="str">
        <f t="array" ref="L1648">IFERROR(VLOOKUP(B1648,RT!A:AJ,36,FALSE),"")</f>
        <v/>
      </c>
      <c r="M1648" s="53" t="str">
        <f t="array" ref="M1648">IFERROR(VLOOKUP(B1648,RT!A:AL,38,FALSE),"")</f>
        <v/>
      </c>
      <c r="N1648" s="52" t="str">
        <f t="array" ref="N1648">IFERROR(VLOOKUP(B1648,RT!A:AK,37,FALSE),"")</f>
        <v/>
      </c>
      <c r="O1648" s="54" t="str">
        <f t="array" ref="O1648">IFERROR(VLOOKUP(B1648,RT!A:I,9,FALSE),"")</f>
        <v/>
      </c>
      <c r="P1648" s="52" t="str">
        <f t="array" ref="P1648">IFERROR(VLOOKUP(B1648,RT!A:H,8,FALSE),"")</f>
        <v/>
      </c>
      <c r="Q1648" s="55" t="str">
        <f t="array" ref="Q1648">IFERROR(VLOOKUP(B1648,RT!A:AA,27,FALSE),"")</f>
        <v/>
      </c>
      <c r="R1648" s="56" t="str">
        <f t="array" ref="R1648">IF(AND(E1648&lt;&gt;"",G1648="INS",K1648="OUI",M1648&gt;0),M1648*IF($O1648&gt;41790,5.94,5.65),"")</f>
        <v/>
      </c>
      <c r="S1648" s="50" t="str">
        <f t="array" ref="S1648">IF(AND(E1648&lt;&gt;"",G1648="REV",K1648="OUI",M1648&gt;0),M1648*IF($O1648&gt;41790,6.2,5.9),"")</f>
        <v/>
      </c>
      <c r="T1648" s="57" t="str">
        <f t="array" ref="T1648">IF(AND(E1648&lt;&gt;"",K1648="NON",OR(L1648="Branchement individuel",L1648="Batiment détruit")),3,"")</f>
        <v/>
      </c>
      <c r="U1648" s="58"/>
      <c r="V1648" s="58" t="str">
        <f t="array" ref="V1648">IF(AND(E1648&lt;&gt;"",K1648="OUI",Q1648="OUI"),18,"")</f>
        <v/>
      </c>
      <c r="W1648" s="49" t="str">
        <f t="array" ref="W1648">IF(AND(E1648&lt;&gt;"",K1648="OUI",Q1648="OUI"),60,"")</f>
        <v/>
      </c>
      <c r="X1648" s="56"/>
      <c r="Y1648" s="49"/>
      <c r="Z1648" s="49"/>
      <c r="AA1648" s="51"/>
      <c r="AB1648" s="48"/>
    </row>
    <row r="1649" spans="1:28" x14ac:dyDescent="0.25">
      <c r="A1649" s="152" t="str">
        <f t="array" ref="A1649">IF(D1649="",RIGHT(E1649,7),"")</f>
        <v>5383969</v>
      </c>
      <c r="B1649" s="152">
        <f t="array" ref="B1649">E1649</f>
        <v>10005383969</v>
      </c>
      <c r="C1649" s="61" t="str">
        <f t="array" ref="C1649">IFERROR(VLOOKUP(B1649,RT!A:B,2,FALSE),"")</f>
        <v/>
      </c>
      <c r="D1649" s="7" t="str">
        <f t="array" ref="D1649">IFERROR(VLOOKUP(B1649,RT!A:J,10,FALSE),"")</f>
        <v/>
      </c>
      <c r="E1649" s="203">
        <v>10005383969</v>
      </c>
      <c r="F1649" s="204" t="s">
        <v>1913</v>
      </c>
      <c r="G1649" s="204" t="s">
        <v>70</v>
      </c>
      <c r="H1649" s="204"/>
      <c r="I1649" s="204" t="s">
        <v>1833</v>
      </c>
      <c r="J1649" s="202" t="s">
        <v>324</v>
      </c>
      <c r="K1649" s="169" t="str">
        <f t="array" ref="K1649">IFERROR(VLOOKUP(B1649,RT!A:K,11,FALSE),"")</f>
        <v/>
      </c>
      <c r="L1649" s="170" t="str">
        <f t="array" ref="L1649">IFERROR(VLOOKUP(B1649,RT!A:AJ,36,FALSE),"")</f>
        <v/>
      </c>
      <c r="M1649" s="53" t="str">
        <f t="array" ref="M1649">IFERROR(VLOOKUP(B1649,RT!A:AL,38,FALSE),"")</f>
        <v/>
      </c>
      <c r="N1649" s="52" t="str">
        <f t="array" ref="N1649">IFERROR(VLOOKUP(B1649,RT!A:AK,37,FALSE),"")</f>
        <v/>
      </c>
      <c r="O1649" s="54" t="str">
        <f t="array" ref="O1649">IFERROR(VLOOKUP(B1649,RT!A:I,9,FALSE),"")</f>
        <v/>
      </c>
      <c r="P1649" s="52" t="str">
        <f t="array" ref="P1649">IFERROR(VLOOKUP(B1649,RT!A:H,8,FALSE),"")</f>
        <v/>
      </c>
      <c r="Q1649" s="55" t="str">
        <f t="array" ref="Q1649">IFERROR(VLOOKUP(B1649,RT!A:AA,27,FALSE),"")</f>
        <v/>
      </c>
      <c r="R1649" s="56" t="str">
        <f t="array" ref="R1649">IF(AND(E1649&lt;&gt;"",G1649="INS",K1649="OUI",M1649&gt;0),M1649*IF($O1649&gt;41790,5.94,5.65),"")</f>
        <v/>
      </c>
      <c r="S1649" s="50" t="str">
        <f t="array" ref="S1649">IF(AND(E1649&lt;&gt;"",G1649="REV",K1649="OUI",M1649&gt;0),M1649*IF($O1649&gt;41790,6.2,5.9),"")</f>
        <v/>
      </c>
      <c r="T1649" s="57" t="str">
        <f t="array" ref="T1649">IF(AND(E1649&lt;&gt;"",K1649="NON",OR(L1649="Branchement individuel",L1649="Batiment détruit")),3,"")</f>
        <v/>
      </c>
      <c r="U1649" s="58"/>
      <c r="V1649" s="58" t="str">
        <f t="array" ref="V1649">IF(AND(E1649&lt;&gt;"",K1649="OUI",Q1649="OUI"),18,"")</f>
        <v/>
      </c>
      <c r="W1649" s="49" t="str">
        <f t="array" ref="W1649">IF(AND(E1649&lt;&gt;"",K1649="OUI",Q1649="OUI"),60,"")</f>
        <v/>
      </c>
      <c r="X1649" s="56"/>
      <c r="Y1649" s="49"/>
      <c r="Z1649" s="49"/>
      <c r="AA1649" s="51"/>
      <c r="AB1649" s="48"/>
    </row>
    <row r="1650" spans="1:28" x14ac:dyDescent="0.25">
      <c r="A1650" s="152" t="str">
        <f t="array" ref="A1650">IF(D1650="",RIGHT(E1650,7),"")</f>
        <v>5387285</v>
      </c>
      <c r="B1650" s="152">
        <f t="array" ref="B1650">E1650</f>
        <v>10005387285</v>
      </c>
      <c r="C1650" s="61" t="str">
        <f t="array" ref="C1650">IFERROR(VLOOKUP(B1650,RT!A:B,2,FALSE),"")</f>
        <v/>
      </c>
      <c r="D1650" s="7" t="str">
        <f t="array" ref="D1650">IFERROR(VLOOKUP(B1650,RT!A:J,10,FALSE),"")</f>
        <v/>
      </c>
      <c r="E1650" s="203">
        <v>10005387285</v>
      </c>
      <c r="F1650" s="204" t="s">
        <v>1953</v>
      </c>
      <c r="G1650" s="204" t="s">
        <v>70</v>
      </c>
      <c r="H1650" s="204"/>
      <c r="I1650" s="204" t="s">
        <v>1833</v>
      </c>
      <c r="J1650" s="202" t="s">
        <v>324</v>
      </c>
      <c r="K1650" s="169" t="str">
        <f t="array" ref="K1650">IFERROR(VLOOKUP(B1650,RT!A:K,11,FALSE),"")</f>
        <v/>
      </c>
      <c r="L1650" s="170" t="str">
        <f t="array" ref="L1650">IFERROR(VLOOKUP(B1650,RT!A:AJ,36,FALSE),"")</f>
        <v/>
      </c>
      <c r="M1650" s="53" t="str">
        <f t="array" ref="M1650">IFERROR(VLOOKUP(B1650,RT!A:AL,38,FALSE),"")</f>
        <v/>
      </c>
      <c r="N1650" s="52" t="str">
        <f t="array" ref="N1650">IFERROR(VLOOKUP(B1650,RT!A:AK,37,FALSE),"")</f>
        <v/>
      </c>
      <c r="O1650" s="54" t="str">
        <f t="array" ref="O1650">IFERROR(VLOOKUP(B1650,RT!A:I,9,FALSE),"")</f>
        <v/>
      </c>
      <c r="P1650" s="52" t="str">
        <f t="array" ref="P1650">IFERROR(VLOOKUP(B1650,RT!A:H,8,FALSE),"")</f>
        <v/>
      </c>
      <c r="Q1650" s="55" t="str">
        <f t="array" ref="Q1650">IFERROR(VLOOKUP(B1650,RT!A:AA,27,FALSE),"")</f>
        <v/>
      </c>
      <c r="R1650" s="56" t="str">
        <f t="array" ref="R1650">IF(AND(E1650&lt;&gt;"",G1650="INS",K1650="OUI",M1650&gt;0),M1650*IF($O1650&gt;41790,5.94,5.65),"")</f>
        <v/>
      </c>
      <c r="S1650" s="50" t="str">
        <f t="array" ref="S1650">IF(AND(E1650&lt;&gt;"",G1650="REV",K1650="OUI",M1650&gt;0),M1650*IF($O1650&gt;41790,6.2,5.9),"")</f>
        <v/>
      </c>
      <c r="T1650" s="57" t="str">
        <f t="array" ref="T1650">IF(AND(E1650&lt;&gt;"",K1650="NON",OR(L1650="Branchement individuel",L1650="Batiment détruit")),3,"")</f>
        <v/>
      </c>
      <c r="U1650" s="58"/>
      <c r="V1650" s="58" t="str">
        <f t="array" ref="V1650">IF(AND(E1650&lt;&gt;"",K1650="OUI",Q1650="OUI"),18,"")</f>
        <v/>
      </c>
      <c r="W1650" s="49" t="str">
        <f t="array" ref="W1650">IF(AND(E1650&lt;&gt;"",K1650="OUI",Q1650="OUI"),60,"")</f>
        <v/>
      </c>
      <c r="X1650" s="56"/>
      <c r="Y1650" s="49"/>
      <c r="Z1650" s="49"/>
      <c r="AA1650" s="51"/>
      <c r="AB1650" s="48"/>
    </row>
    <row r="1651" spans="1:28" x14ac:dyDescent="0.25">
      <c r="A1651" s="152" t="str">
        <f t="array" ref="A1651">IF(D1651="",RIGHT(E1651,7),"")</f>
        <v>5499308</v>
      </c>
      <c r="B1651" s="152">
        <f t="array" ref="B1651">E1651</f>
        <v>10005499308</v>
      </c>
      <c r="C1651" s="61" t="str">
        <f t="array" ref="C1651">IFERROR(VLOOKUP(B1651,RT!A:B,2,FALSE),"")</f>
        <v/>
      </c>
      <c r="D1651" s="7" t="str">
        <f t="array" ref="D1651">IFERROR(VLOOKUP(B1651,RT!A:J,10,FALSE),"")</f>
        <v/>
      </c>
      <c r="E1651" s="203">
        <v>10005499308</v>
      </c>
      <c r="F1651" s="204" t="s">
        <v>1947</v>
      </c>
      <c r="G1651" s="204" t="s">
        <v>70</v>
      </c>
      <c r="H1651" s="204"/>
      <c r="I1651" s="204" t="s">
        <v>1833</v>
      </c>
      <c r="J1651" s="202" t="s">
        <v>324</v>
      </c>
      <c r="K1651" s="169" t="str">
        <f t="array" ref="K1651">IFERROR(VLOOKUP(B1651,RT!A:K,11,FALSE),"")</f>
        <v/>
      </c>
      <c r="L1651" s="170" t="str">
        <f t="array" ref="L1651">IFERROR(VLOOKUP(B1651,RT!A:AJ,36,FALSE),"")</f>
        <v/>
      </c>
      <c r="M1651" s="53" t="str">
        <f t="array" ref="M1651">IFERROR(VLOOKUP(B1651,RT!A:AL,38,FALSE),"")</f>
        <v/>
      </c>
      <c r="N1651" s="52" t="str">
        <f t="array" ref="N1651">IFERROR(VLOOKUP(B1651,RT!A:AK,37,FALSE),"")</f>
        <v/>
      </c>
      <c r="O1651" s="54" t="str">
        <f t="array" ref="O1651">IFERROR(VLOOKUP(B1651,RT!A:I,9,FALSE),"")</f>
        <v/>
      </c>
      <c r="P1651" s="52" t="str">
        <f t="array" ref="P1651">IFERROR(VLOOKUP(B1651,RT!A:H,8,FALSE),"")</f>
        <v/>
      </c>
      <c r="Q1651" s="55" t="str">
        <f t="array" ref="Q1651">IFERROR(VLOOKUP(B1651,RT!A:AA,27,FALSE),"")</f>
        <v/>
      </c>
      <c r="R1651" s="56" t="str">
        <f t="array" ref="R1651">IF(AND(E1651&lt;&gt;"",G1651="INS",K1651="OUI",M1651&gt;0),M1651*IF($O1651&gt;41790,5.94,5.65),"")</f>
        <v/>
      </c>
      <c r="S1651" s="50" t="str">
        <f t="array" ref="S1651">IF(AND(E1651&lt;&gt;"",G1651="REV",K1651="OUI",M1651&gt;0),M1651*IF($O1651&gt;41790,6.2,5.9),"")</f>
        <v/>
      </c>
      <c r="T1651" s="57" t="str">
        <f t="array" ref="T1651">IF(AND(E1651&lt;&gt;"",K1651="NON",OR(L1651="Branchement individuel",L1651="Batiment détruit")),3,"")</f>
        <v/>
      </c>
      <c r="U1651" s="58"/>
      <c r="V1651" s="58" t="str">
        <f t="array" ref="V1651">IF(AND(E1651&lt;&gt;"",K1651="OUI",Q1651="OUI"),18,"")</f>
        <v/>
      </c>
      <c r="W1651" s="49" t="str">
        <f t="array" ref="W1651">IF(AND(E1651&lt;&gt;"",K1651="OUI",Q1651="OUI"),60,"")</f>
        <v/>
      </c>
      <c r="X1651" s="56"/>
      <c r="Y1651" s="49"/>
      <c r="Z1651" s="49"/>
      <c r="AA1651" s="51"/>
      <c r="AB1651" s="48"/>
    </row>
    <row r="1652" spans="1:28" x14ac:dyDescent="0.25">
      <c r="A1652" s="152" t="str">
        <f t="array" ref="A1652">IF(D1652="",RIGHT(E1652,7),"")</f>
        <v>5499968</v>
      </c>
      <c r="B1652" s="152">
        <f t="array" ref="B1652">E1652</f>
        <v>10005499968</v>
      </c>
      <c r="C1652" s="61" t="str">
        <f t="array" ref="C1652">IFERROR(VLOOKUP(B1652,RT!A:B,2,FALSE),"")</f>
        <v/>
      </c>
      <c r="D1652" s="7" t="str">
        <f t="array" ref="D1652">IFERROR(VLOOKUP(B1652,RT!A:J,10,FALSE),"")</f>
        <v/>
      </c>
      <c r="E1652" s="203">
        <v>10005499968</v>
      </c>
      <c r="F1652" s="204" t="s">
        <v>1946</v>
      </c>
      <c r="G1652" s="204" t="s">
        <v>70</v>
      </c>
      <c r="H1652" s="204"/>
      <c r="I1652" s="204" t="s">
        <v>1833</v>
      </c>
      <c r="J1652" s="202" t="s">
        <v>324</v>
      </c>
      <c r="K1652" s="169" t="str">
        <f t="array" ref="K1652">IFERROR(VLOOKUP(B1652,RT!A:K,11,FALSE),"")</f>
        <v/>
      </c>
      <c r="L1652" s="170" t="str">
        <f t="array" ref="L1652">IFERROR(VLOOKUP(B1652,RT!A:AJ,36,FALSE),"")</f>
        <v/>
      </c>
      <c r="M1652" s="53" t="str">
        <f t="array" ref="M1652">IFERROR(VLOOKUP(B1652,RT!A:AL,38,FALSE),"")</f>
        <v/>
      </c>
      <c r="N1652" s="52" t="str">
        <f t="array" ref="N1652">IFERROR(VLOOKUP(B1652,RT!A:AK,37,FALSE),"")</f>
        <v/>
      </c>
      <c r="O1652" s="54" t="str">
        <f t="array" ref="O1652">IFERROR(VLOOKUP(B1652,RT!A:I,9,FALSE),"")</f>
        <v/>
      </c>
      <c r="P1652" s="52" t="str">
        <f t="array" ref="P1652">IFERROR(VLOOKUP(B1652,RT!A:H,8,FALSE),"")</f>
        <v/>
      </c>
      <c r="Q1652" s="55" t="str">
        <f t="array" ref="Q1652">IFERROR(VLOOKUP(B1652,RT!A:AA,27,FALSE),"")</f>
        <v/>
      </c>
      <c r="R1652" s="56" t="str">
        <f t="array" ref="R1652">IF(AND(E1652&lt;&gt;"",G1652="INS",K1652="OUI",M1652&gt;0),M1652*IF($O1652&gt;41790,5.94,5.65),"")</f>
        <v/>
      </c>
      <c r="S1652" s="50" t="str">
        <f t="array" ref="S1652">IF(AND(E1652&lt;&gt;"",G1652="REV",K1652="OUI",M1652&gt;0),M1652*IF($O1652&gt;41790,6.2,5.9),"")</f>
        <v/>
      </c>
      <c r="T1652" s="57" t="str">
        <f t="array" ref="T1652">IF(AND(E1652&lt;&gt;"",K1652="NON",OR(L1652="Branchement individuel",L1652="Batiment détruit")),3,"")</f>
        <v/>
      </c>
      <c r="U1652" s="58"/>
      <c r="V1652" s="58" t="str">
        <f t="array" ref="V1652">IF(AND(E1652&lt;&gt;"",K1652="OUI",Q1652="OUI"),18,"")</f>
        <v/>
      </c>
      <c r="W1652" s="49" t="str">
        <f t="array" ref="W1652">IF(AND(E1652&lt;&gt;"",K1652="OUI",Q1652="OUI"),60,"")</f>
        <v/>
      </c>
      <c r="X1652" s="56"/>
      <c r="Y1652" s="49"/>
      <c r="Z1652" s="49"/>
      <c r="AA1652" s="51"/>
      <c r="AB1652" s="48"/>
    </row>
    <row r="1653" spans="1:28" x14ac:dyDescent="0.25">
      <c r="A1653" s="152" t="str">
        <f t="array" ref="A1653">IF(D1653="",RIGHT(E1653,7),"")</f>
        <v>5464574</v>
      </c>
      <c r="B1653" s="152">
        <f t="array" ref="B1653">E1653</f>
        <v>10005464574</v>
      </c>
      <c r="C1653" s="61" t="str">
        <f t="array" ref="C1653">IFERROR(VLOOKUP(B1653,RT!A:B,2,FALSE),"")</f>
        <v/>
      </c>
      <c r="D1653" s="7" t="str">
        <f t="array" ref="D1653">IFERROR(VLOOKUP(B1653,RT!A:J,10,FALSE),"")</f>
        <v/>
      </c>
      <c r="E1653" s="203">
        <v>10005464574</v>
      </c>
      <c r="F1653" s="204" t="s">
        <v>1923</v>
      </c>
      <c r="G1653" s="204" t="s">
        <v>70</v>
      </c>
      <c r="H1653" s="204"/>
      <c r="I1653" s="204" t="s">
        <v>1833</v>
      </c>
      <c r="J1653" s="202" t="s">
        <v>324</v>
      </c>
      <c r="K1653" s="169" t="str">
        <f t="array" ref="K1653">IFERROR(VLOOKUP(B1653,RT!A:K,11,FALSE),"")</f>
        <v/>
      </c>
      <c r="L1653" s="170" t="str">
        <f t="array" ref="L1653">IFERROR(VLOOKUP(B1653,RT!A:AJ,36,FALSE),"")</f>
        <v/>
      </c>
      <c r="M1653" s="53" t="str">
        <f t="array" ref="M1653">IFERROR(VLOOKUP(B1653,RT!A:AL,38,FALSE),"")</f>
        <v/>
      </c>
      <c r="N1653" s="52" t="str">
        <f t="array" ref="N1653">IFERROR(VLOOKUP(B1653,RT!A:AK,37,FALSE),"")</f>
        <v/>
      </c>
      <c r="O1653" s="54" t="str">
        <f t="array" ref="O1653">IFERROR(VLOOKUP(B1653,RT!A:I,9,FALSE),"")</f>
        <v/>
      </c>
      <c r="P1653" s="52" t="str">
        <f t="array" ref="P1653">IFERROR(VLOOKUP(B1653,RT!A:H,8,FALSE),"")</f>
        <v/>
      </c>
      <c r="Q1653" s="55" t="str">
        <f t="array" ref="Q1653">IFERROR(VLOOKUP(B1653,RT!A:AA,27,FALSE),"")</f>
        <v/>
      </c>
      <c r="R1653" s="56" t="str">
        <f t="array" ref="R1653">IF(AND(E1653&lt;&gt;"",G1653="INS",K1653="OUI",M1653&gt;0),M1653*IF($O1653&gt;41790,5.94,5.65),"")</f>
        <v/>
      </c>
      <c r="S1653" s="50" t="str">
        <f t="array" ref="S1653">IF(AND(E1653&lt;&gt;"",G1653="REV",K1653="OUI",M1653&gt;0),M1653*IF($O1653&gt;41790,6.2,5.9),"")</f>
        <v/>
      </c>
      <c r="T1653" s="57" t="str">
        <f t="array" ref="T1653">IF(AND(E1653&lt;&gt;"",K1653="NON",OR(L1653="Branchement individuel",L1653="Batiment détruit")),3,"")</f>
        <v/>
      </c>
      <c r="U1653" s="58"/>
      <c r="V1653" s="58" t="str">
        <f t="array" ref="V1653">IF(AND(E1653&lt;&gt;"",K1653="OUI",Q1653="OUI"),18,"")</f>
        <v/>
      </c>
      <c r="W1653" s="49" t="str">
        <f t="array" ref="W1653">IF(AND(E1653&lt;&gt;"",K1653="OUI",Q1653="OUI"),60,"")</f>
        <v/>
      </c>
      <c r="X1653" s="56"/>
      <c r="Y1653" s="49"/>
      <c r="Z1653" s="49"/>
      <c r="AA1653" s="51"/>
      <c r="AB1653" s="48"/>
    </row>
    <row r="1654" spans="1:28" x14ac:dyDescent="0.25">
      <c r="A1654" s="152" t="str">
        <f t="array" ref="A1654">IF(D1654="",RIGHT(E1654,7),"")</f>
        <v>5610530</v>
      </c>
      <c r="B1654" s="152">
        <f t="array" ref="B1654">E1654</f>
        <v>10005610530</v>
      </c>
      <c r="C1654" s="61" t="str">
        <f t="array" ref="C1654">IFERROR(VLOOKUP(B1654,RT!A:B,2,FALSE),"")</f>
        <v/>
      </c>
      <c r="D1654" s="7" t="str">
        <f t="array" ref="D1654">IFERROR(VLOOKUP(B1654,RT!A:J,10,FALSE),"")</f>
        <v/>
      </c>
      <c r="E1654" s="203">
        <v>10005610530</v>
      </c>
      <c r="F1654" s="204" t="s">
        <v>1930</v>
      </c>
      <c r="G1654" s="204" t="s">
        <v>70</v>
      </c>
      <c r="H1654" s="204"/>
      <c r="I1654" s="204" t="s">
        <v>1833</v>
      </c>
      <c r="J1654" s="202" t="s">
        <v>324</v>
      </c>
      <c r="K1654" s="169" t="str">
        <f t="array" ref="K1654">IFERROR(VLOOKUP(B1654,RT!A:K,11,FALSE),"")</f>
        <v/>
      </c>
      <c r="L1654" s="170" t="str">
        <f t="array" ref="L1654">IFERROR(VLOOKUP(B1654,RT!A:AJ,36,FALSE),"")</f>
        <v/>
      </c>
      <c r="M1654" s="53" t="str">
        <f t="array" ref="M1654">IFERROR(VLOOKUP(B1654,RT!A:AL,38,FALSE),"")</f>
        <v/>
      </c>
      <c r="N1654" s="52" t="str">
        <f t="array" ref="N1654">IFERROR(VLOOKUP(B1654,RT!A:AK,37,FALSE),"")</f>
        <v/>
      </c>
      <c r="O1654" s="54" t="str">
        <f t="array" ref="O1654">IFERROR(VLOOKUP(B1654,RT!A:I,9,FALSE),"")</f>
        <v/>
      </c>
      <c r="P1654" s="52" t="str">
        <f t="array" ref="P1654">IFERROR(VLOOKUP(B1654,RT!A:H,8,FALSE),"")</f>
        <v/>
      </c>
      <c r="Q1654" s="55" t="str">
        <f t="array" ref="Q1654">IFERROR(VLOOKUP(B1654,RT!A:AA,27,FALSE),"")</f>
        <v/>
      </c>
      <c r="R1654" s="56" t="str">
        <f t="array" ref="R1654">IF(AND(E1654&lt;&gt;"",G1654="INS",K1654="OUI",M1654&gt;0),M1654*IF($O1654&gt;41790,5.94,5.65),"")</f>
        <v/>
      </c>
      <c r="S1654" s="50" t="str">
        <f t="array" ref="S1654">IF(AND(E1654&lt;&gt;"",G1654="REV",K1654="OUI",M1654&gt;0),M1654*IF($O1654&gt;41790,6.2,5.9),"")</f>
        <v/>
      </c>
      <c r="T1654" s="57" t="str">
        <f t="array" ref="T1654">IF(AND(E1654&lt;&gt;"",K1654="NON",OR(L1654="Branchement individuel",L1654="Batiment détruit")),3,"")</f>
        <v/>
      </c>
      <c r="U1654" s="58"/>
      <c r="V1654" s="58" t="str">
        <f t="array" ref="V1654">IF(AND(E1654&lt;&gt;"",K1654="OUI",Q1654="OUI"),18,"")</f>
        <v/>
      </c>
      <c r="W1654" s="49" t="str">
        <f t="array" ref="W1654">IF(AND(E1654&lt;&gt;"",K1654="OUI",Q1654="OUI"),60,"")</f>
        <v/>
      </c>
      <c r="X1654" s="56"/>
      <c r="Y1654" s="49"/>
      <c r="Z1654" s="49"/>
      <c r="AA1654" s="51"/>
      <c r="AB1654" s="48"/>
    </row>
    <row r="1655" spans="1:28" x14ac:dyDescent="0.25">
      <c r="A1655" s="152" t="str">
        <f t="array" ref="A1655">IF(D1655="",RIGHT(E1655,7),"")</f>
        <v>5339131</v>
      </c>
      <c r="B1655" s="152">
        <f t="array" ref="B1655">E1655</f>
        <v>10005339131</v>
      </c>
      <c r="C1655" s="61" t="str">
        <f t="array" ref="C1655">IFERROR(VLOOKUP(B1655,RT!A:B,2,FALSE),"")</f>
        <v/>
      </c>
      <c r="D1655" s="7" t="str">
        <f t="array" ref="D1655">IFERROR(VLOOKUP(B1655,RT!A:J,10,FALSE),"")</f>
        <v/>
      </c>
      <c r="E1655" s="203">
        <v>10005339131</v>
      </c>
      <c r="F1655" s="204" t="s">
        <v>1926</v>
      </c>
      <c r="G1655" s="204" t="s">
        <v>70</v>
      </c>
      <c r="H1655" s="204"/>
      <c r="I1655" s="204" t="s">
        <v>1833</v>
      </c>
      <c r="J1655" s="202" t="s">
        <v>324</v>
      </c>
      <c r="K1655" s="169" t="str">
        <f t="array" ref="K1655">IFERROR(VLOOKUP(B1655,RT!A:K,11,FALSE),"")</f>
        <v/>
      </c>
      <c r="L1655" s="170" t="str">
        <f t="array" ref="L1655">IFERROR(VLOOKUP(B1655,RT!A:AJ,36,FALSE),"")</f>
        <v/>
      </c>
      <c r="M1655" s="53" t="str">
        <f t="array" ref="M1655">IFERROR(VLOOKUP(B1655,RT!A:AL,38,FALSE),"")</f>
        <v/>
      </c>
      <c r="N1655" s="52" t="str">
        <f t="array" ref="N1655">IFERROR(VLOOKUP(B1655,RT!A:AK,37,FALSE),"")</f>
        <v/>
      </c>
      <c r="O1655" s="54" t="str">
        <f t="array" ref="O1655">IFERROR(VLOOKUP(B1655,RT!A:I,9,FALSE),"")</f>
        <v/>
      </c>
      <c r="P1655" s="52" t="str">
        <f t="array" ref="P1655">IFERROR(VLOOKUP(B1655,RT!A:H,8,FALSE),"")</f>
        <v/>
      </c>
      <c r="Q1655" s="55" t="str">
        <f t="array" ref="Q1655">IFERROR(VLOOKUP(B1655,RT!A:AA,27,FALSE),"")</f>
        <v/>
      </c>
      <c r="R1655" s="56" t="str">
        <f t="array" ref="R1655">IF(AND(E1655&lt;&gt;"",G1655="INS",K1655="OUI",M1655&gt;0),M1655*IF($O1655&gt;41790,5.94,5.65),"")</f>
        <v/>
      </c>
      <c r="S1655" s="50" t="str">
        <f t="array" ref="S1655">IF(AND(E1655&lt;&gt;"",G1655="REV",K1655="OUI",M1655&gt;0),M1655*IF($O1655&gt;41790,6.2,5.9),"")</f>
        <v/>
      </c>
      <c r="T1655" s="57" t="str">
        <f t="array" ref="T1655">IF(AND(E1655&lt;&gt;"",K1655="NON",OR(L1655="Branchement individuel",L1655="Batiment détruit")),3,"")</f>
        <v/>
      </c>
      <c r="U1655" s="58"/>
      <c r="V1655" s="58" t="str">
        <f t="array" ref="V1655">IF(AND(E1655&lt;&gt;"",K1655="OUI",Q1655="OUI"),18,"")</f>
        <v/>
      </c>
      <c r="W1655" s="49" t="str">
        <f t="array" ref="W1655">IF(AND(E1655&lt;&gt;"",K1655="OUI",Q1655="OUI"),60,"")</f>
        <v/>
      </c>
      <c r="X1655" s="56"/>
      <c r="Y1655" s="49"/>
      <c r="Z1655" s="49"/>
      <c r="AA1655" s="51"/>
      <c r="AB1655" s="48"/>
    </row>
    <row r="1656" spans="1:28" x14ac:dyDescent="0.25">
      <c r="A1656" s="152" t="str">
        <f t="array" ref="A1656">IF(D1656="",RIGHT(E1656,7),"")</f>
        <v>5338610</v>
      </c>
      <c r="B1656" s="152">
        <f t="array" ref="B1656">E1656</f>
        <v>10005338610</v>
      </c>
      <c r="C1656" s="61" t="str">
        <f t="array" ref="C1656">IFERROR(VLOOKUP(B1656,RT!A:B,2,FALSE),"")</f>
        <v/>
      </c>
      <c r="D1656" s="7" t="str">
        <f t="array" ref="D1656">IFERROR(VLOOKUP(B1656,RT!A:J,10,FALSE),"")</f>
        <v/>
      </c>
      <c r="E1656" s="203">
        <v>10005338610</v>
      </c>
      <c r="F1656" s="204" t="s">
        <v>1927</v>
      </c>
      <c r="G1656" s="204" t="s">
        <v>70</v>
      </c>
      <c r="H1656" s="204"/>
      <c r="I1656" s="204" t="s">
        <v>1833</v>
      </c>
      <c r="J1656" s="202" t="s">
        <v>324</v>
      </c>
      <c r="K1656" s="169" t="str">
        <f t="array" ref="K1656">IFERROR(VLOOKUP(B1656,RT!A:K,11,FALSE),"")</f>
        <v/>
      </c>
      <c r="L1656" s="170" t="str">
        <f t="array" ref="L1656">IFERROR(VLOOKUP(B1656,RT!A:AJ,36,FALSE),"")</f>
        <v/>
      </c>
      <c r="M1656" s="53" t="str">
        <f t="array" ref="M1656">IFERROR(VLOOKUP(B1656,RT!A:AL,38,FALSE),"")</f>
        <v/>
      </c>
      <c r="N1656" s="52" t="str">
        <f t="array" ref="N1656">IFERROR(VLOOKUP(B1656,RT!A:AK,37,FALSE),"")</f>
        <v/>
      </c>
      <c r="O1656" s="54" t="str">
        <f t="array" ref="O1656">IFERROR(VLOOKUP(B1656,RT!A:I,9,FALSE),"")</f>
        <v/>
      </c>
      <c r="P1656" s="52" t="str">
        <f t="array" ref="P1656">IFERROR(VLOOKUP(B1656,RT!A:H,8,FALSE),"")</f>
        <v/>
      </c>
      <c r="Q1656" s="55" t="str">
        <f t="array" ref="Q1656">IFERROR(VLOOKUP(B1656,RT!A:AA,27,FALSE),"")</f>
        <v/>
      </c>
      <c r="R1656" s="56" t="str">
        <f t="array" ref="R1656">IF(AND(E1656&lt;&gt;"",G1656="INS",K1656="OUI",M1656&gt;0),M1656*IF($O1656&gt;41790,5.94,5.65),"")</f>
        <v/>
      </c>
      <c r="S1656" s="50" t="str">
        <f t="array" ref="S1656">IF(AND(E1656&lt;&gt;"",G1656="REV",K1656="OUI",M1656&gt;0),M1656*IF($O1656&gt;41790,6.2,5.9),"")</f>
        <v/>
      </c>
      <c r="T1656" s="57" t="str">
        <f t="array" ref="T1656">IF(AND(E1656&lt;&gt;"",K1656="NON",OR(L1656="Branchement individuel",L1656="Batiment détruit")),3,"")</f>
        <v/>
      </c>
      <c r="U1656" s="58"/>
      <c r="V1656" s="58" t="str">
        <f t="array" ref="V1656">IF(AND(E1656&lt;&gt;"",K1656="OUI",Q1656="OUI"),18,"")</f>
        <v/>
      </c>
      <c r="W1656" s="49" t="str">
        <f t="array" ref="W1656">IF(AND(E1656&lt;&gt;"",K1656="OUI",Q1656="OUI"),60,"")</f>
        <v/>
      </c>
      <c r="X1656" s="56"/>
      <c r="Y1656" s="49"/>
      <c r="Z1656" s="49"/>
      <c r="AA1656" s="51"/>
      <c r="AB1656" s="48"/>
    </row>
    <row r="1657" spans="1:28" x14ac:dyDescent="0.25">
      <c r="A1657" s="152" t="str">
        <f t="array" ref="A1657">IF(D1657="",RIGHT(E1657,7),"")</f>
        <v>5460426</v>
      </c>
      <c r="B1657" s="152">
        <f t="array" ref="B1657">E1657</f>
        <v>10005460426</v>
      </c>
      <c r="C1657" s="61" t="str">
        <f t="array" ref="C1657">IFERROR(VLOOKUP(B1657,RT!A:B,2,FALSE),"")</f>
        <v/>
      </c>
      <c r="D1657" s="7" t="str">
        <f t="array" ref="D1657">IFERROR(VLOOKUP(B1657,RT!A:J,10,FALSE),"")</f>
        <v/>
      </c>
      <c r="E1657" s="203">
        <v>10005460426</v>
      </c>
      <c r="F1657" s="204" t="s">
        <v>1896</v>
      </c>
      <c r="G1657" s="204" t="s">
        <v>70</v>
      </c>
      <c r="H1657" s="204"/>
      <c r="I1657" s="204" t="s">
        <v>1833</v>
      </c>
      <c r="J1657" s="202" t="s">
        <v>324</v>
      </c>
      <c r="K1657" s="169" t="str">
        <f t="array" ref="K1657">IFERROR(VLOOKUP(B1657,RT!A:K,11,FALSE),"")</f>
        <v/>
      </c>
      <c r="L1657" s="170" t="str">
        <f t="array" ref="L1657">IFERROR(VLOOKUP(B1657,RT!A:AJ,36,FALSE),"")</f>
        <v/>
      </c>
      <c r="M1657" s="53" t="str">
        <f t="array" ref="M1657">IFERROR(VLOOKUP(B1657,RT!A:AL,38,FALSE),"")</f>
        <v/>
      </c>
      <c r="N1657" s="52" t="str">
        <f t="array" ref="N1657">IFERROR(VLOOKUP(B1657,RT!A:AK,37,FALSE),"")</f>
        <v/>
      </c>
      <c r="O1657" s="54" t="str">
        <f t="array" ref="O1657">IFERROR(VLOOKUP(B1657,RT!A:I,9,FALSE),"")</f>
        <v/>
      </c>
      <c r="P1657" s="52" t="str">
        <f t="array" ref="P1657">IFERROR(VLOOKUP(B1657,RT!A:H,8,FALSE),"")</f>
        <v/>
      </c>
      <c r="Q1657" s="55" t="str">
        <f t="array" ref="Q1657">IFERROR(VLOOKUP(B1657,RT!A:AA,27,FALSE),"")</f>
        <v/>
      </c>
      <c r="R1657" s="56" t="str">
        <f t="array" ref="R1657">IF(AND(E1657&lt;&gt;"",G1657="INS",K1657="OUI",M1657&gt;0),M1657*IF($O1657&gt;41790,5.94,5.65),"")</f>
        <v/>
      </c>
      <c r="S1657" s="50" t="str">
        <f t="array" ref="S1657">IF(AND(E1657&lt;&gt;"",G1657="REV",K1657="OUI",M1657&gt;0),M1657*IF($O1657&gt;41790,6.2,5.9),"")</f>
        <v/>
      </c>
      <c r="T1657" s="57" t="str">
        <f t="array" ref="T1657">IF(AND(E1657&lt;&gt;"",K1657="NON",OR(L1657="Branchement individuel",L1657="Batiment détruit")),3,"")</f>
        <v/>
      </c>
      <c r="U1657" s="58"/>
      <c r="V1657" s="58" t="str">
        <f t="array" ref="V1657">IF(AND(E1657&lt;&gt;"",K1657="OUI",Q1657="OUI"),18,"")</f>
        <v/>
      </c>
      <c r="W1657" s="49" t="str">
        <f t="array" ref="W1657">IF(AND(E1657&lt;&gt;"",K1657="OUI",Q1657="OUI"),60,"")</f>
        <v/>
      </c>
      <c r="X1657" s="56"/>
      <c r="Y1657" s="49"/>
      <c r="Z1657" s="49"/>
      <c r="AA1657" s="51"/>
      <c r="AB1657" s="48"/>
    </row>
    <row r="1658" spans="1:28" x14ac:dyDescent="0.25">
      <c r="A1658" s="152" t="str">
        <f t="array" ref="A1658">IF(D1658="",RIGHT(E1658,7),"")</f>
        <v>5039071</v>
      </c>
      <c r="B1658" s="152">
        <f t="array" ref="B1658">E1658</f>
        <v>10005039071</v>
      </c>
      <c r="C1658" s="61" t="str">
        <f t="array" ref="C1658">IFERROR(VLOOKUP(B1658,RT!A:B,2,FALSE),"")</f>
        <v/>
      </c>
      <c r="D1658" s="7" t="str">
        <f t="array" ref="D1658">IFERROR(VLOOKUP(B1658,RT!A:J,10,FALSE),"")</f>
        <v/>
      </c>
      <c r="E1658" s="203">
        <v>10005039071</v>
      </c>
      <c r="F1658" s="204" t="s">
        <v>1869</v>
      </c>
      <c r="G1658" s="204" t="s">
        <v>70</v>
      </c>
      <c r="H1658" s="204"/>
      <c r="I1658" s="204" t="s">
        <v>1833</v>
      </c>
      <c r="J1658" s="202" t="s">
        <v>324</v>
      </c>
      <c r="K1658" s="169" t="str">
        <f t="array" ref="K1658">IFERROR(VLOOKUP(B1658,RT!A:K,11,FALSE),"")</f>
        <v/>
      </c>
      <c r="L1658" s="170" t="str">
        <f t="array" ref="L1658">IFERROR(VLOOKUP(B1658,RT!A:AJ,36,FALSE),"")</f>
        <v/>
      </c>
      <c r="M1658" s="53" t="str">
        <f t="array" ref="M1658">IFERROR(VLOOKUP(B1658,RT!A:AL,38,FALSE),"")</f>
        <v/>
      </c>
      <c r="N1658" s="52" t="str">
        <f t="array" ref="N1658">IFERROR(VLOOKUP(B1658,RT!A:AK,37,FALSE),"")</f>
        <v/>
      </c>
      <c r="O1658" s="54" t="str">
        <f t="array" ref="O1658">IFERROR(VLOOKUP(B1658,RT!A:I,9,FALSE),"")</f>
        <v/>
      </c>
      <c r="P1658" s="52" t="str">
        <f t="array" ref="P1658">IFERROR(VLOOKUP(B1658,RT!A:H,8,FALSE),"")</f>
        <v/>
      </c>
      <c r="Q1658" s="55" t="str">
        <f t="array" ref="Q1658">IFERROR(VLOOKUP(B1658,RT!A:AA,27,FALSE),"")</f>
        <v/>
      </c>
      <c r="R1658" s="56" t="str">
        <f t="array" ref="R1658">IF(AND(E1658&lt;&gt;"",G1658="INS",K1658="OUI",M1658&gt;0),M1658*IF($O1658&gt;41790,5.94,5.65),"")</f>
        <v/>
      </c>
      <c r="S1658" s="50" t="str">
        <f t="array" ref="S1658">IF(AND(E1658&lt;&gt;"",G1658="REV",K1658="OUI",M1658&gt;0),M1658*IF($O1658&gt;41790,6.2,5.9),"")</f>
        <v/>
      </c>
      <c r="T1658" s="57" t="str">
        <f t="array" ref="T1658">IF(AND(E1658&lt;&gt;"",K1658="NON",OR(L1658="Branchement individuel",L1658="Batiment détruit")),3,"")</f>
        <v/>
      </c>
      <c r="U1658" s="58"/>
      <c r="V1658" s="58" t="str">
        <f t="array" ref="V1658">IF(AND(E1658&lt;&gt;"",K1658="OUI",Q1658="OUI"),18,"")</f>
        <v/>
      </c>
      <c r="W1658" s="49" t="str">
        <f t="array" ref="W1658">IF(AND(E1658&lt;&gt;"",K1658="OUI",Q1658="OUI"),60,"")</f>
        <v/>
      </c>
      <c r="X1658" s="56"/>
      <c r="Y1658" s="49"/>
      <c r="Z1658" s="49"/>
      <c r="AA1658" s="51"/>
      <c r="AB1658" s="48"/>
    </row>
    <row r="1659" spans="1:28" x14ac:dyDescent="0.25">
      <c r="A1659" s="152" t="str">
        <f t="array" ref="A1659">IF(D1659="",RIGHT(E1659,7),"")</f>
        <v>5524521</v>
      </c>
      <c r="B1659" s="152">
        <f t="array" ref="B1659">E1659</f>
        <v>10005524521</v>
      </c>
      <c r="C1659" s="61" t="str">
        <f t="array" ref="C1659">IFERROR(VLOOKUP(B1659,RT!A:B,2,FALSE),"")</f>
        <v/>
      </c>
      <c r="D1659" s="7" t="str">
        <f t="array" ref="D1659">IFERROR(VLOOKUP(B1659,RT!A:J,10,FALSE),"")</f>
        <v/>
      </c>
      <c r="E1659" s="203">
        <v>10005524521</v>
      </c>
      <c r="F1659" s="204" t="s">
        <v>1872</v>
      </c>
      <c r="G1659" s="204" t="s">
        <v>70</v>
      </c>
      <c r="H1659" s="204"/>
      <c r="I1659" s="204" t="s">
        <v>1833</v>
      </c>
      <c r="J1659" s="202" t="s">
        <v>324</v>
      </c>
      <c r="K1659" s="169" t="str">
        <f t="array" ref="K1659">IFERROR(VLOOKUP(B1659,RT!A:K,11,FALSE),"")</f>
        <v/>
      </c>
      <c r="L1659" s="170" t="str">
        <f t="array" ref="L1659">IFERROR(VLOOKUP(B1659,RT!A:AJ,36,FALSE),"")</f>
        <v/>
      </c>
      <c r="M1659" s="53" t="str">
        <f t="array" ref="M1659">IFERROR(VLOOKUP(B1659,RT!A:AL,38,FALSE),"")</f>
        <v/>
      </c>
      <c r="N1659" s="52" t="str">
        <f t="array" ref="N1659">IFERROR(VLOOKUP(B1659,RT!A:AK,37,FALSE),"")</f>
        <v/>
      </c>
      <c r="O1659" s="54" t="str">
        <f t="array" ref="O1659">IFERROR(VLOOKUP(B1659,RT!A:I,9,FALSE),"")</f>
        <v/>
      </c>
      <c r="P1659" s="52" t="str">
        <f t="array" ref="P1659">IFERROR(VLOOKUP(B1659,RT!A:H,8,FALSE),"")</f>
        <v/>
      </c>
      <c r="Q1659" s="55" t="str">
        <f t="array" ref="Q1659">IFERROR(VLOOKUP(B1659,RT!A:AA,27,FALSE),"")</f>
        <v/>
      </c>
      <c r="R1659" s="56" t="str">
        <f t="array" ref="R1659">IF(AND(E1659&lt;&gt;"",G1659="INS",K1659="OUI",M1659&gt;0),M1659*IF($O1659&gt;41790,5.94,5.65),"")</f>
        <v/>
      </c>
      <c r="S1659" s="50" t="str">
        <f t="array" ref="S1659">IF(AND(E1659&lt;&gt;"",G1659="REV",K1659="OUI",M1659&gt;0),M1659*IF($O1659&gt;41790,6.2,5.9),"")</f>
        <v/>
      </c>
      <c r="T1659" s="57" t="str">
        <f t="array" ref="T1659">IF(AND(E1659&lt;&gt;"",K1659="NON",OR(L1659="Branchement individuel",L1659="Batiment détruit")),3,"")</f>
        <v/>
      </c>
      <c r="U1659" s="58"/>
      <c r="V1659" s="58" t="str">
        <f t="array" ref="V1659">IF(AND(E1659&lt;&gt;"",K1659="OUI",Q1659="OUI"),18,"")</f>
        <v/>
      </c>
      <c r="W1659" s="49" t="str">
        <f t="array" ref="W1659">IF(AND(E1659&lt;&gt;"",K1659="OUI",Q1659="OUI"),60,"")</f>
        <v/>
      </c>
      <c r="X1659" s="56"/>
      <c r="Y1659" s="49"/>
      <c r="Z1659" s="49"/>
      <c r="AA1659" s="51"/>
      <c r="AB1659" s="48"/>
    </row>
    <row r="1660" spans="1:28" x14ac:dyDescent="0.25">
      <c r="A1660" s="152" t="str">
        <f t="array" ref="A1660">IF(D1660="",RIGHT(E1660,7),"")</f>
        <v>5213795</v>
      </c>
      <c r="B1660" s="152">
        <f t="array" ref="B1660">E1660</f>
        <v>10005213795</v>
      </c>
      <c r="C1660" s="61" t="str">
        <f t="array" ref="C1660">IFERROR(VLOOKUP(B1660,RT!A:B,2,FALSE),"")</f>
        <v/>
      </c>
      <c r="D1660" s="7" t="str">
        <f t="array" ref="D1660">IFERROR(VLOOKUP(B1660,RT!A:J,10,FALSE),"")</f>
        <v/>
      </c>
      <c r="E1660" s="203">
        <v>10005213795</v>
      </c>
      <c r="F1660" s="204" t="s">
        <v>1839</v>
      </c>
      <c r="G1660" s="204" t="s">
        <v>70</v>
      </c>
      <c r="H1660" s="204"/>
      <c r="I1660" s="204" t="s">
        <v>1833</v>
      </c>
      <c r="J1660" s="202" t="s">
        <v>324</v>
      </c>
      <c r="K1660" s="169" t="str">
        <f t="array" ref="K1660">IFERROR(VLOOKUP(B1660,RT!A:K,11,FALSE),"")</f>
        <v/>
      </c>
      <c r="L1660" s="170" t="str">
        <f t="array" ref="L1660">IFERROR(VLOOKUP(B1660,RT!A:AJ,36,FALSE),"")</f>
        <v/>
      </c>
      <c r="M1660" s="53" t="str">
        <f t="array" ref="M1660">IFERROR(VLOOKUP(B1660,RT!A:AL,38,FALSE),"")</f>
        <v/>
      </c>
      <c r="N1660" s="52" t="str">
        <f t="array" ref="N1660">IFERROR(VLOOKUP(B1660,RT!A:AK,37,FALSE),"")</f>
        <v/>
      </c>
      <c r="O1660" s="54" t="str">
        <f t="array" ref="O1660">IFERROR(VLOOKUP(B1660,RT!A:I,9,FALSE),"")</f>
        <v/>
      </c>
      <c r="P1660" s="52" t="str">
        <f t="array" ref="P1660">IFERROR(VLOOKUP(B1660,RT!A:H,8,FALSE),"")</f>
        <v/>
      </c>
      <c r="Q1660" s="55" t="str">
        <f t="array" ref="Q1660">IFERROR(VLOOKUP(B1660,RT!A:AA,27,FALSE),"")</f>
        <v/>
      </c>
      <c r="R1660" s="56" t="str">
        <f t="array" ref="R1660">IF(AND(E1660&lt;&gt;"",G1660="INS",K1660="OUI",M1660&gt;0),M1660*IF($O1660&gt;41790,5.94,5.65),"")</f>
        <v/>
      </c>
      <c r="S1660" s="50" t="str">
        <f t="array" ref="S1660">IF(AND(E1660&lt;&gt;"",G1660="REV",K1660="OUI",M1660&gt;0),M1660*IF($O1660&gt;41790,6.2,5.9),"")</f>
        <v/>
      </c>
      <c r="T1660" s="57" t="str">
        <f t="array" ref="T1660">IF(AND(E1660&lt;&gt;"",K1660="NON",OR(L1660="Branchement individuel",L1660="Batiment détruit")),3,"")</f>
        <v/>
      </c>
      <c r="U1660" s="58"/>
      <c r="V1660" s="58" t="str">
        <f t="array" ref="V1660">IF(AND(E1660&lt;&gt;"",K1660="OUI",Q1660="OUI"),18,"")</f>
        <v/>
      </c>
      <c r="W1660" s="49" t="str">
        <f t="array" ref="W1660">IF(AND(E1660&lt;&gt;"",K1660="OUI",Q1660="OUI"),60,"")</f>
        <v/>
      </c>
      <c r="X1660" s="56"/>
      <c r="Y1660" s="49"/>
      <c r="Z1660" s="49"/>
      <c r="AA1660" s="51"/>
      <c r="AB1660" s="48"/>
    </row>
    <row r="1661" spans="1:28" x14ac:dyDescent="0.25">
      <c r="A1661" s="152" t="str">
        <f t="array" ref="A1661">IF(D1661="",RIGHT(E1661,7),"")</f>
        <v>5339133</v>
      </c>
      <c r="B1661" s="152">
        <f t="array" ref="B1661">E1661</f>
        <v>10005339133</v>
      </c>
      <c r="C1661" s="61" t="str">
        <f t="array" ref="C1661">IFERROR(VLOOKUP(B1661,RT!A:B,2,FALSE),"")</f>
        <v/>
      </c>
      <c r="D1661" s="7" t="str">
        <f t="array" ref="D1661">IFERROR(VLOOKUP(B1661,RT!A:J,10,FALSE),"")</f>
        <v/>
      </c>
      <c r="E1661" s="203">
        <v>10005339133</v>
      </c>
      <c r="F1661" s="204" t="s">
        <v>1915</v>
      </c>
      <c r="G1661" s="204" t="s">
        <v>70</v>
      </c>
      <c r="H1661" s="204"/>
      <c r="I1661" s="204" t="s">
        <v>1833</v>
      </c>
      <c r="J1661" s="202" t="s">
        <v>324</v>
      </c>
      <c r="K1661" s="169" t="str">
        <f t="array" ref="K1661">IFERROR(VLOOKUP(B1661,RT!A:K,11,FALSE),"")</f>
        <v/>
      </c>
      <c r="L1661" s="170" t="str">
        <f t="array" ref="L1661">IFERROR(VLOOKUP(B1661,RT!A:AJ,36,FALSE),"")</f>
        <v/>
      </c>
      <c r="M1661" s="53" t="str">
        <f t="array" ref="M1661">IFERROR(VLOOKUP(B1661,RT!A:AL,38,FALSE),"")</f>
        <v/>
      </c>
      <c r="N1661" s="52" t="str">
        <f t="array" ref="N1661">IFERROR(VLOOKUP(B1661,RT!A:AK,37,FALSE),"")</f>
        <v/>
      </c>
      <c r="O1661" s="54" t="str">
        <f t="array" ref="O1661">IFERROR(VLOOKUP(B1661,RT!A:I,9,FALSE),"")</f>
        <v/>
      </c>
      <c r="P1661" s="52" t="str">
        <f t="array" ref="P1661">IFERROR(VLOOKUP(B1661,RT!A:H,8,FALSE),"")</f>
        <v/>
      </c>
      <c r="Q1661" s="55" t="str">
        <f t="array" ref="Q1661">IFERROR(VLOOKUP(B1661,RT!A:AA,27,FALSE),"")</f>
        <v/>
      </c>
      <c r="R1661" s="56" t="str">
        <f t="array" ref="R1661">IF(AND(E1661&lt;&gt;"",G1661="INS",K1661="OUI",M1661&gt;0),M1661*IF($O1661&gt;41790,5.94,5.65),"")</f>
        <v/>
      </c>
      <c r="S1661" s="50" t="str">
        <f t="array" ref="S1661">IF(AND(E1661&lt;&gt;"",G1661="REV",K1661="OUI",M1661&gt;0),M1661*IF($O1661&gt;41790,6.2,5.9),"")</f>
        <v/>
      </c>
      <c r="T1661" s="57" t="str">
        <f t="array" ref="T1661">IF(AND(E1661&lt;&gt;"",K1661="NON",OR(L1661="Branchement individuel",L1661="Batiment détruit")),3,"")</f>
        <v/>
      </c>
      <c r="U1661" s="58"/>
      <c r="V1661" s="58" t="str">
        <f t="array" ref="V1661">IF(AND(E1661&lt;&gt;"",K1661="OUI",Q1661="OUI"),18,"")</f>
        <v/>
      </c>
      <c r="W1661" s="49" t="str">
        <f t="array" ref="W1661">IF(AND(E1661&lt;&gt;"",K1661="OUI",Q1661="OUI"),60,"")</f>
        <v/>
      </c>
      <c r="X1661" s="56"/>
      <c r="Y1661" s="49"/>
      <c r="Z1661" s="49"/>
      <c r="AA1661" s="51"/>
      <c r="AB1661" s="48"/>
    </row>
    <row r="1662" spans="1:28" x14ac:dyDescent="0.25">
      <c r="A1662" s="152" t="str">
        <f t="array" ref="A1662">IF(D1662="",RIGHT(E1662,7),"")</f>
        <v>5339128</v>
      </c>
      <c r="B1662" s="152">
        <f t="array" ref="B1662">E1662</f>
        <v>10005339128</v>
      </c>
      <c r="C1662" s="61" t="str">
        <f t="array" ref="C1662">IFERROR(VLOOKUP(B1662,RT!A:B,2,FALSE),"")</f>
        <v/>
      </c>
      <c r="D1662" s="7" t="str">
        <f t="array" ref="D1662">IFERROR(VLOOKUP(B1662,RT!A:J,10,FALSE),"")</f>
        <v/>
      </c>
      <c r="E1662" s="203">
        <v>10005339128</v>
      </c>
      <c r="F1662" s="204" t="s">
        <v>1916</v>
      </c>
      <c r="G1662" s="204" t="s">
        <v>70</v>
      </c>
      <c r="H1662" s="204"/>
      <c r="I1662" s="204" t="s">
        <v>1833</v>
      </c>
      <c r="J1662" s="202" t="s">
        <v>324</v>
      </c>
      <c r="K1662" s="169" t="str">
        <f t="array" ref="K1662">IFERROR(VLOOKUP(B1662,RT!A:K,11,FALSE),"")</f>
        <v/>
      </c>
      <c r="L1662" s="170" t="str">
        <f t="array" ref="L1662">IFERROR(VLOOKUP(B1662,RT!A:AJ,36,FALSE),"")</f>
        <v/>
      </c>
      <c r="M1662" s="53" t="str">
        <f t="array" ref="M1662">IFERROR(VLOOKUP(B1662,RT!A:AL,38,FALSE),"")</f>
        <v/>
      </c>
      <c r="N1662" s="52" t="str">
        <f t="array" ref="N1662">IFERROR(VLOOKUP(B1662,RT!A:AK,37,FALSE),"")</f>
        <v/>
      </c>
      <c r="O1662" s="54" t="str">
        <f t="array" ref="O1662">IFERROR(VLOOKUP(B1662,RT!A:I,9,FALSE),"")</f>
        <v/>
      </c>
      <c r="P1662" s="52" t="str">
        <f t="array" ref="P1662">IFERROR(VLOOKUP(B1662,RT!A:H,8,FALSE),"")</f>
        <v/>
      </c>
      <c r="Q1662" s="55" t="str">
        <f t="array" ref="Q1662">IFERROR(VLOOKUP(B1662,RT!A:AA,27,FALSE),"")</f>
        <v/>
      </c>
      <c r="R1662" s="56" t="str">
        <f t="array" ref="R1662">IF(AND(E1662&lt;&gt;"",G1662="INS",K1662="OUI",M1662&gt;0),M1662*IF($O1662&gt;41790,5.94,5.65),"")</f>
        <v/>
      </c>
      <c r="S1662" s="50" t="str">
        <f t="array" ref="S1662">IF(AND(E1662&lt;&gt;"",G1662="REV",K1662="OUI",M1662&gt;0),M1662*IF($O1662&gt;41790,6.2,5.9),"")</f>
        <v/>
      </c>
      <c r="T1662" s="57" t="str">
        <f t="array" ref="T1662">IF(AND(E1662&lt;&gt;"",K1662="NON",OR(L1662="Branchement individuel",L1662="Batiment détruit")),3,"")</f>
        <v/>
      </c>
      <c r="U1662" s="58"/>
      <c r="V1662" s="58" t="str">
        <f t="array" ref="V1662">IF(AND(E1662&lt;&gt;"",K1662="OUI",Q1662="OUI"),18,"")</f>
        <v/>
      </c>
      <c r="W1662" s="49" t="str">
        <f t="array" ref="W1662">IF(AND(E1662&lt;&gt;"",K1662="OUI",Q1662="OUI"),60,"")</f>
        <v/>
      </c>
      <c r="X1662" s="56"/>
      <c r="Y1662" s="49"/>
      <c r="Z1662" s="49"/>
      <c r="AA1662" s="51"/>
      <c r="AB1662" s="48"/>
    </row>
    <row r="1663" spans="1:28" x14ac:dyDescent="0.25">
      <c r="A1663" s="152" t="str">
        <f t="array" ref="A1663">IF(D1663="",RIGHT(E1663,7),"")</f>
        <v>5212646</v>
      </c>
      <c r="B1663" s="152">
        <f t="array" ref="B1663">E1663</f>
        <v>10005212646</v>
      </c>
      <c r="C1663" s="61" t="str">
        <f t="array" ref="C1663">IFERROR(VLOOKUP(B1663,RT!A:B,2,FALSE),"")</f>
        <v/>
      </c>
      <c r="D1663" s="7" t="str">
        <f t="array" ref="D1663">IFERROR(VLOOKUP(B1663,RT!A:J,10,FALSE),"")</f>
        <v/>
      </c>
      <c r="E1663" s="203">
        <v>10005212646</v>
      </c>
      <c r="F1663" s="204" t="s">
        <v>1853</v>
      </c>
      <c r="G1663" s="204" t="s">
        <v>70</v>
      </c>
      <c r="H1663" s="204"/>
      <c r="I1663" s="204" t="s">
        <v>1833</v>
      </c>
      <c r="J1663" s="202" t="s">
        <v>324</v>
      </c>
      <c r="K1663" s="169" t="str">
        <f t="array" ref="K1663">IFERROR(VLOOKUP(B1663,RT!A:K,11,FALSE),"")</f>
        <v/>
      </c>
      <c r="L1663" s="170" t="str">
        <f t="array" ref="L1663">IFERROR(VLOOKUP(B1663,RT!A:AJ,36,FALSE),"")</f>
        <v/>
      </c>
      <c r="M1663" s="53" t="str">
        <f t="array" ref="M1663">IFERROR(VLOOKUP(B1663,RT!A:AL,38,FALSE),"")</f>
        <v/>
      </c>
      <c r="N1663" s="52" t="str">
        <f t="array" ref="N1663">IFERROR(VLOOKUP(B1663,RT!A:AK,37,FALSE),"")</f>
        <v/>
      </c>
      <c r="O1663" s="54" t="str">
        <f t="array" ref="O1663">IFERROR(VLOOKUP(B1663,RT!A:I,9,FALSE),"")</f>
        <v/>
      </c>
      <c r="P1663" s="52" t="str">
        <f t="array" ref="P1663">IFERROR(VLOOKUP(B1663,RT!A:H,8,FALSE),"")</f>
        <v/>
      </c>
      <c r="Q1663" s="55" t="str">
        <f t="array" ref="Q1663">IFERROR(VLOOKUP(B1663,RT!A:AA,27,FALSE),"")</f>
        <v/>
      </c>
      <c r="R1663" s="56" t="str">
        <f t="array" ref="R1663">IF(AND(E1663&lt;&gt;"",G1663="INS",K1663="OUI",M1663&gt;0),M1663*IF($O1663&gt;41790,5.94,5.65),"")</f>
        <v/>
      </c>
      <c r="S1663" s="50" t="str">
        <f t="array" ref="S1663">IF(AND(E1663&lt;&gt;"",G1663="REV",K1663="OUI",M1663&gt;0),M1663*IF($O1663&gt;41790,6.2,5.9),"")</f>
        <v/>
      </c>
      <c r="T1663" s="57" t="str">
        <f t="array" ref="T1663">IF(AND(E1663&lt;&gt;"",K1663="NON",OR(L1663="Branchement individuel",L1663="Batiment détruit")),3,"")</f>
        <v/>
      </c>
      <c r="U1663" s="58"/>
      <c r="V1663" s="58" t="str">
        <f t="array" ref="V1663">IF(AND(E1663&lt;&gt;"",K1663="OUI",Q1663="OUI"),18,"")</f>
        <v/>
      </c>
      <c r="W1663" s="49" t="str">
        <f t="array" ref="W1663">IF(AND(E1663&lt;&gt;"",K1663="OUI",Q1663="OUI"),60,"")</f>
        <v/>
      </c>
      <c r="X1663" s="56"/>
      <c r="Y1663" s="49"/>
      <c r="Z1663" s="49"/>
      <c r="AA1663" s="51"/>
      <c r="AB1663" s="48"/>
    </row>
    <row r="1664" spans="1:28" x14ac:dyDescent="0.25">
      <c r="A1664" s="152" t="str">
        <f t="array" ref="A1664">IF(D1664="",RIGHT(E1664,7),"")</f>
        <v>5457755</v>
      </c>
      <c r="B1664" s="152">
        <f t="array" ref="B1664">E1664</f>
        <v>10005457755</v>
      </c>
      <c r="C1664" s="61" t="str">
        <f t="array" ref="C1664">IFERROR(VLOOKUP(B1664,RT!A:B,2,FALSE),"")</f>
        <v/>
      </c>
      <c r="D1664" s="7" t="str">
        <f t="array" ref="D1664">IFERROR(VLOOKUP(B1664,RT!A:J,10,FALSE),"")</f>
        <v/>
      </c>
      <c r="E1664" s="203">
        <v>10005457755</v>
      </c>
      <c r="F1664" s="204" t="s">
        <v>1899</v>
      </c>
      <c r="G1664" s="204" t="s">
        <v>70</v>
      </c>
      <c r="H1664" s="204"/>
      <c r="I1664" s="204" t="s">
        <v>1833</v>
      </c>
      <c r="J1664" s="202" t="s">
        <v>324</v>
      </c>
      <c r="K1664" s="169" t="str">
        <f t="array" ref="K1664">IFERROR(VLOOKUP(B1664,RT!A:K,11,FALSE),"")</f>
        <v/>
      </c>
      <c r="L1664" s="170" t="str">
        <f t="array" ref="L1664">IFERROR(VLOOKUP(B1664,RT!A:AJ,36,FALSE),"")</f>
        <v/>
      </c>
      <c r="M1664" s="53" t="str">
        <f t="array" ref="M1664">IFERROR(VLOOKUP(B1664,RT!A:AL,38,FALSE),"")</f>
        <v/>
      </c>
      <c r="N1664" s="52" t="str">
        <f t="array" ref="N1664">IFERROR(VLOOKUP(B1664,RT!A:AK,37,FALSE),"")</f>
        <v/>
      </c>
      <c r="O1664" s="54" t="str">
        <f t="array" ref="O1664">IFERROR(VLOOKUP(B1664,RT!A:I,9,FALSE),"")</f>
        <v/>
      </c>
      <c r="P1664" s="52" t="str">
        <f t="array" ref="P1664">IFERROR(VLOOKUP(B1664,RT!A:H,8,FALSE),"")</f>
        <v/>
      </c>
      <c r="Q1664" s="55" t="str">
        <f t="array" ref="Q1664">IFERROR(VLOOKUP(B1664,RT!A:AA,27,FALSE),"")</f>
        <v/>
      </c>
      <c r="R1664" s="56" t="str">
        <f t="array" ref="R1664">IF(AND(E1664&lt;&gt;"",G1664="INS",K1664="OUI",M1664&gt;0),M1664*IF($O1664&gt;41790,5.94,5.65),"")</f>
        <v/>
      </c>
      <c r="S1664" s="50" t="str">
        <f t="array" ref="S1664">IF(AND(E1664&lt;&gt;"",G1664="REV",K1664="OUI",M1664&gt;0),M1664*IF($O1664&gt;41790,6.2,5.9),"")</f>
        <v/>
      </c>
      <c r="T1664" s="57" t="str">
        <f t="array" ref="T1664">IF(AND(E1664&lt;&gt;"",K1664="NON",OR(L1664="Branchement individuel",L1664="Batiment détruit")),3,"")</f>
        <v/>
      </c>
      <c r="U1664" s="58"/>
      <c r="V1664" s="58" t="str">
        <f t="array" ref="V1664">IF(AND(E1664&lt;&gt;"",K1664="OUI",Q1664="OUI"),18,"")</f>
        <v/>
      </c>
      <c r="W1664" s="49" t="str">
        <f t="array" ref="W1664">IF(AND(E1664&lt;&gt;"",K1664="OUI",Q1664="OUI"),60,"")</f>
        <v/>
      </c>
      <c r="X1664" s="56"/>
      <c r="Y1664" s="49"/>
      <c r="Z1664" s="49"/>
      <c r="AA1664" s="51"/>
      <c r="AB1664" s="48"/>
    </row>
    <row r="1665" spans="1:28" x14ac:dyDescent="0.25">
      <c r="A1665" s="152" t="str">
        <f t="array" ref="A1665">IF(D1665="",RIGHT(E1665,7),"")</f>
        <v>5336107</v>
      </c>
      <c r="B1665" s="152">
        <f t="array" ref="B1665">E1665</f>
        <v>10005336107</v>
      </c>
      <c r="C1665" s="61" t="str">
        <f t="array" ref="C1665">IFERROR(VLOOKUP(B1665,RT!A:B,2,FALSE),"")</f>
        <v/>
      </c>
      <c r="D1665" s="7" t="str">
        <f t="array" ref="D1665">IFERROR(VLOOKUP(B1665,RT!A:J,10,FALSE),"")</f>
        <v/>
      </c>
      <c r="E1665" s="203">
        <v>10005336107</v>
      </c>
      <c r="F1665" s="204" t="s">
        <v>1901</v>
      </c>
      <c r="G1665" s="204" t="s">
        <v>70</v>
      </c>
      <c r="H1665" s="204"/>
      <c r="I1665" s="204" t="s">
        <v>1833</v>
      </c>
      <c r="J1665" s="202" t="s">
        <v>324</v>
      </c>
      <c r="K1665" s="169" t="str">
        <f t="array" ref="K1665">IFERROR(VLOOKUP(B1665,RT!A:K,11,FALSE),"")</f>
        <v/>
      </c>
      <c r="L1665" s="170" t="str">
        <f t="array" ref="L1665">IFERROR(VLOOKUP(B1665,RT!A:AJ,36,FALSE),"")</f>
        <v/>
      </c>
      <c r="M1665" s="53" t="str">
        <f t="array" ref="M1665">IFERROR(VLOOKUP(B1665,RT!A:AL,38,FALSE),"")</f>
        <v/>
      </c>
      <c r="N1665" s="52" t="str">
        <f t="array" ref="N1665">IFERROR(VLOOKUP(B1665,RT!A:AK,37,FALSE),"")</f>
        <v/>
      </c>
      <c r="O1665" s="54" t="str">
        <f t="array" ref="O1665">IFERROR(VLOOKUP(B1665,RT!A:I,9,FALSE),"")</f>
        <v/>
      </c>
      <c r="P1665" s="52" t="str">
        <f t="array" ref="P1665">IFERROR(VLOOKUP(B1665,RT!A:H,8,FALSE),"")</f>
        <v/>
      </c>
      <c r="Q1665" s="55" t="str">
        <f t="array" ref="Q1665">IFERROR(VLOOKUP(B1665,RT!A:AA,27,FALSE),"")</f>
        <v/>
      </c>
      <c r="R1665" s="56" t="str">
        <f t="array" ref="R1665">IF(AND(E1665&lt;&gt;"",G1665="INS",K1665="OUI",M1665&gt;0),M1665*IF($O1665&gt;41790,5.94,5.65),"")</f>
        <v/>
      </c>
      <c r="S1665" s="50" t="str">
        <f t="array" ref="S1665">IF(AND(E1665&lt;&gt;"",G1665="REV",K1665="OUI",M1665&gt;0),M1665*IF($O1665&gt;41790,6.2,5.9),"")</f>
        <v/>
      </c>
      <c r="T1665" s="57" t="str">
        <f t="array" ref="T1665">IF(AND(E1665&lt;&gt;"",K1665="NON",OR(L1665="Branchement individuel",L1665="Batiment détruit")),3,"")</f>
        <v/>
      </c>
      <c r="U1665" s="58"/>
      <c r="V1665" s="58" t="str">
        <f t="array" ref="V1665">IF(AND(E1665&lt;&gt;"",K1665="OUI",Q1665="OUI"),18,"")</f>
        <v/>
      </c>
      <c r="W1665" s="49" t="str">
        <f t="array" ref="W1665">IF(AND(E1665&lt;&gt;"",K1665="OUI",Q1665="OUI"),60,"")</f>
        <v/>
      </c>
      <c r="X1665" s="56"/>
      <c r="Y1665" s="49"/>
      <c r="Z1665" s="49"/>
      <c r="AA1665" s="51"/>
      <c r="AB1665" s="48"/>
    </row>
    <row r="1666" spans="1:28" x14ac:dyDescent="0.25">
      <c r="A1666" s="152" t="str">
        <f t="array" ref="A1666">IF(D1666="",RIGHT(E1666,7),"")</f>
        <v>5336556</v>
      </c>
      <c r="B1666" s="152">
        <f t="array" ref="B1666">E1666</f>
        <v>10005336556</v>
      </c>
      <c r="C1666" s="61" t="str">
        <f t="array" ref="C1666">IFERROR(VLOOKUP(B1666,RT!A:B,2,FALSE),"")</f>
        <v/>
      </c>
      <c r="D1666" s="7" t="str">
        <f t="array" ref="D1666">IFERROR(VLOOKUP(B1666,RT!A:J,10,FALSE),"")</f>
        <v/>
      </c>
      <c r="E1666" s="203">
        <v>10005336556</v>
      </c>
      <c r="F1666" s="204" t="s">
        <v>1902</v>
      </c>
      <c r="G1666" s="204" t="s">
        <v>70</v>
      </c>
      <c r="H1666" s="204"/>
      <c r="I1666" s="204" t="s">
        <v>1833</v>
      </c>
      <c r="J1666" s="202" t="s">
        <v>324</v>
      </c>
      <c r="K1666" s="169" t="str">
        <f t="array" ref="K1666">IFERROR(VLOOKUP(B1666,RT!A:K,11,FALSE),"")</f>
        <v/>
      </c>
      <c r="L1666" s="170" t="str">
        <f t="array" ref="L1666">IFERROR(VLOOKUP(B1666,RT!A:AJ,36,FALSE),"")</f>
        <v/>
      </c>
      <c r="M1666" s="53" t="str">
        <f t="array" ref="M1666">IFERROR(VLOOKUP(B1666,RT!A:AL,38,FALSE),"")</f>
        <v/>
      </c>
      <c r="N1666" s="52" t="str">
        <f t="array" ref="N1666">IFERROR(VLOOKUP(B1666,RT!A:AK,37,FALSE),"")</f>
        <v/>
      </c>
      <c r="O1666" s="54" t="str">
        <f t="array" ref="O1666">IFERROR(VLOOKUP(B1666,RT!A:I,9,FALSE),"")</f>
        <v/>
      </c>
      <c r="P1666" s="52" t="str">
        <f t="array" ref="P1666">IFERROR(VLOOKUP(B1666,RT!A:H,8,FALSE),"")</f>
        <v/>
      </c>
      <c r="Q1666" s="55" t="str">
        <f t="array" ref="Q1666">IFERROR(VLOOKUP(B1666,RT!A:AA,27,FALSE),"")</f>
        <v/>
      </c>
      <c r="R1666" s="56" t="str">
        <f t="array" ref="R1666">IF(AND(E1666&lt;&gt;"",G1666="INS",K1666="OUI",M1666&gt;0),M1666*IF($O1666&gt;41790,5.94,5.65),"")</f>
        <v/>
      </c>
      <c r="S1666" s="50" t="str">
        <f t="array" ref="S1666">IF(AND(E1666&lt;&gt;"",G1666="REV",K1666="OUI",M1666&gt;0),M1666*IF($O1666&gt;41790,6.2,5.9),"")</f>
        <v/>
      </c>
      <c r="T1666" s="57" t="str">
        <f t="array" ref="T1666">IF(AND(E1666&lt;&gt;"",K1666="NON",OR(L1666="Branchement individuel",L1666="Batiment détruit")),3,"")</f>
        <v/>
      </c>
      <c r="U1666" s="58"/>
      <c r="V1666" s="58" t="str">
        <f t="array" ref="V1666">IF(AND(E1666&lt;&gt;"",K1666="OUI",Q1666="OUI"),18,"")</f>
        <v/>
      </c>
      <c r="W1666" s="49" t="str">
        <f t="array" ref="W1666">IF(AND(E1666&lt;&gt;"",K1666="OUI",Q1666="OUI"),60,"")</f>
        <v/>
      </c>
      <c r="X1666" s="56"/>
      <c r="Y1666" s="49"/>
      <c r="Z1666" s="49"/>
      <c r="AA1666" s="51"/>
      <c r="AB1666" s="48"/>
    </row>
    <row r="1667" spans="1:28" x14ac:dyDescent="0.25">
      <c r="A1667" s="152" t="str">
        <f t="array" ref="A1667">IF(D1667="",RIGHT(E1667,7),"")</f>
        <v>5212741</v>
      </c>
      <c r="B1667" s="152">
        <f t="array" ref="B1667">E1667</f>
        <v>10005212741</v>
      </c>
      <c r="C1667" s="61" t="str">
        <f t="array" ref="C1667">IFERROR(VLOOKUP(B1667,RT!A:B,2,FALSE),"")</f>
        <v/>
      </c>
      <c r="D1667" s="7" t="str">
        <f t="array" ref="D1667">IFERROR(VLOOKUP(B1667,RT!A:J,10,FALSE),"")</f>
        <v/>
      </c>
      <c r="E1667" s="203">
        <v>10005212741</v>
      </c>
      <c r="F1667" s="204" t="s">
        <v>1832</v>
      </c>
      <c r="G1667" s="204" t="s">
        <v>70</v>
      </c>
      <c r="H1667" s="204"/>
      <c r="I1667" s="204" t="s">
        <v>1833</v>
      </c>
      <c r="J1667" s="202" t="s">
        <v>324</v>
      </c>
      <c r="K1667" s="169" t="str">
        <f t="array" ref="K1667">IFERROR(VLOOKUP(B1667,RT!A:K,11,FALSE),"")</f>
        <v/>
      </c>
      <c r="L1667" s="170" t="str">
        <f t="array" ref="L1667">IFERROR(VLOOKUP(B1667,RT!A:AJ,36,FALSE),"")</f>
        <v/>
      </c>
      <c r="M1667" s="53" t="str">
        <f t="array" ref="M1667">IFERROR(VLOOKUP(B1667,RT!A:AL,38,FALSE),"")</f>
        <v/>
      </c>
      <c r="N1667" s="52" t="str">
        <f t="array" ref="N1667">IFERROR(VLOOKUP(B1667,RT!A:AK,37,FALSE),"")</f>
        <v/>
      </c>
      <c r="O1667" s="54" t="str">
        <f t="array" ref="O1667">IFERROR(VLOOKUP(B1667,RT!A:I,9,FALSE),"")</f>
        <v/>
      </c>
      <c r="P1667" s="52" t="str">
        <f t="array" ref="P1667">IFERROR(VLOOKUP(B1667,RT!A:H,8,FALSE),"")</f>
        <v/>
      </c>
      <c r="Q1667" s="55" t="str">
        <f t="array" ref="Q1667">IFERROR(VLOOKUP(B1667,RT!A:AA,27,FALSE),"")</f>
        <v/>
      </c>
      <c r="R1667" s="56" t="str">
        <f t="array" ref="R1667">IF(AND(E1667&lt;&gt;"",G1667="INS",K1667="OUI",M1667&gt;0),M1667*IF($O1667&gt;41790,5.94,5.65),"")</f>
        <v/>
      </c>
      <c r="S1667" s="50" t="str">
        <f t="array" ref="S1667">IF(AND(E1667&lt;&gt;"",G1667="REV",K1667="OUI",M1667&gt;0),M1667*IF($O1667&gt;41790,6.2,5.9),"")</f>
        <v/>
      </c>
      <c r="T1667" s="57" t="str">
        <f t="array" ref="T1667">IF(AND(E1667&lt;&gt;"",K1667="NON",OR(L1667="Branchement individuel",L1667="Batiment détruit")),3,"")</f>
        <v/>
      </c>
      <c r="U1667" s="58"/>
      <c r="V1667" s="58" t="str">
        <f t="array" ref="V1667">IF(AND(E1667&lt;&gt;"",K1667="OUI",Q1667="OUI"),18,"")</f>
        <v/>
      </c>
      <c r="W1667" s="49" t="str">
        <f t="array" ref="W1667">IF(AND(E1667&lt;&gt;"",K1667="OUI",Q1667="OUI"),60,"")</f>
        <v/>
      </c>
      <c r="X1667" s="56"/>
      <c r="Y1667" s="49"/>
      <c r="Z1667" s="49"/>
      <c r="AA1667" s="51"/>
      <c r="AB1667" s="48"/>
    </row>
    <row r="1668" spans="1:28" x14ac:dyDescent="0.25">
      <c r="A1668" s="152" t="str">
        <f t="array" ref="A1668">IF(D1668="",RIGHT(E1668,7),"")</f>
        <v>5501369</v>
      </c>
      <c r="B1668" s="152">
        <f t="array" ref="B1668">E1668</f>
        <v>10005501369</v>
      </c>
      <c r="C1668" s="61" t="str">
        <f t="array" ref="C1668">IFERROR(VLOOKUP(B1668,RT!A:B,2,FALSE),"")</f>
        <v/>
      </c>
      <c r="D1668" s="7" t="str">
        <f t="array" ref="D1668">IFERROR(VLOOKUP(B1668,RT!A:J,10,FALSE),"")</f>
        <v/>
      </c>
      <c r="E1668" s="203">
        <v>10005501369</v>
      </c>
      <c r="F1668" s="204" t="s">
        <v>1945</v>
      </c>
      <c r="G1668" s="204" t="s">
        <v>70</v>
      </c>
      <c r="H1668" s="204"/>
      <c r="I1668" s="204" t="s">
        <v>1833</v>
      </c>
      <c r="J1668" s="202" t="s">
        <v>324</v>
      </c>
      <c r="K1668" s="169" t="str">
        <f t="array" ref="K1668">IFERROR(VLOOKUP(B1668,RT!A:K,11,FALSE),"")</f>
        <v/>
      </c>
      <c r="L1668" s="170" t="str">
        <f t="array" ref="L1668">IFERROR(VLOOKUP(B1668,RT!A:AJ,36,FALSE),"")</f>
        <v/>
      </c>
      <c r="M1668" s="53" t="str">
        <f t="array" ref="M1668">IFERROR(VLOOKUP(B1668,RT!A:AL,38,FALSE),"")</f>
        <v/>
      </c>
      <c r="N1668" s="52" t="str">
        <f t="array" ref="N1668">IFERROR(VLOOKUP(B1668,RT!A:AK,37,FALSE),"")</f>
        <v/>
      </c>
      <c r="O1668" s="54" t="str">
        <f t="array" ref="O1668">IFERROR(VLOOKUP(B1668,RT!A:I,9,FALSE),"")</f>
        <v/>
      </c>
      <c r="P1668" s="52" t="str">
        <f t="array" ref="P1668">IFERROR(VLOOKUP(B1668,RT!A:H,8,FALSE),"")</f>
        <v/>
      </c>
      <c r="Q1668" s="55" t="str">
        <f t="array" ref="Q1668">IFERROR(VLOOKUP(B1668,RT!A:AA,27,FALSE),"")</f>
        <v/>
      </c>
      <c r="R1668" s="56" t="str">
        <f t="array" ref="R1668">IF(AND(E1668&lt;&gt;"",G1668="INS",K1668="OUI",M1668&gt;0),M1668*IF($O1668&gt;41790,5.94,5.65),"")</f>
        <v/>
      </c>
      <c r="S1668" s="50" t="str">
        <f t="array" ref="S1668">IF(AND(E1668&lt;&gt;"",G1668="REV",K1668="OUI",M1668&gt;0),M1668*IF($O1668&gt;41790,6.2,5.9),"")</f>
        <v/>
      </c>
      <c r="T1668" s="57" t="str">
        <f t="array" ref="T1668">IF(AND(E1668&lt;&gt;"",K1668="NON",OR(L1668="Branchement individuel",L1668="Batiment détruit")),3,"")</f>
        <v/>
      </c>
      <c r="U1668" s="58"/>
      <c r="V1668" s="58" t="str">
        <f t="array" ref="V1668">IF(AND(E1668&lt;&gt;"",K1668="OUI",Q1668="OUI"),18,"")</f>
        <v/>
      </c>
      <c r="W1668" s="49" t="str">
        <f t="array" ref="W1668">IF(AND(E1668&lt;&gt;"",K1668="OUI",Q1668="OUI"),60,"")</f>
        <v/>
      </c>
      <c r="X1668" s="56"/>
      <c r="Y1668" s="49"/>
      <c r="Z1668" s="49"/>
      <c r="AA1668" s="51"/>
      <c r="AB1668" s="48"/>
    </row>
    <row r="1669" spans="1:28" x14ac:dyDescent="0.25">
      <c r="A1669" s="152" t="str">
        <f t="array" ref="A1669">IF(D1669="",RIGHT(E1669,7),"")</f>
        <v>5463254</v>
      </c>
      <c r="B1669" s="152">
        <f t="array" ref="B1669">E1669</f>
        <v>10005463254</v>
      </c>
      <c r="C1669" s="61" t="str">
        <f t="array" ref="C1669">IFERROR(VLOOKUP(B1669,RT!A:B,2,FALSE),"")</f>
        <v/>
      </c>
      <c r="D1669" s="7" t="str">
        <f t="array" ref="D1669">IFERROR(VLOOKUP(B1669,RT!A:J,10,FALSE),"")</f>
        <v/>
      </c>
      <c r="E1669" s="203">
        <v>10005463254</v>
      </c>
      <c r="F1669" s="204" t="s">
        <v>1959</v>
      </c>
      <c r="G1669" s="204" t="s">
        <v>70</v>
      </c>
      <c r="H1669" s="204"/>
      <c r="I1669" s="204" t="s">
        <v>1833</v>
      </c>
      <c r="J1669" s="202" t="s">
        <v>324</v>
      </c>
      <c r="K1669" s="169" t="str">
        <f t="array" ref="K1669">IFERROR(VLOOKUP(B1669,RT!A:K,11,FALSE),"")</f>
        <v/>
      </c>
      <c r="L1669" s="170" t="str">
        <f t="array" ref="L1669">IFERROR(VLOOKUP(B1669,RT!A:AJ,36,FALSE),"")</f>
        <v/>
      </c>
      <c r="M1669" s="53" t="str">
        <f t="array" ref="M1669">IFERROR(VLOOKUP(B1669,RT!A:AL,38,FALSE),"")</f>
        <v/>
      </c>
      <c r="N1669" s="52" t="str">
        <f t="array" ref="N1669">IFERROR(VLOOKUP(B1669,RT!A:AK,37,FALSE),"")</f>
        <v/>
      </c>
      <c r="O1669" s="54" t="str">
        <f t="array" ref="O1669">IFERROR(VLOOKUP(B1669,RT!A:I,9,FALSE),"")</f>
        <v/>
      </c>
      <c r="P1669" s="52" t="str">
        <f t="array" ref="P1669">IFERROR(VLOOKUP(B1669,RT!A:H,8,FALSE),"")</f>
        <v/>
      </c>
      <c r="Q1669" s="55" t="str">
        <f t="array" ref="Q1669">IFERROR(VLOOKUP(B1669,RT!A:AA,27,FALSE),"")</f>
        <v/>
      </c>
      <c r="R1669" s="56" t="str">
        <f t="array" ref="R1669">IF(AND(E1669&lt;&gt;"",G1669="INS",K1669="OUI",M1669&gt;0),M1669*IF($O1669&gt;41790,5.94,5.65),"")</f>
        <v/>
      </c>
      <c r="S1669" s="50" t="str">
        <f t="array" ref="S1669">IF(AND(E1669&lt;&gt;"",G1669="REV",K1669="OUI",M1669&gt;0),M1669*IF($O1669&gt;41790,6.2,5.9),"")</f>
        <v/>
      </c>
      <c r="T1669" s="57" t="str">
        <f t="array" ref="T1669">IF(AND(E1669&lt;&gt;"",K1669="NON",OR(L1669="Branchement individuel",L1669="Batiment détruit")),3,"")</f>
        <v/>
      </c>
      <c r="U1669" s="58"/>
      <c r="V1669" s="58" t="str">
        <f t="array" ref="V1669">IF(AND(E1669&lt;&gt;"",K1669="OUI",Q1669="OUI"),18,"")</f>
        <v/>
      </c>
      <c r="W1669" s="49" t="str">
        <f t="array" ref="W1669">IF(AND(E1669&lt;&gt;"",K1669="OUI",Q1669="OUI"),60,"")</f>
        <v/>
      </c>
      <c r="X1669" s="56"/>
      <c r="Y1669" s="49"/>
      <c r="Z1669" s="49"/>
      <c r="AA1669" s="51"/>
      <c r="AB1669" s="48"/>
    </row>
    <row r="1670" spans="1:28" x14ac:dyDescent="0.25">
      <c r="A1670" s="152" t="str">
        <f t="array" ref="A1670">IF(D1670="",RIGHT(E1670,7),"")</f>
        <v>5386344</v>
      </c>
      <c r="B1670" s="152">
        <f t="array" ref="B1670">E1670</f>
        <v>10005386344</v>
      </c>
      <c r="C1670" s="61" t="str">
        <f t="array" ref="C1670">IFERROR(VLOOKUP(B1670,RT!A:B,2,FALSE),"")</f>
        <v/>
      </c>
      <c r="D1670" s="7" t="str">
        <f t="array" ref="D1670">IFERROR(VLOOKUP(B1670,RT!A:J,10,FALSE),"")</f>
        <v/>
      </c>
      <c r="E1670" s="203">
        <v>10005386344</v>
      </c>
      <c r="F1670" s="204" t="s">
        <v>1893</v>
      </c>
      <c r="G1670" s="204" t="s">
        <v>70</v>
      </c>
      <c r="H1670" s="204"/>
      <c r="I1670" s="204" t="s">
        <v>1833</v>
      </c>
      <c r="J1670" s="202" t="s">
        <v>324</v>
      </c>
      <c r="K1670" s="169" t="str">
        <f t="array" ref="K1670">IFERROR(VLOOKUP(B1670,RT!A:K,11,FALSE),"")</f>
        <v/>
      </c>
      <c r="L1670" s="170" t="str">
        <f t="array" ref="L1670">IFERROR(VLOOKUP(B1670,RT!A:AJ,36,FALSE),"")</f>
        <v/>
      </c>
      <c r="M1670" s="53" t="str">
        <f t="array" ref="M1670">IFERROR(VLOOKUP(B1670,RT!A:AL,38,FALSE),"")</f>
        <v/>
      </c>
      <c r="N1670" s="52" t="str">
        <f t="array" ref="N1670">IFERROR(VLOOKUP(B1670,RT!A:AK,37,FALSE),"")</f>
        <v/>
      </c>
      <c r="O1670" s="54" t="str">
        <f t="array" ref="O1670">IFERROR(VLOOKUP(B1670,RT!A:I,9,FALSE),"")</f>
        <v/>
      </c>
      <c r="P1670" s="52" t="str">
        <f t="array" ref="P1670">IFERROR(VLOOKUP(B1670,RT!A:H,8,FALSE),"")</f>
        <v/>
      </c>
      <c r="Q1670" s="55" t="str">
        <f t="array" ref="Q1670">IFERROR(VLOOKUP(B1670,RT!A:AA,27,FALSE),"")</f>
        <v/>
      </c>
      <c r="R1670" s="56" t="str">
        <f t="array" ref="R1670">IF(AND(E1670&lt;&gt;"",G1670="INS",K1670="OUI",M1670&gt;0),M1670*IF($O1670&gt;41790,5.94,5.65),"")</f>
        <v/>
      </c>
      <c r="S1670" s="50" t="str">
        <f t="array" ref="S1670">IF(AND(E1670&lt;&gt;"",G1670="REV",K1670="OUI",M1670&gt;0),M1670*IF($O1670&gt;41790,6.2,5.9),"")</f>
        <v/>
      </c>
      <c r="T1670" s="57" t="str">
        <f t="array" ref="T1670">IF(AND(E1670&lt;&gt;"",K1670="NON",OR(L1670="Branchement individuel",L1670="Batiment détruit")),3,"")</f>
        <v/>
      </c>
      <c r="U1670" s="58"/>
      <c r="V1670" s="58" t="str">
        <f t="array" ref="V1670">IF(AND(E1670&lt;&gt;"",K1670="OUI",Q1670="OUI"),18,"")</f>
        <v/>
      </c>
      <c r="W1670" s="49" t="str">
        <f t="array" ref="W1670">IF(AND(E1670&lt;&gt;"",K1670="OUI",Q1670="OUI"),60,"")</f>
        <v/>
      </c>
      <c r="X1670" s="56"/>
      <c r="Y1670" s="49"/>
      <c r="Z1670" s="49"/>
      <c r="AA1670" s="51"/>
      <c r="AB1670" s="48"/>
    </row>
    <row r="1671" spans="1:28" x14ac:dyDescent="0.25">
      <c r="A1671" s="152" t="str">
        <f t="array" ref="A1671">IF(D1671="",RIGHT(E1671,7),"")</f>
        <v>5421501</v>
      </c>
      <c r="B1671" s="152">
        <f t="array" ref="B1671">E1671</f>
        <v>10005421501</v>
      </c>
      <c r="C1671" s="61" t="str">
        <f t="array" ref="C1671">IFERROR(VLOOKUP(B1671,RT!A:B,2,FALSE),"")</f>
        <v/>
      </c>
      <c r="D1671" s="7" t="str">
        <f t="array" ref="D1671">IFERROR(VLOOKUP(B1671,RT!A:J,10,FALSE),"")</f>
        <v/>
      </c>
      <c r="E1671" s="203">
        <v>10005421501</v>
      </c>
      <c r="F1671" s="204" t="s">
        <v>1894</v>
      </c>
      <c r="G1671" s="204" t="s">
        <v>70</v>
      </c>
      <c r="H1671" s="204"/>
      <c r="I1671" s="204" t="s">
        <v>1833</v>
      </c>
      <c r="J1671" s="202" t="s">
        <v>324</v>
      </c>
      <c r="K1671" s="169" t="str">
        <f t="array" ref="K1671">IFERROR(VLOOKUP(B1671,RT!A:K,11,FALSE),"")</f>
        <v/>
      </c>
      <c r="L1671" s="170" t="str">
        <f t="array" ref="L1671">IFERROR(VLOOKUP(B1671,RT!A:AJ,36,FALSE),"")</f>
        <v/>
      </c>
      <c r="M1671" s="53" t="str">
        <f t="array" ref="M1671">IFERROR(VLOOKUP(B1671,RT!A:AL,38,FALSE),"")</f>
        <v/>
      </c>
      <c r="N1671" s="52" t="str">
        <f t="array" ref="N1671">IFERROR(VLOOKUP(B1671,RT!A:AK,37,FALSE),"")</f>
        <v/>
      </c>
      <c r="O1671" s="54" t="str">
        <f t="array" ref="O1671">IFERROR(VLOOKUP(B1671,RT!A:I,9,FALSE),"")</f>
        <v/>
      </c>
      <c r="P1671" s="52" t="str">
        <f t="array" ref="P1671">IFERROR(VLOOKUP(B1671,RT!A:H,8,FALSE),"")</f>
        <v/>
      </c>
      <c r="Q1671" s="55" t="str">
        <f t="array" ref="Q1671">IFERROR(VLOOKUP(B1671,RT!A:AA,27,FALSE),"")</f>
        <v/>
      </c>
      <c r="R1671" s="56" t="str">
        <f t="array" ref="R1671">IF(AND(E1671&lt;&gt;"",G1671="INS",K1671="OUI",M1671&gt;0),M1671*IF($O1671&gt;41790,5.94,5.65),"")</f>
        <v/>
      </c>
      <c r="S1671" s="50" t="str">
        <f t="array" ref="S1671">IF(AND(E1671&lt;&gt;"",G1671="REV",K1671="OUI",M1671&gt;0),M1671*IF($O1671&gt;41790,6.2,5.9),"")</f>
        <v/>
      </c>
      <c r="T1671" s="57" t="str">
        <f t="array" ref="T1671">IF(AND(E1671&lt;&gt;"",K1671="NON",OR(L1671="Branchement individuel",L1671="Batiment détruit")),3,"")</f>
        <v/>
      </c>
      <c r="U1671" s="58"/>
      <c r="V1671" s="58" t="str">
        <f t="array" ref="V1671">IF(AND(E1671&lt;&gt;"",K1671="OUI",Q1671="OUI"),18,"")</f>
        <v/>
      </c>
      <c r="W1671" s="49" t="str">
        <f t="array" ref="W1671">IF(AND(E1671&lt;&gt;"",K1671="OUI",Q1671="OUI"),60,"")</f>
        <v/>
      </c>
      <c r="X1671" s="56"/>
      <c r="Y1671" s="49"/>
      <c r="Z1671" s="49"/>
      <c r="AA1671" s="51"/>
      <c r="AB1671" s="48"/>
    </row>
    <row r="1672" spans="1:28" x14ac:dyDescent="0.25">
      <c r="A1672" s="152" t="str">
        <f t="array" ref="A1672">IF(D1672="",RIGHT(E1672,7),"")</f>
        <v>5423660</v>
      </c>
      <c r="B1672" s="152">
        <f t="array" ref="B1672">E1672</f>
        <v>10005423660</v>
      </c>
      <c r="C1672" s="61" t="str">
        <f t="array" ref="C1672">IFERROR(VLOOKUP(B1672,RT!A:B,2,FALSE),"")</f>
        <v/>
      </c>
      <c r="D1672" s="7" t="str">
        <f t="array" ref="D1672">IFERROR(VLOOKUP(B1672,RT!A:J,10,FALSE),"")</f>
        <v/>
      </c>
      <c r="E1672" s="203">
        <v>10005423660</v>
      </c>
      <c r="F1672" s="204" t="s">
        <v>1895</v>
      </c>
      <c r="G1672" s="204" t="s">
        <v>70</v>
      </c>
      <c r="H1672" s="204"/>
      <c r="I1672" s="204" t="s">
        <v>1833</v>
      </c>
      <c r="J1672" s="202" t="s">
        <v>324</v>
      </c>
      <c r="K1672" s="169" t="str">
        <f t="array" ref="K1672">IFERROR(VLOOKUP(B1672,RT!A:K,11,FALSE),"")</f>
        <v/>
      </c>
      <c r="L1672" s="170" t="str">
        <f t="array" ref="L1672">IFERROR(VLOOKUP(B1672,RT!A:AJ,36,FALSE),"")</f>
        <v/>
      </c>
      <c r="M1672" s="53" t="str">
        <f t="array" ref="M1672">IFERROR(VLOOKUP(B1672,RT!A:AL,38,FALSE),"")</f>
        <v/>
      </c>
      <c r="N1672" s="52" t="str">
        <f t="array" ref="N1672">IFERROR(VLOOKUP(B1672,RT!A:AK,37,FALSE),"")</f>
        <v/>
      </c>
      <c r="O1672" s="54" t="str">
        <f t="array" ref="O1672">IFERROR(VLOOKUP(B1672,RT!A:I,9,FALSE),"")</f>
        <v/>
      </c>
      <c r="P1672" s="52" t="str">
        <f t="array" ref="P1672">IFERROR(VLOOKUP(B1672,RT!A:H,8,FALSE),"")</f>
        <v/>
      </c>
      <c r="Q1672" s="55" t="str">
        <f t="array" ref="Q1672">IFERROR(VLOOKUP(B1672,RT!A:AA,27,FALSE),"")</f>
        <v/>
      </c>
      <c r="R1672" s="56" t="str">
        <f t="array" ref="R1672">IF(AND(E1672&lt;&gt;"",G1672="INS",K1672="OUI",M1672&gt;0),M1672*IF($O1672&gt;41790,5.94,5.65),"")</f>
        <v/>
      </c>
      <c r="S1672" s="50" t="str">
        <f t="array" ref="S1672">IF(AND(E1672&lt;&gt;"",G1672="REV",K1672="OUI",M1672&gt;0),M1672*IF($O1672&gt;41790,6.2,5.9),"")</f>
        <v/>
      </c>
      <c r="T1672" s="57" t="str">
        <f t="array" ref="T1672">IF(AND(E1672&lt;&gt;"",K1672="NON",OR(L1672="Branchement individuel",L1672="Batiment détruit")),3,"")</f>
        <v/>
      </c>
      <c r="U1672" s="58"/>
      <c r="V1672" s="58" t="str">
        <f t="array" ref="V1672">IF(AND(E1672&lt;&gt;"",K1672="OUI",Q1672="OUI"),18,"")</f>
        <v/>
      </c>
      <c r="W1672" s="49" t="str">
        <f t="array" ref="W1672">IF(AND(E1672&lt;&gt;"",K1672="OUI",Q1672="OUI"),60,"")</f>
        <v/>
      </c>
      <c r="X1672" s="56"/>
      <c r="Y1672" s="49"/>
      <c r="Z1672" s="49"/>
      <c r="AA1672" s="51"/>
      <c r="AB1672" s="48"/>
    </row>
    <row r="1673" spans="1:28" x14ac:dyDescent="0.25">
      <c r="A1673" s="152" t="str">
        <f t="array" ref="A1673">IF(D1673="",RIGHT(E1673,7),"")</f>
        <v>5521277</v>
      </c>
      <c r="B1673" s="152">
        <f t="array" ref="B1673">E1673</f>
        <v>10005521277</v>
      </c>
      <c r="C1673" s="61" t="str">
        <f t="array" ref="C1673">IFERROR(VLOOKUP(B1673,RT!A:B,2,FALSE),"")</f>
        <v/>
      </c>
      <c r="D1673" s="7" t="str">
        <f t="array" ref="D1673">IFERROR(VLOOKUP(B1673,RT!A:J,10,FALSE),"")</f>
        <v/>
      </c>
      <c r="E1673" s="203">
        <v>10005521277</v>
      </c>
      <c r="F1673" s="204" t="s">
        <v>1928</v>
      </c>
      <c r="G1673" s="204" t="s">
        <v>70</v>
      </c>
      <c r="H1673" s="204"/>
      <c r="I1673" s="204" t="s">
        <v>1833</v>
      </c>
      <c r="J1673" s="202" t="s">
        <v>324</v>
      </c>
      <c r="K1673" s="169" t="str">
        <f t="array" ref="K1673">IFERROR(VLOOKUP(B1673,RT!A:K,11,FALSE),"")</f>
        <v/>
      </c>
      <c r="L1673" s="170" t="str">
        <f t="array" ref="L1673">IFERROR(VLOOKUP(B1673,RT!A:AJ,36,FALSE),"")</f>
        <v/>
      </c>
      <c r="M1673" s="53" t="str">
        <f t="array" ref="M1673">IFERROR(VLOOKUP(B1673,RT!A:AL,38,FALSE),"")</f>
        <v/>
      </c>
      <c r="N1673" s="52" t="str">
        <f t="array" ref="N1673">IFERROR(VLOOKUP(B1673,RT!A:AK,37,FALSE),"")</f>
        <v/>
      </c>
      <c r="O1673" s="54" t="str">
        <f t="array" ref="O1673">IFERROR(VLOOKUP(B1673,RT!A:I,9,FALSE),"")</f>
        <v/>
      </c>
      <c r="P1673" s="52" t="str">
        <f t="array" ref="P1673">IFERROR(VLOOKUP(B1673,RT!A:H,8,FALSE),"")</f>
        <v/>
      </c>
      <c r="Q1673" s="55" t="str">
        <f t="array" ref="Q1673">IFERROR(VLOOKUP(B1673,RT!A:AA,27,FALSE),"")</f>
        <v/>
      </c>
      <c r="R1673" s="56" t="str">
        <f t="array" ref="R1673">IF(AND(E1673&lt;&gt;"",G1673="INS",K1673="OUI",M1673&gt;0),M1673*IF($O1673&gt;41790,5.94,5.65),"")</f>
        <v/>
      </c>
      <c r="S1673" s="50" t="str">
        <f t="array" ref="S1673">IF(AND(E1673&lt;&gt;"",G1673="REV",K1673="OUI",M1673&gt;0),M1673*IF($O1673&gt;41790,6.2,5.9),"")</f>
        <v/>
      </c>
      <c r="T1673" s="57" t="str">
        <f t="array" ref="T1673">IF(AND(E1673&lt;&gt;"",K1673="NON",OR(L1673="Branchement individuel",L1673="Batiment détruit")),3,"")</f>
        <v/>
      </c>
      <c r="U1673" s="58"/>
      <c r="V1673" s="58" t="str">
        <f t="array" ref="V1673">IF(AND(E1673&lt;&gt;"",K1673="OUI",Q1673="OUI"),18,"")</f>
        <v/>
      </c>
      <c r="W1673" s="49" t="str">
        <f t="array" ref="W1673">IF(AND(E1673&lt;&gt;"",K1673="OUI",Q1673="OUI"),60,"")</f>
        <v/>
      </c>
      <c r="X1673" s="56"/>
      <c r="Y1673" s="49"/>
      <c r="Z1673" s="49"/>
      <c r="AA1673" s="51"/>
      <c r="AB1673" s="48"/>
    </row>
    <row r="1674" spans="1:28" x14ac:dyDescent="0.25">
      <c r="A1674" s="152" t="str">
        <f t="array" ref="A1674">IF(D1674="",RIGHT(E1674,7),"")</f>
        <v>5523739</v>
      </c>
      <c r="B1674" s="152">
        <f t="array" ref="B1674">E1674</f>
        <v>10005523739</v>
      </c>
      <c r="C1674" s="61" t="str">
        <f t="array" ref="C1674">IFERROR(VLOOKUP(B1674,RT!A:B,2,FALSE),"")</f>
        <v/>
      </c>
      <c r="D1674" s="7" t="str">
        <f t="array" ref="D1674">IFERROR(VLOOKUP(B1674,RT!A:J,10,FALSE),"")</f>
        <v/>
      </c>
      <c r="E1674" s="203">
        <v>10005523739</v>
      </c>
      <c r="F1674" s="204" t="s">
        <v>1929</v>
      </c>
      <c r="G1674" s="204" t="s">
        <v>70</v>
      </c>
      <c r="H1674" s="204"/>
      <c r="I1674" s="204" t="s">
        <v>1833</v>
      </c>
      <c r="J1674" s="202" t="s">
        <v>324</v>
      </c>
      <c r="K1674" s="169" t="str">
        <f t="array" ref="K1674">IFERROR(VLOOKUP(B1674,RT!A:K,11,FALSE),"")</f>
        <v/>
      </c>
      <c r="L1674" s="170" t="str">
        <f t="array" ref="L1674">IFERROR(VLOOKUP(B1674,RT!A:AJ,36,FALSE),"")</f>
        <v/>
      </c>
      <c r="M1674" s="53" t="str">
        <f t="array" ref="M1674">IFERROR(VLOOKUP(B1674,RT!A:AL,38,FALSE),"")</f>
        <v/>
      </c>
      <c r="N1674" s="52" t="str">
        <f t="array" ref="N1674">IFERROR(VLOOKUP(B1674,RT!A:AK,37,FALSE),"")</f>
        <v/>
      </c>
      <c r="O1674" s="54" t="str">
        <f t="array" ref="O1674">IFERROR(VLOOKUP(B1674,RT!A:I,9,FALSE),"")</f>
        <v/>
      </c>
      <c r="P1674" s="52" t="str">
        <f t="array" ref="P1674">IFERROR(VLOOKUP(B1674,RT!A:H,8,FALSE),"")</f>
        <v/>
      </c>
      <c r="Q1674" s="55" t="str">
        <f t="array" ref="Q1674">IFERROR(VLOOKUP(B1674,RT!A:AA,27,FALSE),"")</f>
        <v/>
      </c>
      <c r="R1674" s="56" t="str">
        <f t="array" ref="R1674">IF(AND(E1674&lt;&gt;"",G1674="INS",K1674="OUI",M1674&gt;0),M1674*IF($O1674&gt;41790,5.94,5.65),"")</f>
        <v/>
      </c>
      <c r="S1674" s="50" t="str">
        <f t="array" ref="S1674">IF(AND(E1674&lt;&gt;"",G1674="REV",K1674="OUI",M1674&gt;0),M1674*IF($O1674&gt;41790,6.2,5.9),"")</f>
        <v/>
      </c>
      <c r="T1674" s="57" t="str">
        <f t="array" ref="T1674">IF(AND(E1674&lt;&gt;"",K1674="NON",OR(L1674="Branchement individuel",L1674="Batiment détruit")),3,"")</f>
        <v/>
      </c>
      <c r="U1674" s="58"/>
      <c r="V1674" s="58" t="str">
        <f t="array" ref="V1674">IF(AND(E1674&lt;&gt;"",K1674="OUI",Q1674="OUI"),18,"")</f>
        <v/>
      </c>
      <c r="W1674" s="49" t="str">
        <f t="array" ref="W1674">IF(AND(E1674&lt;&gt;"",K1674="OUI",Q1674="OUI"),60,"")</f>
        <v/>
      </c>
      <c r="X1674" s="56"/>
      <c r="Y1674" s="49"/>
      <c r="Z1674" s="49"/>
      <c r="AA1674" s="51"/>
      <c r="AB1674" s="48"/>
    </row>
    <row r="1675" spans="1:28" x14ac:dyDescent="0.25">
      <c r="A1675" s="152" t="str">
        <f t="array" ref="A1675">IF(D1675="",RIGHT(E1675,7),"")</f>
        <v>5039706</v>
      </c>
      <c r="B1675" s="152">
        <f t="array" ref="B1675">E1675</f>
        <v>10005039706</v>
      </c>
      <c r="C1675" s="61" t="str">
        <f t="array" ref="C1675">IFERROR(VLOOKUP(B1675,RT!A:B,2,FALSE),"")</f>
        <v/>
      </c>
      <c r="D1675" s="7" t="str">
        <f t="array" ref="D1675">IFERROR(VLOOKUP(B1675,RT!A:J,10,FALSE),"")</f>
        <v/>
      </c>
      <c r="E1675" s="203">
        <v>10005039706</v>
      </c>
      <c r="F1675" s="204" t="s">
        <v>1866</v>
      </c>
      <c r="G1675" s="204" t="s">
        <v>70</v>
      </c>
      <c r="H1675" s="204"/>
      <c r="I1675" s="204" t="s">
        <v>1833</v>
      </c>
      <c r="J1675" s="202" t="s">
        <v>324</v>
      </c>
      <c r="K1675" s="169" t="str">
        <f t="array" ref="K1675">IFERROR(VLOOKUP(B1675,RT!A:K,11,FALSE),"")</f>
        <v/>
      </c>
      <c r="L1675" s="170" t="str">
        <f t="array" ref="L1675">IFERROR(VLOOKUP(B1675,RT!A:AJ,36,FALSE),"")</f>
        <v/>
      </c>
      <c r="M1675" s="53" t="str">
        <f t="array" ref="M1675">IFERROR(VLOOKUP(B1675,RT!A:AL,38,FALSE),"")</f>
        <v/>
      </c>
      <c r="N1675" s="52" t="str">
        <f t="array" ref="N1675">IFERROR(VLOOKUP(B1675,RT!A:AK,37,FALSE),"")</f>
        <v/>
      </c>
      <c r="O1675" s="54" t="str">
        <f t="array" ref="O1675">IFERROR(VLOOKUP(B1675,RT!A:I,9,FALSE),"")</f>
        <v/>
      </c>
      <c r="P1675" s="52" t="str">
        <f t="array" ref="P1675">IFERROR(VLOOKUP(B1675,RT!A:H,8,FALSE),"")</f>
        <v/>
      </c>
      <c r="Q1675" s="55" t="str">
        <f t="array" ref="Q1675">IFERROR(VLOOKUP(B1675,RT!A:AA,27,FALSE),"")</f>
        <v/>
      </c>
      <c r="R1675" s="56" t="str">
        <f t="array" ref="R1675">IF(AND(E1675&lt;&gt;"",G1675="INS",K1675="OUI",M1675&gt;0),M1675*IF($O1675&gt;41790,5.94,5.65),"")</f>
        <v/>
      </c>
      <c r="S1675" s="50" t="str">
        <f t="array" ref="S1675">IF(AND(E1675&lt;&gt;"",G1675="REV",K1675="OUI",M1675&gt;0),M1675*IF($O1675&gt;41790,6.2,5.9),"")</f>
        <v/>
      </c>
      <c r="T1675" s="57" t="str">
        <f t="array" ref="T1675">IF(AND(E1675&lt;&gt;"",K1675="NON",OR(L1675="Branchement individuel",L1675="Batiment détruit")),3,"")</f>
        <v/>
      </c>
      <c r="U1675" s="58"/>
      <c r="V1675" s="58" t="str">
        <f t="array" ref="V1675">IF(AND(E1675&lt;&gt;"",K1675="OUI",Q1675="OUI"),18,"")</f>
        <v/>
      </c>
      <c r="W1675" s="49" t="str">
        <f t="array" ref="W1675">IF(AND(E1675&lt;&gt;"",K1675="OUI",Q1675="OUI"),60,"")</f>
        <v/>
      </c>
      <c r="X1675" s="56"/>
      <c r="Y1675" s="49"/>
      <c r="Z1675" s="49"/>
      <c r="AA1675" s="51"/>
      <c r="AB1675" s="48"/>
    </row>
    <row r="1676" spans="1:28" x14ac:dyDescent="0.25">
      <c r="A1676" s="152" t="str">
        <f t="array" ref="A1676">IF(D1676="",RIGHT(E1676,7),"")</f>
        <v>5039705</v>
      </c>
      <c r="B1676" s="152">
        <f t="array" ref="B1676">E1676</f>
        <v>10005039705</v>
      </c>
      <c r="C1676" s="61" t="str">
        <f t="array" ref="C1676">IFERROR(VLOOKUP(B1676,RT!A:B,2,FALSE),"")</f>
        <v/>
      </c>
      <c r="D1676" s="7" t="str">
        <f t="array" ref="D1676">IFERROR(VLOOKUP(B1676,RT!A:J,10,FALSE),"")</f>
        <v/>
      </c>
      <c r="E1676" s="203">
        <v>10005039705</v>
      </c>
      <c r="F1676" s="204" t="s">
        <v>1868</v>
      </c>
      <c r="G1676" s="204" t="s">
        <v>70</v>
      </c>
      <c r="H1676" s="204"/>
      <c r="I1676" s="204" t="s">
        <v>1833</v>
      </c>
      <c r="J1676" s="202" t="s">
        <v>324</v>
      </c>
      <c r="K1676" s="169" t="str">
        <f t="array" ref="K1676">IFERROR(VLOOKUP(B1676,RT!A:K,11,FALSE),"")</f>
        <v/>
      </c>
      <c r="L1676" s="170" t="str">
        <f t="array" ref="L1676">IFERROR(VLOOKUP(B1676,RT!A:AJ,36,FALSE),"")</f>
        <v/>
      </c>
      <c r="M1676" s="53" t="str">
        <f t="array" ref="M1676">IFERROR(VLOOKUP(B1676,RT!A:AL,38,FALSE),"")</f>
        <v/>
      </c>
      <c r="N1676" s="52" t="str">
        <f t="array" ref="N1676">IFERROR(VLOOKUP(B1676,RT!A:AK,37,FALSE),"")</f>
        <v/>
      </c>
      <c r="O1676" s="54" t="str">
        <f t="array" ref="O1676">IFERROR(VLOOKUP(B1676,RT!A:I,9,FALSE),"")</f>
        <v/>
      </c>
      <c r="P1676" s="52" t="str">
        <f t="array" ref="P1676">IFERROR(VLOOKUP(B1676,RT!A:H,8,FALSE),"")</f>
        <v/>
      </c>
      <c r="Q1676" s="55" t="str">
        <f t="array" ref="Q1676">IFERROR(VLOOKUP(B1676,RT!A:AA,27,FALSE),"")</f>
        <v/>
      </c>
      <c r="R1676" s="56" t="str">
        <f t="array" ref="R1676">IF(AND(E1676&lt;&gt;"",G1676="INS",K1676="OUI",M1676&gt;0),M1676*IF($O1676&gt;41790,5.94,5.65),"")</f>
        <v/>
      </c>
      <c r="S1676" s="50" t="str">
        <f t="array" ref="S1676">IF(AND(E1676&lt;&gt;"",G1676="REV",K1676="OUI",M1676&gt;0),M1676*IF($O1676&gt;41790,6.2,5.9),"")</f>
        <v/>
      </c>
      <c r="T1676" s="57" t="str">
        <f t="array" ref="T1676">IF(AND(E1676&lt;&gt;"",K1676="NON",OR(L1676="Branchement individuel",L1676="Batiment détruit")),3,"")</f>
        <v/>
      </c>
      <c r="U1676" s="58"/>
      <c r="V1676" s="58" t="str">
        <f t="array" ref="V1676">IF(AND(E1676&lt;&gt;"",K1676="OUI",Q1676="OUI"),18,"")</f>
        <v/>
      </c>
      <c r="W1676" s="49" t="str">
        <f t="array" ref="W1676">IF(AND(E1676&lt;&gt;"",K1676="OUI",Q1676="OUI"),60,"")</f>
        <v/>
      </c>
      <c r="X1676" s="56"/>
      <c r="Y1676" s="49"/>
      <c r="Z1676" s="49"/>
      <c r="AA1676" s="51"/>
      <c r="AB1676" s="48"/>
    </row>
    <row r="1677" spans="1:28" x14ac:dyDescent="0.25">
      <c r="A1677" s="152" t="str">
        <f t="array" ref="A1677">IF(D1677="",RIGHT(E1677,7),"")</f>
        <v>5039707</v>
      </c>
      <c r="B1677" s="152">
        <f t="array" ref="B1677">E1677</f>
        <v>10005039707</v>
      </c>
      <c r="C1677" s="61" t="str">
        <f t="array" ref="C1677">IFERROR(VLOOKUP(B1677,RT!A:B,2,FALSE),"")</f>
        <v/>
      </c>
      <c r="D1677" s="7" t="str">
        <f t="array" ref="D1677">IFERROR(VLOOKUP(B1677,RT!A:J,10,FALSE),"")</f>
        <v/>
      </c>
      <c r="E1677" s="203">
        <v>10005039707</v>
      </c>
      <c r="F1677" s="204" t="s">
        <v>1867</v>
      </c>
      <c r="G1677" s="204" t="s">
        <v>70</v>
      </c>
      <c r="H1677" s="204"/>
      <c r="I1677" s="204" t="s">
        <v>1833</v>
      </c>
      <c r="J1677" s="202" t="s">
        <v>324</v>
      </c>
      <c r="K1677" s="169" t="str">
        <f t="array" ref="K1677">IFERROR(VLOOKUP(B1677,RT!A:K,11,FALSE),"")</f>
        <v/>
      </c>
      <c r="L1677" s="170" t="str">
        <f t="array" ref="L1677">IFERROR(VLOOKUP(B1677,RT!A:AJ,36,FALSE),"")</f>
        <v/>
      </c>
      <c r="M1677" s="53" t="str">
        <f t="array" ref="M1677">IFERROR(VLOOKUP(B1677,RT!A:AL,38,FALSE),"")</f>
        <v/>
      </c>
      <c r="N1677" s="52" t="str">
        <f t="array" ref="N1677">IFERROR(VLOOKUP(B1677,RT!A:AK,37,FALSE),"")</f>
        <v/>
      </c>
      <c r="O1677" s="54" t="str">
        <f t="array" ref="O1677">IFERROR(VLOOKUP(B1677,RT!A:I,9,FALSE),"")</f>
        <v/>
      </c>
      <c r="P1677" s="52" t="str">
        <f t="array" ref="P1677">IFERROR(VLOOKUP(B1677,RT!A:H,8,FALSE),"")</f>
        <v/>
      </c>
      <c r="Q1677" s="55" t="str">
        <f t="array" ref="Q1677">IFERROR(VLOOKUP(B1677,RT!A:AA,27,FALSE),"")</f>
        <v/>
      </c>
      <c r="R1677" s="56" t="str">
        <f t="array" ref="R1677">IF(AND(E1677&lt;&gt;"",G1677="INS",K1677="OUI",M1677&gt;0),M1677*IF($O1677&gt;41790,5.94,5.65),"")</f>
        <v/>
      </c>
      <c r="S1677" s="50" t="str">
        <f t="array" ref="S1677">IF(AND(E1677&lt;&gt;"",G1677="REV",K1677="OUI",M1677&gt;0),M1677*IF($O1677&gt;41790,6.2,5.9),"")</f>
        <v/>
      </c>
      <c r="T1677" s="57" t="str">
        <f t="array" ref="T1677">IF(AND(E1677&lt;&gt;"",K1677="NON",OR(L1677="Branchement individuel",L1677="Batiment détruit")),3,"")</f>
        <v/>
      </c>
      <c r="U1677" s="58"/>
      <c r="V1677" s="58" t="str">
        <f t="array" ref="V1677">IF(AND(E1677&lt;&gt;"",K1677="OUI",Q1677="OUI"),18,"")</f>
        <v/>
      </c>
      <c r="W1677" s="49" t="str">
        <f t="array" ref="W1677">IF(AND(E1677&lt;&gt;"",K1677="OUI",Q1677="OUI"),60,"")</f>
        <v/>
      </c>
      <c r="X1677" s="56"/>
      <c r="Y1677" s="49"/>
      <c r="Z1677" s="49"/>
      <c r="AA1677" s="51"/>
      <c r="AB1677" s="48"/>
    </row>
    <row r="1678" spans="1:28" x14ac:dyDescent="0.25">
      <c r="A1678" s="152" t="str">
        <f t="array" ref="A1678">IF(D1678="",RIGHT(E1678,7),"")</f>
        <v>5424180</v>
      </c>
      <c r="B1678" s="152">
        <f t="array" ref="B1678">E1678</f>
        <v>10005424180</v>
      </c>
      <c r="C1678" s="61" t="str">
        <f t="array" ref="C1678">IFERROR(VLOOKUP(B1678,RT!A:B,2,FALSE),"")</f>
        <v/>
      </c>
      <c r="D1678" s="7" t="str">
        <f t="array" ref="D1678">IFERROR(VLOOKUP(B1678,RT!A:J,10,FALSE),"")</f>
        <v/>
      </c>
      <c r="E1678" s="203">
        <v>10005424180</v>
      </c>
      <c r="F1678" s="204" t="s">
        <v>1909</v>
      </c>
      <c r="G1678" s="204" t="s">
        <v>70</v>
      </c>
      <c r="H1678" s="204"/>
      <c r="I1678" s="204" t="s">
        <v>1833</v>
      </c>
      <c r="J1678" s="202" t="s">
        <v>324</v>
      </c>
      <c r="K1678" s="169" t="str">
        <f t="array" ref="K1678">IFERROR(VLOOKUP(B1678,RT!A:K,11,FALSE),"")</f>
        <v/>
      </c>
      <c r="L1678" s="170" t="str">
        <f t="array" ref="L1678">IFERROR(VLOOKUP(B1678,RT!A:AJ,36,FALSE),"")</f>
        <v/>
      </c>
      <c r="M1678" s="53" t="str">
        <f t="array" ref="M1678">IFERROR(VLOOKUP(B1678,RT!A:AL,38,FALSE),"")</f>
        <v/>
      </c>
      <c r="N1678" s="52" t="str">
        <f t="array" ref="N1678">IFERROR(VLOOKUP(B1678,RT!A:AK,37,FALSE),"")</f>
        <v/>
      </c>
      <c r="O1678" s="54" t="str">
        <f t="array" ref="O1678">IFERROR(VLOOKUP(B1678,RT!A:I,9,FALSE),"")</f>
        <v/>
      </c>
      <c r="P1678" s="52" t="str">
        <f t="array" ref="P1678">IFERROR(VLOOKUP(B1678,RT!A:H,8,FALSE),"")</f>
        <v/>
      </c>
      <c r="Q1678" s="55" t="str">
        <f t="array" ref="Q1678">IFERROR(VLOOKUP(B1678,RT!A:AA,27,FALSE),"")</f>
        <v/>
      </c>
      <c r="R1678" s="56" t="str">
        <f t="array" ref="R1678">IF(AND(E1678&lt;&gt;"",G1678="INS",K1678="OUI",M1678&gt;0),M1678*IF($O1678&gt;41790,5.94,5.65),"")</f>
        <v/>
      </c>
      <c r="S1678" s="50" t="str">
        <f t="array" ref="S1678">IF(AND(E1678&lt;&gt;"",G1678="REV",K1678="OUI",M1678&gt;0),M1678*IF($O1678&gt;41790,6.2,5.9),"")</f>
        <v/>
      </c>
      <c r="T1678" s="57" t="str">
        <f t="array" ref="T1678">IF(AND(E1678&lt;&gt;"",K1678="NON",OR(L1678="Branchement individuel",L1678="Batiment détruit")),3,"")</f>
        <v/>
      </c>
      <c r="U1678" s="58"/>
      <c r="V1678" s="58" t="str">
        <f t="array" ref="V1678">IF(AND(E1678&lt;&gt;"",K1678="OUI",Q1678="OUI"),18,"")</f>
        <v/>
      </c>
      <c r="W1678" s="49" t="str">
        <f t="array" ref="W1678">IF(AND(E1678&lt;&gt;"",K1678="OUI",Q1678="OUI"),60,"")</f>
        <v/>
      </c>
      <c r="X1678" s="56"/>
      <c r="Y1678" s="49"/>
      <c r="Z1678" s="49"/>
      <c r="AA1678" s="51"/>
      <c r="AB1678" s="48"/>
    </row>
    <row r="1679" spans="1:28" x14ac:dyDescent="0.25">
      <c r="A1679" s="152" t="str">
        <f t="array" ref="A1679">IF(D1679="",RIGHT(E1679,7),"")</f>
        <v>5502379</v>
      </c>
      <c r="B1679" s="152">
        <f t="array" ref="B1679">E1679</f>
        <v>10005502379</v>
      </c>
      <c r="C1679" s="61" t="str">
        <f t="array" ref="C1679">IFERROR(VLOOKUP(B1679,RT!A:B,2,FALSE),"")</f>
        <v/>
      </c>
      <c r="D1679" s="7" t="str">
        <f t="array" ref="D1679">IFERROR(VLOOKUP(B1679,RT!A:J,10,FALSE),"")</f>
        <v/>
      </c>
      <c r="E1679" s="203">
        <v>10005502379</v>
      </c>
      <c r="F1679" s="204" t="s">
        <v>1910</v>
      </c>
      <c r="G1679" s="204" t="s">
        <v>70</v>
      </c>
      <c r="H1679" s="204"/>
      <c r="I1679" s="204" t="s">
        <v>1833</v>
      </c>
      <c r="J1679" s="202" t="s">
        <v>324</v>
      </c>
      <c r="K1679" s="169" t="str">
        <f t="array" ref="K1679">IFERROR(VLOOKUP(B1679,RT!A:K,11,FALSE),"")</f>
        <v/>
      </c>
      <c r="L1679" s="170" t="str">
        <f t="array" ref="L1679">IFERROR(VLOOKUP(B1679,RT!A:AJ,36,FALSE),"")</f>
        <v/>
      </c>
      <c r="M1679" s="53" t="str">
        <f t="array" ref="M1679">IFERROR(VLOOKUP(B1679,RT!A:AL,38,FALSE),"")</f>
        <v/>
      </c>
      <c r="N1679" s="52" t="str">
        <f t="array" ref="N1679">IFERROR(VLOOKUP(B1679,RT!A:AK,37,FALSE),"")</f>
        <v/>
      </c>
      <c r="O1679" s="54" t="str">
        <f t="array" ref="O1679">IFERROR(VLOOKUP(B1679,RT!A:I,9,FALSE),"")</f>
        <v/>
      </c>
      <c r="P1679" s="52" t="str">
        <f t="array" ref="P1679">IFERROR(VLOOKUP(B1679,RT!A:H,8,FALSE),"")</f>
        <v/>
      </c>
      <c r="Q1679" s="55" t="str">
        <f t="array" ref="Q1679">IFERROR(VLOOKUP(B1679,RT!A:AA,27,FALSE),"")</f>
        <v/>
      </c>
      <c r="R1679" s="56" t="str">
        <f t="array" ref="R1679">IF(AND(E1679&lt;&gt;"",G1679="INS",K1679="OUI",M1679&gt;0),M1679*IF($O1679&gt;41790,5.94,5.65),"")</f>
        <v/>
      </c>
      <c r="S1679" s="50" t="str">
        <f t="array" ref="S1679">IF(AND(E1679&lt;&gt;"",G1679="REV",K1679="OUI",M1679&gt;0),M1679*IF($O1679&gt;41790,6.2,5.9),"")</f>
        <v/>
      </c>
      <c r="T1679" s="57" t="str">
        <f t="array" ref="T1679">IF(AND(E1679&lt;&gt;"",K1679="NON",OR(L1679="Branchement individuel",L1679="Batiment détruit")),3,"")</f>
        <v/>
      </c>
      <c r="U1679" s="58"/>
      <c r="V1679" s="58" t="str">
        <f t="array" ref="V1679">IF(AND(E1679&lt;&gt;"",K1679="OUI",Q1679="OUI"),18,"")</f>
        <v/>
      </c>
      <c r="W1679" s="49" t="str">
        <f t="array" ref="W1679">IF(AND(E1679&lt;&gt;"",K1679="OUI",Q1679="OUI"),60,"")</f>
        <v/>
      </c>
      <c r="X1679" s="56"/>
      <c r="Y1679" s="49"/>
      <c r="Z1679" s="49"/>
      <c r="AA1679" s="51"/>
      <c r="AB1679" s="48"/>
    </row>
    <row r="1680" spans="1:28" x14ac:dyDescent="0.25">
      <c r="A1680" s="152" t="str">
        <f t="array" ref="A1680">IF(D1680="",RIGHT(E1680,7),"")</f>
        <v>5421497</v>
      </c>
      <c r="B1680" s="152">
        <f t="array" ref="B1680">E1680</f>
        <v>10005421497</v>
      </c>
      <c r="C1680" s="61" t="str">
        <f t="array" ref="C1680">IFERROR(VLOOKUP(B1680,RT!A:B,2,FALSE),"")</f>
        <v/>
      </c>
      <c r="D1680" s="7" t="str">
        <f t="array" ref="D1680">IFERROR(VLOOKUP(B1680,RT!A:J,10,FALSE),"")</f>
        <v/>
      </c>
      <c r="E1680" s="203">
        <v>10005421497</v>
      </c>
      <c r="F1680" s="204" t="s">
        <v>1911</v>
      </c>
      <c r="G1680" s="204" t="s">
        <v>70</v>
      </c>
      <c r="H1680" s="204"/>
      <c r="I1680" s="204" t="s">
        <v>1833</v>
      </c>
      <c r="J1680" s="202" t="s">
        <v>324</v>
      </c>
      <c r="K1680" s="169" t="str">
        <f t="array" ref="K1680">IFERROR(VLOOKUP(B1680,RT!A:K,11,FALSE),"")</f>
        <v/>
      </c>
      <c r="L1680" s="170" t="str">
        <f t="array" ref="L1680">IFERROR(VLOOKUP(B1680,RT!A:AJ,36,FALSE),"")</f>
        <v/>
      </c>
      <c r="M1680" s="53" t="str">
        <f t="array" ref="M1680">IFERROR(VLOOKUP(B1680,RT!A:AL,38,FALSE),"")</f>
        <v/>
      </c>
      <c r="N1680" s="52" t="str">
        <f t="array" ref="N1680">IFERROR(VLOOKUP(B1680,RT!A:AK,37,FALSE),"")</f>
        <v/>
      </c>
      <c r="O1680" s="54" t="str">
        <f t="array" ref="O1680">IFERROR(VLOOKUP(B1680,RT!A:I,9,FALSE),"")</f>
        <v/>
      </c>
      <c r="P1680" s="52" t="str">
        <f t="array" ref="P1680">IFERROR(VLOOKUP(B1680,RT!A:H,8,FALSE),"")</f>
        <v/>
      </c>
      <c r="Q1680" s="55" t="str">
        <f t="array" ref="Q1680">IFERROR(VLOOKUP(B1680,RT!A:AA,27,FALSE),"")</f>
        <v/>
      </c>
      <c r="R1680" s="56" t="str">
        <f t="array" ref="R1680">IF(AND(E1680&lt;&gt;"",G1680="INS",K1680="OUI",M1680&gt;0),M1680*IF($O1680&gt;41790,5.94,5.65),"")</f>
        <v/>
      </c>
      <c r="S1680" s="50" t="str">
        <f t="array" ref="S1680">IF(AND(E1680&lt;&gt;"",G1680="REV",K1680="OUI",M1680&gt;0),M1680*IF($O1680&gt;41790,6.2,5.9),"")</f>
        <v/>
      </c>
      <c r="T1680" s="57" t="str">
        <f t="array" ref="T1680">IF(AND(E1680&lt;&gt;"",K1680="NON",OR(L1680="Branchement individuel",L1680="Batiment détruit")),3,"")</f>
        <v/>
      </c>
      <c r="U1680" s="58"/>
      <c r="V1680" s="58" t="str">
        <f t="array" ref="V1680">IF(AND(E1680&lt;&gt;"",K1680="OUI",Q1680="OUI"),18,"")</f>
        <v/>
      </c>
      <c r="W1680" s="49" t="str">
        <f t="array" ref="W1680">IF(AND(E1680&lt;&gt;"",K1680="OUI",Q1680="OUI"),60,"")</f>
        <v/>
      </c>
      <c r="X1680" s="56"/>
      <c r="Y1680" s="49"/>
      <c r="Z1680" s="49"/>
      <c r="AA1680" s="51"/>
      <c r="AB1680" s="48"/>
    </row>
    <row r="1681" spans="1:28" x14ac:dyDescent="0.25">
      <c r="A1681" s="152" t="str">
        <f t="array" ref="A1681">IF(D1681="",RIGHT(E1681,7),"")</f>
        <v>5502378</v>
      </c>
      <c r="B1681" s="152">
        <f t="array" ref="B1681">E1681</f>
        <v>10005502378</v>
      </c>
      <c r="C1681" s="61" t="str">
        <f t="array" ref="C1681">IFERROR(VLOOKUP(B1681,RT!A:B,2,FALSE),"")</f>
        <v/>
      </c>
      <c r="D1681" s="7" t="str">
        <f t="array" ref="D1681">IFERROR(VLOOKUP(B1681,RT!A:J,10,FALSE),"")</f>
        <v/>
      </c>
      <c r="E1681" s="203">
        <v>10005502378</v>
      </c>
      <c r="F1681" s="204" t="s">
        <v>1917</v>
      </c>
      <c r="G1681" s="204" t="s">
        <v>70</v>
      </c>
      <c r="H1681" s="204"/>
      <c r="I1681" s="204" t="s">
        <v>1833</v>
      </c>
      <c r="J1681" s="202" t="s">
        <v>324</v>
      </c>
      <c r="K1681" s="169" t="str">
        <f t="array" ref="K1681">IFERROR(VLOOKUP(B1681,RT!A:K,11,FALSE),"")</f>
        <v/>
      </c>
      <c r="L1681" s="170" t="str">
        <f t="array" ref="L1681">IFERROR(VLOOKUP(B1681,RT!A:AJ,36,FALSE),"")</f>
        <v/>
      </c>
      <c r="M1681" s="53" t="str">
        <f t="array" ref="M1681">IFERROR(VLOOKUP(B1681,RT!A:AL,38,FALSE),"")</f>
        <v/>
      </c>
      <c r="N1681" s="52" t="str">
        <f t="array" ref="N1681">IFERROR(VLOOKUP(B1681,RT!A:AK,37,FALSE),"")</f>
        <v/>
      </c>
      <c r="O1681" s="54" t="str">
        <f t="array" ref="O1681">IFERROR(VLOOKUP(B1681,RT!A:I,9,FALSE),"")</f>
        <v/>
      </c>
      <c r="P1681" s="52" t="str">
        <f t="array" ref="P1681">IFERROR(VLOOKUP(B1681,RT!A:H,8,FALSE),"")</f>
        <v/>
      </c>
      <c r="Q1681" s="55" t="str">
        <f t="array" ref="Q1681">IFERROR(VLOOKUP(B1681,RT!A:AA,27,FALSE),"")</f>
        <v/>
      </c>
      <c r="R1681" s="56" t="str">
        <f t="array" ref="R1681">IF(AND(E1681&lt;&gt;"",G1681="INS",K1681="OUI",M1681&gt;0),M1681*IF($O1681&gt;41790,5.94,5.65),"")</f>
        <v/>
      </c>
      <c r="S1681" s="50" t="str">
        <f t="array" ref="S1681">IF(AND(E1681&lt;&gt;"",G1681="REV",K1681="OUI",M1681&gt;0),M1681*IF($O1681&gt;41790,6.2,5.9),"")</f>
        <v/>
      </c>
      <c r="T1681" s="57" t="str">
        <f t="array" ref="T1681">IF(AND(E1681&lt;&gt;"",K1681="NON",OR(L1681="Branchement individuel",L1681="Batiment détruit")),3,"")</f>
        <v/>
      </c>
      <c r="U1681" s="58"/>
      <c r="V1681" s="58" t="str">
        <f t="array" ref="V1681">IF(AND(E1681&lt;&gt;"",K1681="OUI",Q1681="OUI"),18,"")</f>
        <v/>
      </c>
      <c r="W1681" s="49" t="str">
        <f t="array" ref="W1681">IF(AND(E1681&lt;&gt;"",K1681="OUI",Q1681="OUI"),60,"")</f>
        <v/>
      </c>
      <c r="X1681" s="56"/>
      <c r="Y1681" s="49"/>
      <c r="Z1681" s="49"/>
      <c r="AA1681" s="51"/>
      <c r="AB1681" s="48"/>
    </row>
    <row r="1682" spans="1:28" x14ac:dyDescent="0.25">
      <c r="A1682" s="152" t="str">
        <f t="array" ref="A1682">IF(D1682="",RIGHT(E1682,7),"")</f>
        <v>5521712</v>
      </c>
      <c r="B1682" s="152">
        <f t="array" ref="B1682">E1682</f>
        <v>10005521712</v>
      </c>
      <c r="C1682" s="61" t="str">
        <f t="array" ref="C1682">IFERROR(VLOOKUP(B1682,RT!A:B,2,FALSE),"")</f>
        <v/>
      </c>
      <c r="D1682" s="7" t="str">
        <f t="array" ref="D1682">IFERROR(VLOOKUP(B1682,RT!A:J,10,FALSE),"")</f>
        <v/>
      </c>
      <c r="E1682" s="203">
        <v>10005521712</v>
      </c>
      <c r="F1682" s="204" t="s">
        <v>1918</v>
      </c>
      <c r="G1682" s="204" t="s">
        <v>70</v>
      </c>
      <c r="H1682" s="204"/>
      <c r="I1682" s="204" t="s">
        <v>1833</v>
      </c>
      <c r="J1682" s="202" t="s">
        <v>324</v>
      </c>
      <c r="K1682" s="169" t="str">
        <f t="array" ref="K1682">IFERROR(VLOOKUP(B1682,RT!A:K,11,FALSE),"")</f>
        <v/>
      </c>
      <c r="L1682" s="170" t="str">
        <f t="array" ref="L1682">IFERROR(VLOOKUP(B1682,RT!A:AJ,36,FALSE),"")</f>
        <v/>
      </c>
      <c r="M1682" s="53" t="str">
        <f t="array" ref="M1682">IFERROR(VLOOKUP(B1682,RT!A:AL,38,FALSE),"")</f>
        <v/>
      </c>
      <c r="N1682" s="52" t="str">
        <f t="array" ref="N1682">IFERROR(VLOOKUP(B1682,RT!A:AK,37,FALSE),"")</f>
        <v/>
      </c>
      <c r="O1682" s="54" t="str">
        <f t="array" ref="O1682">IFERROR(VLOOKUP(B1682,RT!A:I,9,FALSE),"")</f>
        <v/>
      </c>
      <c r="P1682" s="52" t="str">
        <f t="array" ref="P1682">IFERROR(VLOOKUP(B1682,RT!A:H,8,FALSE),"")</f>
        <v/>
      </c>
      <c r="Q1682" s="55" t="str">
        <f t="array" ref="Q1682">IFERROR(VLOOKUP(B1682,RT!A:AA,27,FALSE),"")</f>
        <v/>
      </c>
      <c r="R1682" s="56" t="str">
        <f t="array" ref="R1682">IF(AND(E1682&lt;&gt;"",G1682="INS",K1682="OUI",M1682&gt;0),M1682*IF($O1682&gt;41790,5.94,5.65),"")</f>
        <v/>
      </c>
      <c r="S1682" s="50" t="str">
        <f t="array" ref="S1682">IF(AND(E1682&lt;&gt;"",G1682="REV",K1682="OUI",M1682&gt;0),M1682*IF($O1682&gt;41790,6.2,5.9),"")</f>
        <v/>
      </c>
      <c r="T1682" s="57" t="str">
        <f t="array" ref="T1682">IF(AND(E1682&lt;&gt;"",K1682="NON",OR(L1682="Branchement individuel",L1682="Batiment détruit")),3,"")</f>
        <v/>
      </c>
      <c r="U1682" s="58"/>
      <c r="V1682" s="58" t="str">
        <f t="array" ref="V1682">IF(AND(E1682&lt;&gt;"",K1682="OUI",Q1682="OUI"),18,"")</f>
        <v/>
      </c>
      <c r="W1682" s="49" t="str">
        <f t="array" ref="W1682">IF(AND(E1682&lt;&gt;"",K1682="OUI",Q1682="OUI"),60,"")</f>
        <v/>
      </c>
      <c r="X1682" s="56"/>
      <c r="Y1682" s="49"/>
      <c r="Z1682" s="49"/>
      <c r="AA1682" s="51"/>
      <c r="AB1682" s="48"/>
    </row>
    <row r="1683" spans="1:28" x14ac:dyDescent="0.25">
      <c r="A1683" s="152" t="str">
        <f t="array" ref="A1683">IF(D1683="",RIGHT(E1683,7),"")</f>
        <v>5039736</v>
      </c>
      <c r="B1683" s="152">
        <f t="array" ref="B1683">E1683</f>
        <v>10005039736</v>
      </c>
      <c r="C1683" s="61" t="str">
        <f t="array" ref="C1683">IFERROR(VLOOKUP(B1683,RT!A:B,2,FALSE),"")</f>
        <v/>
      </c>
      <c r="D1683" s="7" t="str">
        <f t="array" ref="D1683">IFERROR(VLOOKUP(B1683,RT!A:J,10,FALSE),"")</f>
        <v/>
      </c>
      <c r="E1683" s="203">
        <v>10005039736</v>
      </c>
      <c r="F1683" s="204" t="s">
        <v>1837</v>
      </c>
      <c r="G1683" s="204" t="s">
        <v>70</v>
      </c>
      <c r="H1683" s="204"/>
      <c r="I1683" s="204" t="s">
        <v>1833</v>
      </c>
      <c r="J1683" s="202" t="s">
        <v>324</v>
      </c>
      <c r="K1683" s="169" t="str">
        <f t="array" ref="K1683">IFERROR(VLOOKUP(B1683,RT!A:K,11,FALSE),"")</f>
        <v/>
      </c>
      <c r="L1683" s="170" t="str">
        <f t="array" ref="L1683">IFERROR(VLOOKUP(B1683,RT!A:AJ,36,FALSE),"")</f>
        <v/>
      </c>
      <c r="M1683" s="53" t="str">
        <f t="array" ref="M1683">IFERROR(VLOOKUP(B1683,RT!A:AL,38,FALSE),"")</f>
        <v/>
      </c>
      <c r="N1683" s="52" t="str">
        <f t="array" ref="N1683">IFERROR(VLOOKUP(B1683,RT!A:AK,37,FALSE),"")</f>
        <v/>
      </c>
      <c r="O1683" s="54" t="str">
        <f t="array" ref="O1683">IFERROR(VLOOKUP(B1683,RT!A:I,9,FALSE),"")</f>
        <v/>
      </c>
      <c r="P1683" s="52" t="str">
        <f t="array" ref="P1683">IFERROR(VLOOKUP(B1683,RT!A:H,8,FALSE),"")</f>
        <v/>
      </c>
      <c r="Q1683" s="55" t="str">
        <f t="array" ref="Q1683">IFERROR(VLOOKUP(B1683,RT!A:AA,27,FALSE),"")</f>
        <v/>
      </c>
      <c r="R1683" s="56" t="str">
        <f t="array" ref="R1683">IF(AND(E1683&lt;&gt;"",G1683="INS",K1683="OUI",M1683&gt;0),M1683*IF($O1683&gt;41790,5.94,5.65),"")</f>
        <v/>
      </c>
      <c r="S1683" s="50" t="str">
        <f t="array" ref="S1683">IF(AND(E1683&lt;&gt;"",G1683="REV",K1683="OUI",M1683&gt;0),M1683*IF($O1683&gt;41790,6.2,5.9),"")</f>
        <v/>
      </c>
      <c r="T1683" s="57" t="str">
        <f t="array" ref="T1683">IF(AND(E1683&lt;&gt;"",K1683="NON",OR(L1683="Branchement individuel",L1683="Batiment détruit")),3,"")</f>
        <v/>
      </c>
      <c r="U1683" s="58"/>
      <c r="V1683" s="58" t="str">
        <f t="array" ref="V1683">IF(AND(E1683&lt;&gt;"",K1683="OUI",Q1683="OUI"),18,"")</f>
        <v/>
      </c>
      <c r="W1683" s="49" t="str">
        <f t="array" ref="W1683">IF(AND(E1683&lt;&gt;"",K1683="OUI",Q1683="OUI"),60,"")</f>
        <v/>
      </c>
      <c r="X1683" s="56"/>
      <c r="Y1683" s="49"/>
      <c r="Z1683" s="49"/>
      <c r="AA1683" s="51"/>
      <c r="AB1683" s="48"/>
    </row>
    <row r="1684" spans="1:28" x14ac:dyDescent="0.25">
      <c r="A1684" s="152" t="str">
        <f t="array" ref="A1684">IF(D1684="",RIGHT(E1684,7),"")</f>
        <v>5386351</v>
      </c>
      <c r="B1684" s="152">
        <f t="array" ref="B1684">E1684</f>
        <v>10005386351</v>
      </c>
      <c r="C1684" s="61" t="str">
        <f t="array" ref="C1684">IFERROR(VLOOKUP(B1684,RT!A:B,2,FALSE),"")</f>
        <v/>
      </c>
      <c r="D1684" s="7" t="str">
        <f t="array" ref="D1684">IFERROR(VLOOKUP(B1684,RT!A:J,10,FALSE),"")</f>
        <v/>
      </c>
      <c r="E1684" s="203">
        <v>10005386351</v>
      </c>
      <c r="F1684" s="204" t="s">
        <v>1924</v>
      </c>
      <c r="G1684" s="204" t="s">
        <v>70</v>
      </c>
      <c r="H1684" s="204"/>
      <c r="I1684" s="204" t="s">
        <v>1833</v>
      </c>
      <c r="J1684" s="202" t="s">
        <v>324</v>
      </c>
      <c r="K1684" s="169" t="str">
        <f t="array" ref="K1684">IFERROR(VLOOKUP(B1684,RT!A:K,11,FALSE),"")</f>
        <v/>
      </c>
      <c r="L1684" s="170" t="str">
        <f t="array" ref="L1684">IFERROR(VLOOKUP(B1684,RT!A:AJ,36,FALSE),"")</f>
        <v/>
      </c>
      <c r="M1684" s="53" t="str">
        <f t="array" ref="M1684">IFERROR(VLOOKUP(B1684,RT!A:AL,38,FALSE),"")</f>
        <v/>
      </c>
      <c r="N1684" s="52" t="str">
        <f t="array" ref="N1684">IFERROR(VLOOKUP(B1684,RT!A:AK,37,FALSE),"")</f>
        <v/>
      </c>
      <c r="O1684" s="54" t="str">
        <f t="array" ref="O1684">IFERROR(VLOOKUP(B1684,RT!A:I,9,FALSE),"")</f>
        <v/>
      </c>
      <c r="P1684" s="52" t="str">
        <f t="array" ref="P1684">IFERROR(VLOOKUP(B1684,RT!A:H,8,FALSE),"")</f>
        <v/>
      </c>
      <c r="Q1684" s="55" t="str">
        <f t="array" ref="Q1684">IFERROR(VLOOKUP(B1684,RT!A:AA,27,FALSE),"")</f>
        <v/>
      </c>
      <c r="R1684" s="56" t="str">
        <f t="array" ref="R1684">IF(AND(E1684&lt;&gt;"",G1684="INS",K1684="OUI",M1684&gt;0),M1684*IF($O1684&gt;41790,5.94,5.65),"")</f>
        <v/>
      </c>
      <c r="S1684" s="50" t="str">
        <f t="array" ref="S1684">IF(AND(E1684&lt;&gt;"",G1684="REV",K1684="OUI",M1684&gt;0),M1684*IF($O1684&gt;41790,6.2,5.9),"")</f>
        <v/>
      </c>
      <c r="T1684" s="57" t="str">
        <f t="array" ref="T1684">IF(AND(E1684&lt;&gt;"",K1684="NON",OR(L1684="Branchement individuel",L1684="Batiment détruit")),3,"")</f>
        <v/>
      </c>
      <c r="U1684" s="58"/>
      <c r="V1684" s="58" t="str">
        <f t="array" ref="V1684">IF(AND(E1684&lt;&gt;"",K1684="OUI",Q1684="OUI"),18,"")</f>
        <v/>
      </c>
      <c r="W1684" s="49" t="str">
        <f t="array" ref="W1684">IF(AND(E1684&lt;&gt;"",K1684="OUI",Q1684="OUI"),60,"")</f>
        <v/>
      </c>
      <c r="X1684" s="56"/>
      <c r="Y1684" s="49"/>
      <c r="Z1684" s="49"/>
      <c r="AA1684" s="51"/>
      <c r="AB1684" s="48"/>
    </row>
    <row r="1685" spans="1:28" x14ac:dyDescent="0.25">
      <c r="A1685" s="152" t="str">
        <f t="array" ref="A1685">IF(D1685="",RIGHT(E1685,7),"")</f>
        <v>5388517</v>
      </c>
      <c r="B1685" s="152">
        <f t="array" ref="B1685">E1685</f>
        <v>10005388517</v>
      </c>
      <c r="C1685" s="61" t="str">
        <f t="array" ref="C1685">IFERROR(VLOOKUP(B1685,RT!A:B,2,FALSE),"")</f>
        <v/>
      </c>
      <c r="D1685" s="7" t="str">
        <f t="array" ref="D1685">IFERROR(VLOOKUP(B1685,RT!A:J,10,FALSE),"")</f>
        <v/>
      </c>
      <c r="E1685" s="203">
        <v>10005388517</v>
      </c>
      <c r="F1685" s="204" t="s">
        <v>1925</v>
      </c>
      <c r="G1685" s="204" t="s">
        <v>70</v>
      </c>
      <c r="H1685" s="204"/>
      <c r="I1685" s="204" t="s">
        <v>1833</v>
      </c>
      <c r="J1685" s="202" t="s">
        <v>324</v>
      </c>
      <c r="K1685" s="169" t="str">
        <f t="array" ref="K1685">IFERROR(VLOOKUP(B1685,RT!A:K,11,FALSE),"")</f>
        <v/>
      </c>
      <c r="L1685" s="170" t="str">
        <f t="array" ref="L1685">IFERROR(VLOOKUP(B1685,RT!A:AJ,36,FALSE),"")</f>
        <v/>
      </c>
      <c r="M1685" s="53" t="str">
        <f t="array" ref="M1685">IFERROR(VLOOKUP(B1685,RT!A:AL,38,FALSE),"")</f>
        <v/>
      </c>
      <c r="N1685" s="52" t="str">
        <f t="array" ref="N1685">IFERROR(VLOOKUP(B1685,RT!A:AK,37,FALSE),"")</f>
        <v/>
      </c>
      <c r="O1685" s="54" t="str">
        <f t="array" ref="O1685">IFERROR(VLOOKUP(B1685,RT!A:I,9,FALSE),"")</f>
        <v/>
      </c>
      <c r="P1685" s="52" t="str">
        <f t="array" ref="P1685">IFERROR(VLOOKUP(B1685,RT!A:H,8,FALSE),"")</f>
        <v/>
      </c>
      <c r="Q1685" s="55" t="str">
        <f t="array" ref="Q1685">IFERROR(VLOOKUP(B1685,RT!A:AA,27,FALSE),"")</f>
        <v/>
      </c>
      <c r="R1685" s="56" t="str">
        <f t="array" ref="R1685">IF(AND(E1685&lt;&gt;"",G1685="INS",K1685="OUI",M1685&gt;0),M1685*IF($O1685&gt;41790,5.94,5.65),"")</f>
        <v/>
      </c>
      <c r="S1685" s="50" t="str">
        <f t="array" ref="S1685">IF(AND(E1685&lt;&gt;"",G1685="REV",K1685="OUI",M1685&gt;0),M1685*IF($O1685&gt;41790,6.2,5.9),"")</f>
        <v/>
      </c>
      <c r="T1685" s="57" t="str">
        <f t="array" ref="T1685">IF(AND(E1685&lt;&gt;"",K1685="NON",OR(L1685="Branchement individuel",L1685="Batiment détruit")),3,"")</f>
        <v/>
      </c>
      <c r="U1685" s="58"/>
      <c r="V1685" s="58" t="str">
        <f t="array" ref="V1685">IF(AND(E1685&lt;&gt;"",K1685="OUI",Q1685="OUI"),18,"")</f>
        <v/>
      </c>
      <c r="W1685" s="49" t="str">
        <f t="array" ref="W1685">IF(AND(E1685&lt;&gt;"",K1685="OUI",Q1685="OUI"),60,"")</f>
        <v/>
      </c>
      <c r="X1685" s="56"/>
      <c r="Y1685" s="49"/>
      <c r="Z1685" s="49"/>
      <c r="AA1685" s="51"/>
      <c r="AB1685" s="48"/>
    </row>
    <row r="1686" spans="1:28" x14ac:dyDescent="0.25">
      <c r="A1686" s="152" t="str">
        <f t="array" ref="A1686">IF(D1686="",RIGHT(E1686,7),"")</f>
        <v>5524520</v>
      </c>
      <c r="B1686" s="152">
        <f t="array" ref="B1686">E1686</f>
        <v>10005524520</v>
      </c>
      <c r="C1686" s="61" t="str">
        <f t="array" ref="C1686">IFERROR(VLOOKUP(B1686,RT!A:B,2,FALSE),"")</f>
        <v/>
      </c>
      <c r="D1686" s="7" t="str">
        <f t="array" ref="D1686">IFERROR(VLOOKUP(B1686,RT!A:J,10,FALSE),"")</f>
        <v/>
      </c>
      <c r="E1686" s="203">
        <v>10005524520</v>
      </c>
      <c r="F1686" s="204" t="s">
        <v>1870</v>
      </c>
      <c r="G1686" s="204" t="s">
        <v>70</v>
      </c>
      <c r="H1686" s="204"/>
      <c r="I1686" s="204" t="s">
        <v>1833</v>
      </c>
      <c r="J1686" s="202" t="s">
        <v>324</v>
      </c>
      <c r="K1686" s="169" t="str">
        <f t="array" ref="K1686">IFERROR(VLOOKUP(B1686,RT!A:K,11,FALSE),"")</f>
        <v/>
      </c>
      <c r="L1686" s="170" t="str">
        <f t="array" ref="L1686">IFERROR(VLOOKUP(B1686,RT!A:AJ,36,FALSE),"")</f>
        <v/>
      </c>
      <c r="M1686" s="53" t="str">
        <f t="array" ref="M1686">IFERROR(VLOOKUP(B1686,RT!A:AL,38,FALSE),"")</f>
        <v/>
      </c>
      <c r="N1686" s="52" t="str">
        <f t="array" ref="N1686">IFERROR(VLOOKUP(B1686,RT!A:AK,37,FALSE),"")</f>
        <v/>
      </c>
      <c r="O1686" s="54" t="str">
        <f t="array" ref="O1686">IFERROR(VLOOKUP(B1686,RT!A:I,9,FALSE),"")</f>
        <v/>
      </c>
      <c r="P1686" s="52" t="str">
        <f t="array" ref="P1686">IFERROR(VLOOKUP(B1686,RT!A:H,8,FALSE),"")</f>
        <v/>
      </c>
      <c r="Q1686" s="55" t="str">
        <f t="array" ref="Q1686">IFERROR(VLOOKUP(B1686,RT!A:AA,27,FALSE),"")</f>
        <v/>
      </c>
      <c r="R1686" s="56" t="str">
        <f t="array" ref="R1686">IF(AND(E1686&lt;&gt;"",G1686="INS",K1686="OUI",M1686&gt;0),M1686*IF($O1686&gt;41790,5.94,5.65),"")</f>
        <v/>
      </c>
      <c r="S1686" s="50" t="str">
        <f t="array" ref="S1686">IF(AND(E1686&lt;&gt;"",G1686="REV",K1686="OUI",M1686&gt;0),M1686*IF($O1686&gt;41790,6.2,5.9),"")</f>
        <v/>
      </c>
      <c r="T1686" s="57" t="str">
        <f t="array" ref="T1686">IF(AND(E1686&lt;&gt;"",K1686="NON",OR(L1686="Branchement individuel",L1686="Batiment détruit")),3,"")</f>
        <v/>
      </c>
      <c r="U1686" s="58"/>
      <c r="V1686" s="58" t="str">
        <f t="array" ref="V1686">IF(AND(E1686&lt;&gt;"",K1686="OUI",Q1686="OUI"),18,"")</f>
        <v/>
      </c>
      <c r="W1686" s="49" t="str">
        <f t="array" ref="W1686">IF(AND(E1686&lt;&gt;"",K1686="OUI",Q1686="OUI"),60,"")</f>
        <v/>
      </c>
      <c r="X1686" s="56"/>
      <c r="Y1686" s="49"/>
      <c r="Z1686" s="49"/>
      <c r="AA1686" s="51"/>
      <c r="AB1686" s="48"/>
    </row>
    <row r="1687" spans="1:28" x14ac:dyDescent="0.25">
      <c r="A1687" s="152" t="str">
        <f t="array" ref="A1687">IF(D1687="",RIGHT(E1687,7),"")</f>
        <v>5582654</v>
      </c>
      <c r="B1687" s="152">
        <f t="array" ref="B1687">E1687</f>
        <v>10005582654</v>
      </c>
      <c r="C1687" s="61" t="str">
        <f t="array" ref="C1687">IFERROR(VLOOKUP(B1687,RT!A:B,2,FALSE),"")</f>
        <v/>
      </c>
      <c r="D1687" s="7" t="str">
        <f t="array" ref="D1687">IFERROR(VLOOKUP(B1687,RT!A:J,10,FALSE),"")</f>
        <v/>
      </c>
      <c r="E1687" s="203">
        <v>10005582654</v>
      </c>
      <c r="F1687" s="204" t="s">
        <v>1934</v>
      </c>
      <c r="G1687" s="204" t="s">
        <v>70</v>
      </c>
      <c r="H1687" s="204"/>
      <c r="I1687" s="204" t="s">
        <v>1833</v>
      </c>
      <c r="J1687" s="202" t="s">
        <v>324</v>
      </c>
      <c r="K1687" s="169" t="str">
        <f t="array" ref="K1687">IFERROR(VLOOKUP(B1687,RT!A:K,11,FALSE),"")</f>
        <v/>
      </c>
      <c r="L1687" s="170" t="str">
        <f t="array" ref="L1687">IFERROR(VLOOKUP(B1687,RT!A:AJ,36,FALSE),"")</f>
        <v/>
      </c>
      <c r="M1687" s="53" t="str">
        <f t="array" ref="M1687">IFERROR(VLOOKUP(B1687,RT!A:AL,38,FALSE),"")</f>
        <v/>
      </c>
      <c r="N1687" s="52" t="str">
        <f t="array" ref="N1687">IFERROR(VLOOKUP(B1687,RT!A:AK,37,FALSE),"")</f>
        <v/>
      </c>
      <c r="O1687" s="54" t="str">
        <f t="array" ref="O1687">IFERROR(VLOOKUP(B1687,RT!A:I,9,FALSE),"")</f>
        <v/>
      </c>
      <c r="P1687" s="52" t="str">
        <f t="array" ref="P1687">IFERROR(VLOOKUP(B1687,RT!A:H,8,FALSE),"")</f>
        <v/>
      </c>
      <c r="Q1687" s="55" t="str">
        <f t="array" ref="Q1687">IFERROR(VLOOKUP(B1687,RT!A:AA,27,FALSE),"")</f>
        <v/>
      </c>
      <c r="R1687" s="56" t="str">
        <f t="array" ref="R1687">IF(AND(E1687&lt;&gt;"",G1687="INS",K1687="OUI",M1687&gt;0),M1687*IF($O1687&gt;41790,5.94,5.65),"")</f>
        <v/>
      </c>
      <c r="S1687" s="50" t="str">
        <f t="array" ref="S1687">IF(AND(E1687&lt;&gt;"",G1687="REV",K1687="OUI",M1687&gt;0),M1687*IF($O1687&gt;41790,6.2,5.9),"")</f>
        <v/>
      </c>
      <c r="T1687" s="57" t="str">
        <f t="array" ref="T1687">IF(AND(E1687&lt;&gt;"",K1687="NON",OR(L1687="Branchement individuel",L1687="Batiment détruit")),3,"")</f>
        <v/>
      </c>
      <c r="U1687" s="58"/>
      <c r="V1687" s="58" t="str">
        <f t="array" ref="V1687">IF(AND(E1687&lt;&gt;"",K1687="OUI",Q1687="OUI"),18,"")</f>
        <v/>
      </c>
      <c r="W1687" s="49" t="str">
        <f t="array" ref="W1687">IF(AND(E1687&lt;&gt;"",K1687="OUI",Q1687="OUI"),60,"")</f>
        <v/>
      </c>
      <c r="X1687" s="56"/>
      <c r="Y1687" s="49"/>
      <c r="Z1687" s="49"/>
      <c r="AA1687" s="51"/>
      <c r="AB1687" s="48"/>
    </row>
    <row r="1688" spans="1:28" x14ac:dyDescent="0.25">
      <c r="A1688" s="152" t="str">
        <f t="array" ref="A1688">IF(D1688="",RIGHT(E1688,7),"")</f>
        <v>5583875</v>
      </c>
      <c r="B1688" s="152">
        <f t="array" ref="B1688">E1688</f>
        <v>10005583875</v>
      </c>
      <c r="C1688" s="61" t="str">
        <f t="array" ref="C1688">IFERROR(VLOOKUP(B1688,RT!A:B,2,FALSE),"")</f>
        <v/>
      </c>
      <c r="D1688" s="7" t="str">
        <f t="array" ref="D1688">IFERROR(VLOOKUP(B1688,RT!A:J,10,FALSE),"")</f>
        <v/>
      </c>
      <c r="E1688" s="203">
        <v>10005583875</v>
      </c>
      <c r="F1688" s="204" t="s">
        <v>1932</v>
      </c>
      <c r="G1688" s="204" t="s">
        <v>70</v>
      </c>
      <c r="H1688" s="204"/>
      <c r="I1688" s="204" t="s">
        <v>1833</v>
      </c>
      <c r="J1688" s="202" t="s">
        <v>324</v>
      </c>
      <c r="K1688" s="169" t="str">
        <f t="array" ref="K1688">IFERROR(VLOOKUP(B1688,RT!A:K,11,FALSE),"")</f>
        <v/>
      </c>
      <c r="L1688" s="170" t="str">
        <f t="array" ref="L1688">IFERROR(VLOOKUP(B1688,RT!A:AJ,36,FALSE),"")</f>
        <v/>
      </c>
      <c r="M1688" s="53" t="str">
        <f t="array" ref="M1688">IFERROR(VLOOKUP(B1688,RT!A:AL,38,FALSE),"")</f>
        <v/>
      </c>
      <c r="N1688" s="52" t="str">
        <f t="array" ref="N1688">IFERROR(VLOOKUP(B1688,RT!A:AK,37,FALSE),"")</f>
        <v/>
      </c>
      <c r="O1688" s="54" t="str">
        <f t="array" ref="O1688">IFERROR(VLOOKUP(B1688,RT!A:I,9,FALSE),"")</f>
        <v/>
      </c>
      <c r="P1688" s="52" t="str">
        <f t="array" ref="P1688">IFERROR(VLOOKUP(B1688,RT!A:H,8,FALSE),"")</f>
        <v/>
      </c>
      <c r="Q1688" s="55" t="str">
        <f t="array" ref="Q1688">IFERROR(VLOOKUP(B1688,RT!A:AA,27,FALSE),"")</f>
        <v/>
      </c>
      <c r="R1688" s="56" t="str">
        <f t="array" ref="R1688">IF(AND(E1688&lt;&gt;"",G1688="INS",K1688="OUI",M1688&gt;0),M1688*IF($O1688&gt;41790,5.94,5.65),"")</f>
        <v/>
      </c>
      <c r="S1688" s="50" t="str">
        <f t="array" ref="S1688">IF(AND(E1688&lt;&gt;"",G1688="REV",K1688="OUI",M1688&gt;0),M1688*IF($O1688&gt;41790,6.2,5.9),"")</f>
        <v/>
      </c>
      <c r="T1688" s="57" t="str">
        <f t="array" ref="T1688">IF(AND(E1688&lt;&gt;"",K1688="NON",OR(L1688="Branchement individuel",L1688="Batiment détruit")),3,"")</f>
        <v/>
      </c>
      <c r="U1688" s="58"/>
      <c r="V1688" s="58" t="str">
        <f t="array" ref="V1688">IF(AND(E1688&lt;&gt;"",K1688="OUI",Q1688="OUI"),18,"")</f>
        <v/>
      </c>
      <c r="W1688" s="49" t="str">
        <f t="array" ref="W1688">IF(AND(E1688&lt;&gt;"",K1688="OUI",Q1688="OUI"),60,"")</f>
        <v/>
      </c>
      <c r="X1688" s="56"/>
      <c r="Y1688" s="49"/>
      <c r="Z1688" s="49"/>
      <c r="AA1688" s="51"/>
      <c r="AB1688" s="48"/>
    </row>
    <row r="1689" spans="1:28" x14ac:dyDescent="0.25">
      <c r="A1689" s="152" t="str">
        <f t="array" ref="A1689">IF(D1689="",RIGHT(E1689,7),"")</f>
        <v>5583284</v>
      </c>
      <c r="B1689" s="152">
        <f t="array" ref="B1689">E1689</f>
        <v>10005583284</v>
      </c>
      <c r="C1689" s="61" t="str">
        <f t="array" ref="C1689">IFERROR(VLOOKUP(B1689,RT!A:B,2,FALSE),"")</f>
        <v/>
      </c>
      <c r="D1689" s="7" t="str">
        <f t="array" ref="D1689">IFERROR(VLOOKUP(B1689,RT!A:J,10,FALSE),"")</f>
        <v/>
      </c>
      <c r="E1689" s="203">
        <v>10005583284</v>
      </c>
      <c r="F1689" s="204" t="s">
        <v>1933</v>
      </c>
      <c r="G1689" s="204" t="s">
        <v>70</v>
      </c>
      <c r="H1689" s="204"/>
      <c r="I1689" s="204" t="s">
        <v>1833</v>
      </c>
      <c r="J1689" s="202" t="s">
        <v>324</v>
      </c>
      <c r="K1689" s="169" t="str">
        <f t="array" ref="K1689">IFERROR(VLOOKUP(B1689,RT!A:K,11,FALSE),"")</f>
        <v/>
      </c>
      <c r="L1689" s="170" t="str">
        <f t="array" ref="L1689">IFERROR(VLOOKUP(B1689,RT!A:AJ,36,FALSE),"")</f>
        <v/>
      </c>
      <c r="M1689" s="53" t="str">
        <f t="array" ref="M1689">IFERROR(VLOOKUP(B1689,RT!A:AL,38,FALSE),"")</f>
        <v/>
      </c>
      <c r="N1689" s="52" t="str">
        <f t="array" ref="N1689">IFERROR(VLOOKUP(B1689,RT!A:AK,37,FALSE),"")</f>
        <v/>
      </c>
      <c r="O1689" s="54" t="str">
        <f t="array" ref="O1689">IFERROR(VLOOKUP(B1689,RT!A:I,9,FALSE),"")</f>
        <v/>
      </c>
      <c r="P1689" s="52" t="str">
        <f t="array" ref="P1689">IFERROR(VLOOKUP(B1689,RT!A:H,8,FALSE),"")</f>
        <v/>
      </c>
      <c r="Q1689" s="55" t="str">
        <f t="array" ref="Q1689">IFERROR(VLOOKUP(B1689,RT!A:AA,27,FALSE),"")</f>
        <v/>
      </c>
      <c r="R1689" s="56" t="str">
        <f t="array" ref="R1689">IF(AND(E1689&lt;&gt;"",G1689="INS",K1689="OUI",M1689&gt;0),M1689*IF($O1689&gt;41790,5.94,5.65),"")</f>
        <v/>
      </c>
      <c r="S1689" s="50" t="str">
        <f t="array" ref="S1689">IF(AND(E1689&lt;&gt;"",G1689="REV",K1689="OUI",M1689&gt;0),M1689*IF($O1689&gt;41790,6.2,5.9),"")</f>
        <v/>
      </c>
      <c r="T1689" s="57" t="str">
        <f t="array" ref="T1689">IF(AND(E1689&lt;&gt;"",K1689="NON",OR(L1689="Branchement individuel",L1689="Batiment détruit")),3,"")</f>
        <v/>
      </c>
      <c r="U1689" s="58"/>
      <c r="V1689" s="58" t="str">
        <f t="array" ref="V1689">IF(AND(E1689&lt;&gt;"",K1689="OUI",Q1689="OUI"),18,"")</f>
        <v/>
      </c>
      <c r="W1689" s="49" t="str">
        <f t="array" ref="W1689">IF(AND(E1689&lt;&gt;"",K1689="OUI",Q1689="OUI"),60,"")</f>
        <v/>
      </c>
      <c r="X1689" s="56"/>
      <c r="Y1689" s="49"/>
      <c r="Z1689" s="49"/>
      <c r="AA1689" s="51"/>
      <c r="AB1689" s="48"/>
    </row>
    <row r="1690" spans="1:28" x14ac:dyDescent="0.25">
      <c r="A1690" s="152" t="str">
        <f t="array" ref="A1690">IF(D1690="",RIGHT(E1690,7),"")</f>
        <v>5584507</v>
      </c>
      <c r="B1690" s="152">
        <f t="array" ref="B1690">E1690</f>
        <v>10005584507</v>
      </c>
      <c r="C1690" s="61" t="str">
        <f t="array" ref="C1690">IFERROR(VLOOKUP(B1690,RT!A:B,2,FALSE),"")</f>
        <v/>
      </c>
      <c r="D1690" s="7" t="str">
        <f t="array" ref="D1690">IFERROR(VLOOKUP(B1690,RT!A:J,10,FALSE),"")</f>
        <v/>
      </c>
      <c r="E1690" s="203">
        <v>10005584507</v>
      </c>
      <c r="F1690" s="204" t="s">
        <v>1931</v>
      </c>
      <c r="G1690" s="204" t="s">
        <v>70</v>
      </c>
      <c r="H1690" s="204"/>
      <c r="I1690" s="204" t="s">
        <v>1833</v>
      </c>
      <c r="J1690" s="202" t="s">
        <v>324</v>
      </c>
      <c r="K1690" s="169" t="str">
        <f t="array" ref="K1690">IFERROR(VLOOKUP(B1690,RT!A:K,11,FALSE),"")</f>
        <v/>
      </c>
      <c r="L1690" s="170" t="str">
        <f t="array" ref="L1690">IFERROR(VLOOKUP(B1690,RT!A:AJ,36,FALSE),"")</f>
        <v/>
      </c>
      <c r="M1690" s="53" t="str">
        <f t="array" ref="M1690">IFERROR(VLOOKUP(B1690,RT!A:AL,38,FALSE),"")</f>
        <v/>
      </c>
      <c r="N1690" s="52" t="str">
        <f t="array" ref="N1690">IFERROR(VLOOKUP(B1690,RT!A:AK,37,FALSE),"")</f>
        <v/>
      </c>
      <c r="O1690" s="54" t="str">
        <f t="array" ref="O1690">IFERROR(VLOOKUP(B1690,RT!A:I,9,FALSE),"")</f>
        <v/>
      </c>
      <c r="P1690" s="52" t="str">
        <f t="array" ref="P1690">IFERROR(VLOOKUP(B1690,RT!A:H,8,FALSE),"")</f>
        <v/>
      </c>
      <c r="Q1690" s="55" t="str">
        <f t="array" ref="Q1690">IFERROR(VLOOKUP(B1690,RT!A:AA,27,FALSE),"")</f>
        <v/>
      </c>
      <c r="R1690" s="56" t="str">
        <f t="array" ref="R1690">IF(AND(E1690&lt;&gt;"",G1690="INS",K1690="OUI",M1690&gt;0),M1690*IF($O1690&gt;41790,5.94,5.65),"")</f>
        <v/>
      </c>
      <c r="S1690" s="50" t="str">
        <f t="array" ref="S1690">IF(AND(E1690&lt;&gt;"",G1690="REV",K1690="OUI",M1690&gt;0),M1690*IF($O1690&gt;41790,6.2,5.9),"")</f>
        <v/>
      </c>
      <c r="T1690" s="57" t="str">
        <f t="array" ref="T1690">IF(AND(E1690&lt;&gt;"",K1690="NON",OR(L1690="Branchement individuel",L1690="Batiment détruit")),3,"")</f>
        <v/>
      </c>
      <c r="U1690" s="58"/>
      <c r="V1690" s="58" t="str">
        <f t="array" ref="V1690">IF(AND(E1690&lt;&gt;"",K1690="OUI",Q1690="OUI"),18,"")</f>
        <v/>
      </c>
      <c r="W1690" s="49" t="str">
        <f t="array" ref="W1690">IF(AND(E1690&lt;&gt;"",K1690="OUI",Q1690="OUI"),60,"")</f>
        <v/>
      </c>
      <c r="X1690" s="56"/>
      <c r="Y1690" s="49"/>
      <c r="Z1690" s="49"/>
      <c r="AA1690" s="51"/>
      <c r="AB1690" s="48"/>
    </row>
    <row r="1691" spans="1:28" x14ac:dyDescent="0.25">
      <c r="A1691" s="152" t="str">
        <f t="array" ref="A1691">IF(D1691="",RIGHT(E1691,7),"")</f>
        <v>5523332</v>
      </c>
      <c r="B1691" s="152">
        <f t="array" ref="B1691">E1691</f>
        <v>10005523332</v>
      </c>
      <c r="C1691" s="61" t="str">
        <f t="array" ref="C1691">IFERROR(VLOOKUP(B1691,RT!A:B,2,FALSE),"")</f>
        <v/>
      </c>
      <c r="D1691" s="7" t="str">
        <f t="array" ref="D1691">IFERROR(VLOOKUP(B1691,RT!A:J,10,FALSE),"")</f>
        <v/>
      </c>
      <c r="E1691" s="203">
        <v>10005523332</v>
      </c>
      <c r="F1691" s="204" t="s">
        <v>1873</v>
      </c>
      <c r="G1691" s="204" t="s">
        <v>70</v>
      </c>
      <c r="H1691" s="204"/>
      <c r="I1691" s="204" t="s">
        <v>1833</v>
      </c>
      <c r="J1691" s="202" t="s">
        <v>324</v>
      </c>
      <c r="K1691" s="169" t="str">
        <f t="array" ref="K1691">IFERROR(VLOOKUP(B1691,RT!A:K,11,FALSE),"")</f>
        <v/>
      </c>
      <c r="L1691" s="170" t="str">
        <f t="array" ref="L1691">IFERROR(VLOOKUP(B1691,RT!A:AJ,36,FALSE),"")</f>
        <v/>
      </c>
      <c r="M1691" s="53" t="str">
        <f t="array" ref="M1691">IFERROR(VLOOKUP(B1691,RT!A:AL,38,FALSE),"")</f>
        <v/>
      </c>
      <c r="N1691" s="52" t="str">
        <f t="array" ref="N1691">IFERROR(VLOOKUP(B1691,RT!A:AK,37,FALSE),"")</f>
        <v/>
      </c>
      <c r="O1691" s="54" t="str">
        <f t="array" ref="O1691">IFERROR(VLOOKUP(B1691,RT!A:I,9,FALSE),"")</f>
        <v/>
      </c>
      <c r="P1691" s="52" t="str">
        <f t="array" ref="P1691">IFERROR(VLOOKUP(B1691,RT!A:H,8,FALSE),"")</f>
        <v/>
      </c>
      <c r="Q1691" s="55" t="str">
        <f t="array" ref="Q1691">IFERROR(VLOOKUP(B1691,RT!A:AA,27,FALSE),"")</f>
        <v/>
      </c>
      <c r="R1691" s="56" t="str">
        <f t="array" ref="R1691">IF(AND(E1691&lt;&gt;"",G1691="INS",K1691="OUI",M1691&gt;0),M1691*IF($O1691&gt;41790,5.94,5.65),"")</f>
        <v/>
      </c>
      <c r="S1691" s="50" t="str">
        <f t="array" ref="S1691">IF(AND(E1691&lt;&gt;"",G1691="REV",K1691="OUI",M1691&gt;0),M1691*IF($O1691&gt;41790,6.2,5.9),"")</f>
        <v/>
      </c>
      <c r="T1691" s="57" t="str">
        <f t="array" ref="T1691">IF(AND(E1691&lt;&gt;"",K1691="NON",OR(L1691="Branchement individuel",L1691="Batiment détruit")),3,"")</f>
        <v/>
      </c>
      <c r="U1691" s="58"/>
      <c r="V1691" s="58" t="str">
        <f t="array" ref="V1691">IF(AND(E1691&lt;&gt;"",K1691="OUI",Q1691="OUI"),18,"")</f>
        <v/>
      </c>
      <c r="W1691" s="49" t="str">
        <f t="array" ref="W1691">IF(AND(E1691&lt;&gt;"",K1691="OUI",Q1691="OUI"),60,"")</f>
        <v/>
      </c>
      <c r="X1691" s="56"/>
      <c r="Y1691" s="49"/>
      <c r="Z1691" s="49"/>
      <c r="AA1691" s="51"/>
      <c r="AB1691" s="48"/>
    </row>
    <row r="1692" spans="1:28" x14ac:dyDescent="0.25">
      <c r="A1692" s="152" t="str">
        <f t="array" ref="A1692">IF(D1692="",RIGHT(E1692,7),"")</f>
        <v>5213740</v>
      </c>
      <c r="B1692" s="152">
        <f t="array" ref="B1692">E1692</f>
        <v>10005213740</v>
      </c>
      <c r="C1692" s="61" t="str">
        <f t="array" ref="C1692">IFERROR(VLOOKUP(B1692,RT!A:B,2,FALSE),"")</f>
        <v/>
      </c>
      <c r="D1692" s="7" t="str">
        <f t="array" ref="D1692">IFERROR(VLOOKUP(B1692,RT!A:J,10,FALSE),"")</f>
        <v/>
      </c>
      <c r="E1692" s="203">
        <v>10005213740</v>
      </c>
      <c r="F1692" s="204" t="s">
        <v>1836</v>
      </c>
      <c r="G1692" s="204" t="s">
        <v>70</v>
      </c>
      <c r="H1692" s="204"/>
      <c r="I1692" s="204" t="s">
        <v>1833</v>
      </c>
      <c r="J1692" s="202" t="s">
        <v>324</v>
      </c>
      <c r="K1692" s="169" t="str">
        <f t="array" ref="K1692">IFERROR(VLOOKUP(B1692,RT!A:K,11,FALSE),"")</f>
        <v/>
      </c>
      <c r="L1692" s="170" t="str">
        <f t="array" ref="L1692">IFERROR(VLOOKUP(B1692,RT!A:AJ,36,FALSE),"")</f>
        <v/>
      </c>
      <c r="M1692" s="53" t="str">
        <f t="array" ref="M1692">IFERROR(VLOOKUP(B1692,RT!A:AL,38,FALSE),"")</f>
        <v/>
      </c>
      <c r="N1692" s="52" t="str">
        <f t="array" ref="N1692">IFERROR(VLOOKUP(B1692,RT!A:AK,37,FALSE),"")</f>
        <v/>
      </c>
      <c r="O1692" s="54" t="str">
        <f t="array" ref="O1692">IFERROR(VLOOKUP(B1692,RT!A:I,9,FALSE),"")</f>
        <v/>
      </c>
      <c r="P1692" s="52" t="str">
        <f t="array" ref="P1692">IFERROR(VLOOKUP(B1692,RT!A:H,8,FALSE),"")</f>
        <v/>
      </c>
      <c r="Q1692" s="55" t="str">
        <f t="array" ref="Q1692">IFERROR(VLOOKUP(B1692,RT!A:AA,27,FALSE),"")</f>
        <v/>
      </c>
      <c r="R1692" s="56" t="str">
        <f t="array" ref="R1692">IF(AND(E1692&lt;&gt;"",G1692="INS",K1692="OUI",M1692&gt;0),M1692*IF($O1692&gt;41790,5.94,5.65),"")</f>
        <v/>
      </c>
      <c r="S1692" s="50" t="str">
        <f t="array" ref="S1692">IF(AND(E1692&lt;&gt;"",G1692="REV",K1692="OUI",M1692&gt;0),M1692*IF($O1692&gt;41790,6.2,5.9),"")</f>
        <v/>
      </c>
      <c r="T1692" s="57" t="str">
        <f t="array" ref="T1692">IF(AND(E1692&lt;&gt;"",K1692="NON",OR(L1692="Branchement individuel",L1692="Batiment détruit")),3,"")</f>
        <v/>
      </c>
      <c r="U1692" s="58"/>
      <c r="V1692" s="58" t="str">
        <f t="array" ref="V1692">IF(AND(E1692&lt;&gt;"",K1692="OUI",Q1692="OUI"),18,"")</f>
        <v/>
      </c>
      <c r="W1692" s="49" t="str">
        <f t="array" ref="W1692">IF(AND(E1692&lt;&gt;"",K1692="OUI",Q1692="OUI"),60,"")</f>
        <v/>
      </c>
      <c r="X1692" s="56"/>
      <c r="Y1692" s="49"/>
      <c r="Z1692" s="49"/>
      <c r="AA1692" s="51"/>
      <c r="AB1692" s="48"/>
    </row>
    <row r="1693" spans="1:28" x14ac:dyDescent="0.25">
      <c r="A1693" s="152" t="str">
        <f t="array" ref="A1693">IF(D1693="",RIGHT(E1693,7),"")</f>
        <v>5039724</v>
      </c>
      <c r="B1693" s="152">
        <f t="array" ref="B1693">E1693</f>
        <v>10005039724</v>
      </c>
      <c r="C1693" s="61" t="str">
        <f t="array" ref="C1693">IFERROR(VLOOKUP(B1693,RT!A:B,2,FALSE),"")</f>
        <v/>
      </c>
      <c r="D1693" s="7" t="str">
        <f t="array" ref="D1693">IFERROR(VLOOKUP(B1693,RT!A:J,10,FALSE),"")</f>
        <v/>
      </c>
      <c r="E1693" s="203">
        <v>10005039724</v>
      </c>
      <c r="F1693" s="204" t="s">
        <v>1865</v>
      </c>
      <c r="G1693" s="204" t="s">
        <v>70</v>
      </c>
      <c r="H1693" s="204"/>
      <c r="I1693" s="204" t="s">
        <v>1833</v>
      </c>
      <c r="J1693" s="202" t="s">
        <v>324</v>
      </c>
      <c r="K1693" s="169" t="str">
        <f t="array" ref="K1693">IFERROR(VLOOKUP(B1693,RT!A:K,11,FALSE),"")</f>
        <v/>
      </c>
      <c r="L1693" s="170" t="str">
        <f t="array" ref="L1693">IFERROR(VLOOKUP(B1693,RT!A:AJ,36,FALSE),"")</f>
        <v/>
      </c>
      <c r="M1693" s="53" t="str">
        <f t="array" ref="M1693">IFERROR(VLOOKUP(B1693,RT!A:AL,38,FALSE),"")</f>
        <v/>
      </c>
      <c r="N1693" s="52" t="str">
        <f t="array" ref="N1693">IFERROR(VLOOKUP(B1693,RT!A:AK,37,FALSE),"")</f>
        <v/>
      </c>
      <c r="O1693" s="54" t="str">
        <f t="array" ref="O1693">IFERROR(VLOOKUP(B1693,RT!A:I,9,FALSE),"")</f>
        <v/>
      </c>
      <c r="P1693" s="52" t="str">
        <f t="array" ref="P1693">IFERROR(VLOOKUP(B1693,RT!A:H,8,FALSE),"")</f>
        <v/>
      </c>
      <c r="Q1693" s="55" t="str">
        <f t="array" ref="Q1693">IFERROR(VLOOKUP(B1693,RT!A:AA,27,FALSE),"")</f>
        <v/>
      </c>
      <c r="R1693" s="56" t="str">
        <f t="array" ref="R1693">IF(AND(E1693&lt;&gt;"",G1693="INS",K1693="OUI",M1693&gt;0),M1693*IF($O1693&gt;41790,5.94,5.65),"")</f>
        <v/>
      </c>
      <c r="S1693" s="50" t="str">
        <f t="array" ref="S1693">IF(AND(E1693&lt;&gt;"",G1693="REV",K1693="OUI",M1693&gt;0),M1693*IF($O1693&gt;41790,6.2,5.9),"")</f>
        <v/>
      </c>
      <c r="T1693" s="57" t="str">
        <f t="array" ref="T1693">IF(AND(E1693&lt;&gt;"",K1693="NON",OR(L1693="Branchement individuel",L1693="Batiment détruit")),3,"")</f>
        <v/>
      </c>
      <c r="U1693" s="58"/>
      <c r="V1693" s="58" t="str">
        <f t="array" ref="V1693">IF(AND(E1693&lt;&gt;"",K1693="OUI",Q1693="OUI"),18,"")</f>
        <v/>
      </c>
      <c r="W1693" s="49" t="str">
        <f t="array" ref="W1693">IF(AND(E1693&lt;&gt;"",K1693="OUI",Q1693="OUI"),60,"")</f>
        <v/>
      </c>
      <c r="X1693" s="56"/>
      <c r="Y1693" s="49"/>
      <c r="Z1693" s="49"/>
      <c r="AA1693" s="51"/>
      <c r="AB1693" s="48"/>
    </row>
    <row r="1694" spans="1:28" x14ac:dyDescent="0.25">
      <c r="A1694" s="152" t="str">
        <f t="array" ref="A1694">IF(D1694="",RIGHT(E1694,7),"")</f>
        <v>5212857</v>
      </c>
      <c r="B1694" s="152">
        <f t="array" ref="B1694">E1694</f>
        <v>10005212857</v>
      </c>
      <c r="C1694" s="61" t="str">
        <f t="array" ref="C1694">IFERROR(VLOOKUP(B1694,RT!A:B,2,FALSE),"")</f>
        <v/>
      </c>
      <c r="D1694" s="7" t="str">
        <f t="array" ref="D1694">IFERROR(VLOOKUP(B1694,RT!A:J,10,FALSE),"")</f>
        <v/>
      </c>
      <c r="E1694" s="203">
        <v>10005212857</v>
      </c>
      <c r="F1694" s="204" t="s">
        <v>1852</v>
      </c>
      <c r="G1694" s="204" t="s">
        <v>70</v>
      </c>
      <c r="H1694" s="204"/>
      <c r="I1694" s="204" t="s">
        <v>1833</v>
      </c>
      <c r="J1694" s="202" t="s">
        <v>324</v>
      </c>
      <c r="K1694" s="169" t="str">
        <f t="array" ref="K1694">IFERROR(VLOOKUP(B1694,RT!A:K,11,FALSE),"")</f>
        <v/>
      </c>
      <c r="L1694" s="170" t="str">
        <f t="array" ref="L1694">IFERROR(VLOOKUP(B1694,RT!A:AJ,36,FALSE),"")</f>
        <v/>
      </c>
      <c r="M1694" s="53" t="str">
        <f t="array" ref="M1694">IFERROR(VLOOKUP(B1694,RT!A:AL,38,FALSE),"")</f>
        <v/>
      </c>
      <c r="N1694" s="52" t="str">
        <f t="array" ref="N1694">IFERROR(VLOOKUP(B1694,RT!A:AK,37,FALSE),"")</f>
        <v/>
      </c>
      <c r="O1694" s="54" t="str">
        <f t="array" ref="O1694">IFERROR(VLOOKUP(B1694,RT!A:I,9,FALSE),"")</f>
        <v/>
      </c>
      <c r="P1694" s="52" t="str">
        <f t="array" ref="P1694">IFERROR(VLOOKUP(B1694,RT!A:H,8,FALSE),"")</f>
        <v/>
      </c>
      <c r="Q1694" s="55" t="str">
        <f t="array" ref="Q1694">IFERROR(VLOOKUP(B1694,RT!A:AA,27,FALSE),"")</f>
        <v/>
      </c>
      <c r="R1694" s="56" t="str">
        <f t="array" ref="R1694">IF(AND(E1694&lt;&gt;"",G1694="INS",K1694="OUI",M1694&gt;0),M1694*IF($O1694&gt;41790,5.94,5.65),"")</f>
        <v/>
      </c>
      <c r="S1694" s="50" t="str">
        <f t="array" ref="S1694">IF(AND(E1694&lt;&gt;"",G1694="REV",K1694="OUI",M1694&gt;0),M1694*IF($O1694&gt;41790,6.2,5.9),"")</f>
        <v/>
      </c>
      <c r="T1694" s="57" t="str">
        <f t="array" ref="T1694">IF(AND(E1694&lt;&gt;"",K1694="NON",OR(L1694="Branchement individuel",L1694="Batiment détruit")),3,"")</f>
        <v/>
      </c>
      <c r="U1694" s="58"/>
      <c r="V1694" s="58" t="str">
        <f t="array" ref="V1694">IF(AND(E1694&lt;&gt;"",K1694="OUI",Q1694="OUI"),18,"")</f>
        <v/>
      </c>
      <c r="W1694" s="49" t="str">
        <f t="array" ref="W1694">IF(AND(E1694&lt;&gt;"",K1694="OUI",Q1694="OUI"),60,"")</f>
        <v/>
      </c>
      <c r="X1694" s="56"/>
      <c r="Y1694" s="49"/>
      <c r="Z1694" s="49"/>
      <c r="AA1694" s="51"/>
      <c r="AB1694" s="48"/>
    </row>
    <row r="1695" spans="1:28" x14ac:dyDescent="0.25">
      <c r="A1695" s="152" t="str">
        <f t="array" ref="A1695">IF(D1695="",RIGHT(E1695,7),"")</f>
        <v>5212854</v>
      </c>
      <c r="B1695" s="152">
        <f t="array" ref="B1695">E1695</f>
        <v>10005212854</v>
      </c>
      <c r="C1695" s="61" t="str">
        <f t="array" ref="C1695">IFERROR(VLOOKUP(B1695,RT!A:B,2,FALSE),"")</f>
        <v/>
      </c>
      <c r="D1695" s="7" t="str">
        <f t="array" ref="D1695">IFERROR(VLOOKUP(B1695,RT!A:J,10,FALSE),"")</f>
        <v/>
      </c>
      <c r="E1695" s="203">
        <v>10005212854</v>
      </c>
      <c r="F1695" s="204" t="s">
        <v>1851</v>
      </c>
      <c r="G1695" s="204" t="s">
        <v>70</v>
      </c>
      <c r="H1695" s="204"/>
      <c r="I1695" s="204" t="s">
        <v>1833</v>
      </c>
      <c r="J1695" s="202" t="s">
        <v>324</v>
      </c>
      <c r="K1695" s="169" t="str">
        <f t="array" ref="K1695">IFERROR(VLOOKUP(B1695,RT!A:K,11,FALSE),"")</f>
        <v/>
      </c>
      <c r="L1695" s="170" t="str">
        <f t="array" ref="L1695">IFERROR(VLOOKUP(B1695,RT!A:AJ,36,FALSE),"")</f>
        <v/>
      </c>
      <c r="M1695" s="53" t="str">
        <f t="array" ref="M1695">IFERROR(VLOOKUP(B1695,RT!A:AL,38,FALSE),"")</f>
        <v/>
      </c>
      <c r="N1695" s="52" t="str">
        <f t="array" ref="N1695">IFERROR(VLOOKUP(B1695,RT!A:AK,37,FALSE),"")</f>
        <v/>
      </c>
      <c r="O1695" s="54" t="str">
        <f t="array" ref="O1695">IFERROR(VLOOKUP(B1695,RT!A:I,9,FALSE),"")</f>
        <v/>
      </c>
      <c r="P1695" s="52" t="str">
        <f t="array" ref="P1695">IFERROR(VLOOKUP(B1695,RT!A:H,8,FALSE),"")</f>
        <v/>
      </c>
      <c r="Q1695" s="55" t="str">
        <f t="array" ref="Q1695">IFERROR(VLOOKUP(B1695,RT!A:AA,27,FALSE),"")</f>
        <v/>
      </c>
      <c r="R1695" s="56" t="str">
        <f t="array" ref="R1695">IF(AND(E1695&lt;&gt;"",G1695="INS",K1695="OUI",M1695&gt;0),M1695*IF($O1695&gt;41790,5.94,5.65),"")</f>
        <v/>
      </c>
      <c r="S1695" s="50" t="str">
        <f t="array" ref="S1695">IF(AND(E1695&lt;&gt;"",G1695="REV",K1695="OUI",M1695&gt;0),M1695*IF($O1695&gt;41790,6.2,5.9),"")</f>
        <v/>
      </c>
      <c r="T1695" s="57" t="str">
        <f t="array" ref="T1695">IF(AND(E1695&lt;&gt;"",K1695="NON",OR(L1695="Branchement individuel",L1695="Batiment détruit")),3,"")</f>
        <v/>
      </c>
      <c r="U1695" s="58"/>
      <c r="V1695" s="58" t="str">
        <f t="array" ref="V1695">IF(AND(E1695&lt;&gt;"",K1695="OUI",Q1695="OUI"),18,"")</f>
        <v/>
      </c>
      <c r="W1695" s="49" t="str">
        <f t="array" ref="W1695">IF(AND(E1695&lt;&gt;"",K1695="OUI",Q1695="OUI"),60,"")</f>
        <v/>
      </c>
      <c r="X1695" s="56"/>
      <c r="Y1695" s="49"/>
      <c r="Z1695" s="49"/>
      <c r="AA1695" s="51"/>
      <c r="AB1695" s="48"/>
    </row>
    <row r="1696" spans="1:28" x14ac:dyDescent="0.25">
      <c r="A1696" s="152" t="str">
        <f t="array" ref="A1696">IF(D1696="",RIGHT(E1696,7),"")</f>
        <v>5212896</v>
      </c>
      <c r="B1696" s="152">
        <f t="array" ref="B1696">E1696</f>
        <v>10005212896</v>
      </c>
      <c r="C1696" s="61" t="str">
        <f t="array" ref="C1696">IFERROR(VLOOKUP(B1696,RT!A:B,2,FALSE),"")</f>
        <v/>
      </c>
      <c r="D1696" s="7" t="str">
        <f t="array" ref="D1696">IFERROR(VLOOKUP(B1696,RT!A:J,10,FALSE),"")</f>
        <v/>
      </c>
      <c r="E1696" s="203">
        <v>10005212896</v>
      </c>
      <c r="F1696" s="204" t="s">
        <v>1850</v>
      </c>
      <c r="G1696" s="204" t="s">
        <v>70</v>
      </c>
      <c r="H1696" s="204"/>
      <c r="I1696" s="204" t="s">
        <v>1833</v>
      </c>
      <c r="J1696" s="202" t="s">
        <v>324</v>
      </c>
      <c r="K1696" s="169" t="str">
        <f t="array" ref="K1696">IFERROR(VLOOKUP(B1696,RT!A:K,11,FALSE),"")</f>
        <v/>
      </c>
      <c r="L1696" s="170" t="str">
        <f t="array" ref="L1696">IFERROR(VLOOKUP(B1696,RT!A:AJ,36,FALSE),"")</f>
        <v/>
      </c>
      <c r="M1696" s="53" t="str">
        <f t="array" ref="M1696">IFERROR(VLOOKUP(B1696,RT!A:AL,38,FALSE),"")</f>
        <v/>
      </c>
      <c r="N1696" s="52" t="str">
        <f t="array" ref="N1696">IFERROR(VLOOKUP(B1696,RT!A:AK,37,FALSE),"")</f>
        <v/>
      </c>
      <c r="O1696" s="54" t="str">
        <f t="array" ref="O1696">IFERROR(VLOOKUP(B1696,RT!A:I,9,FALSE),"")</f>
        <v/>
      </c>
      <c r="P1696" s="52" t="str">
        <f t="array" ref="P1696">IFERROR(VLOOKUP(B1696,RT!A:H,8,FALSE),"")</f>
        <v/>
      </c>
      <c r="Q1696" s="55" t="str">
        <f t="array" ref="Q1696">IFERROR(VLOOKUP(B1696,RT!A:AA,27,FALSE),"")</f>
        <v/>
      </c>
      <c r="R1696" s="56" t="str">
        <f t="array" ref="R1696">IF(AND(E1696&lt;&gt;"",G1696="INS",K1696="OUI",M1696&gt;0),M1696*IF($O1696&gt;41790,5.94,5.65),"")</f>
        <v/>
      </c>
      <c r="S1696" s="50" t="str">
        <f t="array" ref="S1696">IF(AND(E1696&lt;&gt;"",G1696="REV",K1696="OUI",M1696&gt;0),M1696*IF($O1696&gt;41790,6.2,5.9),"")</f>
        <v/>
      </c>
      <c r="T1696" s="57" t="str">
        <f t="array" ref="T1696">IF(AND(E1696&lt;&gt;"",K1696="NON",OR(L1696="Branchement individuel",L1696="Batiment détruit")),3,"")</f>
        <v/>
      </c>
      <c r="U1696" s="58"/>
      <c r="V1696" s="58" t="str">
        <f t="array" ref="V1696">IF(AND(E1696&lt;&gt;"",K1696="OUI",Q1696="OUI"),18,"")</f>
        <v/>
      </c>
      <c r="W1696" s="49" t="str">
        <f t="array" ref="W1696">IF(AND(E1696&lt;&gt;"",K1696="OUI",Q1696="OUI"),60,"")</f>
        <v/>
      </c>
      <c r="X1696" s="56"/>
      <c r="Y1696" s="49"/>
      <c r="Z1696" s="49"/>
      <c r="AA1696" s="51"/>
      <c r="AB1696" s="48"/>
    </row>
    <row r="1697" spans="1:28" x14ac:dyDescent="0.25">
      <c r="A1697" s="152" t="str">
        <f t="array" ref="A1697">IF(D1697="",RIGHT(E1697,7),"")</f>
        <v>5212880</v>
      </c>
      <c r="B1697" s="152">
        <f t="array" ref="B1697">E1697</f>
        <v>10005212880</v>
      </c>
      <c r="C1697" s="61" t="str">
        <f t="array" ref="C1697">IFERROR(VLOOKUP(B1697,RT!A:B,2,FALSE),"")</f>
        <v/>
      </c>
      <c r="D1697" s="7" t="str">
        <f t="array" ref="D1697">IFERROR(VLOOKUP(B1697,RT!A:J,10,FALSE),"")</f>
        <v/>
      </c>
      <c r="E1697" s="203">
        <v>10005212880</v>
      </c>
      <c r="F1697" s="204" t="s">
        <v>1849</v>
      </c>
      <c r="G1697" s="204" t="s">
        <v>70</v>
      </c>
      <c r="H1697" s="204"/>
      <c r="I1697" s="204" t="s">
        <v>1833</v>
      </c>
      <c r="J1697" s="202" t="s">
        <v>324</v>
      </c>
      <c r="K1697" s="169" t="str">
        <f t="array" ref="K1697">IFERROR(VLOOKUP(B1697,RT!A:K,11,FALSE),"")</f>
        <v/>
      </c>
      <c r="L1697" s="170" t="str">
        <f t="array" ref="L1697">IFERROR(VLOOKUP(B1697,RT!A:AJ,36,FALSE),"")</f>
        <v/>
      </c>
      <c r="M1697" s="53" t="str">
        <f t="array" ref="M1697">IFERROR(VLOOKUP(B1697,RT!A:AL,38,FALSE),"")</f>
        <v/>
      </c>
      <c r="N1697" s="52" t="str">
        <f t="array" ref="N1697">IFERROR(VLOOKUP(B1697,RT!A:AK,37,FALSE),"")</f>
        <v/>
      </c>
      <c r="O1697" s="54" t="str">
        <f t="array" ref="O1697">IFERROR(VLOOKUP(B1697,RT!A:I,9,FALSE),"")</f>
        <v/>
      </c>
      <c r="P1697" s="52" t="str">
        <f t="array" ref="P1697">IFERROR(VLOOKUP(B1697,RT!A:H,8,FALSE),"")</f>
        <v/>
      </c>
      <c r="Q1697" s="55" t="str">
        <f t="array" ref="Q1697">IFERROR(VLOOKUP(B1697,RT!A:AA,27,FALSE),"")</f>
        <v/>
      </c>
      <c r="R1697" s="56" t="str">
        <f t="array" ref="R1697">IF(AND(E1697&lt;&gt;"",G1697="INS",K1697="OUI",M1697&gt;0),M1697*IF($O1697&gt;41790,5.94,5.65),"")</f>
        <v/>
      </c>
      <c r="S1697" s="50" t="str">
        <f t="array" ref="S1697">IF(AND(E1697&lt;&gt;"",G1697="REV",K1697="OUI",M1697&gt;0),M1697*IF($O1697&gt;41790,6.2,5.9),"")</f>
        <v/>
      </c>
      <c r="T1697" s="57" t="str">
        <f t="array" ref="T1697">IF(AND(E1697&lt;&gt;"",K1697="NON",OR(L1697="Branchement individuel",L1697="Batiment détruit")),3,"")</f>
        <v/>
      </c>
      <c r="U1697" s="58"/>
      <c r="V1697" s="58" t="str">
        <f t="array" ref="V1697">IF(AND(E1697&lt;&gt;"",K1697="OUI",Q1697="OUI"),18,"")</f>
        <v/>
      </c>
      <c r="W1697" s="49" t="str">
        <f t="array" ref="W1697">IF(AND(E1697&lt;&gt;"",K1697="OUI",Q1697="OUI"),60,"")</f>
        <v/>
      </c>
      <c r="X1697" s="56"/>
      <c r="Y1697" s="49"/>
      <c r="Z1697" s="49"/>
      <c r="AA1697" s="51"/>
      <c r="AB1697" s="48"/>
    </row>
    <row r="1698" spans="1:28" x14ac:dyDescent="0.25">
      <c r="A1698" s="152" t="str">
        <f t="array" ref="A1698">IF(D1698="",RIGHT(E1698,7),"")</f>
        <v>5212873</v>
      </c>
      <c r="B1698" s="152">
        <f t="array" ref="B1698">E1698</f>
        <v>10005212873</v>
      </c>
      <c r="C1698" s="61" t="str">
        <f t="array" ref="C1698">IFERROR(VLOOKUP(B1698,RT!A:B,2,FALSE),"")</f>
        <v/>
      </c>
      <c r="D1698" s="7" t="str">
        <f t="array" ref="D1698">IFERROR(VLOOKUP(B1698,RT!A:J,10,FALSE),"")</f>
        <v/>
      </c>
      <c r="E1698" s="203">
        <v>10005212873</v>
      </c>
      <c r="F1698" s="204" t="s">
        <v>1848</v>
      </c>
      <c r="G1698" s="204" t="s">
        <v>70</v>
      </c>
      <c r="H1698" s="204"/>
      <c r="I1698" s="204" t="s">
        <v>1833</v>
      </c>
      <c r="J1698" s="202" t="s">
        <v>324</v>
      </c>
      <c r="K1698" s="169" t="str">
        <f t="array" ref="K1698">IFERROR(VLOOKUP(B1698,RT!A:K,11,FALSE),"")</f>
        <v/>
      </c>
      <c r="L1698" s="170" t="str">
        <f t="array" ref="L1698">IFERROR(VLOOKUP(B1698,RT!A:AJ,36,FALSE),"")</f>
        <v/>
      </c>
      <c r="M1698" s="53" t="str">
        <f t="array" ref="M1698">IFERROR(VLOOKUP(B1698,RT!A:AL,38,FALSE),"")</f>
        <v/>
      </c>
      <c r="N1698" s="52" t="str">
        <f t="array" ref="N1698">IFERROR(VLOOKUP(B1698,RT!A:AK,37,FALSE),"")</f>
        <v/>
      </c>
      <c r="O1698" s="54" t="str">
        <f t="array" ref="O1698">IFERROR(VLOOKUP(B1698,RT!A:I,9,FALSE),"")</f>
        <v/>
      </c>
      <c r="P1698" s="52" t="str">
        <f t="array" ref="P1698">IFERROR(VLOOKUP(B1698,RT!A:H,8,FALSE),"")</f>
        <v/>
      </c>
      <c r="Q1698" s="55" t="str">
        <f t="array" ref="Q1698">IFERROR(VLOOKUP(B1698,RT!A:AA,27,FALSE),"")</f>
        <v/>
      </c>
      <c r="R1698" s="56" t="str">
        <f t="array" ref="R1698">IF(AND(E1698&lt;&gt;"",G1698="INS",K1698="OUI",M1698&gt;0),M1698*IF($O1698&gt;41790,5.94,5.65),"")</f>
        <v/>
      </c>
      <c r="S1698" s="50" t="str">
        <f t="array" ref="S1698">IF(AND(E1698&lt;&gt;"",G1698="REV",K1698="OUI",M1698&gt;0),M1698*IF($O1698&gt;41790,6.2,5.9),"")</f>
        <v/>
      </c>
      <c r="T1698" s="57" t="str">
        <f t="array" ref="T1698">IF(AND(E1698&lt;&gt;"",K1698="NON",OR(L1698="Branchement individuel",L1698="Batiment détruit")),3,"")</f>
        <v/>
      </c>
      <c r="U1698" s="58"/>
      <c r="V1698" s="58" t="str">
        <f t="array" ref="V1698">IF(AND(E1698&lt;&gt;"",K1698="OUI",Q1698="OUI"),18,"")</f>
        <v/>
      </c>
      <c r="W1698" s="49" t="str">
        <f t="array" ref="W1698">IF(AND(E1698&lt;&gt;"",K1698="OUI",Q1698="OUI"),60,"")</f>
        <v/>
      </c>
      <c r="X1698" s="56"/>
      <c r="Y1698" s="49"/>
      <c r="Z1698" s="49"/>
      <c r="AA1698" s="51"/>
      <c r="AB1698" s="48"/>
    </row>
    <row r="1699" spans="1:28" x14ac:dyDescent="0.25">
      <c r="A1699" s="152" t="str">
        <f t="array" ref="A1699">IF(D1699="",RIGHT(E1699,7),"")</f>
        <v>5212867</v>
      </c>
      <c r="B1699" s="152">
        <f t="array" ref="B1699">E1699</f>
        <v>10005212867</v>
      </c>
      <c r="C1699" s="61" t="str">
        <f t="array" ref="C1699">IFERROR(VLOOKUP(B1699,RT!A:B,2,FALSE),"")</f>
        <v/>
      </c>
      <c r="D1699" s="7" t="str">
        <f t="array" ref="D1699">IFERROR(VLOOKUP(B1699,RT!A:J,10,FALSE),"")</f>
        <v/>
      </c>
      <c r="E1699" s="203">
        <v>10005212867</v>
      </c>
      <c r="F1699" s="204" t="s">
        <v>1847</v>
      </c>
      <c r="G1699" s="204" t="s">
        <v>70</v>
      </c>
      <c r="H1699" s="204"/>
      <c r="I1699" s="204" t="s">
        <v>1833</v>
      </c>
      <c r="J1699" s="202" t="s">
        <v>324</v>
      </c>
      <c r="K1699" s="169" t="str">
        <f t="array" ref="K1699">IFERROR(VLOOKUP(B1699,RT!A:K,11,FALSE),"")</f>
        <v/>
      </c>
      <c r="L1699" s="170" t="str">
        <f t="array" ref="L1699">IFERROR(VLOOKUP(B1699,RT!A:AJ,36,FALSE),"")</f>
        <v/>
      </c>
      <c r="M1699" s="53" t="str">
        <f t="array" ref="M1699">IFERROR(VLOOKUP(B1699,RT!A:AL,38,FALSE),"")</f>
        <v/>
      </c>
      <c r="N1699" s="52" t="str">
        <f t="array" ref="N1699">IFERROR(VLOOKUP(B1699,RT!A:AK,37,FALSE),"")</f>
        <v/>
      </c>
      <c r="O1699" s="54" t="str">
        <f t="array" ref="O1699">IFERROR(VLOOKUP(B1699,RT!A:I,9,FALSE),"")</f>
        <v/>
      </c>
      <c r="P1699" s="52" t="str">
        <f t="array" ref="P1699">IFERROR(VLOOKUP(B1699,RT!A:H,8,FALSE),"")</f>
        <v/>
      </c>
      <c r="Q1699" s="55" t="str">
        <f t="array" ref="Q1699">IFERROR(VLOOKUP(B1699,RT!A:AA,27,FALSE),"")</f>
        <v/>
      </c>
      <c r="R1699" s="56" t="str">
        <f t="array" ref="R1699">IF(AND(E1699&lt;&gt;"",G1699="INS",K1699="OUI",M1699&gt;0),M1699*IF($O1699&gt;41790,5.94,5.65),"")</f>
        <v/>
      </c>
      <c r="S1699" s="50" t="str">
        <f t="array" ref="S1699">IF(AND(E1699&lt;&gt;"",G1699="REV",K1699="OUI",M1699&gt;0),M1699*IF($O1699&gt;41790,6.2,5.9),"")</f>
        <v/>
      </c>
      <c r="T1699" s="57" t="str">
        <f t="array" ref="T1699">IF(AND(E1699&lt;&gt;"",K1699="NON",OR(L1699="Branchement individuel",L1699="Batiment détruit")),3,"")</f>
        <v/>
      </c>
      <c r="U1699" s="58"/>
      <c r="V1699" s="58" t="str">
        <f t="array" ref="V1699">IF(AND(E1699&lt;&gt;"",K1699="OUI",Q1699="OUI"),18,"")</f>
        <v/>
      </c>
      <c r="W1699" s="49" t="str">
        <f t="array" ref="W1699">IF(AND(E1699&lt;&gt;"",K1699="OUI",Q1699="OUI"),60,"")</f>
        <v/>
      </c>
      <c r="X1699" s="56"/>
      <c r="Y1699" s="49"/>
      <c r="Z1699" s="49"/>
      <c r="AA1699" s="51"/>
      <c r="AB1699" s="48"/>
    </row>
    <row r="1700" spans="1:28" x14ac:dyDescent="0.25">
      <c r="A1700" s="152" t="str">
        <f t="array" ref="A1700">IF(D1700="",RIGHT(E1700,7),"")</f>
        <v>5649061</v>
      </c>
      <c r="B1700" s="152">
        <f t="array" ref="B1700">E1700</f>
        <v>10005649061</v>
      </c>
      <c r="C1700" s="61" t="str">
        <f t="array" ref="C1700">IFERROR(VLOOKUP(B1700,RT!A:B,2,FALSE),"")</f>
        <v/>
      </c>
      <c r="D1700" s="7" t="str">
        <f t="array" ref="D1700">IFERROR(VLOOKUP(B1700,RT!A:J,10,FALSE),"")</f>
        <v/>
      </c>
      <c r="E1700" s="203">
        <v>10005649061</v>
      </c>
      <c r="F1700" s="204" t="s">
        <v>1875</v>
      </c>
      <c r="G1700" s="204" t="s">
        <v>70</v>
      </c>
      <c r="H1700" s="204"/>
      <c r="I1700" s="204" t="s">
        <v>1833</v>
      </c>
      <c r="J1700" s="202" t="s">
        <v>324</v>
      </c>
      <c r="K1700" s="169" t="str">
        <f t="array" ref="K1700">IFERROR(VLOOKUP(B1700,RT!A:K,11,FALSE),"")</f>
        <v/>
      </c>
      <c r="L1700" s="170" t="str">
        <f t="array" ref="L1700">IFERROR(VLOOKUP(B1700,RT!A:AJ,36,FALSE),"")</f>
        <v/>
      </c>
      <c r="M1700" s="53" t="str">
        <f t="array" ref="M1700">IFERROR(VLOOKUP(B1700,RT!A:AL,38,FALSE),"")</f>
        <v/>
      </c>
      <c r="N1700" s="52" t="str">
        <f t="array" ref="N1700">IFERROR(VLOOKUP(B1700,RT!A:AK,37,FALSE),"")</f>
        <v/>
      </c>
      <c r="O1700" s="54" t="str">
        <f t="array" ref="O1700">IFERROR(VLOOKUP(B1700,RT!A:I,9,FALSE),"")</f>
        <v/>
      </c>
      <c r="P1700" s="52" t="str">
        <f t="array" ref="P1700">IFERROR(VLOOKUP(B1700,RT!A:H,8,FALSE),"")</f>
        <v/>
      </c>
      <c r="Q1700" s="55" t="str">
        <f t="array" ref="Q1700">IFERROR(VLOOKUP(B1700,RT!A:AA,27,FALSE),"")</f>
        <v/>
      </c>
      <c r="R1700" s="56" t="str">
        <f t="array" ref="R1700">IF(AND(E1700&lt;&gt;"",G1700="INS",K1700="OUI",M1700&gt;0),M1700*IF($O1700&gt;41790,5.94,5.65),"")</f>
        <v/>
      </c>
      <c r="S1700" s="50" t="str">
        <f t="array" ref="S1700">IF(AND(E1700&lt;&gt;"",G1700="REV",K1700="OUI",M1700&gt;0),M1700*IF($O1700&gt;41790,6.2,5.9),"")</f>
        <v/>
      </c>
      <c r="T1700" s="57" t="str">
        <f t="array" ref="T1700">IF(AND(E1700&lt;&gt;"",K1700="NON",OR(L1700="Branchement individuel",L1700="Batiment détruit")),3,"")</f>
        <v/>
      </c>
      <c r="U1700" s="58"/>
      <c r="V1700" s="58" t="str">
        <f t="array" ref="V1700">IF(AND(E1700&lt;&gt;"",K1700="OUI",Q1700="OUI"),18,"")</f>
        <v/>
      </c>
      <c r="W1700" s="49" t="str">
        <f t="array" ref="W1700">IF(AND(E1700&lt;&gt;"",K1700="OUI",Q1700="OUI"),60,"")</f>
        <v/>
      </c>
      <c r="X1700" s="56"/>
      <c r="Y1700" s="49"/>
      <c r="Z1700" s="49"/>
      <c r="AA1700" s="51"/>
      <c r="AB1700" s="48"/>
    </row>
    <row r="1701" spans="1:28" x14ac:dyDescent="0.25">
      <c r="A1701" s="152" t="str">
        <f t="array" ref="A1701">IF(D1701="",RIGHT(E1701,7),"")</f>
        <v>5339611</v>
      </c>
      <c r="B1701" s="152">
        <f t="array" ref="B1701">E1701</f>
        <v>10005339611</v>
      </c>
      <c r="C1701" s="61" t="str">
        <f t="array" ref="C1701">IFERROR(VLOOKUP(B1701,RT!A:B,2,FALSE),"")</f>
        <v/>
      </c>
      <c r="D1701" s="7" t="str">
        <f t="array" ref="D1701">IFERROR(VLOOKUP(B1701,RT!A:J,10,FALSE),"")</f>
        <v/>
      </c>
      <c r="E1701" s="203">
        <v>10005339611</v>
      </c>
      <c r="F1701" s="204" t="s">
        <v>1941</v>
      </c>
      <c r="G1701" s="204" t="s">
        <v>70</v>
      </c>
      <c r="H1701" s="204"/>
      <c r="I1701" s="204" t="s">
        <v>1833</v>
      </c>
      <c r="J1701" s="202" t="s">
        <v>324</v>
      </c>
      <c r="K1701" s="169" t="str">
        <f t="array" ref="K1701">IFERROR(VLOOKUP(B1701,RT!A:K,11,FALSE),"")</f>
        <v/>
      </c>
      <c r="L1701" s="170" t="str">
        <f t="array" ref="L1701">IFERROR(VLOOKUP(B1701,RT!A:AJ,36,FALSE),"")</f>
        <v/>
      </c>
      <c r="M1701" s="53" t="str">
        <f t="array" ref="M1701">IFERROR(VLOOKUP(B1701,RT!A:AL,38,FALSE),"")</f>
        <v/>
      </c>
      <c r="N1701" s="52" t="str">
        <f t="array" ref="N1701">IFERROR(VLOOKUP(B1701,RT!A:AK,37,FALSE),"")</f>
        <v/>
      </c>
      <c r="O1701" s="54" t="str">
        <f t="array" ref="O1701">IFERROR(VLOOKUP(B1701,RT!A:I,9,FALSE),"")</f>
        <v/>
      </c>
      <c r="P1701" s="52" t="str">
        <f t="array" ref="P1701">IFERROR(VLOOKUP(B1701,RT!A:H,8,FALSE),"")</f>
        <v/>
      </c>
      <c r="Q1701" s="55" t="str">
        <f t="array" ref="Q1701">IFERROR(VLOOKUP(B1701,RT!A:AA,27,FALSE),"")</f>
        <v/>
      </c>
      <c r="R1701" s="56" t="str">
        <f t="array" ref="R1701">IF(AND(E1701&lt;&gt;"",G1701="INS",K1701="OUI",M1701&gt;0),M1701*IF($O1701&gt;41790,5.94,5.65),"")</f>
        <v/>
      </c>
      <c r="S1701" s="50" t="str">
        <f t="array" ref="S1701">IF(AND(E1701&lt;&gt;"",G1701="REV",K1701="OUI",M1701&gt;0),M1701*IF($O1701&gt;41790,6.2,5.9),"")</f>
        <v/>
      </c>
      <c r="T1701" s="57" t="str">
        <f t="array" ref="T1701">IF(AND(E1701&lt;&gt;"",K1701="NON",OR(L1701="Branchement individuel",L1701="Batiment détruit")),3,"")</f>
        <v/>
      </c>
      <c r="U1701" s="58"/>
      <c r="V1701" s="58" t="str">
        <f t="array" ref="V1701">IF(AND(E1701&lt;&gt;"",K1701="OUI",Q1701="OUI"),18,"")</f>
        <v/>
      </c>
      <c r="W1701" s="49" t="str">
        <f t="array" ref="W1701">IF(AND(E1701&lt;&gt;"",K1701="OUI",Q1701="OUI"),60,"")</f>
        <v/>
      </c>
      <c r="X1701" s="56"/>
      <c r="Y1701" s="49"/>
      <c r="Z1701" s="49"/>
      <c r="AA1701" s="51"/>
      <c r="AB1701" s="48"/>
    </row>
    <row r="1702" spans="1:28" x14ac:dyDescent="0.25">
      <c r="A1702" s="152" t="str">
        <f t="array" ref="A1702">IF(D1702="",RIGHT(E1702,7),"")</f>
        <v>5520884</v>
      </c>
      <c r="B1702" s="152">
        <f t="array" ref="B1702">E1702</f>
        <v>10005520884</v>
      </c>
      <c r="C1702" s="61" t="str">
        <f t="array" ref="C1702">IFERROR(VLOOKUP(B1702,RT!A:B,2,FALSE),"")</f>
        <v/>
      </c>
      <c r="D1702" s="7" t="str">
        <f t="array" ref="D1702">IFERROR(VLOOKUP(B1702,RT!A:J,10,FALSE),"")</f>
        <v/>
      </c>
      <c r="E1702" s="203">
        <v>10005520884</v>
      </c>
      <c r="F1702" s="204" t="s">
        <v>1878</v>
      </c>
      <c r="G1702" s="204" t="s">
        <v>70</v>
      </c>
      <c r="H1702" s="204"/>
      <c r="I1702" s="204" t="s">
        <v>1833</v>
      </c>
      <c r="J1702" s="202" t="s">
        <v>324</v>
      </c>
      <c r="K1702" s="169" t="str">
        <f t="array" ref="K1702">IFERROR(VLOOKUP(B1702,RT!A:K,11,FALSE),"")</f>
        <v/>
      </c>
      <c r="L1702" s="170" t="str">
        <f t="array" ref="L1702">IFERROR(VLOOKUP(B1702,RT!A:AJ,36,FALSE),"")</f>
        <v/>
      </c>
      <c r="M1702" s="53" t="str">
        <f t="array" ref="M1702">IFERROR(VLOOKUP(B1702,RT!A:AL,38,FALSE),"")</f>
        <v/>
      </c>
      <c r="N1702" s="52" t="str">
        <f t="array" ref="N1702">IFERROR(VLOOKUP(B1702,RT!A:AK,37,FALSE),"")</f>
        <v/>
      </c>
      <c r="O1702" s="54" t="str">
        <f t="array" ref="O1702">IFERROR(VLOOKUP(B1702,RT!A:I,9,FALSE),"")</f>
        <v/>
      </c>
      <c r="P1702" s="52" t="str">
        <f t="array" ref="P1702">IFERROR(VLOOKUP(B1702,RT!A:H,8,FALSE),"")</f>
        <v/>
      </c>
      <c r="Q1702" s="55" t="str">
        <f t="array" ref="Q1702">IFERROR(VLOOKUP(B1702,RT!A:AA,27,FALSE),"")</f>
        <v/>
      </c>
      <c r="R1702" s="56" t="str">
        <f t="array" ref="R1702">IF(AND(E1702&lt;&gt;"",G1702="INS",K1702="OUI",M1702&gt;0),M1702*IF($O1702&gt;41790,5.94,5.65),"")</f>
        <v/>
      </c>
      <c r="S1702" s="50" t="str">
        <f t="array" ref="S1702">IF(AND(E1702&lt;&gt;"",G1702="REV",K1702="OUI",M1702&gt;0),M1702*IF($O1702&gt;41790,6.2,5.9),"")</f>
        <v/>
      </c>
      <c r="T1702" s="57" t="str">
        <f t="array" ref="T1702">IF(AND(E1702&lt;&gt;"",K1702="NON",OR(L1702="Branchement individuel",L1702="Batiment détruit")),3,"")</f>
        <v/>
      </c>
      <c r="U1702" s="58"/>
      <c r="V1702" s="58" t="str">
        <f t="array" ref="V1702">IF(AND(E1702&lt;&gt;"",K1702="OUI",Q1702="OUI"),18,"")</f>
        <v/>
      </c>
      <c r="W1702" s="49" t="str">
        <f t="array" ref="W1702">IF(AND(E1702&lt;&gt;"",K1702="OUI",Q1702="OUI"),60,"")</f>
        <v/>
      </c>
      <c r="X1702" s="56"/>
      <c r="Y1702" s="49"/>
      <c r="Z1702" s="49"/>
      <c r="AA1702" s="51"/>
      <c r="AB1702" s="48"/>
    </row>
    <row r="1703" spans="1:28" x14ac:dyDescent="0.25">
      <c r="A1703" s="152" t="str">
        <f t="array" ref="A1703">IF(D1703="",RIGHT(E1703,7),"")</f>
        <v>5523738</v>
      </c>
      <c r="B1703" s="152">
        <f t="array" ref="B1703">E1703</f>
        <v>10005523738</v>
      </c>
      <c r="C1703" s="61" t="str">
        <f t="array" ref="C1703">IFERROR(VLOOKUP(B1703,RT!A:B,2,FALSE),"")</f>
        <v/>
      </c>
      <c r="D1703" s="7" t="str">
        <f t="array" ref="D1703">IFERROR(VLOOKUP(B1703,RT!A:J,10,FALSE),"")</f>
        <v/>
      </c>
      <c r="E1703" s="203">
        <v>10005523738</v>
      </c>
      <c r="F1703" s="204" t="s">
        <v>1879</v>
      </c>
      <c r="G1703" s="204" t="s">
        <v>70</v>
      </c>
      <c r="H1703" s="204"/>
      <c r="I1703" s="204" t="s">
        <v>1833</v>
      </c>
      <c r="J1703" s="202" t="s">
        <v>324</v>
      </c>
      <c r="K1703" s="169" t="str">
        <f t="array" ref="K1703">IFERROR(VLOOKUP(B1703,RT!A:K,11,FALSE),"")</f>
        <v/>
      </c>
      <c r="L1703" s="170" t="str">
        <f t="array" ref="L1703">IFERROR(VLOOKUP(B1703,RT!A:AJ,36,FALSE),"")</f>
        <v/>
      </c>
      <c r="M1703" s="53" t="str">
        <f t="array" ref="M1703">IFERROR(VLOOKUP(B1703,RT!A:AL,38,FALSE),"")</f>
        <v/>
      </c>
      <c r="N1703" s="52" t="str">
        <f t="array" ref="N1703">IFERROR(VLOOKUP(B1703,RT!A:AK,37,FALSE),"")</f>
        <v/>
      </c>
      <c r="O1703" s="54" t="str">
        <f t="array" ref="O1703">IFERROR(VLOOKUP(B1703,RT!A:I,9,FALSE),"")</f>
        <v/>
      </c>
      <c r="P1703" s="52" t="str">
        <f t="array" ref="P1703">IFERROR(VLOOKUP(B1703,RT!A:H,8,FALSE),"")</f>
        <v/>
      </c>
      <c r="Q1703" s="55" t="str">
        <f t="array" ref="Q1703">IFERROR(VLOOKUP(B1703,RT!A:AA,27,FALSE),"")</f>
        <v/>
      </c>
      <c r="R1703" s="56" t="str">
        <f t="array" ref="R1703">IF(AND(E1703&lt;&gt;"",G1703="INS",K1703="OUI",M1703&gt;0),M1703*IF($O1703&gt;41790,5.94,5.65),"")</f>
        <v/>
      </c>
      <c r="S1703" s="50" t="str">
        <f t="array" ref="S1703">IF(AND(E1703&lt;&gt;"",G1703="REV",K1703="OUI",M1703&gt;0),M1703*IF($O1703&gt;41790,6.2,5.9),"")</f>
        <v/>
      </c>
      <c r="T1703" s="57" t="str">
        <f t="array" ref="T1703">IF(AND(E1703&lt;&gt;"",K1703="NON",OR(L1703="Branchement individuel",L1703="Batiment détruit")),3,"")</f>
        <v/>
      </c>
      <c r="U1703" s="58"/>
      <c r="V1703" s="58" t="str">
        <f t="array" ref="V1703">IF(AND(E1703&lt;&gt;"",K1703="OUI",Q1703="OUI"),18,"")</f>
        <v/>
      </c>
      <c r="W1703" s="49" t="str">
        <f t="array" ref="W1703">IF(AND(E1703&lt;&gt;"",K1703="OUI",Q1703="OUI"),60,"")</f>
        <v/>
      </c>
      <c r="X1703" s="56"/>
      <c r="Y1703" s="49"/>
      <c r="Z1703" s="49"/>
      <c r="AA1703" s="51"/>
      <c r="AB1703" s="48"/>
    </row>
    <row r="1704" spans="1:28" x14ac:dyDescent="0.25">
      <c r="A1704" s="152" t="str">
        <f t="array" ref="A1704">IF(D1704="",RIGHT(E1704,7),"")</f>
        <v>5521274</v>
      </c>
      <c r="B1704" s="152">
        <f t="array" ref="B1704">E1704</f>
        <v>10005521274</v>
      </c>
      <c r="C1704" s="61" t="str">
        <f t="array" ref="C1704">IFERROR(VLOOKUP(B1704,RT!A:B,2,FALSE),"")</f>
        <v/>
      </c>
      <c r="D1704" s="7" t="str">
        <f t="array" ref="D1704">IFERROR(VLOOKUP(B1704,RT!A:J,10,FALSE),"")</f>
        <v/>
      </c>
      <c r="E1704" s="203">
        <v>10005521274</v>
      </c>
      <c r="F1704" s="204" t="s">
        <v>1880</v>
      </c>
      <c r="G1704" s="204" t="s">
        <v>70</v>
      </c>
      <c r="H1704" s="204"/>
      <c r="I1704" s="204" t="s">
        <v>1833</v>
      </c>
      <c r="J1704" s="202" t="s">
        <v>324</v>
      </c>
      <c r="K1704" s="169" t="str">
        <f t="array" ref="K1704">IFERROR(VLOOKUP(B1704,RT!A:K,11,FALSE),"")</f>
        <v/>
      </c>
      <c r="L1704" s="170" t="str">
        <f t="array" ref="L1704">IFERROR(VLOOKUP(B1704,RT!A:AJ,36,FALSE),"")</f>
        <v/>
      </c>
      <c r="M1704" s="53" t="str">
        <f t="array" ref="M1704">IFERROR(VLOOKUP(B1704,RT!A:AL,38,FALSE),"")</f>
        <v/>
      </c>
      <c r="N1704" s="52" t="str">
        <f t="array" ref="N1704">IFERROR(VLOOKUP(B1704,RT!A:AK,37,FALSE),"")</f>
        <v/>
      </c>
      <c r="O1704" s="54" t="str">
        <f t="array" ref="O1704">IFERROR(VLOOKUP(B1704,RT!A:I,9,FALSE),"")</f>
        <v/>
      </c>
      <c r="P1704" s="52" t="str">
        <f t="array" ref="P1704">IFERROR(VLOOKUP(B1704,RT!A:H,8,FALSE),"")</f>
        <v/>
      </c>
      <c r="Q1704" s="55" t="str">
        <f t="array" ref="Q1704">IFERROR(VLOOKUP(B1704,RT!A:AA,27,FALSE),"")</f>
        <v/>
      </c>
      <c r="R1704" s="56" t="str">
        <f t="array" ref="R1704">IF(AND(E1704&lt;&gt;"",G1704="INS",K1704="OUI",M1704&gt;0),M1704*IF($O1704&gt;41790,5.94,5.65),"")</f>
        <v/>
      </c>
      <c r="S1704" s="50" t="str">
        <f t="array" ref="S1704">IF(AND(E1704&lt;&gt;"",G1704="REV",K1704="OUI",M1704&gt;0),M1704*IF($O1704&gt;41790,6.2,5.9),"")</f>
        <v/>
      </c>
      <c r="T1704" s="57" t="str">
        <f t="array" ref="T1704">IF(AND(E1704&lt;&gt;"",K1704="NON",OR(L1704="Branchement individuel",L1704="Batiment détruit")),3,"")</f>
        <v/>
      </c>
      <c r="U1704" s="58"/>
      <c r="V1704" s="58" t="str">
        <f t="array" ref="V1704">IF(AND(E1704&lt;&gt;"",K1704="OUI",Q1704="OUI"),18,"")</f>
        <v/>
      </c>
      <c r="W1704" s="49" t="str">
        <f t="array" ref="W1704">IF(AND(E1704&lt;&gt;"",K1704="OUI",Q1704="OUI"),60,"")</f>
        <v/>
      </c>
      <c r="X1704" s="56"/>
      <c r="Y1704" s="49"/>
      <c r="Z1704" s="49"/>
      <c r="AA1704" s="51"/>
      <c r="AB1704" s="48"/>
    </row>
    <row r="1705" spans="1:28" x14ac:dyDescent="0.25">
      <c r="A1705" s="152" t="str">
        <f t="array" ref="A1705">IF(D1705="",RIGHT(E1705,7),"")</f>
        <v>5521713</v>
      </c>
      <c r="B1705" s="152">
        <f t="array" ref="B1705">E1705</f>
        <v>10005521713</v>
      </c>
      <c r="C1705" s="61" t="str">
        <f t="array" ref="C1705">IFERROR(VLOOKUP(B1705,RT!A:B,2,FALSE),"")</f>
        <v/>
      </c>
      <c r="D1705" s="7" t="str">
        <f t="array" ref="D1705">IFERROR(VLOOKUP(B1705,RT!A:J,10,FALSE),"")</f>
        <v/>
      </c>
      <c r="E1705" s="203">
        <v>10005521713</v>
      </c>
      <c r="F1705" s="204" t="s">
        <v>1881</v>
      </c>
      <c r="G1705" s="204" t="s">
        <v>70</v>
      </c>
      <c r="H1705" s="204"/>
      <c r="I1705" s="204" t="s">
        <v>1833</v>
      </c>
      <c r="J1705" s="202" t="s">
        <v>324</v>
      </c>
      <c r="K1705" s="169" t="str">
        <f t="array" ref="K1705">IFERROR(VLOOKUP(B1705,RT!A:K,11,FALSE),"")</f>
        <v/>
      </c>
      <c r="L1705" s="170" t="str">
        <f t="array" ref="L1705">IFERROR(VLOOKUP(B1705,RT!A:AJ,36,FALSE),"")</f>
        <v/>
      </c>
      <c r="M1705" s="53" t="str">
        <f t="array" ref="M1705">IFERROR(VLOOKUP(B1705,RT!A:AL,38,FALSE),"")</f>
        <v/>
      </c>
      <c r="N1705" s="52" t="str">
        <f t="array" ref="N1705">IFERROR(VLOOKUP(B1705,RT!A:AK,37,FALSE),"")</f>
        <v/>
      </c>
      <c r="O1705" s="54" t="str">
        <f t="array" ref="O1705">IFERROR(VLOOKUP(B1705,RT!A:I,9,FALSE),"")</f>
        <v/>
      </c>
      <c r="P1705" s="52" t="str">
        <f t="array" ref="P1705">IFERROR(VLOOKUP(B1705,RT!A:H,8,FALSE),"")</f>
        <v/>
      </c>
      <c r="Q1705" s="55" t="str">
        <f t="array" ref="Q1705">IFERROR(VLOOKUP(B1705,RT!A:AA,27,FALSE),"")</f>
        <v/>
      </c>
      <c r="R1705" s="56" t="str">
        <f t="array" ref="R1705">IF(AND(E1705&lt;&gt;"",G1705="INS",K1705="OUI",M1705&gt;0),M1705*IF($O1705&gt;41790,5.94,5.65),"")</f>
        <v/>
      </c>
      <c r="S1705" s="50" t="str">
        <f t="array" ref="S1705">IF(AND(E1705&lt;&gt;"",G1705="REV",K1705="OUI",M1705&gt;0),M1705*IF($O1705&gt;41790,6.2,5.9),"")</f>
        <v/>
      </c>
      <c r="T1705" s="57" t="str">
        <f t="array" ref="T1705">IF(AND(E1705&lt;&gt;"",K1705="NON",OR(L1705="Branchement individuel",L1705="Batiment détruit")),3,"")</f>
        <v/>
      </c>
      <c r="U1705" s="58"/>
      <c r="V1705" s="58" t="str">
        <f t="array" ref="V1705">IF(AND(E1705&lt;&gt;"",K1705="OUI",Q1705="OUI"),18,"")</f>
        <v/>
      </c>
      <c r="W1705" s="49" t="str">
        <f t="array" ref="W1705">IF(AND(E1705&lt;&gt;"",K1705="OUI",Q1705="OUI"),60,"")</f>
        <v/>
      </c>
      <c r="X1705" s="56"/>
      <c r="Y1705" s="49"/>
      <c r="Z1705" s="49"/>
      <c r="AA1705" s="51"/>
      <c r="AB1705" s="48"/>
    </row>
    <row r="1706" spans="1:28" x14ac:dyDescent="0.25">
      <c r="A1706" s="152" t="str">
        <f t="array" ref="A1706">IF(D1706="",RIGHT(E1706,7),"")</f>
        <v>5462540</v>
      </c>
      <c r="B1706" s="152">
        <f t="array" ref="B1706">E1706</f>
        <v>10005462540</v>
      </c>
      <c r="C1706" s="61" t="str">
        <f t="array" ref="C1706">IFERROR(VLOOKUP(B1706,RT!A:B,2,FALSE),"")</f>
        <v/>
      </c>
      <c r="D1706" s="7" t="str">
        <f t="array" ref="D1706">IFERROR(VLOOKUP(B1706,RT!A:J,10,FALSE),"")</f>
        <v/>
      </c>
      <c r="E1706" s="203">
        <v>10005462540</v>
      </c>
      <c r="F1706" s="204" t="s">
        <v>1883</v>
      </c>
      <c r="G1706" s="204" t="s">
        <v>70</v>
      </c>
      <c r="H1706" s="204"/>
      <c r="I1706" s="204" t="s">
        <v>1833</v>
      </c>
      <c r="J1706" s="202" t="s">
        <v>324</v>
      </c>
      <c r="K1706" s="169" t="str">
        <f t="array" ref="K1706">IFERROR(VLOOKUP(B1706,RT!A:K,11,FALSE),"")</f>
        <v/>
      </c>
      <c r="L1706" s="170" t="str">
        <f t="array" ref="L1706">IFERROR(VLOOKUP(B1706,RT!A:AJ,36,FALSE),"")</f>
        <v/>
      </c>
      <c r="M1706" s="53" t="str">
        <f t="array" ref="M1706">IFERROR(VLOOKUP(B1706,RT!A:AL,38,FALSE),"")</f>
        <v/>
      </c>
      <c r="N1706" s="52" t="str">
        <f t="array" ref="N1706">IFERROR(VLOOKUP(B1706,RT!A:AK,37,FALSE),"")</f>
        <v/>
      </c>
      <c r="O1706" s="54" t="str">
        <f t="array" ref="O1706">IFERROR(VLOOKUP(B1706,RT!A:I,9,FALSE),"")</f>
        <v/>
      </c>
      <c r="P1706" s="52" t="str">
        <f t="array" ref="P1706">IFERROR(VLOOKUP(B1706,RT!A:H,8,FALSE),"")</f>
        <v/>
      </c>
      <c r="Q1706" s="55" t="str">
        <f t="array" ref="Q1706">IFERROR(VLOOKUP(B1706,RT!A:AA,27,FALSE),"")</f>
        <v/>
      </c>
      <c r="R1706" s="56" t="str">
        <f t="array" ref="R1706">IF(AND(E1706&lt;&gt;"",G1706="INS",K1706="OUI",M1706&gt;0),M1706*IF($O1706&gt;41790,5.94,5.65),"")</f>
        <v/>
      </c>
      <c r="S1706" s="50" t="str">
        <f t="array" ref="S1706">IF(AND(E1706&lt;&gt;"",G1706="REV",K1706="OUI",M1706&gt;0),M1706*IF($O1706&gt;41790,6.2,5.9),"")</f>
        <v/>
      </c>
      <c r="T1706" s="57" t="str">
        <f t="array" ref="T1706">IF(AND(E1706&lt;&gt;"",K1706="NON",OR(L1706="Branchement individuel",L1706="Batiment détruit")),3,"")</f>
        <v/>
      </c>
      <c r="U1706" s="58"/>
      <c r="V1706" s="58" t="str">
        <f t="array" ref="V1706">IF(AND(E1706&lt;&gt;"",K1706="OUI",Q1706="OUI"),18,"")</f>
        <v/>
      </c>
      <c r="W1706" s="49" t="str">
        <f t="array" ref="W1706">IF(AND(E1706&lt;&gt;"",K1706="OUI",Q1706="OUI"),60,"")</f>
        <v/>
      </c>
      <c r="X1706" s="56"/>
      <c r="Y1706" s="49"/>
      <c r="Z1706" s="49"/>
      <c r="AA1706" s="51"/>
      <c r="AB1706" s="48"/>
    </row>
    <row r="1707" spans="1:28" x14ac:dyDescent="0.25">
      <c r="A1707" s="152" t="str">
        <f t="array" ref="A1707">IF(D1707="",RIGHT(E1707,7),"")</f>
        <v>5463249</v>
      </c>
      <c r="B1707" s="152">
        <f t="array" ref="B1707">E1707</f>
        <v>10005463249</v>
      </c>
      <c r="C1707" s="61" t="str">
        <f t="array" ref="C1707">IFERROR(VLOOKUP(B1707,RT!A:B,2,FALSE),"")</f>
        <v/>
      </c>
      <c r="D1707" s="7" t="str">
        <f t="array" ref="D1707">IFERROR(VLOOKUP(B1707,RT!A:J,10,FALSE),"")</f>
        <v/>
      </c>
      <c r="E1707" s="203">
        <v>10005463249</v>
      </c>
      <c r="F1707" s="204" t="s">
        <v>1961</v>
      </c>
      <c r="G1707" s="204" t="s">
        <v>70</v>
      </c>
      <c r="H1707" s="204"/>
      <c r="I1707" s="204" t="s">
        <v>1833</v>
      </c>
      <c r="J1707" s="202" t="s">
        <v>324</v>
      </c>
      <c r="K1707" s="169" t="str">
        <f t="array" ref="K1707">IFERROR(VLOOKUP(B1707,RT!A:K,11,FALSE),"")</f>
        <v/>
      </c>
      <c r="L1707" s="170" t="str">
        <f t="array" ref="L1707">IFERROR(VLOOKUP(B1707,RT!A:AJ,36,FALSE),"")</f>
        <v/>
      </c>
      <c r="M1707" s="53" t="str">
        <f t="array" ref="M1707">IFERROR(VLOOKUP(B1707,RT!A:AL,38,FALSE),"")</f>
        <v/>
      </c>
      <c r="N1707" s="52" t="str">
        <f t="array" ref="N1707">IFERROR(VLOOKUP(B1707,RT!A:AK,37,FALSE),"")</f>
        <v/>
      </c>
      <c r="O1707" s="54" t="str">
        <f t="array" ref="O1707">IFERROR(VLOOKUP(B1707,RT!A:I,9,FALSE),"")</f>
        <v/>
      </c>
      <c r="P1707" s="52" t="str">
        <f t="array" ref="P1707">IFERROR(VLOOKUP(B1707,RT!A:H,8,FALSE),"")</f>
        <v/>
      </c>
      <c r="Q1707" s="55" t="str">
        <f t="array" ref="Q1707">IFERROR(VLOOKUP(B1707,RT!A:AA,27,FALSE),"")</f>
        <v/>
      </c>
      <c r="R1707" s="56" t="str">
        <f t="array" ref="R1707">IF(AND(E1707&lt;&gt;"",G1707="INS",K1707="OUI",M1707&gt;0),M1707*IF($O1707&gt;41790,5.94,5.65),"")</f>
        <v/>
      </c>
      <c r="S1707" s="50" t="str">
        <f t="array" ref="S1707">IF(AND(E1707&lt;&gt;"",G1707="REV",K1707="OUI",M1707&gt;0),M1707*IF($O1707&gt;41790,6.2,5.9),"")</f>
        <v/>
      </c>
      <c r="T1707" s="57" t="str">
        <f t="array" ref="T1707">IF(AND(E1707&lt;&gt;"",K1707="NON",OR(L1707="Branchement individuel",L1707="Batiment détruit")),3,"")</f>
        <v/>
      </c>
      <c r="U1707" s="58"/>
      <c r="V1707" s="58" t="str">
        <f t="array" ref="V1707">IF(AND(E1707&lt;&gt;"",K1707="OUI",Q1707="OUI"),18,"")</f>
        <v/>
      </c>
      <c r="W1707" s="49" t="str">
        <f t="array" ref="W1707">IF(AND(E1707&lt;&gt;"",K1707="OUI",Q1707="OUI"),60,"")</f>
        <v/>
      </c>
      <c r="X1707" s="56"/>
      <c r="Y1707" s="49"/>
      <c r="Z1707" s="49"/>
      <c r="AA1707" s="51"/>
      <c r="AB1707" s="48"/>
    </row>
    <row r="1708" spans="1:28" x14ac:dyDescent="0.25">
      <c r="A1708" s="152" t="str">
        <f t="array" ref="A1708">IF(D1708="",RIGHT(E1708,7),"")</f>
        <v>5583873</v>
      </c>
      <c r="B1708" s="152">
        <f t="array" ref="B1708">E1708</f>
        <v>10005583873</v>
      </c>
      <c r="C1708" s="61" t="str">
        <f t="array" ref="C1708">IFERROR(VLOOKUP(B1708,RT!A:B,2,FALSE),"")</f>
        <v/>
      </c>
      <c r="D1708" s="7" t="str">
        <f t="array" ref="D1708">IFERROR(VLOOKUP(B1708,RT!A:J,10,FALSE),"")</f>
        <v/>
      </c>
      <c r="E1708" s="203">
        <v>10005583873</v>
      </c>
      <c r="F1708" s="204" t="s">
        <v>1936</v>
      </c>
      <c r="G1708" s="204" t="s">
        <v>70</v>
      </c>
      <c r="H1708" s="204"/>
      <c r="I1708" s="204" t="s">
        <v>1833</v>
      </c>
      <c r="J1708" s="202" t="s">
        <v>324</v>
      </c>
      <c r="K1708" s="169" t="str">
        <f t="array" ref="K1708">IFERROR(VLOOKUP(B1708,RT!A:K,11,FALSE),"")</f>
        <v/>
      </c>
      <c r="L1708" s="170" t="str">
        <f t="array" ref="L1708">IFERROR(VLOOKUP(B1708,RT!A:AJ,36,FALSE),"")</f>
        <v/>
      </c>
      <c r="M1708" s="53" t="str">
        <f t="array" ref="M1708">IFERROR(VLOOKUP(B1708,RT!A:AL,38,FALSE),"")</f>
        <v/>
      </c>
      <c r="N1708" s="52" t="str">
        <f t="array" ref="N1708">IFERROR(VLOOKUP(B1708,RT!A:AK,37,FALSE),"")</f>
        <v/>
      </c>
      <c r="O1708" s="54" t="str">
        <f t="array" ref="O1708">IFERROR(VLOOKUP(B1708,RT!A:I,9,FALSE),"")</f>
        <v/>
      </c>
      <c r="P1708" s="52" t="str">
        <f t="array" ref="P1708">IFERROR(VLOOKUP(B1708,RT!A:H,8,FALSE),"")</f>
        <v/>
      </c>
      <c r="Q1708" s="55" t="str">
        <f t="array" ref="Q1708">IFERROR(VLOOKUP(B1708,RT!A:AA,27,FALSE),"")</f>
        <v/>
      </c>
      <c r="R1708" s="56" t="str">
        <f t="array" ref="R1708">IF(AND(E1708&lt;&gt;"",G1708="INS",K1708="OUI",M1708&gt;0),M1708*IF($O1708&gt;41790,5.94,5.65),"")</f>
        <v/>
      </c>
      <c r="S1708" s="50" t="str">
        <f t="array" ref="S1708">IF(AND(E1708&lt;&gt;"",G1708="REV",K1708="OUI",M1708&gt;0),M1708*IF($O1708&gt;41790,6.2,5.9),"")</f>
        <v/>
      </c>
      <c r="T1708" s="57" t="str">
        <f t="array" ref="T1708">IF(AND(E1708&lt;&gt;"",K1708="NON",OR(L1708="Branchement individuel",L1708="Batiment détruit")),3,"")</f>
        <v/>
      </c>
      <c r="U1708" s="58"/>
      <c r="V1708" s="58" t="str">
        <f t="array" ref="V1708">IF(AND(E1708&lt;&gt;"",K1708="OUI",Q1708="OUI"),18,"")</f>
        <v/>
      </c>
      <c r="W1708" s="49" t="str">
        <f t="array" ref="W1708">IF(AND(E1708&lt;&gt;"",K1708="OUI",Q1708="OUI"),60,"")</f>
        <v/>
      </c>
      <c r="X1708" s="56"/>
      <c r="Y1708" s="49"/>
      <c r="Z1708" s="49"/>
      <c r="AA1708" s="51"/>
      <c r="AB1708" s="48"/>
    </row>
    <row r="1709" spans="1:28" x14ac:dyDescent="0.25">
      <c r="A1709" s="152" t="str">
        <f t="array" ref="A1709">IF(D1709="",RIGHT(E1709,7),"")</f>
        <v>5582653</v>
      </c>
      <c r="B1709" s="152">
        <f t="array" ref="B1709">E1709</f>
        <v>10005582653</v>
      </c>
      <c r="C1709" s="61" t="str">
        <f t="array" ref="C1709">IFERROR(VLOOKUP(B1709,RT!A:B,2,FALSE),"")</f>
        <v/>
      </c>
      <c r="D1709" s="7" t="str">
        <f t="array" ref="D1709">IFERROR(VLOOKUP(B1709,RT!A:J,10,FALSE),"")</f>
        <v/>
      </c>
      <c r="E1709" s="203">
        <v>10005582653</v>
      </c>
      <c r="F1709" s="204" t="s">
        <v>1935</v>
      </c>
      <c r="G1709" s="204" t="s">
        <v>70</v>
      </c>
      <c r="H1709" s="204"/>
      <c r="I1709" s="204" t="s">
        <v>1833</v>
      </c>
      <c r="J1709" s="202" t="s">
        <v>324</v>
      </c>
      <c r="K1709" s="169" t="str">
        <f t="array" ref="K1709">IFERROR(VLOOKUP(B1709,RT!A:K,11,FALSE),"")</f>
        <v/>
      </c>
      <c r="L1709" s="170" t="str">
        <f t="array" ref="L1709">IFERROR(VLOOKUP(B1709,RT!A:AJ,36,FALSE),"")</f>
        <v/>
      </c>
      <c r="M1709" s="53" t="str">
        <f t="array" ref="M1709">IFERROR(VLOOKUP(B1709,RT!A:AL,38,FALSE),"")</f>
        <v/>
      </c>
      <c r="N1709" s="52" t="str">
        <f t="array" ref="N1709">IFERROR(VLOOKUP(B1709,RT!A:AK,37,FALSE),"")</f>
        <v/>
      </c>
      <c r="O1709" s="54" t="str">
        <f t="array" ref="O1709">IFERROR(VLOOKUP(B1709,RT!A:I,9,FALSE),"")</f>
        <v/>
      </c>
      <c r="P1709" s="52" t="str">
        <f t="array" ref="P1709">IFERROR(VLOOKUP(B1709,RT!A:H,8,FALSE),"")</f>
        <v/>
      </c>
      <c r="Q1709" s="55" t="str">
        <f t="array" ref="Q1709">IFERROR(VLOOKUP(B1709,RT!A:AA,27,FALSE),"")</f>
        <v/>
      </c>
      <c r="R1709" s="56" t="str">
        <f t="array" ref="R1709">IF(AND(E1709&lt;&gt;"",G1709="INS",K1709="OUI",M1709&gt;0),M1709*IF($O1709&gt;41790,5.94,5.65),"")</f>
        <v/>
      </c>
      <c r="S1709" s="50" t="str">
        <f t="array" ref="S1709">IF(AND(E1709&lt;&gt;"",G1709="REV",K1709="OUI",M1709&gt;0),M1709*IF($O1709&gt;41790,6.2,5.9),"")</f>
        <v/>
      </c>
      <c r="T1709" s="57" t="str">
        <f t="array" ref="T1709">IF(AND(E1709&lt;&gt;"",K1709="NON",OR(L1709="Branchement individuel",L1709="Batiment détruit")),3,"")</f>
        <v/>
      </c>
      <c r="U1709" s="58"/>
      <c r="V1709" s="58" t="str">
        <f t="array" ref="V1709">IF(AND(E1709&lt;&gt;"",K1709="OUI",Q1709="OUI"),18,"")</f>
        <v/>
      </c>
      <c r="W1709" s="49" t="str">
        <f t="array" ref="W1709">IF(AND(E1709&lt;&gt;"",K1709="OUI",Q1709="OUI"),60,"")</f>
        <v/>
      </c>
      <c r="X1709" s="56"/>
      <c r="Y1709" s="49"/>
      <c r="Z1709" s="49"/>
      <c r="AA1709" s="51"/>
      <c r="AB1709" s="48"/>
    </row>
    <row r="1710" spans="1:28" x14ac:dyDescent="0.25">
      <c r="A1710" s="152" t="str">
        <f t="array" ref="A1710">IF(D1710="",RIGHT(E1710,7),"")</f>
        <v>5337592</v>
      </c>
      <c r="B1710" s="152">
        <f t="array" ref="B1710">E1710</f>
        <v>10005337592</v>
      </c>
      <c r="C1710" s="61" t="str">
        <f t="array" ref="C1710">IFERROR(VLOOKUP(B1710,RT!A:B,2,FALSE),"")</f>
        <v/>
      </c>
      <c r="D1710" s="7" t="str">
        <f t="array" ref="D1710">IFERROR(VLOOKUP(B1710,RT!A:J,10,FALSE),"")</f>
        <v/>
      </c>
      <c r="E1710" s="203">
        <v>10005337592</v>
      </c>
      <c r="F1710" s="204" t="s">
        <v>1885</v>
      </c>
      <c r="G1710" s="204" t="s">
        <v>70</v>
      </c>
      <c r="H1710" s="204"/>
      <c r="I1710" s="204" t="s">
        <v>1833</v>
      </c>
      <c r="J1710" s="202" t="s">
        <v>324</v>
      </c>
      <c r="K1710" s="169" t="str">
        <f t="array" ref="K1710">IFERROR(VLOOKUP(B1710,RT!A:K,11,FALSE),"")</f>
        <v/>
      </c>
      <c r="L1710" s="170" t="str">
        <f t="array" ref="L1710">IFERROR(VLOOKUP(B1710,RT!A:AJ,36,FALSE),"")</f>
        <v/>
      </c>
      <c r="M1710" s="53" t="str">
        <f t="array" ref="M1710">IFERROR(VLOOKUP(B1710,RT!A:AL,38,FALSE),"")</f>
        <v/>
      </c>
      <c r="N1710" s="52" t="str">
        <f t="array" ref="N1710">IFERROR(VLOOKUP(B1710,RT!A:AK,37,FALSE),"")</f>
        <v/>
      </c>
      <c r="O1710" s="54" t="str">
        <f t="array" ref="O1710">IFERROR(VLOOKUP(B1710,RT!A:I,9,FALSE),"")</f>
        <v/>
      </c>
      <c r="P1710" s="52" t="str">
        <f t="array" ref="P1710">IFERROR(VLOOKUP(B1710,RT!A:H,8,FALSE),"")</f>
        <v/>
      </c>
      <c r="Q1710" s="55" t="str">
        <f t="array" ref="Q1710">IFERROR(VLOOKUP(B1710,RT!A:AA,27,FALSE),"")</f>
        <v/>
      </c>
      <c r="R1710" s="56" t="str">
        <f t="array" ref="R1710">IF(AND(E1710&lt;&gt;"",G1710="INS",K1710="OUI",M1710&gt;0),M1710*IF($O1710&gt;41790,5.94,5.65),"")</f>
        <v/>
      </c>
      <c r="S1710" s="50" t="str">
        <f t="array" ref="S1710">IF(AND(E1710&lt;&gt;"",G1710="REV",K1710="OUI",M1710&gt;0),M1710*IF($O1710&gt;41790,6.2,5.9),"")</f>
        <v/>
      </c>
      <c r="T1710" s="57" t="str">
        <f t="array" ref="T1710">IF(AND(E1710&lt;&gt;"",K1710="NON",OR(L1710="Branchement individuel",L1710="Batiment détruit")),3,"")</f>
        <v/>
      </c>
      <c r="U1710" s="58"/>
      <c r="V1710" s="58" t="str">
        <f t="array" ref="V1710">IF(AND(E1710&lt;&gt;"",K1710="OUI",Q1710="OUI"),18,"")</f>
        <v/>
      </c>
      <c r="W1710" s="49" t="str">
        <f t="array" ref="W1710">IF(AND(E1710&lt;&gt;"",K1710="OUI",Q1710="OUI"),60,"")</f>
        <v/>
      </c>
      <c r="X1710" s="56"/>
      <c r="Y1710" s="49"/>
      <c r="Z1710" s="49"/>
      <c r="AA1710" s="51"/>
      <c r="AB1710" s="48"/>
    </row>
    <row r="1711" spans="1:28" x14ac:dyDescent="0.25">
      <c r="A1711" s="152" t="str">
        <f t="array" ref="A1711">IF(D1711="",RIGHT(E1711,7),"")</f>
        <v>5459744</v>
      </c>
      <c r="B1711" s="152">
        <f t="array" ref="B1711">E1711</f>
        <v>10005459744</v>
      </c>
      <c r="C1711" s="61" t="str">
        <f t="array" ref="C1711">IFERROR(VLOOKUP(B1711,RT!A:B,2,FALSE),"")</f>
        <v/>
      </c>
      <c r="D1711" s="7" t="str">
        <f t="array" ref="D1711">IFERROR(VLOOKUP(B1711,RT!A:J,10,FALSE),"")</f>
        <v/>
      </c>
      <c r="E1711" s="203">
        <v>10005459744</v>
      </c>
      <c r="F1711" s="204" t="s">
        <v>1888</v>
      </c>
      <c r="G1711" s="204" t="s">
        <v>70</v>
      </c>
      <c r="H1711" s="204"/>
      <c r="I1711" s="204" t="s">
        <v>1833</v>
      </c>
      <c r="J1711" s="202" t="s">
        <v>324</v>
      </c>
      <c r="K1711" s="169" t="str">
        <f t="array" ref="K1711">IFERROR(VLOOKUP(B1711,RT!A:K,11,FALSE),"")</f>
        <v/>
      </c>
      <c r="L1711" s="170" t="str">
        <f t="array" ref="L1711">IFERROR(VLOOKUP(B1711,RT!A:AJ,36,FALSE),"")</f>
        <v/>
      </c>
      <c r="M1711" s="53" t="str">
        <f t="array" ref="M1711">IFERROR(VLOOKUP(B1711,RT!A:AL,38,FALSE),"")</f>
        <v/>
      </c>
      <c r="N1711" s="52" t="str">
        <f t="array" ref="N1711">IFERROR(VLOOKUP(B1711,RT!A:AK,37,FALSE),"")</f>
        <v/>
      </c>
      <c r="O1711" s="54" t="str">
        <f t="array" ref="O1711">IFERROR(VLOOKUP(B1711,RT!A:I,9,FALSE),"")</f>
        <v/>
      </c>
      <c r="P1711" s="52" t="str">
        <f t="array" ref="P1711">IFERROR(VLOOKUP(B1711,RT!A:H,8,FALSE),"")</f>
        <v/>
      </c>
      <c r="Q1711" s="55" t="str">
        <f t="array" ref="Q1711">IFERROR(VLOOKUP(B1711,RT!A:AA,27,FALSE),"")</f>
        <v/>
      </c>
      <c r="R1711" s="56" t="str">
        <f t="array" ref="R1711">IF(AND(E1711&lt;&gt;"",G1711="INS",K1711="OUI",M1711&gt;0),M1711*IF($O1711&gt;41790,5.94,5.65),"")</f>
        <v/>
      </c>
      <c r="S1711" s="50" t="str">
        <f t="array" ref="S1711">IF(AND(E1711&lt;&gt;"",G1711="REV",K1711="OUI",M1711&gt;0),M1711*IF($O1711&gt;41790,6.2,5.9),"")</f>
        <v/>
      </c>
      <c r="T1711" s="57" t="str">
        <f t="array" ref="T1711">IF(AND(E1711&lt;&gt;"",K1711="NON",OR(L1711="Branchement individuel",L1711="Batiment détruit")),3,"")</f>
        <v/>
      </c>
      <c r="U1711" s="58"/>
      <c r="V1711" s="58" t="str">
        <f t="array" ref="V1711">IF(AND(E1711&lt;&gt;"",K1711="OUI",Q1711="OUI"),18,"")</f>
        <v/>
      </c>
      <c r="W1711" s="49" t="str">
        <f t="array" ref="W1711">IF(AND(E1711&lt;&gt;"",K1711="OUI",Q1711="OUI"),60,"")</f>
        <v/>
      </c>
      <c r="X1711" s="56"/>
      <c r="Y1711" s="49"/>
      <c r="Z1711" s="49"/>
      <c r="AA1711" s="51"/>
      <c r="AB1711" s="48"/>
    </row>
    <row r="1712" spans="1:28" x14ac:dyDescent="0.25">
      <c r="A1712" s="152" t="str">
        <f t="array" ref="A1712">IF(D1712="",RIGHT(E1712,7),"")</f>
        <v>5459735</v>
      </c>
      <c r="B1712" s="152">
        <f t="array" ref="B1712">E1712</f>
        <v>10005459735</v>
      </c>
      <c r="C1712" s="61" t="str">
        <f t="array" ref="C1712">IFERROR(VLOOKUP(B1712,RT!A:B,2,FALSE),"")</f>
        <v/>
      </c>
      <c r="D1712" s="7" t="str">
        <f t="array" ref="D1712">IFERROR(VLOOKUP(B1712,RT!A:J,10,FALSE),"")</f>
        <v/>
      </c>
      <c r="E1712" s="203">
        <v>10005459735</v>
      </c>
      <c r="F1712" s="204" t="s">
        <v>1889</v>
      </c>
      <c r="G1712" s="204" t="s">
        <v>70</v>
      </c>
      <c r="H1712" s="204"/>
      <c r="I1712" s="204" t="s">
        <v>1833</v>
      </c>
      <c r="J1712" s="202" t="s">
        <v>324</v>
      </c>
      <c r="K1712" s="169" t="str">
        <f t="array" ref="K1712">IFERROR(VLOOKUP(B1712,RT!A:K,11,FALSE),"")</f>
        <v/>
      </c>
      <c r="L1712" s="170" t="str">
        <f t="array" ref="L1712">IFERROR(VLOOKUP(B1712,RT!A:AJ,36,FALSE),"")</f>
        <v/>
      </c>
      <c r="M1712" s="53" t="str">
        <f t="array" ref="M1712">IFERROR(VLOOKUP(B1712,RT!A:AL,38,FALSE),"")</f>
        <v/>
      </c>
      <c r="N1712" s="52" t="str">
        <f t="array" ref="N1712">IFERROR(VLOOKUP(B1712,RT!A:AK,37,FALSE),"")</f>
        <v/>
      </c>
      <c r="O1712" s="54" t="str">
        <f t="array" ref="O1712">IFERROR(VLOOKUP(B1712,RT!A:I,9,FALSE),"")</f>
        <v/>
      </c>
      <c r="P1712" s="52" t="str">
        <f t="array" ref="P1712">IFERROR(VLOOKUP(B1712,RT!A:H,8,FALSE),"")</f>
        <v/>
      </c>
      <c r="Q1712" s="55" t="str">
        <f t="array" ref="Q1712">IFERROR(VLOOKUP(B1712,RT!A:AA,27,FALSE),"")</f>
        <v/>
      </c>
      <c r="R1712" s="56" t="str">
        <f t="array" ref="R1712">IF(AND(E1712&lt;&gt;"",G1712="INS",K1712="OUI",M1712&gt;0),M1712*IF($O1712&gt;41790,5.94,5.65),"")</f>
        <v/>
      </c>
      <c r="S1712" s="50" t="str">
        <f t="array" ref="S1712">IF(AND(E1712&lt;&gt;"",G1712="REV",K1712="OUI",M1712&gt;0),M1712*IF($O1712&gt;41790,6.2,5.9),"")</f>
        <v/>
      </c>
      <c r="T1712" s="57" t="str">
        <f t="array" ref="T1712">IF(AND(E1712&lt;&gt;"",K1712="NON",OR(L1712="Branchement individuel",L1712="Batiment détruit")),3,"")</f>
        <v/>
      </c>
      <c r="U1712" s="58"/>
      <c r="V1712" s="58" t="str">
        <f t="array" ref="V1712">IF(AND(E1712&lt;&gt;"",K1712="OUI",Q1712="OUI"),18,"")</f>
        <v/>
      </c>
      <c r="W1712" s="49" t="str">
        <f t="array" ref="W1712">IF(AND(E1712&lt;&gt;"",K1712="OUI",Q1712="OUI"),60,"")</f>
        <v/>
      </c>
      <c r="X1712" s="56"/>
      <c r="Y1712" s="49"/>
      <c r="Z1712" s="49"/>
      <c r="AA1712" s="51"/>
      <c r="AB1712" s="48"/>
    </row>
    <row r="1713" spans="1:28" x14ac:dyDescent="0.25">
      <c r="A1713" s="152" t="str">
        <f t="array" ref="A1713">IF(D1713="",RIGHT(E1713,7),"")</f>
        <v>5463247</v>
      </c>
      <c r="B1713" s="152">
        <f t="array" ref="B1713">E1713</f>
        <v>10005463247</v>
      </c>
      <c r="C1713" s="61" t="str">
        <f t="array" ref="C1713">IFERROR(VLOOKUP(B1713,RT!A:B,2,FALSE),"")</f>
        <v/>
      </c>
      <c r="D1713" s="7" t="str">
        <f t="array" ref="D1713">IFERROR(VLOOKUP(B1713,RT!A:J,10,FALSE),"")</f>
        <v/>
      </c>
      <c r="E1713" s="203">
        <v>10005463247</v>
      </c>
      <c r="F1713" s="204" t="s">
        <v>1958</v>
      </c>
      <c r="G1713" s="204" t="s">
        <v>70</v>
      </c>
      <c r="H1713" s="204"/>
      <c r="I1713" s="204" t="s">
        <v>1833</v>
      </c>
      <c r="J1713" s="202" t="s">
        <v>324</v>
      </c>
      <c r="K1713" s="169" t="str">
        <f t="array" ref="K1713">IFERROR(VLOOKUP(B1713,RT!A:K,11,FALSE),"")</f>
        <v/>
      </c>
      <c r="L1713" s="170" t="str">
        <f t="array" ref="L1713">IFERROR(VLOOKUP(B1713,RT!A:AJ,36,FALSE),"")</f>
        <v/>
      </c>
      <c r="M1713" s="53" t="str">
        <f t="array" ref="M1713">IFERROR(VLOOKUP(B1713,RT!A:AL,38,FALSE),"")</f>
        <v/>
      </c>
      <c r="N1713" s="52" t="str">
        <f t="array" ref="N1713">IFERROR(VLOOKUP(B1713,RT!A:AK,37,FALSE),"")</f>
        <v/>
      </c>
      <c r="O1713" s="54" t="str">
        <f t="array" ref="O1713">IFERROR(VLOOKUP(B1713,RT!A:I,9,FALSE),"")</f>
        <v/>
      </c>
      <c r="P1713" s="52" t="str">
        <f t="array" ref="P1713">IFERROR(VLOOKUP(B1713,RT!A:H,8,FALSE),"")</f>
        <v/>
      </c>
      <c r="Q1713" s="55" t="str">
        <f t="array" ref="Q1713">IFERROR(VLOOKUP(B1713,RT!A:AA,27,FALSE),"")</f>
        <v/>
      </c>
      <c r="R1713" s="56" t="str">
        <f t="array" ref="R1713">IF(AND(E1713&lt;&gt;"",G1713="INS",K1713="OUI",M1713&gt;0),M1713*IF($O1713&gt;41790,5.94,5.65),"")</f>
        <v/>
      </c>
      <c r="S1713" s="50" t="str">
        <f t="array" ref="S1713">IF(AND(E1713&lt;&gt;"",G1713="REV",K1713="OUI",M1713&gt;0),M1713*IF($O1713&gt;41790,6.2,5.9),"")</f>
        <v/>
      </c>
      <c r="T1713" s="57" t="str">
        <f t="array" ref="T1713">IF(AND(E1713&lt;&gt;"",K1713="NON",OR(L1713="Branchement individuel",L1713="Batiment détruit")),3,"")</f>
        <v/>
      </c>
      <c r="U1713" s="58"/>
      <c r="V1713" s="58" t="str">
        <f t="array" ref="V1713">IF(AND(E1713&lt;&gt;"",K1713="OUI",Q1713="OUI"),18,"")</f>
        <v/>
      </c>
      <c r="W1713" s="49" t="str">
        <f t="array" ref="W1713">IF(AND(E1713&lt;&gt;"",K1713="OUI",Q1713="OUI"),60,"")</f>
        <v/>
      </c>
      <c r="X1713" s="56"/>
      <c r="Y1713" s="49"/>
      <c r="Z1713" s="49"/>
      <c r="AA1713" s="51"/>
      <c r="AB1713" s="48"/>
    </row>
    <row r="1714" spans="1:28" x14ac:dyDescent="0.25">
      <c r="A1714" s="152" t="str">
        <f t="array" ref="A1714">IF(D1714="",RIGHT(E1714,7),"")</f>
        <v>5462545</v>
      </c>
      <c r="B1714" s="152">
        <f t="array" ref="B1714">E1714</f>
        <v>10005462545</v>
      </c>
      <c r="C1714" s="61" t="str">
        <f t="array" ref="C1714">IFERROR(VLOOKUP(B1714,RT!A:B,2,FALSE),"")</f>
        <v/>
      </c>
      <c r="D1714" s="7" t="str">
        <f t="array" ref="D1714">IFERROR(VLOOKUP(B1714,RT!A:J,10,FALSE),"")</f>
        <v/>
      </c>
      <c r="E1714" s="203">
        <v>10005462545</v>
      </c>
      <c r="F1714" s="204" t="s">
        <v>1890</v>
      </c>
      <c r="G1714" s="204" t="s">
        <v>70</v>
      </c>
      <c r="H1714" s="204"/>
      <c r="I1714" s="204" t="s">
        <v>1833</v>
      </c>
      <c r="J1714" s="202" t="s">
        <v>324</v>
      </c>
      <c r="K1714" s="169" t="str">
        <f t="array" ref="K1714">IFERROR(VLOOKUP(B1714,RT!A:K,11,FALSE),"")</f>
        <v/>
      </c>
      <c r="L1714" s="170" t="str">
        <f t="array" ref="L1714">IFERROR(VLOOKUP(B1714,RT!A:AJ,36,FALSE),"")</f>
        <v/>
      </c>
      <c r="M1714" s="53" t="str">
        <f t="array" ref="M1714">IFERROR(VLOOKUP(B1714,RT!A:AL,38,FALSE),"")</f>
        <v/>
      </c>
      <c r="N1714" s="52" t="str">
        <f t="array" ref="N1714">IFERROR(VLOOKUP(B1714,RT!A:AK,37,FALSE),"")</f>
        <v/>
      </c>
      <c r="O1714" s="54" t="str">
        <f t="array" ref="O1714">IFERROR(VLOOKUP(B1714,RT!A:I,9,FALSE),"")</f>
        <v/>
      </c>
      <c r="P1714" s="52" t="str">
        <f t="array" ref="P1714">IFERROR(VLOOKUP(B1714,RT!A:H,8,FALSE),"")</f>
        <v/>
      </c>
      <c r="Q1714" s="55" t="str">
        <f t="array" ref="Q1714">IFERROR(VLOOKUP(B1714,RT!A:AA,27,FALSE),"")</f>
        <v/>
      </c>
      <c r="R1714" s="56" t="str">
        <f t="array" ref="R1714">IF(AND(E1714&lt;&gt;"",G1714="INS",K1714="OUI",M1714&gt;0),M1714*IF($O1714&gt;41790,5.94,5.65),"")</f>
        <v/>
      </c>
      <c r="S1714" s="50" t="str">
        <f t="array" ref="S1714">IF(AND(E1714&lt;&gt;"",G1714="REV",K1714="OUI",M1714&gt;0),M1714*IF($O1714&gt;41790,6.2,5.9),"")</f>
        <v/>
      </c>
      <c r="T1714" s="57" t="str">
        <f t="array" ref="T1714">IF(AND(E1714&lt;&gt;"",K1714="NON",OR(L1714="Branchement individuel",L1714="Batiment détruit")),3,"")</f>
        <v/>
      </c>
      <c r="U1714" s="58"/>
      <c r="V1714" s="58" t="str">
        <f t="array" ref="V1714">IF(AND(E1714&lt;&gt;"",K1714="OUI",Q1714="OUI"),18,"")</f>
        <v/>
      </c>
      <c r="W1714" s="49" t="str">
        <f t="array" ref="W1714">IF(AND(E1714&lt;&gt;"",K1714="OUI",Q1714="OUI"),60,"")</f>
        <v/>
      </c>
      <c r="X1714" s="56"/>
      <c r="Y1714" s="49"/>
      <c r="Z1714" s="49"/>
      <c r="AA1714" s="51"/>
      <c r="AB1714" s="48"/>
    </row>
    <row r="1715" spans="1:28" x14ac:dyDescent="0.25">
      <c r="A1715" s="152" t="str">
        <f t="array" ref="A1715">IF(D1715="",RIGHT(E1715,7),"")</f>
        <v>5039752</v>
      </c>
      <c r="B1715" s="152">
        <f t="array" ref="B1715">E1715</f>
        <v>10005039752</v>
      </c>
      <c r="C1715" s="61" t="str">
        <f t="array" ref="C1715">IFERROR(VLOOKUP(B1715,RT!A:B,2,FALSE),"")</f>
        <v/>
      </c>
      <c r="D1715" s="7" t="str">
        <f t="array" ref="D1715">IFERROR(VLOOKUP(B1715,RT!A:J,10,FALSE),"")</f>
        <v/>
      </c>
      <c r="E1715" s="203">
        <v>10005039752</v>
      </c>
      <c r="F1715" s="204" t="s">
        <v>1841</v>
      </c>
      <c r="G1715" s="204" t="s">
        <v>70</v>
      </c>
      <c r="H1715" s="204"/>
      <c r="I1715" s="204" t="s">
        <v>1833</v>
      </c>
      <c r="J1715" s="202" t="s">
        <v>324</v>
      </c>
      <c r="K1715" s="169" t="str">
        <f t="array" ref="K1715">IFERROR(VLOOKUP(B1715,RT!A:K,11,FALSE),"")</f>
        <v/>
      </c>
      <c r="L1715" s="170" t="str">
        <f t="array" ref="L1715">IFERROR(VLOOKUP(B1715,RT!A:AJ,36,FALSE),"")</f>
        <v/>
      </c>
      <c r="M1715" s="53" t="str">
        <f t="array" ref="M1715">IFERROR(VLOOKUP(B1715,RT!A:AL,38,FALSE),"")</f>
        <v/>
      </c>
      <c r="N1715" s="52" t="str">
        <f t="array" ref="N1715">IFERROR(VLOOKUP(B1715,RT!A:AK,37,FALSE),"")</f>
        <v/>
      </c>
      <c r="O1715" s="54" t="str">
        <f t="array" ref="O1715">IFERROR(VLOOKUP(B1715,RT!A:I,9,FALSE),"")</f>
        <v/>
      </c>
      <c r="P1715" s="52" t="str">
        <f t="array" ref="P1715">IFERROR(VLOOKUP(B1715,RT!A:H,8,FALSE),"")</f>
        <v/>
      </c>
      <c r="Q1715" s="55" t="str">
        <f t="array" ref="Q1715">IFERROR(VLOOKUP(B1715,RT!A:AA,27,FALSE),"")</f>
        <v/>
      </c>
      <c r="R1715" s="56" t="str">
        <f t="array" ref="R1715">IF(AND(E1715&lt;&gt;"",G1715="INS",K1715="OUI",M1715&gt;0),M1715*IF($O1715&gt;41790,5.94,5.65),"")</f>
        <v/>
      </c>
      <c r="S1715" s="50" t="str">
        <f t="array" ref="S1715">IF(AND(E1715&lt;&gt;"",G1715="REV",K1715="OUI",M1715&gt;0),M1715*IF($O1715&gt;41790,6.2,5.9),"")</f>
        <v/>
      </c>
      <c r="T1715" s="57" t="str">
        <f t="array" ref="T1715">IF(AND(E1715&lt;&gt;"",K1715="NON",OR(L1715="Branchement individuel",L1715="Batiment détruit")),3,"")</f>
        <v/>
      </c>
      <c r="U1715" s="58"/>
      <c r="V1715" s="58" t="str">
        <f t="array" ref="V1715">IF(AND(E1715&lt;&gt;"",K1715="OUI",Q1715="OUI"),18,"")</f>
        <v/>
      </c>
      <c r="W1715" s="49" t="str">
        <f t="array" ref="W1715">IF(AND(E1715&lt;&gt;"",K1715="OUI",Q1715="OUI"),60,"")</f>
        <v/>
      </c>
      <c r="X1715" s="56"/>
      <c r="Y1715" s="49"/>
      <c r="Z1715" s="49"/>
      <c r="AA1715" s="51"/>
      <c r="AB1715" s="48"/>
    </row>
    <row r="1716" spans="1:28" x14ac:dyDescent="0.25">
      <c r="A1716" s="152" t="str">
        <f t="array" ref="A1716">IF(D1716="",RIGHT(E1716,7),"")</f>
        <v>5523331</v>
      </c>
      <c r="B1716" s="152">
        <f t="array" ref="B1716">E1716</f>
        <v>10005523331</v>
      </c>
      <c r="C1716" s="61" t="str">
        <f t="array" ref="C1716">IFERROR(VLOOKUP(B1716,RT!A:B,2,FALSE),"")</f>
        <v/>
      </c>
      <c r="D1716" s="7" t="str">
        <f t="array" ref="D1716">IFERROR(VLOOKUP(B1716,RT!A:J,10,FALSE),"")</f>
        <v/>
      </c>
      <c r="E1716" s="203">
        <v>10005523331</v>
      </c>
      <c r="F1716" s="204" t="s">
        <v>1891</v>
      </c>
      <c r="G1716" s="204" t="s">
        <v>70</v>
      </c>
      <c r="H1716" s="204"/>
      <c r="I1716" s="204" t="s">
        <v>1833</v>
      </c>
      <c r="J1716" s="202" t="s">
        <v>324</v>
      </c>
      <c r="K1716" s="169" t="str">
        <f t="array" ref="K1716">IFERROR(VLOOKUP(B1716,RT!A:K,11,FALSE),"")</f>
        <v/>
      </c>
      <c r="L1716" s="170" t="str">
        <f t="array" ref="L1716">IFERROR(VLOOKUP(B1716,RT!A:AJ,36,FALSE),"")</f>
        <v/>
      </c>
      <c r="M1716" s="53" t="str">
        <f t="array" ref="M1716">IFERROR(VLOOKUP(B1716,RT!A:AL,38,FALSE),"")</f>
        <v/>
      </c>
      <c r="N1716" s="52" t="str">
        <f t="array" ref="N1716">IFERROR(VLOOKUP(B1716,RT!A:AK,37,FALSE),"")</f>
        <v/>
      </c>
      <c r="O1716" s="54" t="str">
        <f t="array" ref="O1716">IFERROR(VLOOKUP(B1716,RT!A:I,9,FALSE),"")</f>
        <v/>
      </c>
      <c r="P1716" s="52" t="str">
        <f t="array" ref="P1716">IFERROR(VLOOKUP(B1716,RT!A:H,8,FALSE),"")</f>
        <v/>
      </c>
      <c r="Q1716" s="55" t="str">
        <f t="array" ref="Q1716">IFERROR(VLOOKUP(B1716,RT!A:AA,27,FALSE),"")</f>
        <v/>
      </c>
      <c r="R1716" s="56" t="str">
        <f t="array" ref="R1716">IF(AND(E1716&lt;&gt;"",G1716="INS",K1716="OUI",M1716&gt;0),M1716*IF($O1716&gt;41790,5.94,5.65),"")</f>
        <v/>
      </c>
      <c r="S1716" s="50" t="str">
        <f t="array" ref="S1716">IF(AND(E1716&lt;&gt;"",G1716="REV",K1716="OUI",M1716&gt;0),M1716*IF($O1716&gt;41790,6.2,5.9),"")</f>
        <v/>
      </c>
      <c r="T1716" s="57" t="str">
        <f t="array" ref="T1716">IF(AND(E1716&lt;&gt;"",K1716="NON",OR(L1716="Branchement individuel",L1716="Batiment détruit")),3,"")</f>
        <v/>
      </c>
      <c r="U1716" s="58"/>
      <c r="V1716" s="58" t="str">
        <f t="array" ref="V1716">IF(AND(E1716&lt;&gt;"",K1716="OUI",Q1716="OUI"),18,"")</f>
        <v/>
      </c>
      <c r="W1716" s="49" t="str">
        <f t="array" ref="W1716">IF(AND(E1716&lt;&gt;"",K1716="OUI",Q1716="OUI"),60,"")</f>
        <v/>
      </c>
      <c r="X1716" s="56"/>
      <c r="Y1716" s="49"/>
      <c r="Z1716" s="49"/>
      <c r="AA1716" s="51"/>
      <c r="AB1716" s="48"/>
    </row>
    <row r="1717" spans="1:28" x14ac:dyDescent="0.25">
      <c r="A1717" s="152" t="str">
        <f t="array" ref="A1717">IF(D1717="",RIGHT(E1717,7),"")</f>
        <v>5221290</v>
      </c>
      <c r="B1717" s="152">
        <f t="array" ref="B1717">E1717</f>
        <v>10005221290</v>
      </c>
      <c r="C1717" s="61" t="str">
        <f t="array" ref="C1717">IFERROR(VLOOKUP(B1717,RT!A:B,2,FALSE),"")</f>
        <v/>
      </c>
      <c r="D1717" s="7" t="str">
        <f t="array" ref="D1717">IFERROR(VLOOKUP(B1717,RT!A:J,10,FALSE),"")</f>
        <v/>
      </c>
      <c r="E1717" s="203">
        <v>10005221290</v>
      </c>
      <c r="F1717" s="204" t="s">
        <v>1846</v>
      </c>
      <c r="G1717" s="204" t="s">
        <v>70</v>
      </c>
      <c r="H1717" s="204"/>
      <c r="I1717" s="204" t="s">
        <v>1833</v>
      </c>
      <c r="J1717" s="202" t="s">
        <v>324</v>
      </c>
      <c r="K1717" s="169" t="str">
        <f t="array" ref="K1717">IFERROR(VLOOKUP(B1717,RT!A:K,11,FALSE),"")</f>
        <v/>
      </c>
      <c r="L1717" s="170" t="str">
        <f t="array" ref="L1717">IFERROR(VLOOKUP(B1717,RT!A:AJ,36,FALSE),"")</f>
        <v/>
      </c>
      <c r="M1717" s="53" t="str">
        <f t="array" ref="M1717">IFERROR(VLOOKUP(B1717,RT!A:AL,38,FALSE),"")</f>
        <v/>
      </c>
      <c r="N1717" s="52" t="str">
        <f t="array" ref="N1717">IFERROR(VLOOKUP(B1717,RT!A:AK,37,FALSE),"")</f>
        <v/>
      </c>
      <c r="O1717" s="54" t="str">
        <f t="array" ref="O1717">IFERROR(VLOOKUP(B1717,RT!A:I,9,FALSE),"")</f>
        <v/>
      </c>
      <c r="P1717" s="52" t="str">
        <f t="array" ref="P1717">IFERROR(VLOOKUP(B1717,RT!A:H,8,FALSE),"")</f>
        <v/>
      </c>
      <c r="Q1717" s="55" t="str">
        <f t="array" ref="Q1717">IFERROR(VLOOKUP(B1717,RT!A:AA,27,FALSE),"")</f>
        <v/>
      </c>
      <c r="R1717" s="56" t="str">
        <f t="array" ref="R1717">IF(AND(E1717&lt;&gt;"",G1717="INS",K1717="OUI",M1717&gt;0),M1717*IF($O1717&gt;41790,5.94,5.65),"")</f>
        <v/>
      </c>
      <c r="S1717" s="50" t="str">
        <f t="array" ref="S1717">IF(AND(E1717&lt;&gt;"",G1717="REV",K1717="OUI",M1717&gt;0),M1717*IF($O1717&gt;41790,6.2,5.9),"")</f>
        <v/>
      </c>
      <c r="T1717" s="57" t="str">
        <f t="array" ref="T1717">IF(AND(E1717&lt;&gt;"",K1717="NON",OR(L1717="Branchement individuel",L1717="Batiment détruit")),3,"")</f>
        <v/>
      </c>
      <c r="U1717" s="58"/>
      <c r="V1717" s="58" t="str">
        <f t="array" ref="V1717">IF(AND(E1717&lt;&gt;"",K1717="OUI",Q1717="OUI"),18,"")</f>
        <v/>
      </c>
      <c r="W1717" s="49" t="str">
        <f t="array" ref="W1717">IF(AND(E1717&lt;&gt;"",K1717="OUI",Q1717="OUI"),60,"")</f>
        <v/>
      </c>
      <c r="X1717" s="56"/>
      <c r="Y1717" s="49"/>
      <c r="Z1717" s="49"/>
      <c r="AA1717" s="51"/>
      <c r="AB1717" s="48"/>
    </row>
    <row r="1718" spans="1:28" x14ac:dyDescent="0.25">
      <c r="A1718" s="152" t="str">
        <f t="array" ref="A1718">IF(D1718="",RIGHT(E1718,7),"")</f>
        <v>5216711</v>
      </c>
      <c r="B1718" s="152">
        <f t="array" ref="B1718">E1718</f>
        <v>10005216711</v>
      </c>
      <c r="C1718" s="61" t="str">
        <f t="array" ref="C1718">IFERROR(VLOOKUP(B1718,RT!A:B,2,FALSE),"")</f>
        <v/>
      </c>
      <c r="D1718" s="7" t="str">
        <f t="array" ref="D1718">IFERROR(VLOOKUP(B1718,RT!A:J,10,FALSE),"")</f>
        <v/>
      </c>
      <c r="E1718" s="203">
        <v>10005216711</v>
      </c>
      <c r="F1718" s="204" t="s">
        <v>1838</v>
      </c>
      <c r="G1718" s="204" t="s">
        <v>70</v>
      </c>
      <c r="H1718" s="204"/>
      <c r="I1718" s="204" t="s">
        <v>1833</v>
      </c>
      <c r="J1718" s="202" t="s">
        <v>324</v>
      </c>
      <c r="K1718" s="169" t="str">
        <f t="array" ref="K1718">IFERROR(VLOOKUP(B1718,RT!A:K,11,FALSE),"")</f>
        <v/>
      </c>
      <c r="L1718" s="170" t="str">
        <f t="array" ref="L1718">IFERROR(VLOOKUP(B1718,RT!A:AJ,36,FALSE),"")</f>
        <v/>
      </c>
      <c r="M1718" s="53" t="str">
        <f t="array" ref="M1718">IFERROR(VLOOKUP(B1718,RT!A:AL,38,FALSE),"")</f>
        <v/>
      </c>
      <c r="N1718" s="52" t="str">
        <f t="array" ref="N1718">IFERROR(VLOOKUP(B1718,RT!A:AK,37,FALSE),"")</f>
        <v/>
      </c>
      <c r="O1718" s="54" t="str">
        <f t="array" ref="O1718">IFERROR(VLOOKUP(B1718,RT!A:I,9,FALSE),"")</f>
        <v/>
      </c>
      <c r="P1718" s="52" t="str">
        <f t="array" ref="P1718">IFERROR(VLOOKUP(B1718,RT!A:H,8,FALSE),"")</f>
        <v/>
      </c>
      <c r="Q1718" s="55" t="str">
        <f t="array" ref="Q1718">IFERROR(VLOOKUP(B1718,RT!A:AA,27,FALSE),"")</f>
        <v/>
      </c>
      <c r="R1718" s="56" t="str">
        <f t="array" ref="R1718">IF(AND(E1718&lt;&gt;"",G1718="INS",K1718="OUI",M1718&gt;0),M1718*IF($O1718&gt;41790,5.94,5.65),"")</f>
        <v/>
      </c>
      <c r="S1718" s="50" t="str">
        <f t="array" ref="S1718">IF(AND(E1718&lt;&gt;"",G1718="REV",K1718="OUI",M1718&gt;0),M1718*IF($O1718&gt;41790,6.2,5.9),"")</f>
        <v/>
      </c>
      <c r="T1718" s="57" t="str">
        <f t="array" ref="T1718">IF(AND(E1718&lt;&gt;"",K1718="NON",OR(L1718="Branchement individuel",L1718="Batiment détruit")),3,"")</f>
        <v/>
      </c>
      <c r="U1718" s="58"/>
      <c r="V1718" s="58" t="str">
        <f t="array" ref="V1718">IF(AND(E1718&lt;&gt;"",K1718="OUI",Q1718="OUI"),18,"")</f>
        <v/>
      </c>
      <c r="W1718" s="49" t="str">
        <f t="array" ref="W1718">IF(AND(E1718&lt;&gt;"",K1718="OUI",Q1718="OUI"),60,"")</f>
        <v/>
      </c>
      <c r="X1718" s="56"/>
      <c r="Y1718" s="49"/>
      <c r="Z1718" s="49"/>
      <c r="AA1718" s="51"/>
      <c r="AB1718" s="48"/>
    </row>
    <row r="1719" spans="1:28" x14ac:dyDescent="0.25">
      <c r="A1719" s="152" t="str">
        <f t="array" ref="A1719">IF(D1719="",RIGHT(E1719,7),"")</f>
        <v>5216696</v>
      </c>
      <c r="B1719" s="152">
        <f t="array" ref="B1719">E1719</f>
        <v>10005216696</v>
      </c>
      <c r="C1719" s="61" t="str">
        <f t="array" ref="C1719">IFERROR(VLOOKUP(B1719,RT!A:B,2,FALSE),"")</f>
        <v/>
      </c>
      <c r="D1719" s="7" t="str">
        <f t="array" ref="D1719">IFERROR(VLOOKUP(B1719,RT!A:J,10,FALSE),"")</f>
        <v/>
      </c>
      <c r="E1719" s="203">
        <v>10005216696</v>
      </c>
      <c r="F1719" s="204" t="s">
        <v>1834</v>
      </c>
      <c r="G1719" s="204" t="s">
        <v>70</v>
      </c>
      <c r="H1719" s="204"/>
      <c r="I1719" s="204" t="s">
        <v>1833</v>
      </c>
      <c r="J1719" s="202" t="s">
        <v>324</v>
      </c>
      <c r="K1719" s="169" t="str">
        <f t="array" ref="K1719">IFERROR(VLOOKUP(B1719,RT!A:K,11,FALSE),"")</f>
        <v/>
      </c>
      <c r="L1719" s="170" t="str">
        <f t="array" ref="L1719">IFERROR(VLOOKUP(B1719,RT!A:AJ,36,FALSE),"")</f>
        <v/>
      </c>
      <c r="M1719" s="53" t="str">
        <f t="array" ref="M1719">IFERROR(VLOOKUP(B1719,RT!A:AL,38,FALSE),"")</f>
        <v/>
      </c>
      <c r="N1719" s="52" t="str">
        <f t="array" ref="N1719">IFERROR(VLOOKUP(B1719,RT!A:AK,37,FALSE),"")</f>
        <v/>
      </c>
      <c r="O1719" s="54" t="str">
        <f t="array" ref="O1719">IFERROR(VLOOKUP(B1719,RT!A:I,9,FALSE),"")</f>
        <v/>
      </c>
      <c r="P1719" s="52" t="str">
        <f t="array" ref="P1719">IFERROR(VLOOKUP(B1719,RT!A:H,8,FALSE),"")</f>
        <v/>
      </c>
      <c r="Q1719" s="55" t="str">
        <f t="array" ref="Q1719">IFERROR(VLOOKUP(B1719,RT!A:AA,27,FALSE),"")</f>
        <v/>
      </c>
      <c r="R1719" s="56" t="str">
        <f t="array" ref="R1719">IF(AND(E1719&lt;&gt;"",G1719="INS",K1719="OUI",M1719&gt;0),M1719*IF($O1719&gt;41790,5.94,5.65),"")</f>
        <v/>
      </c>
      <c r="S1719" s="50" t="str">
        <f t="array" ref="S1719">IF(AND(E1719&lt;&gt;"",G1719="REV",K1719="OUI",M1719&gt;0),M1719*IF($O1719&gt;41790,6.2,5.9),"")</f>
        <v/>
      </c>
      <c r="T1719" s="57" t="str">
        <f t="array" ref="T1719">IF(AND(E1719&lt;&gt;"",K1719="NON",OR(L1719="Branchement individuel",L1719="Batiment détruit")),3,"")</f>
        <v/>
      </c>
      <c r="U1719" s="58"/>
      <c r="V1719" s="58" t="str">
        <f t="array" ref="V1719">IF(AND(E1719&lt;&gt;"",K1719="OUI",Q1719="OUI"),18,"")</f>
        <v/>
      </c>
      <c r="W1719" s="49" t="str">
        <f t="array" ref="W1719">IF(AND(E1719&lt;&gt;"",K1719="OUI",Q1719="OUI"),60,"")</f>
        <v/>
      </c>
      <c r="X1719" s="56"/>
      <c r="Y1719" s="49"/>
      <c r="Z1719" s="49"/>
      <c r="AA1719" s="51"/>
      <c r="AB1719" s="48"/>
    </row>
    <row r="1720" spans="1:28" x14ac:dyDescent="0.25">
      <c r="A1720" s="152" t="str">
        <f t="array" ref="A1720">IF(D1720="",RIGHT(E1720,7),"")</f>
        <v>5385369</v>
      </c>
      <c r="B1720" s="152">
        <f t="array" ref="B1720">E1720</f>
        <v>10005385369</v>
      </c>
      <c r="C1720" s="61" t="str">
        <f t="array" ref="C1720">IFERROR(VLOOKUP(B1720,RT!A:B,2,FALSE),"")</f>
        <v/>
      </c>
      <c r="D1720" s="7" t="str">
        <f t="array" ref="D1720">IFERROR(VLOOKUP(B1720,RT!A:J,10,FALSE),"")</f>
        <v/>
      </c>
      <c r="E1720" s="203">
        <v>10005385369</v>
      </c>
      <c r="F1720" s="204" t="s">
        <v>1871</v>
      </c>
      <c r="G1720" s="204" t="s">
        <v>70</v>
      </c>
      <c r="H1720" s="204"/>
      <c r="I1720" s="204" t="s">
        <v>1833</v>
      </c>
      <c r="J1720" s="202" t="s">
        <v>324</v>
      </c>
      <c r="K1720" s="169" t="str">
        <f t="array" ref="K1720">IFERROR(VLOOKUP(B1720,RT!A:K,11,FALSE),"")</f>
        <v/>
      </c>
      <c r="L1720" s="170" t="str">
        <f t="array" ref="L1720">IFERROR(VLOOKUP(B1720,RT!A:AJ,36,FALSE),"")</f>
        <v/>
      </c>
      <c r="M1720" s="53" t="str">
        <f t="array" ref="M1720">IFERROR(VLOOKUP(B1720,RT!A:AL,38,FALSE),"")</f>
        <v/>
      </c>
      <c r="N1720" s="52" t="str">
        <f t="array" ref="N1720">IFERROR(VLOOKUP(B1720,RT!A:AK,37,FALSE),"")</f>
        <v/>
      </c>
      <c r="O1720" s="54" t="str">
        <f t="array" ref="O1720">IFERROR(VLOOKUP(B1720,RT!A:I,9,FALSE),"")</f>
        <v/>
      </c>
      <c r="P1720" s="52" t="str">
        <f t="array" ref="P1720">IFERROR(VLOOKUP(B1720,RT!A:H,8,FALSE),"")</f>
        <v/>
      </c>
      <c r="Q1720" s="55" t="str">
        <f t="array" ref="Q1720">IFERROR(VLOOKUP(B1720,RT!A:AA,27,FALSE),"")</f>
        <v/>
      </c>
      <c r="R1720" s="56" t="str">
        <f t="array" ref="R1720">IF(AND(E1720&lt;&gt;"",G1720="INS",K1720="OUI",M1720&gt;0),M1720*IF($O1720&gt;41790,5.94,5.65),"")</f>
        <v/>
      </c>
      <c r="S1720" s="50" t="str">
        <f t="array" ref="S1720">IF(AND(E1720&lt;&gt;"",G1720="REV",K1720="OUI",M1720&gt;0),M1720*IF($O1720&gt;41790,6.2,5.9),"")</f>
        <v/>
      </c>
      <c r="T1720" s="57" t="str">
        <f t="array" ref="T1720">IF(AND(E1720&lt;&gt;"",K1720="NON",OR(L1720="Branchement individuel",L1720="Batiment détruit")),3,"")</f>
        <v/>
      </c>
      <c r="U1720" s="58"/>
      <c r="V1720" s="58" t="str">
        <f t="array" ref="V1720">IF(AND(E1720&lt;&gt;"",K1720="OUI",Q1720="OUI"),18,"")</f>
        <v/>
      </c>
      <c r="W1720" s="49" t="str">
        <f t="array" ref="W1720">IF(AND(E1720&lt;&gt;"",K1720="OUI",Q1720="OUI"),60,"")</f>
        <v/>
      </c>
      <c r="X1720" s="56"/>
      <c r="Y1720" s="49"/>
      <c r="Z1720" s="49"/>
      <c r="AA1720" s="51"/>
      <c r="AB1720" s="48"/>
    </row>
    <row r="1721" spans="1:28" x14ac:dyDescent="0.25">
      <c r="A1721" s="152" t="str">
        <f t="array" ref="A1721">IF(D1721="",RIGHT(E1721,7),"")</f>
        <v>5523736</v>
      </c>
      <c r="B1721" s="152">
        <f t="array" ref="B1721">E1721</f>
        <v>10005523736</v>
      </c>
      <c r="C1721" s="61" t="str">
        <f t="array" ref="C1721">IFERROR(VLOOKUP(B1721,RT!A:B,2,FALSE),"")</f>
        <v/>
      </c>
      <c r="D1721" s="7" t="str">
        <f t="array" ref="D1721">IFERROR(VLOOKUP(B1721,RT!A:J,10,FALSE),"")</f>
        <v/>
      </c>
      <c r="E1721" s="203">
        <v>10005523736</v>
      </c>
      <c r="F1721" s="204" t="s">
        <v>1874</v>
      </c>
      <c r="G1721" s="204" t="s">
        <v>70</v>
      </c>
      <c r="H1721" s="204"/>
      <c r="I1721" s="204" t="s">
        <v>1833</v>
      </c>
      <c r="J1721" s="202" t="s">
        <v>324</v>
      </c>
      <c r="K1721" s="169" t="str">
        <f t="array" ref="K1721">IFERROR(VLOOKUP(B1721,RT!A:K,11,FALSE),"")</f>
        <v/>
      </c>
      <c r="L1721" s="170" t="str">
        <f t="array" ref="L1721">IFERROR(VLOOKUP(B1721,RT!A:AJ,36,FALSE),"")</f>
        <v/>
      </c>
      <c r="M1721" s="53" t="str">
        <f t="array" ref="M1721">IFERROR(VLOOKUP(B1721,RT!A:AL,38,FALSE),"")</f>
        <v/>
      </c>
      <c r="N1721" s="52" t="str">
        <f t="array" ref="N1721">IFERROR(VLOOKUP(B1721,RT!A:AK,37,FALSE),"")</f>
        <v/>
      </c>
      <c r="O1721" s="54" t="str">
        <f t="array" ref="O1721">IFERROR(VLOOKUP(B1721,RT!A:I,9,FALSE),"")</f>
        <v/>
      </c>
      <c r="P1721" s="52" t="str">
        <f t="array" ref="P1721">IFERROR(VLOOKUP(B1721,RT!A:H,8,FALSE),"")</f>
        <v/>
      </c>
      <c r="Q1721" s="55" t="str">
        <f t="array" ref="Q1721">IFERROR(VLOOKUP(B1721,RT!A:AA,27,FALSE),"")</f>
        <v/>
      </c>
      <c r="R1721" s="56" t="str">
        <f t="array" ref="R1721">IF(AND(E1721&lt;&gt;"",G1721="INS",K1721="OUI",M1721&gt;0),M1721*IF($O1721&gt;41790,5.94,5.65),"")</f>
        <v/>
      </c>
      <c r="S1721" s="50" t="str">
        <f t="array" ref="S1721">IF(AND(E1721&lt;&gt;"",G1721="REV",K1721="OUI",M1721&gt;0),M1721*IF($O1721&gt;41790,6.2,5.9),"")</f>
        <v/>
      </c>
      <c r="T1721" s="57" t="str">
        <f t="array" ref="T1721">IF(AND(E1721&lt;&gt;"",K1721="NON",OR(L1721="Branchement individuel",L1721="Batiment détruit")),3,"")</f>
        <v/>
      </c>
      <c r="U1721" s="58"/>
      <c r="V1721" s="58" t="str">
        <f t="array" ref="V1721">IF(AND(E1721&lt;&gt;"",K1721="OUI",Q1721="OUI"),18,"")</f>
        <v/>
      </c>
      <c r="W1721" s="49" t="str">
        <f t="array" ref="W1721">IF(AND(E1721&lt;&gt;"",K1721="OUI",Q1721="OUI"),60,"")</f>
        <v/>
      </c>
      <c r="X1721" s="56"/>
      <c r="Y1721" s="49"/>
      <c r="Z1721" s="49"/>
      <c r="AA1721" s="51"/>
      <c r="AB1721" s="48"/>
    </row>
    <row r="1722" spans="1:28" x14ac:dyDescent="0.25">
      <c r="A1722" s="152" t="str">
        <f t="array" ref="A1722">IF(D1722="",RIGHT(E1722,7),"")</f>
        <v>5520883</v>
      </c>
      <c r="B1722" s="152">
        <f t="array" ref="B1722">E1722</f>
        <v>10005520883</v>
      </c>
      <c r="C1722" s="61" t="str">
        <f t="array" ref="C1722">IFERROR(VLOOKUP(B1722,RT!A:B,2,FALSE),"")</f>
        <v/>
      </c>
      <c r="D1722" s="7" t="str">
        <f t="array" ref="D1722">IFERROR(VLOOKUP(B1722,RT!A:J,10,FALSE),"")</f>
        <v/>
      </c>
      <c r="E1722" s="203">
        <v>10005520883</v>
      </c>
      <c r="F1722" s="204" t="s">
        <v>1940</v>
      </c>
      <c r="G1722" s="204" t="s">
        <v>70</v>
      </c>
      <c r="H1722" s="204"/>
      <c r="I1722" s="204" t="s">
        <v>1833</v>
      </c>
      <c r="J1722" s="202" t="s">
        <v>324</v>
      </c>
      <c r="K1722" s="169" t="str">
        <f t="array" ref="K1722">IFERROR(VLOOKUP(B1722,RT!A:K,11,FALSE),"")</f>
        <v/>
      </c>
      <c r="L1722" s="170" t="str">
        <f t="array" ref="L1722">IFERROR(VLOOKUP(B1722,RT!A:AJ,36,FALSE),"")</f>
        <v/>
      </c>
      <c r="M1722" s="53" t="str">
        <f t="array" ref="M1722">IFERROR(VLOOKUP(B1722,RT!A:AL,38,FALSE),"")</f>
        <v/>
      </c>
      <c r="N1722" s="52" t="str">
        <f t="array" ref="N1722">IFERROR(VLOOKUP(B1722,RT!A:AK,37,FALSE),"")</f>
        <v/>
      </c>
      <c r="O1722" s="54" t="str">
        <f t="array" ref="O1722">IFERROR(VLOOKUP(B1722,RT!A:I,9,FALSE),"")</f>
        <v/>
      </c>
      <c r="P1722" s="52" t="str">
        <f t="array" ref="P1722">IFERROR(VLOOKUP(B1722,RT!A:H,8,FALSE),"")</f>
        <v/>
      </c>
      <c r="Q1722" s="55" t="str">
        <f t="array" ref="Q1722">IFERROR(VLOOKUP(B1722,RT!A:AA,27,FALSE),"")</f>
        <v/>
      </c>
      <c r="R1722" s="56" t="str">
        <f t="array" ref="R1722">IF(AND(E1722&lt;&gt;"",G1722="INS",K1722="OUI",M1722&gt;0),M1722*IF($O1722&gt;41790,5.94,5.65),"")</f>
        <v/>
      </c>
      <c r="S1722" s="50" t="str">
        <f t="array" ref="S1722">IF(AND(E1722&lt;&gt;"",G1722="REV",K1722="OUI",M1722&gt;0),M1722*IF($O1722&gt;41790,6.2,5.9),"")</f>
        <v/>
      </c>
      <c r="T1722" s="57" t="str">
        <f t="array" ref="T1722">IF(AND(E1722&lt;&gt;"",K1722="NON",OR(L1722="Branchement individuel",L1722="Batiment détruit")),3,"")</f>
        <v/>
      </c>
      <c r="U1722" s="58"/>
      <c r="V1722" s="58" t="str">
        <f t="array" ref="V1722">IF(AND(E1722&lt;&gt;"",K1722="OUI",Q1722="OUI"),18,"")</f>
        <v/>
      </c>
      <c r="W1722" s="49" t="str">
        <f t="array" ref="W1722">IF(AND(E1722&lt;&gt;"",K1722="OUI",Q1722="OUI"),60,"")</f>
        <v/>
      </c>
      <c r="X1722" s="56"/>
      <c r="Y1722" s="49"/>
      <c r="Z1722" s="49"/>
      <c r="AA1722" s="51"/>
      <c r="AB1722" s="48"/>
    </row>
    <row r="1723" spans="1:28" x14ac:dyDescent="0.25">
      <c r="A1723" s="152" t="str">
        <f t="array" ref="A1723">IF(D1723="",RIGHT(E1723,7),"")</f>
        <v>5221289</v>
      </c>
      <c r="B1723" s="152">
        <f t="array" ref="B1723">E1723</f>
        <v>10005221289</v>
      </c>
      <c r="C1723" s="61" t="str">
        <f t="array" ref="C1723">IFERROR(VLOOKUP(B1723,RT!A:B,2,FALSE),"")</f>
        <v/>
      </c>
      <c r="D1723" s="7" t="str">
        <f t="array" ref="D1723">IFERROR(VLOOKUP(B1723,RT!A:J,10,FALSE),"")</f>
        <v/>
      </c>
      <c r="E1723" s="203">
        <v>10005221289</v>
      </c>
      <c r="F1723" s="204" t="s">
        <v>1842</v>
      </c>
      <c r="G1723" s="204" t="s">
        <v>70</v>
      </c>
      <c r="H1723" s="204"/>
      <c r="I1723" s="204" t="s">
        <v>1833</v>
      </c>
      <c r="J1723" s="202" t="s">
        <v>324</v>
      </c>
      <c r="K1723" s="169" t="str">
        <f t="array" ref="K1723">IFERROR(VLOOKUP(B1723,RT!A:K,11,FALSE),"")</f>
        <v/>
      </c>
      <c r="L1723" s="170" t="str">
        <f t="array" ref="L1723">IFERROR(VLOOKUP(B1723,RT!A:AJ,36,FALSE),"")</f>
        <v/>
      </c>
      <c r="M1723" s="53" t="str">
        <f t="array" ref="M1723">IFERROR(VLOOKUP(B1723,RT!A:AL,38,FALSE),"")</f>
        <v/>
      </c>
      <c r="N1723" s="52" t="str">
        <f t="array" ref="N1723">IFERROR(VLOOKUP(B1723,RT!A:AK,37,FALSE),"")</f>
        <v/>
      </c>
      <c r="O1723" s="54" t="str">
        <f t="array" ref="O1723">IFERROR(VLOOKUP(B1723,RT!A:I,9,FALSE),"")</f>
        <v/>
      </c>
      <c r="P1723" s="52" t="str">
        <f t="array" ref="P1723">IFERROR(VLOOKUP(B1723,RT!A:H,8,FALSE),"")</f>
        <v/>
      </c>
      <c r="Q1723" s="55" t="str">
        <f t="array" ref="Q1723">IFERROR(VLOOKUP(B1723,RT!A:AA,27,FALSE),"")</f>
        <v/>
      </c>
      <c r="R1723" s="56" t="str">
        <f t="array" ref="R1723">IF(AND(E1723&lt;&gt;"",G1723="INS",K1723="OUI",M1723&gt;0),M1723*IF($O1723&gt;41790,5.94,5.65),"")</f>
        <v/>
      </c>
      <c r="S1723" s="50" t="str">
        <f t="array" ref="S1723">IF(AND(E1723&lt;&gt;"",G1723="REV",K1723="OUI",M1723&gt;0),M1723*IF($O1723&gt;41790,6.2,5.9),"")</f>
        <v/>
      </c>
      <c r="T1723" s="57" t="str">
        <f t="array" ref="T1723">IF(AND(E1723&lt;&gt;"",K1723="NON",OR(L1723="Branchement individuel",L1723="Batiment détruit")),3,"")</f>
        <v/>
      </c>
      <c r="U1723" s="58"/>
      <c r="V1723" s="58" t="str">
        <f t="array" ref="V1723">IF(AND(E1723&lt;&gt;"",K1723="OUI",Q1723="OUI"),18,"")</f>
        <v/>
      </c>
      <c r="W1723" s="49" t="str">
        <f t="array" ref="W1723">IF(AND(E1723&lt;&gt;"",K1723="OUI",Q1723="OUI"),60,"")</f>
        <v/>
      </c>
      <c r="X1723" s="56"/>
      <c r="Y1723" s="49"/>
      <c r="Z1723" s="49"/>
      <c r="AA1723" s="51"/>
      <c r="AB1723" s="48"/>
    </row>
    <row r="1724" spans="1:28" x14ac:dyDescent="0.25">
      <c r="A1724" s="152" t="str">
        <f t="array" ref="A1724">IF(D1724="",RIGHT(E1724,7),"")</f>
        <v>5221269</v>
      </c>
      <c r="B1724" s="152">
        <f t="array" ref="B1724">E1724</f>
        <v>10005221269</v>
      </c>
      <c r="C1724" s="61" t="str">
        <f t="array" ref="C1724">IFERROR(VLOOKUP(B1724,RT!A:B,2,FALSE),"")</f>
        <v/>
      </c>
      <c r="D1724" s="7" t="str">
        <f t="array" ref="D1724">IFERROR(VLOOKUP(B1724,RT!A:J,10,FALSE),"")</f>
        <v/>
      </c>
      <c r="E1724" s="203">
        <v>10005221269</v>
      </c>
      <c r="F1724" s="204" t="s">
        <v>1854</v>
      </c>
      <c r="G1724" s="204" t="s">
        <v>70</v>
      </c>
      <c r="H1724" s="204"/>
      <c r="I1724" s="204" t="s">
        <v>1833</v>
      </c>
      <c r="J1724" s="202" t="s">
        <v>324</v>
      </c>
      <c r="K1724" s="169" t="str">
        <f t="array" ref="K1724">IFERROR(VLOOKUP(B1724,RT!A:K,11,FALSE),"")</f>
        <v/>
      </c>
      <c r="L1724" s="170" t="str">
        <f t="array" ref="L1724">IFERROR(VLOOKUP(B1724,RT!A:AJ,36,FALSE),"")</f>
        <v/>
      </c>
      <c r="M1724" s="53" t="str">
        <f t="array" ref="M1724">IFERROR(VLOOKUP(B1724,RT!A:AL,38,FALSE),"")</f>
        <v/>
      </c>
      <c r="N1724" s="52" t="str">
        <f t="array" ref="N1724">IFERROR(VLOOKUP(B1724,RT!A:AK,37,FALSE),"")</f>
        <v/>
      </c>
      <c r="O1724" s="54" t="str">
        <f t="array" ref="O1724">IFERROR(VLOOKUP(B1724,RT!A:I,9,FALSE),"")</f>
        <v/>
      </c>
      <c r="P1724" s="52" t="str">
        <f t="array" ref="P1724">IFERROR(VLOOKUP(B1724,RT!A:H,8,FALSE),"")</f>
        <v/>
      </c>
      <c r="Q1724" s="55" t="str">
        <f t="array" ref="Q1724">IFERROR(VLOOKUP(B1724,RT!A:AA,27,FALSE),"")</f>
        <v/>
      </c>
      <c r="R1724" s="56" t="str">
        <f t="array" ref="R1724">IF(AND(E1724&lt;&gt;"",G1724="INS",K1724="OUI",M1724&gt;0),M1724*IF($O1724&gt;41790,5.94,5.65),"")</f>
        <v/>
      </c>
      <c r="S1724" s="50" t="str">
        <f t="array" ref="S1724">IF(AND(E1724&lt;&gt;"",G1724="REV",K1724="OUI",M1724&gt;0),M1724*IF($O1724&gt;41790,6.2,5.9),"")</f>
        <v/>
      </c>
      <c r="T1724" s="57" t="str">
        <f t="array" ref="T1724">IF(AND(E1724&lt;&gt;"",K1724="NON",OR(L1724="Branchement individuel",L1724="Batiment détruit")),3,"")</f>
        <v/>
      </c>
      <c r="U1724" s="58"/>
      <c r="V1724" s="58" t="str">
        <f t="array" ref="V1724">IF(AND(E1724&lt;&gt;"",K1724="OUI",Q1724="OUI"),18,"")</f>
        <v/>
      </c>
      <c r="W1724" s="49" t="str">
        <f t="array" ref="W1724">IF(AND(E1724&lt;&gt;"",K1724="OUI",Q1724="OUI"),60,"")</f>
        <v/>
      </c>
      <c r="X1724" s="56"/>
      <c r="Y1724" s="49"/>
      <c r="Z1724" s="49"/>
      <c r="AA1724" s="51"/>
      <c r="AB1724" s="48"/>
    </row>
    <row r="1725" spans="1:28" x14ac:dyDescent="0.25">
      <c r="A1725" s="152" t="str">
        <f t="array" ref="A1725">IF(D1725="",RIGHT(E1725,7),"")</f>
        <v>5655068</v>
      </c>
      <c r="B1725" s="152">
        <f t="array" ref="B1725">E1725</f>
        <v>10005655068</v>
      </c>
      <c r="C1725" s="61" t="str">
        <f t="array" ref="C1725">IFERROR(VLOOKUP(B1725,RT!A:B,2,FALSE),"")</f>
        <v/>
      </c>
      <c r="D1725" s="7" t="str">
        <f t="array" ref="D1725">IFERROR(VLOOKUP(B1725,RT!A:J,10,FALSE),"")</f>
        <v/>
      </c>
      <c r="E1725" s="203">
        <v>10005655068</v>
      </c>
      <c r="F1725" s="204" t="s">
        <v>1937</v>
      </c>
      <c r="G1725" s="204" t="s">
        <v>70</v>
      </c>
      <c r="H1725" s="204"/>
      <c r="I1725" s="204" t="s">
        <v>1833</v>
      </c>
      <c r="J1725" s="202" t="s">
        <v>324</v>
      </c>
      <c r="K1725" s="169" t="str">
        <f t="array" ref="K1725">IFERROR(VLOOKUP(B1725,RT!A:K,11,FALSE),"")</f>
        <v/>
      </c>
      <c r="L1725" s="170" t="str">
        <f t="array" ref="L1725">IFERROR(VLOOKUP(B1725,RT!A:AJ,36,FALSE),"")</f>
        <v/>
      </c>
      <c r="M1725" s="53" t="str">
        <f t="array" ref="M1725">IFERROR(VLOOKUP(B1725,RT!A:AL,38,FALSE),"")</f>
        <v/>
      </c>
      <c r="N1725" s="52" t="str">
        <f t="array" ref="N1725">IFERROR(VLOOKUP(B1725,RT!A:AK,37,FALSE),"")</f>
        <v/>
      </c>
      <c r="O1725" s="54" t="str">
        <f t="array" ref="O1725">IFERROR(VLOOKUP(B1725,RT!A:I,9,FALSE),"")</f>
        <v/>
      </c>
      <c r="P1725" s="52" t="str">
        <f t="array" ref="P1725">IFERROR(VLOOKUP(B1725,RT!A:H,8,FALSE),"")</f>
        <v/>
      </c>
      <c r="Q1725" s="55" t="str">
        <f t="array" ref="Q1725">IFERROR(VLOOKUP(B1725,RT!A:AA,27,FALSE),"")</f>
        <v/>
      </c>
      <c r="R1725" s="56" t="str">
        <f t="array" ref="R1725">IF(AND(E1725&lt;&gt;"",G1725="INS",K1725="OUI",M1725&gt;0),M1725*IF($O1725&gt;41790,5.94,5.65),"")</f>
        <v/>
      </c>
      <c r="S1725" s="50" t="str">
        <f t="array" ref="S1725">IF(AND(E1725&lt;&gt;"",G1725="REV",K1725="OUI",M1725&gt;0),M1725*IF($O1725&gt;41790,6.2,5.9),"")</f>
        <v/>
      </c>
      <c r="T1725" s="57" t="str">
        <f t="array" ref="T1725">IF(AND(E1725&lt;&gt;"",K1725="NON",OR(L1725="Branchement individuel",L1725="Batiment détruit")),3,"")</f>
        <v/>
      </c>
      <c r="U1725" s="58"/>
      <c r="V1725" s="58" t="str">
        <f t="array" ref="V1725">IF(AND(E1725&lt;&gt;"",K1725="OUI",Q1725="OUI"),18,"")</f>
        <v/>
      </c>
      <c r="W1725" s="49" t="str">
        <f t="array" ref="W1725">IF(AND(E1725&lt;&gt;"",K1725="OUI",Q1725="OUI"),60,"")</f>
        <v/>
      </c>
      <c r="X1725" s="56"/>
      <c r="Y1725" s="49"/>
      <c r="Z1725" s="49"/>
      <c r="AA1725" s="51"/>
      <c r="AB1725" s="48"/>
    </row>
    <row r="1726" spans="1:28" x14ac:dyDescent="0.25">
      <c r="A1726" s="152" t="str">
        <f t="array" ref="A1726">IF(D1726="",RIGHT(E1726,7),"")</f>
        <v>5499301</v>
      </c>
      <c r="B1726" s="152">
        <f t="array" ref="B1726">E1726</f>
        <v>10005499301</v>
      </c>
      <c r="C1726" s="61" t="str">
        <f t="array" ref="C1726">IFERROR(VLOOKUP(B1726,RT!A:B,2,FALSE),"")</f>
        <v/>
      </c>
      <c r="D1726" s="7" t="str">
        <f t="array" ref="D1726">IFERROR(VLOOKUP(B1726,RT!A:J,10,FALSE),"")</f>
        <v/>
      </c>
      <c r="E1726" s="203">
        <v>10005499301</v>
      </c>
      <c r="F1726" s="204" t="s">
        <v>1963</v>
      </c>
      <c r="G1726" s="204" t="s">
        <v>70</v>
      </c>
      <c r="H1726" s="204"/>
      <c r="I1726" s="204" t="s">
        <v>1833</v>
      </c>
      <c r="J1726" s="202" t="s">
        <v>324</v>
      </c>
      <c r="K1726" s="169" t="str">
        <f t="array" ref="K1726">IFERROR(VLOOKUP(B1726,RT!A:K,11,FALSE),"")</f>
        <v/>
      </c>
      <c r="L1726" s="170" t="str">
        <f t="array" ref="L1726">IFERROR(VLOOKUP(B1726,RT!A:AJ,36,FALSE),"")</f>
        <v/>
      </c>
      <c r="M1726" s="53" t="str">
        <f t="array" ref="M1726">IFERROR(VLOOKUP(B1726,RT!A:AL,38,FALSE),"")</f>
        <v/>
      </c>
      <c r="N1726" s="52" t="str">
        <f t="array" ref="N1726">IFERROR(VLOOKUP(B1726,RT!A:AK,37,FALSE),"")</f>
        <v/>
      </c>
      <c r="O1726" s="54" t="str">
        <f t="array" ref="O1726">IFERROR(VLOOKUP(B1726,RT!A:I,9,FALSE),"")</f>
        <v/>
      </c>
      <c r="P1726" s="52" t="str">
        <f t="array" ref="P1726">IFERROR(VLOOKUP(B1726,RT!A:H,8,FALSE),"")</f>
        <v/>
      </c>
      <c r="Q1726" s="55" t="str">
        <f t="array" ref="Q1726">IFERROR(VLOOKUP(B1726,RT!A:AA,27,FALSE),"")</f>
        <v/>
      </c>
      <c r="R1726" s="56" t="str">
        <f t="array" ref="R1726">IF(AND(E1726&lt;&gt;"",G1726="INS",K1726="OUI",M1726&gt;0),M1726*IF($O1726&gt;41790,5.94,5.65),"")</f>
        <v/>
      </c>
      <c r="S1726" s="50" t="str">
        <f t="array" ref="S1726">IF(AND(E1726&lt;&gt;"",G1726="REV",K1726="OUI",M1726&gt;0),M1726*IF($O1726&gt;41790,6.2,5.9),"")</f>
        <v/>
      </c>
      <c r="T1726" s="57" t="str">
        <f t="array" ref="T1726">IF(AND(E1726&lt;&gt;"",K1726="NON",OR(L1726="Branchement individuel",L1726="Batiment détruit")),3,"")</f>
        <v/>
      </c>
      <c r="U1726" s="58"/>
      <c r="V1726" s="58" t="str">
        <f t="array" ref="V1726">IF(AND(E1726&lt;&gt;"",K1726="OUI",Q1726="OUI"),18,"")</f>
        <v/>
      </c>
      <c r="W1726" s="49" t="str">
        <f t="array" ref="W1726">IF(AND(E1726&lt;&gt;"",K1726="OUI",Q1726="OUI"),60,"")</f>
        <v/>
      </c>
      <c r="X1726" s="56"/>
      <c r="Y1726" s="49"/>
      <c r="Z1726" s="49"/>
      <c r="AA1726" s="51"/>
      <c r="AB1726" s="48"/>
    </row>
    <row r="1727" spans="1:28" x14ac:dyDescent="0.25">
      <c r="A1727" s="152" t="str">
        <f t="array" ref="A1727">IF(D1727="",RIGHT(E1727,7),"")</f>
        <v>5500683</v>
      </c>
      <c r="B1727" s="152">
        <f t="array" ref="B1727">E1727</f>
        <v>10005500683</v>
      </c>
      <c r="C1727" s="61" t="str">
        <f t="array" ref="C1727">IFERROR(VLOOKUP(B1727,RT!A:B,2,FALSE),"")</f>
        <v/>
      </c>
      <c r="D1727" s="7" t="str">
        <f t="array" ref="D1727">IFERROR(VLOOKUP(B1727,RT!A:J,10,FALSE),"")</f>
        <v/>
      </c>
      <c r="E1727" s="203">
        <v>10005500683</v>
      </c>
      <c r="F1727" s="204" t="s">
        <v>1960</v>
      </c>
      <c r="G1727" s="204" t="s">
        <v>70</v>
      </c>
      <c r="H1727" s="204"/>
      <c r="I1727" s="204" t="s">
        <v>1833</v>
      </c>
      <c r="J1727" s="202" t="s">
        <v>324</v>
      </c>
      <c r="K1727" s="169" t="str">
        <f t="array" ref="K1727">IFERROR(VLOOKUP(B1727,RT!A:K,11,FALSE),"")</f>
        <v/>
      </c>
      <c r="L1727" s="170" t="str">
        <f t="array" ref="L1727">IFERROR(VLOOKUP(B1727,RT!A:AJ,36,FALSE),"")</f>
        <v/>
      </c>
      <c r="M1727" s="53" t="str">
        <f t="array" ref="M1727">IFERROR(VLOOKUP(B1727,RT!A:AL,38,FALSE),"")</f>
        <v/>
      </c>
      <c r="N1727" s="52" t="str">
        <f t="array" ref="N1727">IFERROR(VLOOKUP(B1727,RT!A:AK,37,FALSE),"")</f>
        <v/>
      </c>
      <c r="O1727" s="54" t="str">
        <f t="array" ref="O1727">IFERROR(VLOOKUP(B1727,RT!A:I,9,FALSE),"")</f>
        <v/>
      </c>
      <c r="P1727" s="52" t="str">
        <f t="array" ref="P1727">IFERROR(VLOOKUP(B1727,RT!A:H,8,FALSE),"")</f>
        <v/>
      </c>
      <c r="Q1727" s="55" t="str">
        <f t="array" ref="Q1727">IFERROR(VLOOKUP(B1727,RT!A:AA,27,FALSE),"")</f>
        <v/>
      </c>
      <c r="R1727" s="56" t="str">
        <f t="array" ref="R1727">IF(AND(E1727&lt;&gt;"",G1727="INS",K1727="OUI",M1727&gt;0),M1727*IF($O1727&gt;41790,5.94,5.65),"")</f>
        <v/>
      </c>
      <c r="S1727" s="50" t="str">
        <f t="array" ref="S1727">IF(AND(E1727&lt;&gt;"",G1727="REV",K1727="OUI",M1727&gt;0),M1727*IF($O1727&gt;41790,6.2,5.9),"")</f>
        <v/>
      </c>
      <c r="T1727" s="57" t="str">
        <f t="array" ref="T1727">IF(AND(E1727&lt;&gt;"",K1727="NON",OR(L1727="Branchement individuel",L1727="Batiment détruit")),3,"")</f>
        <v/>
      </c>
      <c r="U1727" s="58"/>
      <c r="V1727" s="58" t="str">
        <f t="array" ref="V1727">IF(AND(E1727&lt;&gt;"",K1727="OUI",Q1727="OUI"),18,"")</f>
        <v/>
      </c>
      <c r="W1727" s="49" t="str">
        <f t="array" ref="W1727">IF(AND(E1727&lt;&gt;"",K1727="OUI",Q1727="OUI"),60,"")</f>
        <v/>
      </c>
      <c r="X1727" s="56"/>
      <c r="Y1727" s="49"/>
      <c r="Z1727" s="49"/>
      <c r="AA1727" s="51"/>
      <c r="AB1727" s="48"/>
    </row>
    <row r="1728" spans="1:28" x14ac:dyDescent="0.25">
      <c r="A1728" s="152" t="str">
        <f t="array" ref="A1728">IF(D1728="",RIGHT(E1728,7),"")</f>
        <v>5422055</v>
      </c>
      <c r="B1728" s="152">
        <f t="array" ref="B1728">E1728</f>
        <v>10005422055</v>
      </c>
      <c r="C1728" s="61" t="str">
        <f t="array" ref="C1728">IFERROR(VLOOKUP(B1728,RT!A:B,2,FALSE),"")</f>
        <v/>
      </c>
      <c r="D1728" s="7" t="str">
        <f t="array" ref="D1728">IFERROR(VLOOKUP(B1728,RT!A:J,10,FALSE),"")</f>
        <v/>
      </c>
      <c r="E1728" s="203">
        <v>10005422055</v>
      </c>
      <c r="F1728" s="204" t="s">
        <v>1886</v>
      </c>
      <c r="G1728" s="204" t="s">
        <v>70</v>
      </c>
      <c r="H1728" s="204"/>
      <c r="I1728" s="204" t="s">
        <v>1833</v>
      </c>
      <c r="J1728" s="202" t="s">
        <v>324</v>
      </c>
      <c r="K1728" s="169" t="str">
        <f t="array" ref="K1728">IFERROR(VLOOKUP(B1728,RT!A:K,11,FALSE),"")</f>
        <v/>
      </c>
      <c r="L1728" s="170" t="str">
        <f t="array" ref="L1728">IFERROR(VLOOKUP(B1728,RT!A:AJ,36,FALSE),"")</f>
        <v/>
      </c>
      <c r="M1728" s="53" t="str">
        <f t="array" ref="M1728">IFERROR(VLOOKUP(B1728,RT!A:AL,38,FALSE),"")</f>
        <v/>
      </c>
      <c r="N1728" s="52" t="str">
        <f t="array" ref="N1728">IFERROR(VLOOKUP(B1728,RT!A:AK,37,FALSE),"")</f>
        <v/>
      </c>
      <c r="O1728" s="54" t="str">
        <f t="array" ref="O1728">IFERROR(VLOOKUP(B1728,RT!A:I,9,FALSE),"")</f>
        <v/>
      </c>
      <c r="P1728" s="52" t="str">
        <f t="array" ref="P1728">IFERROR(VLOOKUP(B1728,RT!A:H,8,FALSE),"")</f>
        <v/>
      </c>
      <c r="Q1728" s="55" t="str">
        <f t="array" ref="Q1728">IFERROR(VLOOKUP(B1728,RT!A:AA,27,FALSE),"")</f>
        <v/>
      </c>
      <c r="R1728" s="56" t="str">
        <f t="array" ref="R1728">IF(AND(E1728&lt;&gt;"",G1728="INS",K1728="OUI",M1728&gt;0),M1728*IF($O1728&gt;41790,5.94,5.65),"")</f>
        <v/>
      </c>
      <c r="S1728" s="50" t="str">
        <f t="array" ref="S1728">IF(AND(E1728&lt;&gt;"",G1728="REV",K1728="OUI",M1728&gt;0),M1728*IF($O1728&gt;41790,6.2,5.9),"")</f>
        <v/>
      </c>
      <c r="T1728" s="57" t="str">
        <f t="array" ref="T1728">IF(AND(E1728&lt;&gt;"",K1728="NON",OR(L1728="Branchement individuel",L1728="Batiment détruit")),3,"")</f>
        <v/>
      </c>
      <c r="U1728" s="58"/>
      <c r="V1728" s="58" t="str">
        <f t="array" ref="V1728">IF(AND(E1728&lt;&gt;"",K1728="OUI",Q1728="OUI"),18,"")</f>
        <v/>
      </c>
      <c r="W1728" s="49" t="str">
        <f t="array" ref="W1728">IF(AND(E1728&lt;&gt;"",K1728="OUI",Q1728="OUI"),60,"")</f>
        <v/>
      </c>
      <c r="X1728" s="56"/>
      <c r="Y1728" s="49"/>
      <c r="Z1728" s="49"/>
      <c r="AA1728" s="51"/>
      <c r="AB1728" s="48"/>
    </row>
    <row r="1729" spans="1:28" x14ac:dyDescent="0.25">
      <c r="A1729" s="152" t="str">
        <f t="array" ref="A1729">IF(D1729="",RIGHT(E1729,7),"")</f>
        <v>5425210</v>
      </c>
      <c r="B1729" s="152">
        <f t="array" ref="B1729">E1729</f>
        <v>10005425210</v>
      </c>
      <c r="C1729" s="61" t="str">
        <f t="array" ref="C1729">IFERROR(VLOOKUP(B1729,RT!A:B,2,FALSE),"")</f>
        <v/>
      </c>
      <c r="D1729" s="7" t="str">
        <f t="array" ref="D1729">IFERROR(VLOOKUP(B1729,RT!A:J,10,FALSE),"")</f>
        <v/>
      </c>
      <c r="E1729" s="203">
        <v>10005425210</v>
      </c>
      <c r="F1729" s="204" t="s">
        <v>1887</v>
      </c>
      <c r="G1729" s="204" t="s">
        <v>70</v>
      </c>
      <c r="H1729" s="204"/>
      <c r="I1729" s="204" t="s">
        <v>1833</v>
      </c>
      <c r="J1729" s="202" t="s">
        <v>324</v>
      </c>
      <c r="K1729" s="169" t="str">
        <f t="array" ref="K1729">IFERROR(VLOOKUP(B1729,RT!A:K,11,FALSE),"")</f>
        <v/>
      </c>
      <c r="L1729" s="170" t="str">
        <f t="array" ref="L1729">IFERROR(VLOOKUP(B1729,RT!A:AJ,36,FALSE),"")</f>
        <v/>
      </c>
      <c r="M1729" s="53" t="str">
        <f t="array" ref="M1729">IFERROR(VLOOKUP(B1729,RT!A:AL,38,FALSE),"")</f>
        <v/>
      </c>
      <c r="N1729" s="52" t="str">
        <f t="array" ref="N1729">IFERROR(VLOOKUP(B1729,RT!A:AK,37,FALSE),"")</f>
        <v/>
      </c>
      <c r="O1729" s="54" t="str">
        <f t="array" ref="O1729">IFERROR(VLOOKUP(B1729,RT!A:I,9,FALSE),"")</f>
        <v/>
      </c>
      <c r="P1729" s="52" t="str">
        <f t="array" ref="P1729">IFERROR(VLOOKUP(B1729,RT!A:H,8,FALSE),"")</f>
        <v/>
      </c>
      <c r="Q1729" s="55" t="str">
        <f t="array" ref="Q1729">IFERROR(VLOOKUP(B1729,RT!A:AA,27,FALSE),"")</f>
        <v/>
      </c>
      <c r="R1729" s="56" t="str">
        <f t="array" ref="R1729">IF(AND(E1729&lt;&gt;"",G1729="INS",K1729="OUI",M1729&gt;0),M1729*IF($O1729&gt;41790,5.94,5.65),"")</f>
        <v/>
      </c>
      <c r="S1729" s="50" t="str">
        <f t="array" ref="S1729">IF(AND(E1729&lt;&gt;"",G1729="REV",K1729="OUI",M1729&gt;0),M1729*IF($O1729&gt;41790,6.2,5.9),"")</f>
        <v/>
      </c>
      <c r="T1729" s="57" t="str">
        <f t="array" ref="T1729">IF(AND(E1729&lt;&gt;"",K1729="NON",OR(L1729="Branchement individuel",L1729="Batiment détruit")),3,"")</f>
        <v/>
      </c>
      <c r="U1729" s="58"/>
      <c r="V1729" s="58" t="str">
        <f t="array" ref="V1729">IF(AND(E1729&lt;&gt;"",K1729="OUI",Q1729="OUI"),18,"")</f>
        <v/>
      </c>
      <c r="W1729" s="49" t="str">
        <f t="array" ref="W1729">IF(AND(E1729&lt;&gt;"",K1729="OUI",Q1729="OUI"),60,"")</f>
        <v/>
      </c>
      <c r="X1729" s="56"/>
      <c r="Y1729" s="49"/>
      <c r="Z1729" s="49"/>
      <c r="AA1729" s="51"/>
      <c r="AB1729" s="48"/>
    </row>
    <row r="1730" spans="1:28" x14ac:dyDescent="0.25">
      <c r="A1730" s="152" t="str">
        <f t="array" ref="A1730">IF(D1730="",RIGHT(E1730,7),"")</f>
        <v>5459015</v>
      </c>
      <c r="B1730" s="152">
        <f t="array" ref="B1730">E1730</f>
        <v>10005459015</v>
      </c>
      <c r="C1730" s="61" t="str">
        <f t="array" ref="C1730">IFERROR(VLOOKUP(B1730,RT!A:B,2,FALSE),"")</f>
        <v/>
      </c>
      <c r="D1730" s="7" t="str">
        <f t="array" ref="D1730">IFERROR(VLOOKUP(B1730,RT!A:J,10,FALSE),"")</f>
        <v/>
      </c>
      <c r="E1730" s="203">
        <v>10005459015</v>
      </c>
      <c r="F1730" s="204" t="s">
        <v>1898</v>
      </c>
      <c r="G1730" s="204" t="s">
        <v>70</v>
      </c>
      <c r="H1730" s="204"/>
      <c r="I1730" s="204" t="s">
        <v>1833</v>
      </c>
      <c r="J1730" s="202" t="s">
        <v>324</v>
      </c>
      <c r="K1730" s="169" t="str">
        <f t="array" ref="K1730">IFERROR(VLOOKUP(B1730,RT!A:K,11,FALSE),"")</f>
        <v/>
      </c>
      <c r="L1730" s="170" t="str">
        <f t="array" ref="L1730">IFERROR(VLOOKUP(B1730,RT!A:AJ,36,FALSE),"")</f>
        <v/>
      </c>
      <c r="M1730" s="53" t="str">
        <f t="array" ref="M1730">IFERROR(VLOOKUP(B1730,RT!A:AL,38,FALSE),"")</f>
        <v/>
      </c>
      <c r="N1730" s="52" t="str">
        <f t="array" ref="N1730">IFERROR(VLOOKUP(B1730,RT!A:AK,37,FALSE),"")</f>
        <v/>
      </c>
      <c r="O1730" s="54" t="str">
        <f t="array" ref="O1730">IFERROR(VLOOKUP(B1730,RT!A:I,9,FALSE),"")</f>
        <v/>
      </c>
      <c r="P1730" s="52" t="str">
        <f t="array" ref="P1730">IFERROR(VLOOKUP(B1730,RT!A:H,8,FALSE),"")</f>
        <v/>
      </c>
      <c r="Q1730" s="55" t="str">
        <f t="array" ref="Q1730">IFERROR(VLOOKUP(B1730,RT!A:AA,27,FALSE),"")</f>
        <v/>
      </c>
      <c r="R1730" s="56" t="str">
        <f t="array" ref="R1730">IF(AND(E1730&lt;&gt;"",G1730="INS",K1730="OUI",M1730&gt;0),M1730*IF($O1730&gt;41790,5.94,5.65),"")</f>
        <v/>
      </c>
      <c r="S1730" s="50" t="str">
        <f t="array" ref="S1730">IF(AND(E1730&lt;&gt;"",G1730="REV",K1730="OUI",M1730&gt;0),M1730*IF($O1730&gt;41790,6.2,5.9),"")</f>
        <v/>
      </c>
      <c r="T1730" s="57" t="str">
        <f t="array" ref="T1730">IF(AND(E1730&lt;&gt;"",K1730="NON",OR(L1730="Branchement individuel",L1730="Batiment détruit")),3,"")</f>
        <v/>
      </c>
      <c r="U1730" s="58"/>
      <c r="V1730" s="58" t="str">
        <f t="array" ref="V1730">IF(AND(E1730&lt;&gt;"",K1730="OUI",Q1730="OUI"),18,"")</f>
        <v/>
      </c>
      <c r="W1730" s="49" t="str">
        <f t="array" ref="W1730">IF(AND(E1730&lt;&gt;"",K1730="OUI",Q1730="OUI"),60,"")</f>
        <v/>
      </c>
      <c r="X1730" s="56"/>
      <c r="Y1730" s="49"/>
      <c r="Z1730" s="49"/>
      <c r="AA1730" s="51"/>
      <c r="AB1730" s="48"/>
    </row>
    <row r="1731" spans="1:28" x14ac:dyDescent="0.25">
      <c r="A1731" s="152" t="str">
        <f t="array" ref="A1731">IF(D1731="",RIGHT(E1731,7),"")</f>
        <v>5499306</v>
      </c>
      <c r="B1731" s="152">
        <f t="array" ref="B1731">E1731</f>
        <v>10005499306</v>
      </c>
      <c r="C1731" s="61" t="str">
        <f t="array" ref="C1731">IFERROR(VLOOKUP(B1731,RT!A:B,2,FALSE),"")</f>
        <v/>
      </c>
      <c r="D1731" s="7" t="str">
        <f t="array" ref="D1731">IFERROR(VLOOKUP(B1731,RT!A:J,10,FALSE),"")</f>
        <v/>
      </c>
      <c r="E1731" s="203">
        <v>10005499306</v>
      </c>
      <c r="F1731" s="204" t="s">
        <v>1956</v>
      </c>
      <c r="G1731" s="204" t="s">
        <v>70</v>
      </c>
      <c r="H1731" s="204"/>
      <c r="I1731" s="204" t="s">
        <v>1833</v>
      </c>
      <c r="J1731" s="202" t="s">
        <v>324</v>
      </c>
      <c r="K1731" s="169" t="str">
        <f t="array" ref="K1731">IFERROR(VLOOKUP(B1731,RT!A:K,11,FALSE),"")</f>
        <v/>
      </c>
      <c r="L1731" s="170" t="str">
        <f t="array" ref="L1731">IFERROR(VLOOKUP(B1731,RT!A:AJ,36,FALSE),"")</f>
        <v/>
      </c>
      <c r="M1731" s="53" t="str">
        <f t="array" ref="M1731">IFERROR(VLOOKUP(B1731,RT!A:AL,38,FALSE),"")</f>
        <v/>
      </c>
      <c r="N1731" s="52" t="str">
        <f t="array" ref="N1731">IFERROR(VLOOKUP(B1731,RT!A:AK,37,FALSE),"")</f>
        <v/>
      </c>
      <c r="O1731" s="54" t="str">
        <f t="array" ref="O1731">IFERROR(VLOOKUP(B1731,RT!A:I,9,FALSE),"")</f>
        <v/>
      </c>
      <c r="P1731" s="52" t="str">
        <f t="array" ref="P1731">IFERROR(VLOOKUP(B1731,RT!A:H,8,FALSE),"")</f>
        <v/>
      </c>
      <c r="Q1731" s="55" t="str">
        <f t="array" ref="Q1731">IFERROR(VLOOKUP(B1731,RT!A:AA,27,FALSE),"")</f>
        <v/>
      </c>
      <c r="R1731" s="56" t="str">
        <f t="array" ref="R1731">IF(AND(E1731&lt;&gt;"",G1731="INS",K1731="OUI",M1731&gt;0),M1731*IF($O1731&gt;41790,5.94,5.65),"")</f>
        <v/>
      </c>
      <c r="S1731" s="50" t="str">
        <f t="array" ref="S1731">IF(AND(E1731&lt;&gt;"",G1731="REV",K1731="OUI",M1731&gt;0),M1731*IF($O1731&gt;41790,6.2,5.9),"")</f>
        <v/>
      </c>
      <c r="T1731" s="57" t="str">
        <f t="array" ref="T1731">IF(AND(E1731&lt;&gt;"",K1731="NON",OR(L1731="Branchement individuel",L1731="Batiment détruit")),3,"")</f>
        <v/>
      </c>
      <c r="U1731" s="58"/>
      <c r="V1731" s="58" t="str">
        <f t="array" ref="V1731">IF(AND(E1731&lt;&gt;"",K1731="OUI",Q1731="OUI"),18,"")</f>
        <v/>
      </c>
      <c r="W1731" s="49" t="str">
        <f t="array" ref="W1731">IF(AND(E1731&lt;&gt;"",K1731="OUI",Q1731="OUI"),60,"")</f>
        <v/>
      </c>
      <c r="X1731" s="56"/>
      <c r="Y1731" s="49"/>
      <c r="Z1731" s="49"/>
      <c r="AA1731" s="51"/>
      <c r="AB1731" s="48"/>
    </row>
    <row r="1732" spans="1:28" x14ac:dyDescent="0.25">
      <c r="A1732" s="152" t="str">
        <f t="array" ref="A1732">IF(D1732="",RIGHT(E1732,7),"")</f>
        <v>5503137</v>
      </c>
      <c r="B1732" s="152">
        <f t="array" ref="B1732">E1732</f>
        <v>10005503137</v>
      </c>
      <c r="C1732" s="61" t="str">
        <f t="array" ref="C1732">IFERROR(VLOOKUP(B1732,RT!A:B,2,FALSE),"")</f>
        <v/>
      </c>
      <c r="D1732" s="7" t="str">
        <f t="array" ref="D1732">IFERROR(VLOOKUP(B1732,RT!A:J,10,FALSE),"")</f>
        <v/>
      </c>
      <c r="E1732" s="203">
        <v>10005503137</v>
      </c>
      <c r="F1732" s="204" t="s">
        <v>1903</v>
      </c>
      <c r="G1732" s="204" t="s">
        <v>70</v>
      </c>
      <c r="H1732" s="204"/>
      <c r="I1732" s="204" t="s">
        <v>1833</v>
      </c>
      <c r="J1732" s="202" t="s">
        <v>324</v>
      </c>
      <c r="K1732" s="169" t="str">
        <f t="array" ref="K1732">IFERROR(VLOOKUP(B1732,RT!A:K,11,FALSE),"")</f>
        <v/>
      </c>
      <c r="L1732" s="170" t="str">
        <f t="array" ref="L1732">IFERROR(VLOOKUP(B1732,RT!A:AJ,36,FALSE),"")</f>
        <v/>
      </c>
      <c r="M1732" s="53" t="str">
        <f t="array" ref="M1732">IFERROR(VLOOKUP(B1732,RT!A:AL,38,FALSE),"")</f>
        <v/>
      </c>
      <c r="N1732" s="52" t="str">
        <f t="array" ref="N1732">IFERROR(VLOOKUP(B1732,RT!A:AK,37,FALSE),"")</f>
        <v/>
      </c>
      <c r="O1732" s="54" t="str">
        <f t="array" ref="O1732">IFERROR(VLOOKUP(B1732,RT!A:I,9,FALSE),"")</f>
        <v/>
      </c>
      <c r="P1732" s="52" t="str">
        <f t="array" ref="P1732">IFERROR(VLOOKUP(B1732,RT!A:H,8,FALSE),"")</f>
        <v/>
      </c>
      <c r="Q1732" s="55" t="str">
        <f t="array" ref="Q1732">IFERROR(VLOOKUP(B1732,RT!A:AA,27,FALSE),"")</f>
        <v/>
      </c>
      <c r="R1732" s="56" t="str">
        <f t="array" ref="R1732">IF(AND(E1732&lt;&gt;"",G1732="INS",K1732="OUI",M1732&gt;0),M1732*IF($O1732&gt;41790,5.94,5.65),"")</f>
        <v/>
      </c>
      <c r="S1732" s="50" t="str">
        <f t="array" ref="S1732">IF(AND(E1732&lt;&gt;"",G1732="REV",K1732="OUI",M1732&gt;0),M1732*IF($O1732&gt;41790,6.2,5.9),"")</f>
        <v/>
      </c>
      <c r="T1732" s="57" t="str">
        <f t="array" ref="T1732">IF(AND(E1732&lt;&gt;"",K1732="NON",OR(L1732="Branchement individuel",L1732="Batiment détruit")),3,"")</f>
        <v/>
      </c>
      <c r="U1732" s="58"/>
      <c r="V1732" s="58" t="str">
        <f t="array" ref="V1732">IF(AND(E1732&lt;&gt;"",K1732="OUI",Q1732="OUI"),18,"")</f>
        <v/>
      </c>
      <c r="W1732" s="49" t="str">
        <f t="array" ref="W1732">IF(AND(E1732&lt;&gt;"",K1732="OUI",Q1732="OUI"),60,"")</f>
        <v/>
      </c>
      <c r="X1732" s="56"/>
      <c r="Y1732" s="49"/>
      <c r="Z1732" s="49"/>
      <c r="AA1732" s="51"/>
      <c r="AB1732" s="48"/>
    </row>
    <row r="1733" spans="1:28" x14ac:dyDescent="0.25">
      <c r="A1733" s="152" t="str">
        <f t="array" ref="A1733">IF(D1733="",RIGHT(E1733,7),"")</f>
        <v>5287042</v>
      </c>
      <c r="B1733" s="152">
        <f t="array" ref="B1733">E1733</f>
        <v>10005287042</v>
      </c>
      <c r="C1733" s="61" t="str">
        <f t="array" ref="C1733">IFERROR(VLOOKUP(B1733,RT!A:B,2,FALSE),"")</f>
        <v/>
      </c>
      <c r="D1733" s="7" t="str">
        <f t="array" ref="D1733">IFERROR(VLOOKUP(B1733,RT!A:J,10,FALSE),"")</f>
        <v/>
      </c>
      <c r="E1733" s="203">
        <v>10005287042</v>
      </c>
      <c r="F1733" s="204" t="s">
        <v>2022</v>
      </c>
      <c r="G1733" s="204" t="s">
        <v>70</v>
      </c>
      <c r="H1733" s="204"/>
      <c r="I1733" s="204" t="s">
        <v>2023</v>
      </c>
      <c r="J1733" s="202" t="s">
        <v>324</v>
      </c>
      <c r="K1733" s="169" t="str">
        <f t="array" ref="K1733">IFERROR(VLOOKUP(B1733,RT!A:K,11,FALSE),"")</f>
        <v/>
      </c>
      <c r="L1733" s="170" t="str">
        <f t="array" ref="L1733">IFERROR(VLOOKUP(B1733,RT!A:AJ,36,FALSE),"")</f>
        <v/>
      </c>
      <c r="M1733" s="53" t="str">
        <f t="array" ref="M1733">IFERROR(VLOOKUP(B1733,RT!A:AL,38,FALSE),"")</f>
        <v/>
      </c>
      <c r="N1733" s="52" t="str">
        <f t="array" ref="N1733">IFERROR(VLOOKUP(B1733,RT!A:AK,37,FALSE),"")</f>
        <v/>
      </c>
      <c r="O1733" s="54" t="str">
        <f t="array" ref="O1733">IFERROR(VLOOKUP(B1733,RT!A:I,9,FALSE),"")</f>
        <v/>
      </c>
      <c r="P1733" s="52" t="str">
        <f t="array" ref="P1733">IFERROR(VLOOKUP(B1733,RT!A:H,8,FALSE),"")</f>
        <v/>
      </c>
      <c r="Q1733" s="55" t="str">
        <f t="array" ref="Q1733">IFERROR(VLOOKUP(B1733,RT!A:AA,27,FALSE),"")</f>
        <v/>
      </c>
      <c r="R1733" s="56" t="str">
        <f t="array" ref="R1733">IF(AND(E1733&lt;&gt;"",G1733="INS",K1733="OUI",M1733&gt;0),M1733*IF($O1733&gt;41790,5.94,5.65),"")</f>
        <v/>
      </c>
      <c r="S1733" s="50" t="str">
        <f t="array" ref="S1733">IF(AND(E1733&lt;&gt;"",G1733="REV",K1733="OUI",M1733&gt;0),M1733*IF($O1733&gt;41790,6.2,5.9),"")</f>
        <v/>
      </c>
      <c r="T1733" s="57" t="str">
        <f t="array" ref="T1733">IF(AND(E1733&lt;&gt;"",K1733="NON",OR(L1733="Branchement individuel",L1733="Batiment détruit")),3,"")</f>
        <v/>
      </c>
      <c r="U1733" s="58"/>
      <c r="V1733" s="58" t="str">
        <f t="array" ref="V1733">IF(AND(E1733&lt;&gt;"",K1733="OUI",Q1733="OUI"),18,"")</f>
        <v/>
      </c>
      <c r="W1733" s="49" t="str">
        <f t="array" ref="W1733">IF(AND(E1733&lt;&gt;"",K1733="OUI",Q1733="OUI"),60,"")</f>
        <v/>
      </c>
      <c r="X1733" s="56"/>
      <c r="Y1733" s="49"/>
      <c r="Z1733" s="49"/>
      <c r="AA1733" s="51"/>
      <c r="AB1733" s="48"/>
    </row>
    <row r="1734" spans="1:28" x14ac:dyDescent="0.25">
      <c r="A1734" s="152" t="str">
        <f t="array" ref="A1734">IF(D1734="",RIGHT(E1734,7),"")</f>
        <v>5201156</v>
      </c>
      <c r="B1734" s="152">
        <f t="array" ref="B1734">E1734</f>
        <v>10005201156</v>
      </c>
      <c r="C1734" s="61" t="str">
        <f t="array" ref="C1734">IFERROR(VLOOKUP(B1734,RT!A:B,2,FALSE),"")</f>
        <v/>
      </c>
      <c r="D1734" s="7" t="str">
        <f t="array" ref="D1734">IFERROR(VLOOKUP(B1734,RT!A:J,10,FALSE),"")</f>
        <v/>
      </c>
      <c r="E1734" s="203">
        <v>10005201156</v>
      </c>
      <c r="F1734" s="204" t="s">
        <v>2024</v>
      </c>
      <c r="G1734" s="204" t="s">
        <v>70</v>
      </c>
      <c r="H1734" s="204"/>
      <c r="I1734" s="204" t="s">
        <v>2023</v>
      </c>
      <c r="J1734" s="202" t="s">
        <v>324</v>
      </c>
      <c r="K1734" s="169" t="str">
        <f t="array" ref="K1734">IFERROR(VLOOKUP(B1734,RT!A:K,11,FALSE),"")</f>
        <v/>
      </c>
      <c r="L1734" s="170" t="str">
        <f t="array" ref="L1734">IFERROR(VLOOKUP(B1734,RT!A:AJ,36,FALSE),"")</f>
        <v/>
      </c>
      <c r="M1734" s="53" t="str">
        <f t="array" ref="M1734">IFERROR(VLOOKUP(B1734,RT!A:AL,38,FALSE),"")</f>
        <v/>
      </c>
      <c r="N1734" s="52" t="str">
        <f t="array" ref="N1734">IFERROR(VLOOKUP(B1734,RT!A:AK,37,FALSE),"")</f>
        <v/>
      </c>
      <c r="O1734" s="54" t="str">
        <f t="array" ref="O1734">IFERROR(VLOOKUP(B1734,RT!A:I,9,FALSE),"")</f>
        <v/>
      </c>
      <c r="P1734" s="52" t="str">
        <f t="array" ref="P1734">IFERROR(VLOOKUP(B1734,RT!A:H,8,FALSE),"")</f>
        <v/>
      </c>
      <c r="Q1734" s="55" t="str">
        <f t="array" ref="Q1734">IFERROR(VLOOKUP(B1734,RT!A:AA,27,FALSE),"")</f>
        <v/>
      </c>
      <c r="R1734" s="56" t="str">
        <f t="array" ref="R1734">IF(AND(E1734&lt;&gt;"",G1734="INS",K1734="OUI",M1734&gt;0),M1734*IF($O1734&gt;41790,5.94,5.65),"")</f>
        <v/>
      </c>
      <c r="S1734" s="50" t="str">
        <f t="array" ref="S1734">IF(AND(E1734&lt;&gt;"",G1734="REV",K1734="OUI",M1734&gt;0),M1734*IF($O1734&gt;41790,6.2,5.9),"")</f>
        <v/>
      </c>
      <c r="T1734" s="57" t="str">
        <f t="array" ref="T1734">IF(AND(E1734&lt;&gt;"",K1734="NON",OR(L1734="Branchement individuel",L1734="Batiment détruit")),3,"")</f>
        <v/>
      </c>
      <c r="U1734" s="58"/>
      <c r="V1734" s="58" t="str">
        <f t="array" ref="V1734">IF(AND(E1734&lt;&gt;"",K1734="OUI",Q1734="OUI"),18,"")</f>
        <v/>
      </c>
      <c r="W1734" s="49" t="str">
        <f t="array" ref="W1734">IF(AND(E1734&lt;&gt;"",K1734="OUI",Q1734="OUI"),60,"")</f>
        <v/>
      </c>
      <c r="X1734" s="56"/>
      <c r="Y1734" s="49"/>
      <c r="Z1734" s="49"/>
      <c r="AA1734" s="51"/>
      <c r="AB1734" s="48"/>
    </row>
    <row r="1735" spans="1:28" x14ac:dyDescent="0.25">
      <c r="A1735" s="152" t="str">
        <f t="array" ref="A1735">IF(D1735="",RIGHT(E1735,7),"")</f>
        <v>5425936</v>
      </c>
      <c r="B1735" s="152">
        <f t="array" ref="B1735">E1735</f>
        <v>10005425936</v>
      </c>
      <c r="C1735" s="61" t="str">
        <f t="array" ref="C1735">IFERROR(VLOOKUP(B1735,RT!A:B,2,FALSE),"")</f>
        <v/>
      </c>
      <c r="D1735" s="7" t="str">
        <f t="array" ref="D1735">IFERROR(VLOOKUP(B1735,RT!A:J,10,FALSE),"")</f>
        <v/>
      </c>
      <c r="E1735" s="203">
        <v>10005425936</v>
      </c>
      <c r="F1735" s="204" t="s">
        <v>2293</v>
      </c>
      <c r="G1735" s="204" t="s">
        <v>70</v>
      </c>
      <c r="H1735" s="204"/>
      <c r="I1735" s="204" t="s">
        <v>2294</v>
      </c>
      <c r="J1735" s="202" t="s">
        <v>324</v>
      </c>
      <c r="K1735" s="169" t="str">
        <f t="array" ref="K1735">IFERROR(VLOOKUP(B1735,RT!A:K,11,FALSE),"")</f>
        <v/>
      </c>
      <c r="L1735" s="170" t="str">
        <f t="array" ref="L1735">IFERROR(VLOOKUP(B1735,RT!A:AJ,36,FALSE),"")</f>
        <v/>
      </c>
      <c r="M1735" s="53" t="str">
        <f t="array" ref="M1735">IFERROR(VLOOKUP(B1735,RT!A:AL,38,FALSE),"")</f>
        <v/>
      </c>
      <c r="N1735" s="52" t="str">
        <f t="array" ref="N1735">IFERROR(VLOOKUP(B1735,RT!A:AK,37,FALSE),"")</f>
        <v/>
      </c>
      <c r="O1735" s="54" t="str">
        <f t="array" ref="O1735">IFERROR(VLOOKUP(B1735,RT!A:I,9,FALSE),"")</f>
        <v/>
      </c>
      <c r="P1735" s="52" t="str">
        <f t="array" ref="P1735">IFERROR(VLOOKUP(B1735,RT!A:H,8,FALSE),"")</f>
        <v/>
      </c>
      <c r="Q1735" s="55" t="str">
        <f t="array" ref="Q1735">IFERROR(VLOOKUP(B1735,RT!A:AA,27,FALSE),"")</f>
        <v/>
      </c>
      <c r="R1735" s="56" t="str">
        <f t="array" ref="R1735">IF(AND(E1735&lt;&gt;"",G1735="INS",K1735="OUI",M1735&gt;0),M1735*IF($O1735&gt;41790,5.94,5.65),"")</f>
        <v/>
      </c>
      <c r="S1735" s="50" t="str">
        <f t="array" ref="S1735">IF(AND(E1735&lt;&gt;"",G1735="REV",K1735="OUI",M1735&gt;0),M1735*IF($O1735&gt;41790,6.2,5.9),"")</f>
        <v/>
      </c>
      <c r="T1735" s="57" t="str">
        <f t="array" ref="T1735">IF(AND(E1735&lt;&gt;"",K1735="NON",OR(L1735="Branchement individuel",L1735="Batiment détruit")),3,"")</f>
        <v/>
      </c>
      <c r="U1735" s="58"/>
      <c r="V1735" s="58" t="str">
        <f t="array" ref="V1735">IF(AND(E1735&lt;&gt;"",K1735="OUI",Q1735="OUI"),18,"")</f>
        <v/>
      </c>
      <c r="W1735" s="49" t="str">
        <f t="array" ref="W1735">IF(AND(E1735&lt;&gt;"",K1735="OUI",Q1735="OUI"),60,"")</f>
        <v/>
      </c>
      <c r="X1735" s="56"/>
      <c r="Y1735" s="49"/>
      <c r="Z1735" s="49"/>
      <c r="AA1735" s="51"/>
      <c r="AB1735" s="48"/>
    </row>
    <row r="1736" spans="1:28" x14ac:dyDescent="0.25">
      <c r="A1736" s="152" t="str">
        <f t="array" ref="A1736">IF(D1736="",RIGHT(E1736,7),"")</f>
        <v>5224681</v>
      </c>
      <c r="B1736" s="152">
        <f t="array" ref="B1736">E1736</f>
        <v>10005224681</v>
      </c>
      <c r="C1736" s="61" t="str">
        <f t="array" ref="C1736">IFERROR(VLOOKUP(B1736,RT!A:B,2,FALSE),"")</f>
        <v/>
      </c>
      <c r="D1736" s="7" t="str">
        <f t="array" ref="D1736">IFERROR(VLOOKUP(B1736,RT!A:J,10,FALSE),"")</f>
        <v/>
      </c>
      <c r="E1736" s="203">
        <v>10005224681</v>
      </c>
      <c r="F1736" s="204" t="s">
        <v>69</v>
      </c>
      <c r="G1736" s="204" t="s">
        <v>70</v>
      </c>
      <c r="H1736" s="204"/>
      <c r="I1736" s="204" t="s">
        <v>71</v>
      </c>
      <c r="J1736" s="202" t="s">
        <v>72</v>
      </c>
      <c r="K1736" s="169" t="str">
        <f t="array" ref="K1736">IFERROR(VLOOKUP(B1736,RT!A:K,11,FALSE),"")</f>
        <v/>
      </c>
      <c r="L1736" s="170" t="str">
        <f t="array" ref="L1736">IFERROR(VLOOKUP(B1736,RT!A:AJ,36,FALSE),"")</f>
        <v/>
      </c>
      <c r="M1736" s="53" t="str">
        <f t="array" ref="M1736">IFERROR(VLOOKUP(B1736,RT!A:AL,38,FALSE),"")</f>
        <v/>
      </c>
      <c r="N1736" s="52" t="str">
        <f t="array" ref="N1736">IFERROR(VLOOKUP(B1736,RT!A:AK,37,FALSE),"")</f>
        <v/>
      </c>
      <c r="O1736" s="54" t="str">
        <f t="array" ref="O1736">IFERROR(VLOOKUP(B1736,RT!A:I,9,FALSE),"")</f>
        <v/>
      </c>
      <c r="P1736" s="52" t="str">
        <f t="array" ref="P1736">IFERROR(VLOOKUP(B1736,RT!A:H,8,FALSE),"")</f>
        <v/>
      </c>
      <c r="Q1736" s="55" t="str">
        <f t="array" ref="Q1736">IFERROR(VLOOKUP(B1736,RT!A:AA,27,FALSE),"")</f>
        <v/>
      </c>
      <c r="R1736" s="56" t="str">
        <f t="array" ref="R1736">IF(AND(E1736&lt;&gt;"",G1736="INS",K1736="OUI",M1736&gt;0),M1736*IF($O1736&gt;41790,5.94,5.65),"")</f>
        <v/>
      </c>
      <c r="S1736" s="50" t="str">
        <f t="array" ref="S1736">IF(AND(E1736&lt;&gt;"",G1736="REV",K1736="OUI",M1736&gt;0),M1736*IF($O1736&gt;41790,6.2,5.9),"")</f>
        <v/>
      </c>
      <c r="T1736" s="57" t="str">
        <f t="array" ref="T1736">IF(AND(E1736&lt;&gt;"",K1736="NON",OR(L1736="Branchement individuel",L1736="Batiment détruit")),3,"")</f>
        <v/>
      </c>
      <c r="U1736" s="58"/>
      <c r="V1736" s="58" t="str">
        <f t="array" ref="V1736">IF(AND(E1736&lt;&gt;"",K1736="OUI",Q1736="OUI"),18,"")</f>
        <v/>
      </c>
      <c r="W1736" s="49" t="str">
        <f t="array" ref="W1736">IF(AND(E1736&lt;&gt;"",K1736="OUI",Q1736="OUI"),60,"")</f>
        <v/>
      </c>
      <c r="X1736" s="56"/>
      <c r="Y1736" s="49"/>
      <c r="Z1736" s="49"/>
      <c r="AA1736" s="51"/>
      <c r="AB1736" s="48"/>
    </row>
    <row r="1737" spans="1:28" x14ac:dyDescent="0.25">
      <c r="A1737" s="152" t="str">
        <f t="array" ref="A1737">IF(D1737="",RIGHT(E1737,7),"")</f>
        <v>5253593</v>
      </c>
      <c r="B1737" s="152">
        <f t="array" ref="B1737">E1737</f>
        <v>10005253593</v>
      </c>
      <c r="C1737" s="61" t="str">
        <f t="array" ref="C1737">IFERROR(VLOOKUP(B1737,RT!A:B,2,FALSE),"")</f>
        <v/>
      </c>
      <c r="D1737" s="7" t="str">
        <f t="array" ref="D1737">IFERROR(VLOOKUP(B1737,RT!A:J,10,FALSE),"")</f>
        <v/>
      </c>
      <c r="E1737" s="203">
        <v>10005253593</v>
      </c>
      <c r="F1737" s="204" t="s">
        <v>646</v>
      </c>
      <c r="G1737" s="204" t="s">
        <v>70</v>
      </c>
      <c r="H1737" s="204"/>
      <c r="I1737" s="204" t="s">
        <v>647</v>
      </c>
      <c r="J1737" s="202" t="s">
        <v>72</v>
      </c>
      <c r="K1737" s="169" t="str">
        <f t="array" ref="K1737">IFERROR(VLOOKUP(B1737,RT!A:K,11,FALSE),"")</f>
        <v/>
      </c>
      <c r="L1737" s="170" t="str">
        <f t="array" ref="L1737">IFERROR(VLOOKUP(B1737,RT!A:AJ,36,FALSE),"")</f>
        <v/>
      </c>
      <c r="M1737" s="53" t="str">
        <f t="array" ref="M1737">IFERROR(VLOOKUP(B1737,RT!A:AL,38,FALSE),"")</f>
        <v/>
      </c>
      <c r="N1737" s="52" t="str">
        <f t="array" ref="N1737">IFERROR(VLOOKUP(B1737,RT!A:AK,37,FALSE),"")</f>
        <v/>
      </c>
      <c r="O1737" s="54" t="str">
        <f t="array" ref="O1737">IFERROR(VLOOKUP(B1737,RT!A:I,9,FALSE),"")</f>
        <v/>
      </c>
      <c r="P1737" s="52" t="str">
        <f t="array" ref="P1737">IFERROR(VLOOKUP(B1737,RT!A:H,8,FALSE),"")</f>
        <v/>
      </c>
      <c r="Q1737" s="55" t="str">
        <f t="array" ref="Q1737">IFERROR(VLOOKUP(B1737,RT!A:AA,27,FALSE),"")</f>
        <v/>
      </c>
      <c r="R1737" s="56" t="str">
        <f t="array" ref="R1737">IF(AND(E1737&lt;&gt;"",G1737="INS",K1737="OUI",M1737&gt;0),M1737*IF($O1737&gt;41790,5.94,5.65),"")</f>
        <v/>
      </c>
      <c r="S1737" s="50" t="str">
        <f t="array" ref="S1737">IF(AND(E1737&lt;&gt;"",G1737="REV",K1737="OUI",M1737&gt;0),M1737*IF($O1737&gt;41790,6.2,5.9),"")</f>
        <v/>
      </c>
      <c r="T1737" s="57" t="str">
        <f t="array" ref="T1737">IF(AND(E1737&lt;&gt;"",K1737="NON",OR(L1737="Branchement individuel",L1737="Batiment détruit")),3,"")</f>
        <v/>
      </c>
      <c r="U1737" s="58"/>
      <c r="V1737" s="58" t="str">
        <f t="array" ref="V1737">IF(AND(E1737&lt;&gt;"",K1737="OUI",Q1737="OUI"),18,"")</f>
        <v/>
      </c>
      <c r="W1737" s="49" t="str">
        <f t="array" ref="W1737">IF(AND(E1737&lt;&gt;"",K1737="OUI",Q1737="OUI"),60,"")</f>
        <v/>
      </c>
      <c r="X1737" s="56"/>
      <c r="Y1737" s="49"/>
      <c r="Z1737" s="49"/>
      <c r="AA1737" s="51"/>
      <c r="AB1737" s="48"/>
    </row>
    <row r="1738" spans="1:28" x14ac:dyDescent="0.25">
      <c r="A1738" s="152" t="str">
        <f t="array" ref="A1738">IF(D1738="",RIGHT(E1738,7),"")</f>
        <v>5288008</v>
      </c>
      <c r="B1738" s="152">
        <f t="array" ref="B1738">E1738</f>
        <v>10005288008</v>
      </c>
      <c r="C1738" s="61" t="str">
        <f t="array" ref="C1738">IFERROR(VLOOKUP(B1738,RT!A:B,2,FALSE),"")</f>
        <v/>
      </c>
      <c r="D1738" s="7" t="str">
        <f t="array" ref="D1738">IFERROR(VLOOKUP(B1738,RT!A:J,10,FALSE),"")</f>
        <v/>
      </c>
      <c r="E1738" s="203">
        <v>10005288008</v>
      </c>
      <c r="F1738" s="204" t="s">
        <v>2020</v>
      </c>
      <c r="G1738" s="204" t="s">
        <v>70</v>
      </c>
      <c r="H1738" s="204"/>
      <c r="I1738" s="204" t="s">
        <v>2021</v>
      </c>
      <c r="J1738" s="202" t="s">
        <v>72</v>
      </c>
      <c r="K1738" s="169" t="str">
        <f t="array" ref="K1738">IFERROR(VLOOKUP(B1738,RT!A:K,11,FALSE),"")</f>
        <v/>
      </c>
      <c r="L1738" s="170" t="str">
        <f t="array" ref="L1738">IFERROR(VLOOKUP(B1738,RT!A:AJ,36,FALSE),"")</f>
        <v/>
      </c>
      <c r="M1738" s="53" t="str">
        <f t="array" ref="M1738">IFERROR(VLOOKUP(B1738,RT!A:AL,38,FALSE),"")</f>
        <v/>
      </c>
      <c r="N1738" s="52" t="str">
        <f t="array" ref="N1738">IFERROR(VLOOKUP(B1738,RT!A:AK,37,FALSE),"")</f>
        <v/>
      </c>
      <c r="O1738" s="54" t="str">
        <f t="array" ref="O1738">IFERROR(VLOOKUP(B1738,RT!A:I,9,FALSE),"")</f>
        <v/>
      </c>
      <c r="P1738" s="52" t="str">
        <f t="array" ref="P1738">IFERROR(VLOOKUP(B1738,RT!A:H,8,FALSE),"")</f>
        <v/>
      </c>
      <c r="Q1738" s="55" t="str">
        <f t="array" ref="Q1738">IFERROR(VLOOKUP(B1738,RT!A:AA,27,FALSE),"")</f>
        <v/>
      </c>
      <c r="R1738" s="56" t="str">
        <f t="array" ref="R1738">IF(AND(E1738&lt;&gt;"",G1738="INS",K1738="OUI",M1738&gt;0),M1738*IF($O1738&gt;41790,5.94,5.65),"")</f>
        <v/>
      </c>
      <c r="S1738" s="50" t="str">
        <f t="array" ref="S1738">IF(AND(E1738&lt;&gt;"",G1738="REV",K1738="OUI",M1738&gt;0),M1738*IF($O1738&gt;41790,6.2,5.9),"")</f>
        <v/>
      </c>
      <c r="T1738" s="57" t="str">
        <f t="array" ref="T1738">IF(AND(E1738&lt;&gt;"",K1738="NON",OR(L1738="Branchement individuel",L1738="Batiment détruit")),3,"")</f>
        <v/>
      </c>
      <c r="U1738" s="58"/>
      <c r="V1738" s="58" t="str">
        <f t="array" ref="V1738">IF(AND(E1738&lt;&gt;"",K1738="OUI",Q1738="OUI"),18,"")</f>
        <v/>
      </c>
      <c r="W1738" s="49" t="str">
        <f t="array" ref="W1738">IF(AND(E1738&lt;&gt;"",K1738="OUI",Q1738="OUI"),60,"")</f>
        <v/>
      </c>
      <c r="X1738" s="56"/>
      <c r="Y1738" s="49"/>
      <c r="Z1738" s="49"/>
      <c r="AA1738" s="51"/>
      <c r="AB1738" s="48"/>
    </row>
    <row r="1739" spans="1:28" x14ac:dyDescent="0.25">
      <c r="A1739" s="152" t="str">
        <f t="array" ref="A1739">IF(D1739="",RIGHT(E1739,7),"")</f>
        <v>5338974</v>
      </c>
      <c r="B1739" s="152">
        <f t="array" ref="B1739">E1739</f>
        <v>10005338974</v>
      </c>
      <c r="C1739" s="61" t="str">
        <f t="array" ref="C1739">IFERROR(VLOOKUP(B1739,RT!A:B,2,FALSE),"")</f>
        <v/>
      </c>
      <c r="D1739" s="7" t="str">
        <f t="array" ref="D1739">IFERROR(VLOOKUP(B1739,RT!A:J,10,FALSE),"")</f>
        <v/>
      </c>
      <c r="E1739" s="203">
        <v>10005338974</v>
      </c>
      <c r="F1739" s="204" t="s">
        <v>2027</v>
      </c>
      <c r="G1739" s="204" t="s">
        <v>70</v>
      </c>
      <c r="H1739" s="204"/>
      <c r="I1739" s="204" t="s">
        <v>2028</v>
      </c>
      <c r="J1739" s="202" t="s">
        <v>72</v>
      </c>
      <c r="K1739" s="169" t="str">
        <f t="array" ref="K1739">IFERROR(VLOOKUP(B1739,RT!A:K,11,FALSE),"")</f>
        <v/>
      </c>
      <c r="L1739" s="170" t="str">
        <f t="array" ref="L1739">IFERROR(VLOOKUP(B1739,RT!A:AJ,36,FALSE),"")</f>
        <v/>
      </c>
      <c r="M1739" s="53" t="str">
        <f t="array" ref="M1739">IFERROR(VLOOKUP(B1739,RT!A:AL,38,FALSE),"")</f>
        <v/>
      </c>
      <c r="N1739" s="52" t="str">
        <f t="array" ref="N1739">IFERROR(VLOOKUP(B1739,RT!A:AK,37,FALSE),"")</f>
        <v/>
      </c>
      <c r="O1739" s="54" t="str">
        <f t="array" ref="O1739">IFERROR(VLOOKUP(B1739,RT!A:I,9,FALSE),"")</f>
        <v/>
      </c>
      <c r="P1739" s="52" t="str">
        <f t="array" ref="P1739">IFERROR(VLOOKUP(B1739,RT!A:H,8,FALSE),"")</f>
        <v/>
      </c>
      <c r="Q1739" s="55" t="str">
        <f t="array" ref="Q1739">IFERROR(VLOOKUP(B1739,RT!A:AA,27,FALSE),"")</f>
        <v/>
      </c>
      <c r="R1739" s="56" t="str">
        <f t="array" ref="R1739">IF(AND(E1739&lt;&gt;"",G1739="INS",K1739="OUI",M1739&gt;0),M1739*IF($O1739&gt;41790,5.94,5.65),"")</f>
        <v/>
      </c>
      <c r="S1739" s="50" t="str">
        <f t="array" ref="S1739">IF(AND(E1739&lt;&gt;"",G1739="REV",K1739="OUI",M1739&gt;0),M1739*IF($O1739&gt;41790,6.2,5.9),"")</f>
        <v/>
      </c>
      <c r="T1739" s="57" t="str">
        <f t="array" ref="T1739">IF(AND(E1739&lt;&gt;"",K1739="NON",OR(L1739="Branchement individuel",L1739="Batiment détruit")),3,"")</f>
        <v/>
      </c>
      <c r="U1739" s="58"/>
      <c r="V1739" s="58" t="str">
        <f t="array" ref="V1739">IF(AND(E1739&lt;&gt;"",K1739="OUI",Q1739="OUI"),18,"")</f>
        <v/>
      </c>
      <c r="W1739" s="49" t="str">
        <f t="array" ref="W1739">IF(AND(E1739&lt;&gt;"",K1739="OUI",Q1739="OUI"),60,"")</f>
        <v/>
      </c>
      <c r="X1739" s="56"/>
      <c r="Y1739" s="49"/>
      <c r="Z1739" s="49"/>
      <c r="AA1739" s="51"/>
      <c r="AB1739" s="48"/>
    </row>
    <row r="1740" spans="1:28" x14ac:dyDescent="0.25">
      <c r="A1740" s="152" t="str">
        <f t="array" ref="A1740">IF(D1740="",RIGHT(E1740,7),"")</f>
        <v>5582521</v>
      </c>
      <c r="B1740" s="152">
        <f t="array" ref="B1740">E1740</f>
        <v>10005582521</v>
      </c>
      <c r="C1740" s="61" t="str">
        <f t="array" ref="C1740">IFERROR(VLOOKUP(B1740,RT!A:B,2,FALSE),"")</f>
        <v/>
      </c>
      <c r="D1740" s="7" t="str">
        <f t="array" ref="D1740">IFERROR(VLOOKUP(B1740,RT!A:J,10,FALSE),"")</f>
        <v/>
      </c>
      <c r="E1740" s="203">
        <v>10005582521</v>
      </c>
      <c r="F1740" s="204" t="s">
        <v>2080</v>
      </c>
      <c r="G1740" s="204" t="s">
        <v>70</v>
      </c>
      <c r="H1740" s="204"/>
      <c r="I1740" s="204" t="s">
        <v>2045</v>
      </c>
      <c r="J1740" s="202" t="s">
        <v>72</v>
      </c>
      <c r="K1740" s="169" t="str">
        <f t="array" ref="K1740">IFERROR(VLOOKUP(B1740,RT!A:K,11,FALSE),"")</f>
        <v/>
      </c>
      <c r="L1740" s="170" t="str">
        <f t="array" ref="L1740">IFERROR(VLOOKUP(B1740,RT!A:AJ,36,FALSE),"")</f>
        <v/>
      </c>
      <c r="M1740" s="53" t="str">
        <f t="array" ref="M1740">IFERROR(VLOOKUP(B1740,RT!A:AL,38,FALSE),"")</f>
        <v/>
      </c>
      <c r="N1740" s="52" t="str">
        <f t="array" ref="N1740">IFERROR(VLOOKUP(B1740,RT!A:AK,37,FALSE),"")</f>
        <v/>
      </c>
      <c r="O1740" s="54" t="str">
        <f t="array" ref="O1740">IFERROR(VLOOKUP(B1740,RT!A:I,9,FALSE),"")</f>
        <v/>
      </c>
      <c r="P1740" s="52" t="str">
        <f t="array" ref="P1740">IFERROR(VLOOKUP(B1740,RT!A:H,8,FALSE),"")</f>
        <v/>
      </c>
      <c r="Q1740" s="55" t="str">
        <f t="array" ref="Q1740">IFERROR(VLOOKUP(B1740,RT!A:AA,27,FALSE),"")</f>
        <v/>
      </c>
      <c r="R1740" s="56" t="str">
        <f t="array" ref="R1740">IF(AND(E1740&lt;&gt;"",G1740="INS",K1740="OUI",M1740&gt;0),M1740*IF($O1740&gt;41790,5.94,5.65),"")</f>
        <v/>
      </c>
      <c r="S1740" s="50" t="str">
        <f t="array" ref="S1740">IF(AND(E1740&lt;&gt;"",G1740="REV",K1740="OUI",M1740&gt;0),M1740*IF($O1740&gt;41790,6.2,5.9),"")</f>
        <v/>
      </c>
      <c r="T1740" s="57" t="str">
        <f t="array" ref="T1740">IF(AND(E1740&lt;&gt;"",K1740="NON",OR(L1740="Branchement individuel",L1740="Batiment détruit")),3,"")</f>
        <v/>
      </c>
      <c r="U1740" s="58"/>
      <c r="V1740" s="58" t="str">
        <f t="array" ref="V1740">IF(AND(E1740&lt;&gt;"",K1740="OUI",Q1740="OUI"),18,"")</f>
        <v/>
      </c>
      <c r="W1740" s="49" t="str">
        <f t="array" ref="W1740">IF(AND(E1740&lt;&gt;"",K1740="OUI",Q1740="OUI"),60,"")</f>
        <v/>
      </c>
      <c r="X1740" s="56"/>
      <c r="Y1740" s="49"/>
      <c r="Z1740" s="49"/>
      <c r="AA1740" s="51"/>
      <c r="AB1740" s="48"/>
    </row>
    <row r="1741" spans="1:28" x14ac:dyDescent="0.25">
      <c r="A1741" s="152" t="str">
        <f t="array" ref="A1741">IF(D1741="",RIGHT(E1741,7),"")</f>
        <v>5424554</v>
      </c>
      <c r="B1741" s="152">
        <f t="array" ref="B1741">E1741</f>
        <v>10005424554</v>
      </c>
      <c r="C1741" s="61" t="str">
        <f t="array" ref="C1741">IFERROR(VLOOKUP(B1741,RT!A:B,2,FALSE),"")</f>
        <v/>
      </c>
      <c r="D1741" s="7" t="str">
        <f t="array" ref="D1741">IFERROR(VLOOKUP(B1741,RT!A:J,10,FALSE),"")</f>
        <v/>
      </c>
      <c r="E1741" s="203">
        <v>10005424554</v>
      </c>
      <c r="F1741" s="204" t="s">
        <v>2088</v>
      </c>
      <c r="G1741" s="204" t="s">
        <v>70</v>
      </c>
      <c r="H1741" s="204"/>
      <c r="I1741" s="204" t="s">
        <v>2045</v>
      </c>
      <c r="J1741" s="202" t="s">
        <v>72</v>
      </c>
      <c r="K1741" s="169" t="str">
        <f t="array" ref="K1741">IFERROR(VLOOKUP(B1741,RT!A:K,11,FALSE),"")</f>
        <v/>
      </c>
      <c r="L1741" s="170" t="str">
        <f t="array" ref="L1741">IFERROR(VLOOKUP(B1741,RT!A:AJ,36,FALSE),"")</f>
        <v/>
      </c>
      <c r="M1741" s="53" t="str">
        <f t="array" ref="M1741">IFERROR(VLOOKUP(B1741,RT!A:AL,38,FALSE),"")</f>
        <v/>
      </c>
      <c r="N1741" s="52" t="str">
        <f t="array" ref="N1741">IFERROR(VLOOKUP(B1741,RT!A:AK,37,FALSE),"")</f>
        <v/>
      </c>
      <c r="O1741" s="54" t="str">
        <f t="array" ref="O1741">IFERROR(VLOOKUP(B1741,RT!A:I,9,FALSE),"")</f>
        <v/>
      </c>
      <c r="P1741" s="52" t="str">
        <f t="array" ref="P1741">IFERROR(VLOOKUP(B1741,RT!A:H,8,FALSE),"")</f>
        <v/>
      </c>
      <c r="Q1741" s="55" t="str">
        <f t="array" ref="Q1741">IFERROR(VLOOKUP(B1741,RT!A:AA,27,FALSE),"")</f>
        <v/>
      </c>
      <c r="R1741" s="56" t="str">
        <f t="array" ref="R1741">IF(AND(E1741&lt;&gt;"",G1741="INS",K1741="OUI",M1741&gt;0),M1741*IF($O1741&gt;41790,5.94,5.65),"")</f>
        <v/>
      </c>
      <c r="S1741" s="50" t="str">
        <f t="array" ref="S1741">IF(AND(E1741&lt;&gt;"",G1741="REV",K1741="OUI",M1741&gt;0),M1741*IF($O1741&gt;41790,6.2,5.9),"")</f>
        <v/>
      </c>
      <c r="T1741" s="57" t="str">
        <f t="array" ref="T1741">IF(AND(E1741&lt;&gt;"",K1741="NON",OR(L1741="Branchement individuel",L1741="Batiment détruit")),3,"")</f>
        <v/>
      </c>
      <c r="U1741" s="58"/>
      <c r="V1741" s="58" t="str">
        <f t="array" ref="V1741">IF(AND(E1741&lt;&gt;"",K1741="OUI",Q1741="OUI"),18,"")</f>
        <v/>
      </c>
      <c r="W1741" s="49" t="str">
        <f t="array" ref="W1741">IF(AND(E1741&lt;&gt;"",K1741="OUI",Q1741="OUI"),60,"")</f>
        <v/>
      </c>
      <c r="X1741" s="56"/>
      <c r="Y1741" s="49"/>
      <c r="Z1741" s="49"/>
      <c r="AA1741" s="51"/>
      <c r="AB1741" s="48"/>
    </row>
    <row r="1742" spans="1:28" x14ac:dyDescent="0.25">
      <c r="A1742" s="152" t="str">
        <f t="array" ref="A1742">IF(D1742="",RIGHT(E1742,7),"")</f>
        <v>5420697</v>
      </c>
      <c r="B1742" s="152">
        <f t="array" ref="B1742">E1742</f>
        <v>10005420697</v>
      </c>
      <c r="C1742" s="61" t="str">
        <f t="array" ref="C1742">IFERROR(VLOOKUP(B1742,RT!A:B,2,FALSE),"")</f>
        <v/>
      </c>
      <c r="D1742" s="7" t="str">
        <f t="array" ref="D1742">IFERROR(VLOOKUP(B1742,RT!A:J,10,FALSE),"")</f>
        <v/>
      </c>
      <c r="E1742" s="203">
        <v>10005420697</v>
      </c>
      <c r="F1742" s="204" t="s">
        <v>2090</v>
      </c>
      <c r="G1742" s="204" t="s">
        <v>70</v>
      </c>
      <c r="H1742" s="204"/>
      <c r="I1742" s="204" t="s">
        <v>2045</v>
      </c>
      <c r="J1742" s="202" t="s">
        <v>72</v>
      </c>
      <c r="K1742" s="169" t="str">
        <f t="array" ref="K1742">IFERROR(VLOOKUP(B1742,RT!A:K,11,FALSE),"")</f>
        <v/>
      </c>
      <c r="L1742" s="170" t="str">
        <f t="array" ref="L1742">IFERROR(VLOOKUP(B1742,RT!A:AJ,36,FALSE),"")</f>
        <v/>
      </c>
      <c r="M1742" s="53" t="str">
        <f t="array" ref="M1742">IFERROR(VLOOKUP(B1742,RT!A:AL,38,FALSE),"")</f>
        <v/>
      </c>
      <c r="N1742" s="52" t="str">
        <f t="array" ref="N1742">IFERROR(VLOOKUP(B1742,RT!A:AK,37,FALSE),"")</f>
        <v/>
      </c>
      <c r="O1742" s="54" t="str">
        <f t="array" ref="O1742">IFERROR(VLOOKUP(B1742,RT!A:I,9,FALSE),"")</f>
        <v/>
      </c>
      <c r="P1742" s="52" t="str">
        <f t="array" ref="P1742">IFERROR(VLOOKUP(B1742,RT!A:H,8,FALSE),"")</f>
        <v/>
      </c>
      <c r="Q1742" s="55" t="str">
        <f t="array" ref="Q1742">IFERROR(VLOOKUP(B1742,RT!A:AA,27,FALSE),"")</f>
        <v/>
      </c>
      <c r="R1742" s="56" t="str">
        <f t="array" ref="R1742">IF(AND(E1742&lt;&gt;"",G1742="INS",K1742="OUI",M1742&gt;0),M1742*IF($O1742&gt;41790,5.94,5.65),"")</f>
        <v/>
      </c>
      <c r="S1742" s="50" t="str">
        <f t="array" ref="S1742">IF(AND(E1742&lt;&gt;"",G1742="REV",K1742="OUI",M1742&gt;0),M1742*IF($O1742&gt;41790,6.2,5.9),"")</f>
        <v/>
      </c>
      <c r="T1742" s="57" t="str">
        <f t="array" ref="T1742">IF(AND(E1742&lt;&gt;"",K1742="NON",OR(L1742="Branchement individuel",L1742="Batiment détruit")),3,"")</f>
        <v/>
      </c>
      <c r="U1742" s="58"/>
      <c r="V1742" s="58" t="str">
        <f t="array" ref="V1742">IF(AND(E1742&lt;&gt;"",K1742="OUI",Q1742="OUI"),18,"")</f>
        <v/>
      </c>
      <c r="W1742" s="49" t="str">
        <f t="array" ref="W1742">IF(AND(E1742&lt;&gt;"",K1742="OUI",Q1742="OUI"),60,"")</f>
        <v/>
      </c>
      <c r="X1742" s="56"/>
      <c r="Y1742" s="49"/>
      <c r="Z1742" s="49"/>
      <c r="AA1742" s="51"/>
      <c r="AB1742" s="48"/>
    </row>
    <row r="1743" spans="1:28" x14ac:dyDescent="0.25">
      <c r="A1743" s="152" t="str">
        <f t="array" ref="A1743">IF(D1743="",RIGHT(E1743,7),"")</f>
        <v>5422407</v>
      </c>
      <c r="B1743" s="152">
        <f t="array" ref="B1743">E1743</f>
        <v>10005422407</v>
      </c>
      <c r="C1743" s="61" t="str">
        <f t="array" ref="C1743">IFERROR(VLOOKUP(B1743,RT!A:B,2,FALSE),"")</f>
        <v/>
      </c>
      <c r="D1743" s="7" t="str">
        <f t="array" ref="D1743">IFERROR(VLOOKUP(B1743,RT!A:J,10,FALSE),"")</f>
        <v/>
      </c>
      <c r="E1743" s="203">
        <v>10005422407</v>
      </c>
      <c r="F1743" s="204" t="s">
        <v>2087</v>
      </c>
      <c r="G1743" s="204" t="s">
        <v>70</v>
      </c>
      <c r="H1743" s="204"/>
      <c r="I1743" s="204" t="s">
        <v>2045</v>
      </c>
      <c r="J1743" s="202" t="s">
        <v>72</v>
      </c>
      <c r="K1743" s="169" t="str">
        <f t="array" ref="K1743">IFERROR(VLOOKUP(B1743,RT!A:K,11,FALSE),"")</f>
        <v/>
      </c>
      <c r="L1743" s="170" t="str">
        <f t="array" ref="L1743">IFERROR(VLOOKUP(B1743,RT!A:AJ,36,FALSE),"")</f>
        <v/>
      </c>
      <c r="M1743" s="53" t="str">
        <f t="array" ref="M1743">IFERROR(VLOOKUP(B1743,RT!A:AL,38,FALSE),"")</f>
        <v/>
      </c>
      <c r="N1743" s="52" t="str">
        <f t="array" ref="N1743">IFERROR(VLOOKUP(B1743,RT!A:AK,37,FALSE),"")</f>
        <v/>
      </c>
      <c r="O1743" s="54" t="str">
        <f t="array" ref="O1743">IFERROR(VLOOKUP(B1743,RT!A:I,9,FALSE),"")</f>
        <v/>
      </c>
      <c r="P1743" s="52" t="str">
        <f t="array" ref="P1743">IFERROR(VLOOKUP(B1743,RT!A:H,8,FALSE),"")</f>
        <v/>
      </c>
      <c r="Q1743" s="55" t="str">
        <f t="array" ref="Q1743">IFERROR(VLOOKUP(B1743,RT!A:AA,27,FALSE),"")</f>
        <v/>
      </c>
      <c r="R1743" s="56" t="str">
        <f t="array" ref="R1743">IF(AND(E1743&lt;&gt;"",G1743="INS",K1743="OUI",M1743&gt;0),M1743*IF($O1743&gt;41790,5.94,5.65),"")</f>
        <v/>
      </c>
      <c r="S1743" s="50" t="str">
        <f t="array" ref="S1743">IF(AND(E1743&lt;&gt;"",G1743="REV",K1743="OUI",M1743&gt;0),M1743*IF($O1743&gt;41790,6.2,5.9),"")</f>
        <v/>
      </c>
      <c r="T1743" s="57" t="str">
        <f t="array" ref="T1743">IF(AND(E1743&lt;&gt;"",K1743="NON",OR(L1743="Branchement individuel",L1743="Batiment détruit")),3,"")</f>
        <v/>
      </c>
      <c r="U1743" s="58"/>
      <c r="V1743" s="58" t="str">
        <f t="array" ref="V1743">IF(AND(E1743&lt;&gt;"",K1743="OUI",Q1743="OUI"),18,"")</f>
        <v/>
      </c>
      <c r="W1743" s="49" t="str">
        <f t="array" ref="W1743">IF(AND(E1743&lt;&gt;"",K1743="OUI",Q1743="OUI"),60,"")</f>
        <v/>
      </c>
      <c r="X1743" s="56"/>
      <c r="Y1743" s="49"/>
      <c r="Z1743" s="49"/>
      <c r="AA1743" s="51"/>
      <c r="AB1743" s="48"/>
    </row>
    <row r="1744" spans="1:28" x14ac:dyDescent="0.25">
      <c r="A1744" s="152" t="str">
        <f t="array" ref="A1744">IF(D1744="",RIGHT(E1744,7),"")</f>
        <v>5425058</v>
      </c>
      <c r="B1744" s="152">
        <f t="array" ref="B1744">E1744</f>
        <v>10005425058</v>
      </c>
      <c r="C1744" s="61" t="str">
        <f t="array" ref="C1744">IFERROR(VLOOKUP(B1744,RT!A:B,2,FALSE),"")</f>
        <v/>
      </c>
      <c r="D1744" s="7" t="str">
        <f t="array" ref="D1744">IFERROR(VLOOKUP(B1744,RT!A:J,10,FALSE),"")</f>
        <v/>
      </c>
      <c r="E1744" s="203">
        <v>10005425058</v>
      </c>
      <c r="F1744" s="204" t="s">
        <v>2089</v>
      </c>
      <c r="G1744" s="204" t="s">
        <v>70</v>
      </c>
      <c r="H1744" s="204"/>
      <c r="I1744" s="204" t="s">
        <v>2045</v>
      </c>
      <c r="J1744" s="202" t="s">
        <v>72</v>
      </c>
      <c r="K1744" s="169" t="str">
        <f t="array" ref="K1744">IFERROR(VLOOKUP(B1744,RT!A:K,11,FALSE),"")</f>
        <v/>
      </c>
      <c r="L1744" s="170" t="str">
        <f t="array" ref="L1744">IFERROR(VLOOKUP(B1744,RT!A:AJ,36,FALSE),"")</f>
        <v/>
      </c>
      <c r="M1744" s="53" t="str">
        <f t="array" ref="M1744">IFERROR(VLOOKUP(B1744,RT!A:AL,38,FALSE),"")</f>
        <v/>
      </c>
      <c r="N1744" s="52" t="str">
        <f t="array" ref="N1744">IFERROR(VLOOKUP(B1744,RT!A:AK,37,FALSE),"")</f>
        <v/>
      </c>
      <c r="O1744" s="54" t="str">
        <f t="array" ref="O1744">IFERROR(VLOOKUP(B1744,RT!A:I,9,FALSE),"")</f>
        <v/>
      </c>
      <c r="P1744" s="52" t="str">
        <f t="array" ref="P1744">IFERROR(VLOOKUP(B1744,RT!A:H,8,FALSE),"")</f>
        <v/>
      </c>
      <c r="Q1744" s="55" t="str">
        <f t="array" ref="Q1744">IFERROR(VLOOKUP(B1744,RT!A:AA,27,FALSE),"")</f>
        <v/>
      </c>
      <c r="R1744" s="56" t="str">
        <f t="array" ref="R1744">IF(AND(E1744&lt;&gt;"",G1744="INS",K1744="OUI",M1744&gt;0),M1744*IF($O1744&gt;41790,5.94,5.65),"")</f>
        <v/>
      </c>
      <c r="S1744" s="50" t="str">
        <f t="array" ref="S1744">IF(AND(E1744&lt;&gt;"",G1744="REV",K1744="OUI",M1744&gt;0),M1744*IF($O1744&gt;41790,6.2,5.9),"")</f>
        <v/>
      </c>
      <c r="T1744" s="57" t="str">
        <f t="array" ref="T1744">IF(AND(E1744&lt;&gt;"",K1744="NON",OR(L1744="Branchement individuel",L1744="Batiment détruit")),3,"")</f>
        <v/>
      </c>
      <c r="U1744" s="58"/>
      <c r="V1744" s="58" t="str">
        <f t="array" ref="V1744">IF(AND(E1744&lt;&gt;"",K1744="OUI",Q1744="OUI"),18,"")</f>
        <v/>
      </c>
      <c r="W1744" s="49" t="str">
        <f t="array" ref="W1744">IF(AND(E1744&lt;&gt;"",K1744="OUI",Q1744="OUI"),60,"")</f>
        <v/>
      </c>
      <c r="X1744" s="56"/>
      <c r="Y1744" s="49"/>
      <c r="Z1744" s="49"/>
      <c r="AA1744" s="51"/>
      <c r="AB1744" s="48"/>
    </row>
    <row r="1745" spans="1:28" x14ac:dyDescent="0.25">
      <c r="A1745" s="152" t="str">
        <f t="array" ref="A1745">IF(D1745="",RIGHT(E1745,7),"")</f>
        <v>5585581</v>
      </c>
      <c r="B1745" s="152">
        <f t="array" ref="B1745">E1745</f>
        <v>10005585581</v>
      </c>
      <c r="C1745" s="61" t="str">
        <f t="array" ref="C1745">IFERROR(VLOOKUP(B1745,RT!A:B,2,FALSE),"")</f>
        <v/>
      </c>
      <c r="D1745" s="7" t="str">
        <f t="array" ref="D1745">IFERROR(VLOOKUP(B1745,RT!A:J,10,FALSE),"")</f>
        <v/>
      </c>
      <c r="E1745" s="203">
        <v>10005585581</v>
      </c>
      <c r="F1745" s="204" t="s">
        <v>2054</v>
      </c>
      <c r="G1745" s="204" t="s">
        <v>70</v>
      </c>
      <c r="H1745" s="204"/>
      <c r="I1745" s="204" t="s">
        <v>2045</v>
      </c>
      <c r="J1745" s="202" t="s">
        <v>72</v>
      </c>
      <c r="K1745" s="169" t="str">
        <f t="array" ref="K1745">IFERROR(VLOOKUP(B1745,RT!A:K,11,FALSE),"")</f>
        <v/>
      </c>
      <c r="L1745" s="170" t="str">
        <f t="array" ref="L1745">IFERROR(VLOOKUP(B1745,RT!A:AJ,36,FALSE),"")</f>
        <v/>
      </c>
      <c r="M1745" s="53" t="str">
        <f t="array" ref="M1745">IFERROR(VLOOKUP(B1745,RT!A:AL,38,FALSE),"")</f>
        <v/>
      </c>
      <c r="N1745" s="52" t="str">
        <f t="array" ref="N1745">IFERROR(VLOOKUP(B1745,RT!A:AK,37,FALSE),"")</f>
        <v/>
      </c>
      <c r="O1745" s="54" t="str">
        <f t="array" ref="O1745">IFERROR(VLOOKUP(B1745,RT!A:I,9,FALSE),"")</f>
        <v/>
      </c>
      <c r="P1745" s="52" t="str">
        <f t="array" ref="P1745">IFERROR(VLOOKUP(B1745,RT!A:H,8,FALSE),"")</f>
        <v/>
      </c>
      <c r="Q1745" s="55" t="str">
        <f t="array" ref="Q1745">IFERROR(VLOOKUP(B1745,RT!A:AA,27,FALSE),"")</f>
        <v/>
      </c>
      <c r="R1745" s="56" t="str">
        <f t="array" ref="R1745">IF(AND(E1745&lt;&gt;"",G1745="INS",K1745="OUI",M1745&gt;0),M1745*IF($O1745&gt;41790,5.94,5.65),"")</f>
        <v/>
      </c>
      <c r="S1745" s="50" t="str">
        <f t="array" ref="S1745">IF(AND(E1745&lt;&gt;"",G1745="REV",K1745="OUI",M1745&gt;0),M1745*IF($O1745&gt;41790,6.2,5.9),"")</f>
        <v/>
      </c>
      <c r="T1745" s="57" t="str">
        <f t="array" ref="T1745">IF(AND(E1745&lt;&gt;"",K1745="NON",OR(L1745="Branchement individuel",L1745="Batiment détruit")),3,"")</f>
        <v/>
      </c>
      <c r="U1745" s="58"/>
      <c r="V1745" s="58" t="str">
        <f t="array" ref="V1745">IF(AND(E1745&lt;&gt;"",K1745="OUI",Q1745="OUI"),18,"")</f>
        <v/>
      </c>
      <c r="W1745" s="49" t="str">
        <f t="array" ref="W1745">IF(AND(E1745&lt;&gt;"",K1745="OUI",Q1745="OUI"),60,"")</f>
        <v/>
      </c>
      <c r="X1745" s="56"/>
      <c r="Y1745" s="49"/>
      <c r="Z1745" s="49"/>
      <c r="AA1745" s="51"/>
      <c r="AB1745" s="48"/>
    </row>
    <row r="1746" spans="1:28" x14ac:dyDescent="0.25">
      <c r="A1746" s="152" t="str">
        <f t="array" ref="A1746">IF(D1746="",RIGHT(E1746,7),"")</f>
        <v>5283835</v>
      </c>
      <c r="B1746" s="152">
        <f t="array" ref="B1746">E1746</f>
        <v>10005283835</v>
      </c>
      <c r="C1746" s="61" t="str">
        <f t="array" ref="C1746">IFERROR(VLOOKUP(B1746,RT!A:B,2,FALSE),"")</f>
        <v/>
      </c>
      <c r="D1746" s="7" t="str">
        <f t="array" ref="D1746">IFERROR(VLOOKUP(B1746,RT!A:J,10,FALSE),"")</f>
        <v/>
      </c>
      <c r="E1746" s="203">
        <v>10005283835</v>
      </c>
      <c r="F1746" s="204" t="s">
        <v>2055</v>
      </c>
      <c r="G1746" s="204" t="s">
        <v>70</v>
      </c>
      <c r="H1746" s="204"/>
      <c r="I1746" s="204" t="s">
        <v>2045</v>
      </c>
      <c r="J1746" s="202" t="s">
        <v>72</v>
      </c>
      <c r="K1746" s="169" t="str">
        <f t="array" ref="K1746">IFERROR(VLOOKUP(B1746,RT!A:K,11,FALSE),"")</f>
        <v/>
      </c>
      <c r="L1746" s="170" t="str">
        <f t="array" ref="L1746">IFERROR(VLOOKUP(B1746,RT!A:AJ,36,FALSE),"")</f>
        <v/>
      </c>
      <c r="M1746" s="53" t="str">
        <f t="array" ref="M1746">IFERROR(VLOOKUP(B1746,RT!A:AL,38,FALSE),"")</f>
        <v/>
      </c>
      <c r="N1746" s="52" t="str">
        <f t="array" ref="N1746">IFERROR(VLOOKUP(B1746,RT!A:AK,37,FALSE),"")</f>
        <v/>
      </c>
      <c r="O1746" s="54" t="str">
        <f t="array" ref="O1746">IFERROR(VLOOKUP(B1746,RT!A:I,9,FALSE),"")</f>
        <v/>
      </c>
      <c r="P1746" s="52" t="str">
        <f t="array" ref="P1746">IFERROR(VLOOKUP(B1746,RT!A:H,8,FALSE),"")</f>
        <v/>
      </c>
      <c r="Q1746" s="55" t="str">
        <f t="array" ref="Q1746">IFERROR(VLOOKUP(B1746,RT!A:AA,27,FALSE),"")</f>
        <v/>
      </c>
      <c r="R1746" s="56" t="str">
        <f t="array" ref="R1746">IF(AND(E1746&lt;&gt;"",G1746="INS",K1746="OUI",M1746&gt;0),M1746*IF($O1746&gt;41790,5.94,5.65),"")</f>
        <v/>
      </c>
      <c r="S1746" s="50" t="str">
        <f t="array" ref="S1746">IF(AND(E1746&lt;&gt;"",G1746="REV",K1746="OUI",M1746&gt;0),M1746*IF($O1746&gt;41790,6.2,5.9),"")</f>
        <v/>
      </c>
      <c r="T1746" s="57" t="str">
        <f t="array" ref="T1746">IF(AND(E1746&lt;&gt;"",K1746="NON",OR(L1746="Branchement individuel",L1746="Batiment détruit")),3,"")</f>
        <v/>
      </c>
      <c r="U1746" s="58"/>
      <c r="V1746" s="58" t="str">
        <f t="array" ref="V1746">IF(AND(E1746&lt;&gt;"",K1746="OUI",Q1746="OUI"),18,"")</f>
        <v/>
      </c>
      <c r="W1746" s="49" t="str">
        <f t="array" ref="W1746">IF(AND(E1746&lt;&gt;"",K1746="OUI",Q1746="OUI"),60,"")</f>
        <v/>
      </c>
      <c r="X1746" s="56"/>
      <c r="Y1746" s="49"/>
      <c r="Z1746" s="49"/>
      <c r="AA1746" s="51"/>
      <c r="AB1746" s="48"/>
    </row>
    <row r="1747" spans="1:28" x14ac:dyDescent="0.25">
      <c r="A1747" s="152" t="str">
        <f t="array" ref="A1747">IF(D1747="",RIGHT(E1747,7),"")</f>
        <v>5283836</v>
      </c>
      <c r="B1747" s="152">
        <f t="array" ref="B1747">E1747</f>
        <v>10005283836</v>
      </c>
      <c r="C1747" s="61" t="str">
        <f t="array" ref="C1747">IFERROR(VLOOKUP(B1747,RT!A:B,2,FALSE),"")</f>
        <v/>
      </c>
      <c r="D1747" s="7" t="str">
        <f t="array" ref="D1747">IFERROR(VLOOKUP(B1747,RT!A:J,10,FALSE),"")</f>
        <v/>
      </c>
      <c r="E1747" s="203">
        <v>10005283836</v>
      </c>
      <c r="F1747" s="204" t="s">
        <v>2056</v>
      </c>
      <c r="G1747" s="204" t="s">
        <v>70</v>
      </c>
      <c r="H1747" s="204"/>
      <c r="I1747" s="204" t="s">
        <v>2045</v>
      </c>
      <c r="J1747" s="202" t="s">
        <v>72</v>
      </c>
      <c r="K1747" s="169" t="str">
        <f t="array" ref="K1747">IFERROR(VLOOKUP(B1747,RT!A:K,11,FALSE),"")</f>
        <v/>
      </c>
      <c r="L1747" s="170" t="str">
        <f t="array" ref="L1747">IFERROR(VLOOKUP(B1747,RT!A:AJ,36,FALSE),"")</f>
        <v/>
      </c>
      <c r="M1747" s="53" t="str">
        <f t="array" ref="M1747">IFERROR(VLOOKUP(B1747,RT!A:AL,38,FALSE),"")</f>
        <v/>
      </c>
      <c r="N1747" s="52" t="str">
        <f t="array" ref="N1747">IFERROR(VLOOKUP(B1747,RT!A:AK,37,FALSE),"")</f>
        <v/>
      </c>
      <c r="O1747" s="54" t="str">
        <f t="array" ref="O1747">IFERROR(VLOOKUP(B1747,RT!A:I,9,FALSE),"")</f>
        <v/>
      </c>
      <c r="P1747" s="52" t="str">
        <f t="array" ref="P1747">IFERROR(VLOOKUP(B1747,RT!A:H,8,FALSE),"")</f>
        <v/>
      </c>
      <c r="Q1747" s="55" t="str">
        <f t="array" ref="Q1747">IFERROR(VLOOKUP(B1747,RT!A:AA,27,FALSE),"")</f>
        <v/>
      </c>
      <c r="R1747" s="56" t="str">
        <f t="array" ref="R1747">IF(AND(E1747&lt;&gt;"",G1747="INS",K1747="OUI",M1747&gt;0),M1747*IF($O1747&gt;41790,5.94,5.65),"")</f>
        <v/>
      </c>
      <c r="S1747" s="50" t="str">
        <f t="array" ref="S1747">IF(AND(E1747&lt;&gt;"",G1747="REV",K1747="OUI",M1747&gt;0),M1747*IF($O1747&gt;41790,6.2,5.9),"")</f>
        <v/>
      </c>
      <c r="T1747" s="57" t="str">
        <f t="array" ref="T1747">IF(AND(E1747&lt;&gt;"",K1747="NON",OR(L1747="Branchement individuel",L1747="Batiment détruit")),3,"")</f>
        <v/>
      </c>
      <c r="U1747" s="58"/>
      <c r="V1747" s="58" t="str">
        <f t="array" ref="V1747">IF(AND(E1747&lt;&gt;"",K1747="OUI",Q1747="OUI"),18,"")</f>
        <v/>
      </c>
      <c r="W1747" s="49" t="str">
        <f t="array" ref="W1747">IF(AND(E1747&lt;&gt;"",K1747="OUI",Q1747="OUI"),60,"")</f>
        <v/>
      </c>
      <c r="X1747" s="56"/>
      <c r="Y1747" s="49"/>
      <c r="Z1747" s="49"/>
      <c r="AA1747" s="51"/>
      <c r="AB1747" s="48"/>
    </row>
    <row r="1748" spans="1:28" x14ac:dyDescent="0.25">
      <c r="A1748" s="152" t="str">
        <f t="array" ref="A1748">IF(D1748="",RIGHT(E1748,7),"")</f>
        <v>5425562</v>
      </c>
      <c r="B1748" s="152">
        <f t="array" ref="B1748">E1748</f>
        <v>10005425562</v>
      </c>
      <c r="C1748" s="61" t="str">
        <f t="array" ref="C1748">IFERROR(VLOOKUP(B1748,RT!A:B,2,FALSE),"")</f>
        <v/>
      </c>
      <c r="D1748" s="7" t="str">
        <f t="array" ref="D1748">IFERROR(VLOOKUP(B1748,RT!A:J,10,FALSE),"")</f>
        <v/>
      </c>
      <c r="E1748" s="203">
        <v>10005425562</v>
      </c>
      <c r="F1748" s="204" t="s">
        <v>2052</v>
      </c>
      <c r="G1748" s="204" t="s">
        <v>70</v>
      </c>
      <c r="H1748" s="204"/>
      <c r="I1748" s="204" t="s">
        <v>2045</v>
      </c>
      <c r="J1748" s="202" t="s">
        <v>72</v>
      </c>
      <c r="K1748" s="169" t="str">
        <f t="array" ref="K1748">IFERROR(VLOOKUP(B1748,RT!A:K,11,FALSE),"")</f>
        <v/>
      </c>
      <c r="L1748" s="170" t="str">
        <f t="array" ref="L1748">IFERROR(VLOOKUP(B1748,RT!A:AJ,36,FALSE),"")</f>
        <v/>
      </c>
      <c r="M1748" s="53" t="str">
        <f t="array" ref="M1748">IFERROR(VLOOKUP(B1748,RT!A:AL,38,FALSE),"")</f>
        <v/>
      </c>
      <c r="N1748" s="52" t="str">
        <f t="array" ref="N1748">IFERROR(VLOOKUP(B1748,RT!A:AK,37,FALSE),"")</f>
        <v/>
      </c>
      <c r="O1748" s="54" t="str">
        <f t="array" ref="O1748">IFERROR(VLOOKUP(B1748,RT!A:I,9,FALSE),"")</f>
        <v/>
      </c>
      <c r="P1748" s="52" t="str">
        <f t="array" ref="P1748">IFERROR(VLOOKUP(B1748,RT!A:H,8,FALSE),"")</f>
        <v/>
      </c>
      <c r="Q1748" s="55" t="str">
        <f t="array" ref="Q1748">IFERROR(VLOOKUP(B1748,RT!A:AA,27,FALSE),"")</f>
        <v/>
      </c>
      <c r="R1748" s="56" t="str">
        <f t="array" ref="R1748">IF(AND(E1748&lt;&gt;"",G1748="INS",K1748="OUI",M1748&gt;0),M1748*IF($O1748&gt;41790,5.94,5.65),"")</f>
        <v/>
      </c>
      <c r="S1748" s="50" t="str">
        <f t="array" ref="S1748">IF(AND(E1748&lt;&gt;"",G1748="REV",K1748="OUI",M1748&gt;0),M1748*IF($O1748&gt;41790,6.2,5.9),"")</f>
        <v/>
      </c>
      <c r="T1748" s="57" t="str">
        <f t="array" ref="T1748">IF(AND(E1748&lt;&gt;"",K1748="NON",OR(L1748="Branchement individuel",L1748="Batiment détruit")),3,"")</f>
        <v/>
      </c>
      <c r="U1748" s="58"/>
      <c r="V1748" s="58" t="str">
        <f t="array" ref="V1748">IF(AND(E1748&lt;&gt;"",K1748="OUI",Q1748="OUI"),18,"")</f>
        <v/>
      </c>
      <c r="W1748" s="49" t="str">
        <f t="array" ref="W1748">IF(AND(E1748&lt;&gt;"",K1748="OUI",Q1748="OUI"),60,"")</f>
        <v/>
      </c>
      <c r="X1748" s="56"/>
      <c r="Y1748" s="49"/>
      <c r="Z1748" s="49"/>
      <c r="AA1748" s="51"/>
      <c r="AB1748" s="48"/>
    </row>
    <row r="1749" spans="1:28" x14ac:dyDescent="0.25">
      <c r="A1749" s="152" t="str">
        <f t="array" ref="A1749">IF(D1749="",RIGHT(E1749,7),"")</f>
        <v>5423493</v>
      </c>
      <c r="B1749" s="152">
        <f t="array" ref="B1749">E1749</f>
        <v>10005423493</v>
      </c>
      <c r="C1749" s="61" t="str">
        <f t="array" ref="C1749">IFERROR(VLOOKUP(B1749,RT!A:B,2,FALSE),"")</f>
        <v/>
      </c>
      <c r="D1749" s="7" t="str">
        <f t="array" ref="D1749">IFERROR(VLOOKUP(B1749,RT!A:J,10,FALSE),"")</f>
        <v/>
      </c>
      <c r="E1749" s="203">
        <v>10005423493</v>
      </c>
      <c r="F1749" s="204" t="s">
        <v>2053</v>
      </c>
      <c r="G1749" s="204" t="s">
        <v>70</v>
      </c>
      <c r="H1749" s="204"/>
      <c r="I1749" s="204" t="s">
        <v>2045</v>
      </c>
      <c r="J1749" s="202" t="s">
        <v>72</v>
      </c>
      <c r="K1749" s="169" t="str">
        <f t="array" ref="K1749">IFERROR(VLOOKUP(B1749,RT!A:K,11,FALSE),"")</f>
        <v/>
      </c>
      <c r="L1749" s="170" t="str">
        <f t="array" ref="L1749">IFERROR(VLOOKUP(B1749,RT!A:AJ,36,FALSE),"")</f>
        <v/>
      </c>
      <c r="M1749" s="53" t="str">
        <f t="array" ref="M1749">IFERROR(VLOOKUP(B1749,RT!A:AL,38,FALSE),"")</f>
        <v/>
      </c>
      <c r="N1749" s="52" t="str">
        <f t="array" ref="N1749">IFERROR(VLOOKUP(B1749,RT!A:AK,37,FALSE),"")</f>
        <v/>
      </c>
      <c r="O1749" s="54" t="str">
        <f t="array" ref="O1749">IFERROR(VLOOKUP(B1749,RT!A:I,9,FALSE),"")</f>
        <v/>
      </c>
      <c r="P1749" s="52" t="str">
        <f t="array" ref="P1749">IFERROR(VLOOKUP(B1749,RT!A:H,8,FALSE),"")</f>
        <v/>
      </c>
      <c r="Q1749" s="55" t="str">
        <f t="array" ref="Q1749">IFERROR(VLOOKUP(B1749,RT!A:AA,27,FALSE),"")</f>
        <v/>
      </c>
      <c r="R1749" s="56" t="str">
        <f t="array" ref="R1749">IF(AND(E1749&lt;&gt;"",G1749="INS",K1749="OUI",M1749&gt;0),M1749*IF($O1749&gt;41790,5.94,5.65),"")</f>
        <v/>
      </c>
      <c r="S1749" s="50" t="str">
        <f t="array" ref="S1749">IF(AND(E1749&lt;&gt;"",G1749="REV",K1749="OUI",M1749&gt;0),M1749*IF($O1749&gt;41790,6.2,5.9),"")</f>
        <v/>
      </c>
      <c r="T1749" s="57" t="str">
        <f t="array" ref="T1749">IF(AND(E1749&lt;&gt;"",K1749="NON",OR(L1749="Branchement individuel",L1749="Batiment détruit")),3,"")</f>
        <v/>
      </c>
      <c r="U1749" s="58"/>
      <c r="V1749" s="58" t="str">
        <f t="array" ref="V1749">IF(AND(E1749&lt;&gt;"",K1749="OUI",Q1749="OUI"),18,"")</f>
        <v/>
      </c>
      <c r="W1749" s="49" t="str">
        <f t="array" ref="W1749">IF(AND(E1749&lt;&gt;"",K1749="OUI",Q1749="OUI"),60,"")</f>
        <v/>
      </c>
      <c r="X1749" s="56"/>
      <c r="Y1749" s="49"/>
      <c r="Z1749" s="49"/>
      <c r="AA1749" s="51"/>
      <c r="AB1749" s="48"/>
    </row>
    <row r="1750" spans="1:28" x14ac:dyDescent="0.25">
      <c r="A1750" s="152" t="str">
        <f t="array" ref="A1750">IF(D1750="",RIGHT(E1750,7),"")</f>
        <v>5462351</v>
      </c>
      <c r="B1750" s="152">
        <f t="array" ref="B1750">E1750</f>
        <v>10005462351</v>
      </c>
      <c r="C1750" s="61" t="str">
        <f t="array" ref="C1750">IFERROR(VLOOKUP(B1750,RT!A:B,2,FALSE),"")</f>
        <v/>
      </c>
      <c r="D1750" s="7" t="str">
        <f t="array" ref="D1750">IFERROR(VLOOKUP(B1750,RT!A:J,10,FALSE),"")</f>
        <v/>
      </c>
      <c r="E1750" s="203">
        <v>10005462351</v>
      </c>
      <c r="F1750" s="204" t="s">
        <v>2077</v>
      </c>
      <c r="G1750" s="204" t="s">
        <v>70</v>
      </c>
      <c r="H1750" s="204"/>
      <c r="I1750" s="204" t="s">
        <v>2045</v>
      </c>
      <c r="J1750" s="202" t="s">
        <v>72</v>
      </c>
      <c r="K1750" s="169" t="str">
        <f t="array" ref="K1750">IFERROR(VLOOKUP(B1750,RT!A:K,11,FALSE),"")</f>
        <v/>
      </c>
      <c r="L1750" s="170" t="str">
        <f t="array" ref="L1750">IFERROR(VLOOKUP(B1750,RT!A:AJ,36,FALSE),"")</f>
        <v/>
      </c>
      <c r="M1750" s="53" t="str">
        <f t="array" ref="M1750">IFERROR(VLOOKUP(B1750,RT!A:AL,38,FALSE),"")</f>
        <v/>
      </c>
      <c r="N1750" s="52" t="str">
        <f t="array" ref="N1750">IFERROR(VLOOKUP(B1750,RT!A:AK,37,FALSE),"")</f>
        <v/>
      </c>
      <c r="O1750" s="54" t="str">
        <f t="array" ref="O1750">IFERROR(VLOOKUP(B1750,RT!A:I,9,FALSE),"")</f>
        <v/>
      </c>
      <c r="P1750" s="52" t="str">
        <f t="array" ref="P1750">IFERROR(VLOOKUP(B1750,RT!A:H,8,FALSE),"")</f>
        <v/>
      </c>
      <c r="Q1750" s="55" t="str">
        <f t="array" ref="Q1750">IFERROR(VLOOKUP(B1750,RT!A:AA,27,FALSE),"")</f>
        <v/>
      </c>
      <c r="R1750" s="56" t="str">
        <f t="array" ref="R1750">IF(AND(E1750&lt;&gt;"",G1750="INS",K1750="OUI",M1750&gt;0),M1750*IF($O1750&gt;41790,5.94,5.65),"")</f>
        <v/>
      </c>
      <c r="S1750" s="50" t="str">
        <f t="array" ref="S1750">IF(AND(E1750&lt;&gt;"",G1750="REV",K1750="OUI",M1750&gt;0),M1750*IF($O1750&gt;41790,6.2,5.9),"")</f>
        <v/>
      </c>
      <c r="T1750" s="57" t="str">
        <f t="array" ref="T1750">IF(AND(E1750&lt;&gt;"",K1750="NON",OR(L1750="Branchement individuel",L1750="Batiment détruit")),3,"")</f>
        <v/>
      </c>
      <c r="U1750" s="58"/>
      <c r="V1750" s="58" t="str">
        <f t="array" ref="V1750">IF(AND(E1750&lt;&gt;"",K1750="OUI",Q1750="OUI"),18,"")</f>
        <v/>
      </c>
      <c r="W1750" s="49" t="str">
        <f t="array" ref="W1750">IF(AND(E1750&lt;&gt;"",K1750="OUI",Q1750="OUI"),60,"")</f>
        <v/>
      </c>
      <c r="X1750" s="56"/>
      <c r="Y1750" s="49"/>
      <c r="Z1750" s="49"/>
      <c r="AA1750" s="51"/>
      <c r="AB1750" s="48"/>
    </row>
    <row r="1751" spans="1:28" x14ac:dyDescent="0.25">
      <c r="A1751" s="152" t="str">
        <f t="array" ref="A1751">IF(D1751="",RIGHT(E1751,7),"")</f>
        <v>5423492</v>
      </c>
      <c r="B1751" s="152">
        <f t="array" ref="B1751">E1751</f>
        <v>10005423492</v>
      </c>
      <c r="C1751" s="61" t="str">
        <f t="array" ref="C1751">IFERROR(VLOOKUP(B1751,RT!A:B,2,FALSE),"")</f>
        <v/>
      </c>
      <c r="D1751" s="7" t="str">
        <f t="array" ref="D1751">IFERROR(VLOOKUP(B1751,RT!A:J,10,FALSE),"")</f>
        <v/>
      </c>
      <c r="E1751" s="203">
        <v>10005423492</v>
      </c>
      <c r="F1751" s="204" t="s">
        <v>2086</v>
      </c>
      <c r="G1751" s="204" t="s">
        <v>70</v>
      </c>
      <c r="H1751" s="204"/>
      <c r="I1751" s="204" t="s">
        <v>2045</v>
      </c>
      <c r="J1751" s="202" t="s">
        <v>72</v>
      </c>
      <c r="K1751" s="169" t="str">
        <f t="array" ref="K1751">IFERROR(VLOOKUP(B1751,RT!A:K,11,FALSE),"")</f>
        <v/>
      </c>
      <c r="L1751" s="170" t="str">
        <f t="array" ref="L1751">IFERROR(VLOOKUP(B1751,RT!A:AJ,36,FALSE),"")</f>
        <v/>
      </c>
      <c r="M1751" s="53" t="str">
        <f t="array" ref="M1751">IFERROR(VLOOKUP(B1751,RT!A:AL,38,FALSE),"")</f>
        <v/>
      </c>
      <c r="N1751" s="52" t="str">
        <f t="array" ref="N1751">IFERROR(VLOOKUP(B1751,RT!A:AK,37,FALSE),"")</f>
        <v/>
      </c>
      <c r="O1751" s="54" t="str">
        <f t="array" ref="O1751">IFERROR(VLOOKUP(B1751,RT!A:I,9,FALSE),"")</f>
        <v/>
      </c>
      <c r="P1751" s="52" t="str">
        <f t="array" ref="P1751">IFERROR(VLOOKUP(B1751,RT!A:H,8,FALSE),"")</f>
        <v/>
      </c>
      <c r="Q1751" s="55" t="str">
        <f t="array" ref="Q1751">IFERROR(VLOOKUP(B1751,RT!A:AA,27,FALSE),"")</f>
        <v/>
      </c>
      <c r="R1751" s="56" t="str">
        <f t="array" ref="R1751">IF(AND(E1751&lt;&gt;"",G1751="INS",K1751="OUI",M1751&gt;0),M1751*IF($O1751&gt;41790,5.94,5.65),"")</f>
        <v/>
      </c>
      <c r="S1751" s="50" t="str">
        <f t="array" ref="S1751">IF(AND(E1751&lt;&gt;"",G1751="REV",K1751="OUI",M1751&gt;0),M1751*IF($O1751&gt;41790,6.2,5.9),"")</f>
        <v/>
      </c>
      <c r="T1751" s="57" t="str">
        <f t="array" ref="T1751">IF(AND(E1751&lt;&gt;"",K1751="NON",OR(L1751="Branchement individuel",L1751="Batiment détruit")),3,"")</f>
        <v/>
      </c>
      <c r="U1751" s="58"/>
      <c r="V1751" s="58" t="str">
        <f t="array" ref="V1751">IF(AND(E1751&lt;&gt;"",K1751="OUI",Q1751="OUI"),18,"")</f>
        <v/>
      </c>
      <c r="W1751" s="49" t="str">
        <f t="array" ref="W1751">IF(AND(E1751&lt;&gt;"",K1751="OUI",Q1751="OUI"),60,"")</f>
        <v/>
      </c>
      <c r="X1751" s="56"/>
      <c r="Y1751" s="49"/>
      <c r="Z1751" s="49"/>
      <c r="AA1751" s="51"/>
      <c r="AB1751" s="48"/>
    </row>
    <row r="1752" spans="1:28" x14ac:dyDescent="0.25">
      <c r="A1752" s="152" t="str">
        <f t="array" ref="A1752">IF(D1752="",RIGHT(E1752,7),"")</f>
        <v>5421321</v>
      </c>
      <c r="B1752" s="152">
        <f t="array" ref="B1752">E1752</f>
        <v>10005421321</v>
      </c>
      <c r="C1752" s="61" t="str">
        <f t="array" ref="C1752">IFERROR(VLOOKUP(B1752,RT!A:B,2,FALSE),"")</f>
        <v/>
      </c>
      <c r="D1752" s="7" t="str">
        <f t="array" ref="D1752">IFERROR(VLOOKUP(B1752,RT!A:J,10,FALSE),"")</f>
        <v/>
      </c>
      <c r="E1752" s="203">
        <v>10005421321</v>
      </c>
      <c r="F1752" s="204" t="s">
        <v>2074</v>
      </c>
      <c r="G1752" s="204" t="s">
        <v>70</v>
      </c>
      <c r="H1752" s="204"/>
      <c r="I1752" s="204" t="s">
        <v>2045</v>
      </c>
      <c r="J1752" s="202" t="s">
        <v>72</v>
      </c>
      <c r="K1752" s="169" t="str">
        <f t="array" ref="K1752">IFERROR(VLOOKUP(B1752,RT!A:K,11,FALSE),"")</f>
        <v/>
      </c>
      <c r="L1752" s="170" t="str">
        <f t="array" ref="L1752">IFERROR(VLOOKUP(B1752,RT!A:AJ,36,FALSE),"")</f>
        <v/>
      </c>
      <c r="M1752" s="53" t="str">
        <f t="array" ref="M1752">IFERROR(VLOOKUP(B1752,RT!A:AL,38,FALSE),"")</f>
        <v/>
      </c>
      <c r="N1752" s="52" t="str">
        <f t="array" ref="N1752">IFERROR(VLOOKUP(B1752,RT!A:AK,37,FALSE),"")</f>
        <v/>
      </c>
      <c r="O1752" s="54" t="str">
        <f t="array" ref="O1752">IFERROR(VLOOKUP(B1752,RT!A:I,9,FALSE),"")</f>
        <v/>
      </c>
      <c r="P1752" s="52" t="str">
        <f t="array" ref="P1752">IFERROR(VLOOKUP(B1752,RT!A:H,8,FALSE),"")</f>
        <v/>
      </c>
      <c r="Q1752" s="55" t="str">
        <f t="array" ref="Q1752">IFERROR(VLOOKUP(B1752,RT!A:AA,27,FALSE),"")</f>
        <v/>
      </c>
      <c r="R1752" s="56" t="str">
        <f t="array" ref="R1752">IF(AND(E1752&lt;&gt;"",G1752="INS",K1752="OUI",M1752&gt;0),M1752*IF($O1752&gt;41790,5.94,5.65),"")</f>
        <v/>
      </c>
      <c r="S1752" s="50" t="str">
        <f t="array" ref="S1752">IF(AND(E1752&lt;&gt;"",G1752="REV",K1752="OUI",M1752&gt;0),M1752*IF($O1752&gt;41790,6.2,5.9),"")</f>
        <v/>
      </c>
      <c r="T1752" s="57" t="str">
        <f t="array" ref="T1752">IF(AND(E1752&lt;&gt;"",K1752="NON",OR(L1752="Branchement individuel",L1752="Batiment détruit")),3,"")</f>
        <v/>
      </c>
      <c r="U1752" s="58"/>
      <c r="V1752" s="58" t="str">
        <f t="array" ref="V1752">IF(AND(E1752&lt;&gt;"",K1752="OUI",Q1752="OUI"),18,"")</f>
        <v/>
      </c>
      <c r="W1752" s="49" t="str">
        <f t="array" ref="W1752">IF(AND(E1752&lt;&gt;"",K1752="OUI",Q1752="OUI"),60,"")</f>
        <v/>
      </c>
      <c r="X1752" s="56"/>
      <c r="Y1752" s="49"/>
      <c r="Z1752" s="49"/>
      <c r="AA1752" s="51"/>
      <c r="AB1752" s="48"/>
    </row>
    <row r="1753" spans="1:28" x14ac:dyDescent="0.25">
      <c r="A1753" s="152" t="str">
        <f t="array" ref="A1753">IF(D1753="",RIGHT(E1753,7),"")</f>
        <v>5422409</v>
      </c>
      <c r="B1753" s="152">
        <f t="array" ref="B1753">E1753</f>
        <v>10005422409</v>
      </c>
      <c r="C1753" s="61" t="str">
        <f t="array" ref="C1753">IFERROR(VLOOKUP(B1753,RT!A:B,2,FALSE),"")</f>
        <v/>
      </c>
      <c r="D1753" s="7" t="str">
        <f t="array" ref="D1753">IFERROR(VLOOKUP(B1753,RT!A:J,10,FALSE),"")</f>
        <v/>
      </c>
      <c r="E1753" s="203">
        <v>10005422409</v>
      </c>
      <c r="F1753" s="204" t="s">
        <v>2075</v>
      </c>
      <c r="G1753" s="204" t="s">
        <v>70</v>
      </c>
      <c r="H1753" s="204"/>
      <c r="I1753" s="204" t="s">
        <v>2045</v>
      </c>
      <c r="J1753" s="202" t="s">
        <v>72</v>
      </c>
      <c r="K1753" s="169" t="str">
        <f t="array" ref="K1753">IFERROR(VLOOKUP(B1753,RT!A:K,11,FALSE),"")</f>
        <v/>
      </c>
      <c r="L1753" s="170" t="str">
        <f t="array" ref="L1753">IFERROR(VLOOKUP(B1753,RT!A:AJ,36,FALSE),"")</f>
        <v/>
      </c>
      <c r="M1753" s="53" t="str">
        <f t="array" ref="M1753">IFERROR(VLOOKUP(B1753,RT!A:AL,38,FALSE),"")</f>
        <v/>
      </c>
      <c r="N1753" s="52" t="str">
        <f t="array" ref="N1753">IFERROR(VLOOKUP(B1753,RT!A:AK,37,FALSE),"")</f>
        <v/>
      </c>
      <c r="O1753" s="54" t="str">
        <f t="array" ref="O1753">IFERROR(VLOOKUP(B1753,RT!A:I,9,FALSE),"")</f>
        <v/>
      </c>
      <c r="P1753" s="52" t="str">
        <f t="array" ref="P1753">IFERROR(VLOOKUP(B1753,RT!A:H,8,FALSE),"")</f>
        <v/>
      </c>
      <c r="Q1753" s="55" t="str">
        <f t="array" ref="Q1753">IFERROR(VLOOKUP(B1753,RT!A:AA,27,FALSE),"")</f>
        <v/>
      </c>
      <c r="R1753" s="56" t="str">
        <f t="array" ref="R1753">IF(AND(E1753&lt;&gt;"",G1753="INS",K1753="OUI",M1753&gt;0),M1753*IF($O1753&gt;41790,5.94,5.65),"")</f>
        <v/>
      </c>
      <c r="S1753" s="50" t="str">
        <f t="array" ref="S1753">IF(AND(E1753&lt;&gt;"",G1753="REV",K1753="OUI",M1753&gt;0),M1753*IF($O1753&gt;41790,6.2,5.9),"")</f>
        <v/>
      </c>
      <c r="T1753" s="57" t="str">
        <f t="array" ref="T1753">IF(AND(E1753&lt;&gt;"",K1753="NON",OR(L1753="Branchement individuel",L1753="Batiment détruit")),3,"")</f>
        <v/>
      </c>
      <c r="U1753" s="58"/>
      <c r="V1753" s="58" t="str">
        <f t="array" ref="V1753">IF(AND(E1753&lt;&gt;"",K1753="OUI",Q1753="OUI"),18,"")</f>
        <v/>
      </c>
      <c r="W1753" s="49" t="str">
        <f t="array" ref="W1753">IF(AND(E1753&lt;&gt;"",K1753="OUI",Q1753="OUI"),60,"")</f>
        <v/>
      </c>
      <c r="X1753" s="56"/>
      <c r="Y1753" s="49"/>
      <c r="Z1753" s="49"/>
      <c r="AA1753" s="51"/>
      <c r="AB1753" s="48"/>
    </row>
    <row r="1754" spans="1:28" x14ac:dyDescent="0.25">
      <c r="A1754" s="152" t="str">
        <f t="array" ref="A1754">IF(D1754="",RIGHT(E1754,7),"")</f>
        <v>5286820</v>
      </c>
      <c r="B1754" s="152">
        <f t="array" ref="B1754">E1754</f>
        <v>10005286820</v>
      </c>
      <c r="C1754" s="61" t="str">
        <f t="array" ref="C1754">IFERROR(VLOOKUP(B1754,RT!A:B,2,FALSE),"")</f>
        <v/>
      </c>
      <c r="D1754" s="7" t="str">
        <f t="array" ref="D1754">IFERROR(VLOOKUP(B1754,RT!A:J,10,FALSE),"")</f>
        <v/>
      </c>
      <c r="E1754" s="203">
        <v>10005286820</v>
      </c>
      <c r="F1754" s="204" t="s">
        <v>2083</v>
      </c>
      <c r="G1754" s="204" t="s">
        <v>70</v>
      </c>
      <c r="H1754" s="204"/>
      <c r="I1754" s="204" t="s">
        <v>2045</v>
      </c>
      <c r="J1754" s="202" t="s">
        <v>72</v>
      </c>
      <c r="K1754" s="169" t="str">
        <f t="array" ref="K1754">IFERROR(VLOOKUP(B1754,RT!A:K,11,FALSE),"")</f>
        <v/>
      </c>
      <c r="L1754" s="170" t="str">
        <f t="array" ref="L1754">IFERROR(VLOOKUP(B1754,RT!A:AJ,36,FALSE),"")</f>
        <v/>
      </c>
      <c r="M1754" s="53" t="str">
        <f t="array" ref="M1754">IFERROR(VLOOKUP(B1754,RT!A:AL,38,FALSE),"")</f>
        <v/>
      </c>
      <c r="N1754" s="52" t="str">
        <f t="array" ref="N1754">IFERROR(VLOOKUP(B1754,RT!A:AK,37,FALSE),"")</f>
        <v/>
      </c>
      <c r="O1754" s="54" t="str">
        <f t="array" ref="O1754">IFERROR(VLOOKUP(B1754,RT!A:I,9,FALSE),"")</f>
        <v/>
      </c>
      <c r="P1754" s="52" t="str">
        <f t="array" ref="P1754">IFERROR(VLOOKUP(B1754,RT!A:H,8,FALSE),"")</f>
        <v/>
      </c>
      <c r="Q1754" s="55" t="str">
        <f t="array" ref="Q1754">IFERROR(VLOOKUP(B1754,RT!A:AA,27,FALSE),"")</f>
        <v/>
      </c>
      <c r="R1754" s="56" t="str">
        <f t="array" ref="R1754">IF(AND(E1754&lt;&gt;"",G1754="INS",K1754="OUI",M1754&gt;0),M1754*IF($O1754&gt;41790,5.94,5.65),"")</f>
        <v/>
      </c>
      <c r="S1754" s="50" t="str">
        <f t="array" ref="S1754">IF(AND(E1754&lt;&gt;"",G1754="REV",K1754="OUI",M1754&gt;0),M1754*IF($O1754&gt;41790,6.2,5.9),"")</f>
        <v/>
      </c>
      <c r="T1754" s="57" t="str">
        <f t="array" ref="T1754">IF(AND(E1754&lt;&gt;"",K1754="NON",OR(L1754="Branchement individuel",L1754="Batiment détruit")),3,"")</f>
        <v/>
      </c>
      <c r="U1754" s="58"/>
      <c r="V1754" s="58" t="str">
        <f t="array" ref="V1754">IF(AND(E1754&lt;&gt;"",K1754="OUI",Q1754="OUI"),18,"")</f>
        <v/>
      </c>
      <c r="W1754" s="49" t="str">
        <f t="array" ref="W1754">IF(AND(E1754&lt;&gt;"",K1754="OUI",Q1754="OUI"),60,"")</f>
        <v/>
      </c>
      <c r="X1754" s="56"/>
      <c r="Y1754" s="49"/>
      <c r="Z1754" s="49"/>
      <c r="AA1754" s="51"/>
      <c r="AB1754" s="48"/>
    </row>
    <row r="1755" spans="1:28" x14ac:dyDescent="0.25">
      <c r="A1755" s="152" t="str">
        <f t="array" ref="A1755">IF(D1755="",RIGHT(E1755,7),"")</f>
        <v>5422406</v>
      </c>
      <c r="B1755" s="152">
        <f t="array" ref="B1755">E1755</f>
        <v>10005422406</v>
      </c>
      <c r="C1755" s="61" t="str">
        <f t="array" ref="C1755">IFERROR(VLOOKUP(B1755,RT!A:B,2,FALSE),"")</f>
        <v/>
      </c>
      <c r="D1755" s="7" t="str">
        <f t="array" ref="D1755">IFERROR(VLOOKUP(B1755,RT!A:J,10,FALSE),"")</f>
        <v/>
      </c>
      <c r="E1755" s="203">
        <v>10005422406</v>
      </c>
      <c r="F1755" s="204" t="s">
        <v>2069</v>
      </c>
      <c r="G1755" s="204" t="s">
        <v>70</v>
      </c>
      <c r="H1755" s="204"/>
      <c r="I1755" s="204" t="s">
        <v>2045</v>
      </c>
      <c r="J1755" s="202" t="s">
        <v>72</v>
      </c>
      <c r="K1755" s="169" t="str">
        <f t="array" ref="K1755">IFERROR(VLOOKUP(B1755,RT!A:K,11,FALSE),"")</f>
        <v/>
      </c>
      <c r="L1755" s="170" t="str">
        <f t="array" ref="L1755">IFERROR(VLOOKUP(B1755,RT!A:AJ,36,FALSE),"")</f>
        <v/>
      </c>
      <c r="M1755" s="53" t="str">
        <f t="array" ref="M1755">IFERROR(VLOOKUP(B1755,RT!A:AL,38,FALSE),"")</f>
        <v/>
      </c>
      <c r="N1755" s="52" t="str">
        <f t="array" ref="N1755">IFERROR(VLOOKUP(B1755,RT!A:AK,37,FALSE),"")</f>
        <v/>
      </c>
      <c r="O1755" s="54" t="str">
        <f t="array" ref="O1755">IFERROR(VLOOKUP(B1755,RT!A:I,9,FALSE),"")</f>
        <v/>
      </c>
      <c r="P1755" s="52" t="str">
        <f t="array" ref="P1755">IFERROR(VLOOKUP(B1755,RT!A:H,8,FALSE),"")</f>
        <v/>
      </c>
      <c r="Q1755" s="55" t="str">
        <f t="array" ref="Q1755">IFERROR(VLOOKUP(B1755,RT!A:AA,27,FALSE),"")</f>
        <v/>
      </c>
      <c r="R1755" s="56" t="str">
        <f t="array" ref="R1755">IF(AND(E1755&lt;&gt;"",G1755="INS",K1755="OUI",M1755&gt;0),M1755*IF($O1755&gt;41790,5.94,5.65),"")</f>
        <v/>
      </c>
      <c r="S1755" s="50" t="str">
        <f t="array" ref="S1755">IF(AND(E1755&lt;&gt;"",G1755="REV",K1755="OUI",M1755&gt;0),M1755*IF($O1755&gt;41790,6.2,5.9),"")</f>
        <v/>
      </c>
      <c r="T1755" s="57" t="str">
        <f t="array" ref="T1755">IF(AND(E1755&lt;&gt;"",K1755="NON",OR(L1755="Branchement individuel",L1755="Batiment détruit")),3,"")</f>
        <v/>
      </c>
      <c r="U1755" s="58"/>
      <c r="V1755" s="58" t="str">
        <f t="array" ref="V1755">IF(AND(E1755&lt;&gt;"",K1755="OUI",Q1755="OUI"),18,"")</f>
        <v/>
      </c>
      <c r="W1755" s="49" t="str">
        <f t="array" ref="W1755">IF(AND(E1755&lt;&gt;"",K1755="OUI",Q1755="OUI"),60,"")</f>
        <v/>
      </c>
      <c r="X1755" s="56"/>
      <c r="Y1755" s="49"/>
      <c r="Z1755" s="49"/>
      <c r="AA1755" s="51"/>
      <c r="AB1755" s="48"/>
    </row>
    <row r="1756" spans="1:28" x14ac:dyDescent="0.25">
      <c r="A1756" s="152" t="str">
        <f t="array" ref="A1756">IF(D1756="",RIGHT(E1756,7),"")</f>
        <v>5422934</v>
      </c>
      <c r="B1756" s="152">
        <f t="array" ref="B1756">E1756</f>
        <v>10005422934</v>
      </c>
      <c r="C1756" s="61" t="str">
        <f t="array" ref="C1756">IFERROR(VLOOKUP(B1756,RT!A:B,2,FALSE),"")</f>
        <v/>
      </c>
      <c r="D1756" s="7" t="str">
        <f t="array" ref="D1756">IFERROR(VLOOKUP(B1756,RT!A:J,10,FALSE),"")</f>
        <v/>
      </c>
      <c r="E1756" s="203">
        <v>10005422934</v>
      </c>
      <c r="F1756" s="204" t="s">
        <v>2071</v>
      </c>
      <c r="G1756" s="204" t="s">
        <v>70</v>
      </c>
      <c r="H1756" s="204"/>
      <c r="I1756" s="204" t="s">
        <v>2045</v>
      </c>
      <c r="J1756" s="202" t="s">
        <v>72</v>
      </c>
      <c r="K1756" s="169" t="str">
        <f t="array" ref="K1756">IFERROR(VLOOKUP(B1756,RT!A:K,11,FALSE),"")</f>
        <v/>
      </c>
      <c r="L1756" s="170" t="str">
        <f t="array" ref="L1756">IFERROR(VLOOKUP(B1756,RT!A:AJ,36,FALSE),"")</f>
        <v/>
      </c>
      <c r="M1756" s="53" t="str">
        <f t="array" ref="M1756">IFERROR(VLOOKUP(B1756,RT!A:AL,38,FALSE),"")</f>
        <v/>
      </c>
      <c r="N1756" s="52" t="str">
        <f t="array" ref="N1756">IFERROR(VLOOKUP(B1756,RT!A:AK,37,FALSE),"")</f>
        <v/>
      </c>
      <c r="O1756" s="54" t="str">
        <f t="array" ref="O1756">IFERROR(VLOOKUP(B1756,RT!A:I,9,FALSE),"")</f>
        <v/>
      </c>
      <c r="P1756" s="52" t="str">
        <f t="array" ref="P1756">IFERROR(VLOOKUP(B1756,RT!A:H,8,FALSE),"")</f>
        <v/>
      </c>
      <c r="Q1756" s="55" t="str">
        <f t="array" ref="Q1756">IFERROR(VLOOKUP(B1756,RT!A:AA,27,FALSE),"")</f>
        <v/>
      </c>
      <c r="R1756" s="56" t="str">
        <f t="array" ref="R1756">IF(AND(E1756&lt;&gt;"",G1756="INS",K1756="OUI",M1756&gt;0),M1756*IF($O1756&gt;41790,5.94,5.65),"")</f>
        <v/>
      </c>
      <c r="S1756" s="50" t="str">
        <f t="array" ref="S1756">IF(AND(E1756&lt;&gt;"",G1756="REV",K1756="OUI",M1756&gt;0),M1756*IF($O1756&gt;41790,6.2,5.9),"")</f>
        <v/>
      </c>
      <c r="T1756" s="57" t="str">
        <f t="array" ref="T1756">IF(AND(E1756&lt;&gt;"",K1756="NON",OR(L1756="Branchement individuel",L1756="Batiment détruit")),3,"")</f>
        <v/>
      </c>
      <c r="U1756" s="58"/>
      <c r="V1756" s="58" t="str">
        <f t="array" ref="V1756">IF(AND(E1756&lt;&gt;"",K1756="OUI",Q1756="OUI"),18,"")</f>
        <v/>
      </c>
      <c r="W1756" s="49" t="str">
        <f t="array" ref="W1756">IF(AND(E1756&lt;&gt;"",K1756="OUI",Q1756="OUI"),60,"")</f>
        <v/>
      </c>
      <c r="X1756" s="56"/>
      <c r="Y1756" s="49"/>
      <c r="Z1756" s="49"/>
      <c r="AA1756" s="51"/>
      <c r="AB1756" s="48"/>
    </row>
    <row r="1757" spans="1:28" x14ac:dyDescent="0.25">
      <c r="A1757" s="152" t="str">
        <f t="array" ref="A1757">IF(D1757="",RIGHT(E1757,7),"")</f>
        <v>5425061</v>
      </c>
      <c r="B1757" s="152">
        <f t="array" ref="B1757">E1757</f>
        <v>10005425061</v>
      </c>
      <c r="C1757" s="61" t="str">
        <f t="array" ref="C1757">IFERROR(VLOOKUP(B1757,RT!A:B,2,FALSE),"")</f>
        <v/>
      </c>
      <c r="D1757" s="7" t="str">
        <f t="array" ref="D1757">IFERROR(VLOOKUP(B1757,RT!A:J,10,FALSE),"")</f>
        <v/>
      </c>
      <c r="E1757" s="203">
        <v>10005425061</v>
      </c>
      <c r="F1757" s="204" t="s">
        <v>2072</v>
      </c>
      <c r="G1757" s="204" t="s">
        <v>70</v>
      </c>
      <c r="H1757" s="204"/>
      <c r="I1757" s="204" t="s">
        <v>2045</v>
      </c>
      <c r="J1757" s="202" t="s">
        <v>72</v>
      </c>
      <c r="K1757" s="169" t="str">
        <f t="array" ref="K1757">IFERROR(VLOOKUP(B1757,RT!A:K,11,FALSE),"")</f>
        <v/>
      </c>
      <c r="L1757" s="170" t="str">
        <f t="array" ref="L1757">IFERROR(VLOOKUP(B1757,RT!A:AJ,36,FALSE),"")</f>
        <v/>
      </c>
      <c r="M1757" s="53" t="str">
        <f t="array" ref="M1757">IFERROR(VLOOKUP(B1757,RT!A:AL,38,FALSE),"")</f>
        <v/>
      </c>
      <c r="N1757" s="52" t="str">
        <f t="array" ref="N1757">IFERROR(VLOOKUP(B1757,RT!A:AK,37,FALSE),"")</f>
        <v/>
      </c>
      <c r="O1757" s="54" t="str">
        <f t="array" ref="O1757">IFERROR(VLOOKUP(B1757,RT!A:I,9,FALSE),"")</f>
        <v/>
      </c>
      <c r="P1757" s="52" t="str">
        <f t="array" ref="P1757">IFERROR(VLOOKUP(B1757,RT!A:H,8,FALSE),"")</f>
        <v/>
      </c>
      <c r="Q1757" s="55" t="str">
        <f t="array" ref="Q1757">IFERROR(VLOOKUP(B1757,RT!A:AA,27,FALSE),"")</f>
        <v/>
      </c>
      <c r="R1757" s="56" t="str">
        <f t="array" ref="R1757">IF(AND(E1757&lt;&gt;"",G1757="INS",K1757="OUI",M1757&gt;0),M1757*IF($O1757&gt;41790,5.94,5.65),"")</f>
        <v/>
      </c>
      <c r="S1757" s="50" t="str">
        <f t="array" ref="S1757">IF(AND(E1757&lt;&gt;"",G1757="REV",K1757="OUI",M1757&gt;0),M1757*IF($O1757&gt;41790,6.2,5.9),"")</f>
        <v/>
      </c>
      <c r="T1757" s="57" t="str">
        <f t="array" ref="T1757">IF(AND(E1757&lt;&gt;"",K1757="NON",OR(L1757="Branchement individuel",L1757="Batiment détruit")),3,"")</f>
        <v/>
      </c>
      <c r="U1757" s="58"/>
      <c r="V1757" s="58" t="str">
        <f t="array" ref="V1757">IF(AND(E1757&lt;&gt;"",K1757="OUI",Q1757="OUI"),18,"")</f>
        <v/>
      </c>
      <c r="W1757" s="49" t="str">
        <f t="array" ref="W1757">IF(AND(E1757&lt;&gt;"",K1757="OUI",Q1757="OUI"),60,"")</f>
        <v/>
      </c>
      <c r="X1757" s="56"/>
      <c r="Y1757" s="49"/>
      <c r="Z1757" s="49"/>
      <c r="AA1757" s="51"/>
      <c r="AB1757" s="48"/>
    </row>
    <row r="1758" spans="1:28" x14ac:dyDescent="0.25">
      <c r="A1758" s="152" t="str">
        <f t="array" ref="A1758">IF(D1758="",RIGHT(E1758,7),"")</f>
        <v>5424012</v>
      </c>
      <c r="B1758" s="152">
        <f t="array" ref="B1758">E1758</f>
        <v>10005424012</v>
      </c>
      <c r="C1758" s="61" t="str">
        <f t="array" ref="C1758">IFERROR(VLOOKUP(B1758,RT!A:B,2,FALSE),"")</f>
        <v/>
      </c>
      <c r="D1758" s="7" t="str">
        <f t="array" ref="D1758">IFERROR(VLOOKUP(B1758,RT!A:J,10,FALSE),"")</f>
        <v/>
      </c>
      <c r="E1758" s="203">
        <v>10005424012</v>
      </c>
      <c r="F1758" s="204" t="s">
        <v>2070</v>
      </c>
      <c r="G1758" s="204" t="s">
        <v>70</v>
      </c>
      <c r="H1758" s="204"/>
      <c r="I1758" s="204" t="s">
        <v>2045</v>
      </c>
      <c r="J1758" s="202" t="s">
        <v>72</v>
      </c>
      <c r="K1758" s="169" t="str">
        <f t="array" ref="K1758">IFERROR(VLOOKUP(B1758,RT!A:K,11,FALSE),"")</f>
        <v/>
      </c>
      <c r="L1758" s="170" t="str">
        <f t="array" ref="L1758">IFERROR(VLOOKUP(B1758,RT!A:AJ,36,FALSE),"")</f>
        <v/>
      </c>
      <c r="M1758" s="53" t="str">
        <f t="array" ref="M1758">IFERROR(VLOOKUP(B1758,RT!A:AL,38,FALSE),"")</f>
        <v/>
      </c>
      <c r="N1758" s="52" t="str">
        <f t="array" ref="N1758">IFERROR(VLOOKUP(B1758,RT!A:AK,37,FALSE),"")</f>
        <v/>
      </c>
      <c r="O1758" s="54" t="str">
        <f t="array" ref="O1758">IFERROR(VLOOKUP(B1758,RT!A:I,9,FALSE),"")</f>
        <v/>
      </c>
      <c r="P1758" s="52" t="str">
        <f t="array" ref="P1758">IFERROR(VLOOKUP(B1758,RT!A:H,8,FALSE),"")</f>
        <v/>
      </c>
      <c r="Q1758" s="55" t="str">
        <f t="array" ref="Q1758">IFERROR(VLOOKUP(B1758,RT!A:AA,27,FALSE),"")</f>
        <v/>
      </c>
      <c r="R1758" s="56" t="str">
        <f t="array" ref="R1758">IF(AND(E1758&lt;&gt;"",G1758="INS",K1758="OUI",M1758&gt;0),M1758*IF($O1758&gt;41790,5.94,5.65),"")</f>
        <v/>
      </c>
      <c r="S1758" s="50" t="str">
        <f t="array" ref="S1758">IF(AND(E1758&lt;&gt;"",G1758="REV",K1758="OUI",M1758&gt;0),M1758*IF($O1758&gt;41790,6.2,5.9),"")</f>
        <v/>
      </c>
      <c r="T1758" s="57" t="str">
        <f t="array" ref="T1758">IF(AND(E1758&lt;&gt;"",K1758="NON",OR(L1758="Branchement individuel",L1758="Batiment détruit")),3,"")</f>
        <v/>
      </c>
      <c r="U1758" s="58"/>
      <c r="V1758" s="58" t="str">
        <f t="array" ref="V1758">IF(AND(E1758&lt;&gt;"",K1758="OUI",Q1758="OUI"),18,"")</f>
        <v/>
      </c>
      <c r="W1758" s="49" t="str">
        <f t="array" ref="W1758">IF(AND(E1758&lt;&gt;"",K1758="OUI",Q1758="OUI"),60,"")</f>
        <v/>
      </c>
      <c r="X1758" s="56"/>
      <c r="Y1758" s="49"/>
      <c r="Z1758" s="49"/>
      <c r="AA1758" s="51"/>
      <c r="AB1758" s="48"/>
    </row>
    <row r="1759" spans="1:28" x14ac:dyDescent="0.25">
      <c r="A1759" s="152" t="str">
        <f t="array" ref="A1759">IF(D1759="",RIGHT(E1759,7),"")</f>
        <v>5425060</v>
      </c>
      <c r="B1759" s="152">
        <f t="array" ref="B1759">E1759</f>
        <v>10005425060</v>
      </c>
      <c r="C1759" s="61" t="str">
        <f t="array" ref="C1759">IFERROR(VLOOKUP(B1759,RT!A:B,2,FALSE),"")</f>
        <v/>
      </c>
      <c r="D1759" s="7" t="str">
        <f t="array" ref="D1759">IFERROR(VLOOKUP(B1759,RT!A:J,10,FALSE),"")</f>
        <v/>
      </c>
      <c r="E1759" s="203">
        <v>10005425060</v>
      </c>
      <c r="F1759" s="204" t="s">
        <v>2067</v>
      </c>
      <c r="G1759" s="204" t="s">
        <v>70</v>
      </c>
      <c r="H1759" s="204"/>
      <c r="I1759" s="204" t="s">
        <v>2045</v>
      </c>
      <c r="J1759" s="202" t="s">
        <v>72</v>
      </c>
      <c r="K1759" s="169" t="str">
        <f t="array" ref="K1759">IFERROR(VLOOKUP(B1759,RT!A:K,11,FALSE),"")</f>
        <v/>
      </c>
      <c r="L1759" s="170" t="str">
        <f t="array" ref="L1759">IFERROR(VLOOKUP(B1759,RT!A:AJ,36,FALSE),"")</f>
        <v/>
      </c>
      <c r="M1759" s="53" t="str">
        <f t="array" ref="M1759">IFERROR(VLOOKUP(B1759,RT!A:AL,38,FALSE),"")</f>
        <v/>
      </c>
      <c r="N1759" s="52" t="str">
        <f t="array" ref="N1759">IFERROR(VLOOKUP(B1759,RT!A:AK,37,FALSE),"")</f>
        <v/>
      </c>
      <c r="O1759" s="54" t="str">
        <f t="array" ref="O1759">IFERROR(VLOOKUP(B1759,RT!A:I,9,FALSE),"")</f>
        <v/>
      </c>
      <c r="P1759" s="52" t="str">
        <f t="array" ref="P1759">IFERROR(VLOOKUP(B1759,RT!A:H,8,FALSE),"")</f>
        <v/>
      </c>
      <c r="Q1759" s="55" t="str">
        <f t="array" ref="Q1759">IFERROR(VLOOKUP(B1759,RT!A:AA,27,FALSE),"")</f>
        <v/>
      </c>
      <c r="R1759" s="56" t="str">
        <f t="array" ref="R1759">IF(AND(E1759&lt;&gt;"",G1759="INS",K1759="OUI",M1759&gt;0),M1759*IF($O1759&gt;41790,5.94,5.65),"")</f>
        <v/>
      </c>
      <c r="S1759" s="50" t="str">
        <f t="array" ref="S1759">IF(AND(E1759&lt;&gt;"",G1759="REV",K1759="OUI",M1759&gt;0),M1759*IF($O1759&gt;41790,6.2,5.9),"")</f>
        <v/>
      </c>
      <c r="T1759" s="57" t="str">
        <f t="array" ref="T1759">IF(AND(E1759&lt;&gt;"",K1759="NON",OR(L1759="Branchement individuel",L1759="Batiment détruit")),3,"")</f>
        <v/>
      </c>
      <c r="U1759" s="58"/>
      <c r="V1759" s="58" t="str">
        <f t="array" ref="V1759">IF(AND(E1759&lt;&gt;"",K1759="OUI",Q1759="OUI"),18,"")</f>
        <v/>
      </c>
      <c r="W1759" s="49" t="str">
        <f t="array" ref="W1759">IF(AND(E1759&lt;&gt;"",K1759="OUI",Q1759="OUI"),60,"")</f>
        <v/>
      </c>
      <c r="X1759" s="56"/>
      <c r="Y1759" s="49"/>
      <c r="Z1759" s="49"/>
      <c r="AA1759" s="51"/>
      <c r="AB1759" s="48"/>
    </row>
    <row r="1760" spans="1:28" x14ac:dyDescent="0.25">
      <c r="A1760" s="152" t="str">
        <f t="array" ref="A1760">IF(D1760="",RIGHT(E1760,7),"")</f>
        <v>5422408</v>
      </c>
      <c r="B1760" s="152">
        <f t="array" ref="B1760">E1760</f>
        <v>10005422408</v>
      </c>
      <c r="C1760" s="61" t="str">
        <f t="array" ref="C1760">IFERROR(VLOOKUP(B1760,RT!A:B,2,FALSE),"")</f>
        <v/>
      </c>
      <c r="D1760" s="7" t="str">
        <f t="array" ref="D1760">IFERROR(VLOOKUP(B1760,RT!A:J,10,FALSE),"")</f>
        <v/>
      </c>
      <c r="E1760" s="203">
        <v>10005422408</v>
      </c>
      <c r="F1760" s="204" t="s">
        <v>2066</v>
      </c>
      <c r="G1760" s="204" t="s">
        <v>70</v>
      </c>
      <c r="H1760" s="204"/>
      <c r="I1760" s="204" t="s">
        <v>2045</v>
      </c>
      <c r="J1760" s="202" t="s">
        <v>72</v>
      </c>
      <c r="K1760" s="169" t="str">
        <f t="array" ref="K1760">IFERROR(VLOOKUP(B1760,RT!A:K,11,FALSE),"")</f>
        <v/>
      </c>
      <c r="L1760" s="170" t="str">
        <f t="array" ref="L1760">IFERROR(VLOOKUP(B1760,RT!A:AJ,36,FALSE),"")</f>
        <v/>
      </c>
      <c r="M1760" s="53" t="str">
        <f t="array" ref="M1760">IFERROR(VLOOKUP(B1760,RT!A:AL,38,FALSE),"")</f>
        <v/>
      </c>
      <c r="N1760" s="52" t="str">
        <f t="array" ref="N1760">IFERROR(VLOOKUP(B1760,RT!A:AK,37,FALSE),"")</f>
        <v/>
      </c>
      <c r="O1760" s="54" t="str">
        <f t="array" ref="O1760">IFERROR(VLOOKUP(B1760,RT!A:I,9,FALSE),"")</f>
        <v/>
      </c>
      <c r="P1760" s="52" t="str">
        <f t="array" ref="P1760">IFERROR(VLOOKUP(B1760,RT!A:H,8,FALSE),"")</f>
        <v/>
      </c>
      <c r="Q1760" s="55" t="str">
        <f t="array" ref="Q1760">IFERROR(VLOOKUP(B1760,RT!A:AA,27,FALSE),"")</f>
        <v/>
      </c>
      <c r="R1760" s="56" t="str">
        <f t="array" ref="R1760">IF(AND(E1760&lt;&gt;"",G1760="INS",K1760="OUI",M1760&gt;0),M1760*IF($O1760&gt;41790,5.94,5.65),"")</f>
        <v/>
      </c>
      <c r="S1760" s="50" t="str">
        <f t="array" ref="S1760">IF(AND(E1760&lt;&gt;"",G1760="REV",K1760="OUI",M1760&gt;0),M1760*IF($O1760&gt;41790,6.2,5.9),"")</f>
        <v/>
      </c>
      <c r="T1760" s="57" t="str">
        <f t="array" ref="T1760">IF(AND(E1760&lt;&gt;"",K1760="NON",OR(L1760="Branchement individuel",L1760="Batiment détruit")),3,"")</f>
        <v/>
      </c>
      <c r="U1760" s="58"/>
      <c r="V1760" s="58" t="str">
        <f t="array" ref="V1760">IF(AND(E1760&lt;&gt;"",K1760="OUI",Q1760="OUI"),18,"")</f>
        <v/>
      </c>
      <c r="W1760" s="49" t="str">
        <f t="array" ref="W1760">IF(AND(E1760&lt;&gt;"",K1760="OUI",Q1760="OUI"),60,"")</f>
        <v/>
      </c>
      <c r="X1760" s="56"/>
      <c r="Y1760" s="49"/>
      <c r="Z1760" s="49"/>
      <c r="AA1760" s="51"/>
      <c r="AB1760" s="48"/>
    </row>
    <row r="1761" spans="1:28" x14ac:dyDescent="0.25">
      <c r="A1761" s="152" t="str">
        <f t="array" ref="A1761">IF(D1761="",RIGHT(E1761,7),"")</f>
        <v>5285042</v>
      </c>
      <c r="B1761" s="152">
        <f t="array" ref="B1761">E1761</f>
        <v>10005285042</v>
      </c>
      <c r="C1761" s="61" t="str">
        <f t="array" ref="C1761">IFERROR(VLOOKUP(B1761,RT!A:B,2,FALSE),"")</f>
        <v/>
      </c>
      <c r="D1761" s="7" t="str">
        <f t="array" ref="D1761">IFERROR(VLOOKUP(B1761,RT!A:J,10,FALSE),"")</f>
        <v/>
      </c>
      <c r="E1761" s="203">
        <v>10005285042</v>
      </c>
      <c r="F1761" s="204" t="s">
        <v>2058</v>
      </c>
      <c r="G1761" s="204" t="s">
        <v>70</v>
      </c>
      <c r="H1761" s="204"/>
      <c r="I1761" s="204" t="s">
        <v>2045</v>
      </c>
      <c r="J1761" s="202" t="s">
        <v>72</v>
      </c>
      <c r="K1761" s="169" t="str">
        <f t="array" ref="K1761">IFERROR(VLOOKUP(B1761,RT!A:K,11,FALSE),"")</f>
        <v/>
      </c>
      <c r="L1761" s="170" t="str">
        <f t="array" ref="L1761">IFERROR(VLOOKUP(B1761,RT!A:AJ,36,FALSE),"")</f>
        <v/>
      </c>
      <c r="M1761" s="53" t="str">
        <f t="array" ref="M1761">IFERROR(VLOOKUP(B1761,RT!A:AL,38,FALSE),"")</f>
        <v/>
      </c>
      <c r="N1761" s="52" t="str">
        <f t="array" ref="N1761">IFERROR(VLOOKUP(B1761,RT!A:AK,37,FALSE),"")</f>
        <v/>
      </c>
      <c r="O1761" s="54" t="str">
        <f t="array" ref="O1761">IFERROR(VLOOKUP(B1761,RT!A:I,9,FALSE),"")</f>
        <v/>
      </c>
      <c r="P1761" s="52" t="str">
        <f t="array" ref="P1761">IFERROR(VLOOKUP(B1761,RT!A:H,8,FALSE),"")</f>
        <v/>
      </c>
      <c r="Q1761" s="55" t="str">
        <f t="array" ref="Q1761">IFERROR(VLOOKUP(B1761,RT!A:AA,27,FALSE),"")</f>
        <v/>
      </c>
      <c r="R1761" s="56" t="str">
        <f t="array" ref="R1761">IF(AND(E1761&lt;&gt;"",G1761="INS",K1761="OUI",M1761&gt;0),M1761*IF($O1761&gt;41790,5.94,5.65),"")</f>
        <v/>
      </c>
      <c r="S1761" s="50" t="str">
        <f t="array" ref="S1761">IF(AND(E1761&lt;&gt;"",G1761="REV",K1761="OUI",M1761&gt;0),M1761*IF($O1761&gt;41790,6.2,5.9),"")</f>
        <v/>
      </c>
      <c r="T1761" s="57" t="str">
        <f t="array" ref="T1761">IF(AND(E1761&lt;&gt;"",K1761="NON",OR(L1761="Branchement individuel",L1761="Batiment détruit")),3,"")</f>
        <v/>
      </c>
      <c r="U1761" s="58"/>
      <c r="V1761" s="58" t="str">
        <f t="array" ref="V1761">IF(AND(E1761&lt;&gt;"",K1761="OUI",Q1761="OUI"),18,"")</f>
        <v/>
      </c>
      <c r="W1761" s="49" t="str">
        <f t="array" ref="W1761">IF(AND(E1761&lt;&gt;"",K1761="OUI",Q1761="OUI"),60,"")</f>
        <v/>
      </c>
      <c r="X1761" s="56"/>
      <c r="Y1761" s="49"/>
      <c r="Z1761" s="49"/>
      <c r="AA1761" s="51"/>
      <c r="AB1761" s="48"/>
    </row>
    <row r="1762" spans="1:28" x14ac:dyDescent="0.25">
      <c r="A1762" s="152" t="str">
        <f t="array" ref="A1762">IF(D1762="",RIGHT(E1762,7),"")</f>
        <v>5286235</v>
      </c>
      <c r="B1762" s="152">
        <f t="array" ref="B1762">E1762</f>
        <v>10005286235</v>
      </c>
      <c r="C1762" s="61" t="str">
        <f t="array" ref="C1762">IFERROR(VLOOKUP(B1762,RT!A:B,2,FALSE),"")</f>
        <v/>
      </c>
      <c r="D1762" s="7" t="str">
        <f t="array" ref="D1762">IFERROR(VLOOKUP(B1762,RT!A:J,10,FALSE),"")</f>
        <v/>
      </c>
      <c r="E1762" s="203">
        <v>10005286235</v>
      </c>
      <c r="F1762" s="204" t="s">
        <v>2060</v>
      </c>
      <c r="G1762" s="204" t="s">
        <v>70</v>
      </c>
      <c r="H1762" s="204"/>
      <c r="I1762" s="204" t="s">
        <v>2045</v>
      </c>
      <c r="J1762" s="202" t="s">
        <v>72</v>
      </c>
      <c r="K1762" s="169" t="str">
        <f t="array" ref="K1762">IFERROR(VLOOKUP(B1762,RT!A:K,11,FALSE),"")</f>
        <v/>
      </c>
      <c r="L1762" s="170" t="str">
        <f t="array" ref="L1762">IFERROR(VLOOKUP(B1762,RT!A:AJ,36,FALSE),"")</f>
        <v/>
      </c>
      <c r="M1762" s="53" t="str">
        <f t="array" ref="M1762">IFERROR(VLOOKUP(B1762,RT!A:AL,38,FALSE),"")</f>
        <v/>
      </c>
      <c r="N1762" s="52" t="str">
        <f t="array" ref="N1762">IFERROR(VLOOKUP(B1762,RT!A:AK,37,FALSE),"")</f>
        <v/>
      </c>
      <c r="O1762" s="54" t="str">
        <f t="array" ref="O1762">IFERROR(VLOOKUP(B1762,RT!A:I,9,FALSE),"")</f>
        <v/>
      </c>
      <c r="P1762" s="52" t="str">
        <f t="array" ref="P1762">IFERROR(VLOOKUP(B1762,RT!A:H,8,FALSE),"")</f>
        <v/>
      </c>
      <c r="Q1762" s="55" t="str">
        <f t="array" ref="Q1762">IFERROR(VLOOKUP(B1762,RT!A:AA,27,FALSE),"")</f>
        <v/>
      </c>
      <c r="R1762" s="56" t="str">
        <f t="array" ref="R1762">IF(AND(E1762&lt;&gt;"",G1762="INS",K1762="OUI",M1762&gt;0),M1762*IF($O1762&gt;41790,5.94,5.65),"")</f>
        <v/>
      </c>
      <c r="S1762" s="50" t="str">
        <f t="array" ref="S1762">IF(AND(E1762&lt;&gt;"",G1762="REV",K1762="OUI",M1762&gt;0),M1762*IF($O1762&gt;41790,6.2,5.9),"")</f>
        <v/>
      </c>
      <c r="T1762" s="57" t="str">
        <f t="array" ref="T1762">IF(AND(E1762&lt;&gt;"",K1762="NON",OR(L1762="Branchement individuel",L1762="Batiment détruit")),3,"")</f>
        <v/>
      </c>
      <c r="U1762" s="58"/>
      <c r="V1762" s="58" t="str">
        <f t="array" ref="V1762">IF(AND(E1762&lt;&gt;"",K1762="OUI",Q1762="OUI"),18,"")</f>
        <v/>
      </c>
      <c r="W1762" s="49" t="str">
        <f t="array" ref="W1762">IF(AND(E1762&lt;&gt;"",K1762="OUI",Q1762="OUI"),60,"")</f>
        <v/>
      </c>
      <c r="X1762" s="56"/>
      <c r="Y1762" s="49"/>
      <c r="Z1762" s="49"/>
      <c r="AA1762" s="51"/>
      <c r="AB1762" s="48"/>
    </row>
    <row r="1763" spans="1:28" x14ac:dyDescent="0.25">
      <c r="A1763" s="152" t="str">
        <f t="array" ref="A1763">IF(D1763="",RIGHT(E1763,7),"")</f>
        <v>5581891</v>
      </c>
      <c r="B1763" s="152">
        <f t="array" ref="B1763">E1763</f>
        <v>10005581891</v>
      </c>
      <c r="C1763" s="61" t="str">
        <f t="array" ref="C1763">IFERROR(VLOOKUP(B1763,RT!A:B,2,FALSE),"")</f>
        <v/>
      </c>
      <c r="D1763" s="7" t="str">
        <f t="array" ref="D1763">IFERROR(VLOOKUP(B1763,RT!A:J,10,FALSE),"")</f>
        <v/>
      </c>
      <c r="E1763" s="203">
        <v>10005581891</v>
      </c>
      <c r="F1763" s="204" t="s">
        <v>2081</v>
      </c>
      <c r="G1763" s="204" t="s">
        <v>70</v>
      </c>
      <c r="H1763" s="204"/>
      <c r="I1763" s="204" t="s">
        <v>2045</v>
      </c>
      <c r="J1763" s="202" t="s">
        <v>72</v>
      </c>
      <c r="K1763" s="169" t="str">
        <f t="array" ref="K1763">IFERROR(VLOOKUP(B1763,RT!A:K,11,FALSE),"")</f>
        <v/>
      </c>
      <c r="L1763" s="170" t="str">
        <f t="array" ref="L1763">IFERROR(VLOOKUP(B1763,RT!A:AJ,36,FALSE),"")</f>
        <v/>
      </c>
      <c r="M1763" s="53" t="str">
        <f t="array" ref="M1763">IFERROR(VLOOKUP(B1763,RT!A:AL,38,FALSE),"")</f>
        <v/>
      </c>
      <c r="N1763" s="52" t="str">
        <f t="array" ref="N1763">IFERROR(VLOOKUP(B1763,RT!A:AK,37,FALSE),"")</f>
        <v/>
      </c>
      <c r="O1763" s="54" t="str">
        <f t="array" ref="O1763">IFERROR(VLOOKUP(B1763,RT!A:I,9,FALSE),"")</f>
        <v/>
      </c>
      <c r="P1763" s="52" t="str">
        <f t="array" ref="P1763">IFERROR(VLOOKUP(B1763,RT!A:H,8,FALSE),"")</f>
        <v/>
      </c>
      <c r="Q1763" s="55" t="str">
        <f t="array" ref="Q1763">IFERROR(VLOOKUP(B1763,RT!A:AA,27,FALSE),"")</f>
        <v/>
      </c>
      <c r="R1763" s="56" t="str">
        <f t="array" ref="R1763">IF(AND(E1763&lt;&gt;"",G1763="INS",K1763="OUI",M1763&gt;0),M1763*IF($O1763&gt;41790,5.94,5.65),"")</f>
        <v/>
      </c>
      <c r="S1763" s="50" t="str">
        <f t="array" ref="S1763">IF(AND(E1763&lt;&gt;"",G1763="REV",K1763="OUI",M1763&gt;0),M1763*IF($O1763&gt;41790,6.2,5.9),"")</f>
        <v/>
      </c>
      <c r="T1763" s="57" t="str">
        <f t="array" ref="T1763">IF(AND(E1763&lt;&gt;"",K1763="NON",OR(L1763="Branchement individuel",L1763="Batiment détruit")),3,"")</f>
        <v/>
      </c>
      <c r="U1763" s="58"/>
      <c r="V1763" s="58" t="str">
        <f t="array" ref="V1763">IF(AND(E1763&lt;&gt;"",K1763="OUI",Q1763="OUI"),18,"")</f>
        <v/>
      </c>
      <c r="W1763" s="49" t="str">
        <f t="array" ref="W1763">IF(AND(E1763&lt;&gt;"",K1763="OUI",Q1763="OUI"),60,"")</f>
        <v/>
      </c>
      <c r="X1763" s="56"/>
      <c r="Y1763" s="49"/>
      <c r="Z1763" s="49"/>
      <c r="AA1763" s="51"/>
      <c r="AB1763" s="48"/>
    </row>
    <row r="1764" spans="1:28" x14ac:dyDescent="0.25">
      <c r="A1764" s="152" t="str">
        <f t="array" ref="A1764">IF(D1764="",RIGHT(E1764,7),"")</f>
        <v>5242396</v>
      </c>
      <c r="B1764" s="152">
        <f t="array" ref="B1764">E1764</f>
        <v>10005242396</v>
      </c>
      <c r="C1764" s="61" t="str">
        <f t="array" ref="C1764">IFERROR(VLOOKUP(B1764,RT!A:B,2,FALSE),"")</f>
        <v/>
      </c>
      <c r="D1764" s="7" t="str">
        <f t="array" ref="D1764">IFERROR(VLOOKUP(B1764,RT!A:J,10,FALSE),"")</f>
        <v/>
      </c>
      <c r="E1764" s="203">
        <v>10005242396</v>
      </c>
      <c r="F1764" s="204" t="s">
        <v>2076</v>
      </c>
      <c r="G1764" s="204" t="s">
        <v>70</v>
      </c>
      <c r="H1764" s="204"/>
      <c r="I1764" s="204" t="s">
        <v>2045</v>
      </c>
      <c r="J1764" s="202" t="s">
        <v>72</v>
      </c>
      <c r="K1764" s="169" t="str">
        <f t="array" ref="K1764">IFERROR(VLOOKUP(B1764,RT!A:K,11,FALSE),"")</f>
        <v/>
      </c>
      <c r="L1764" s="170" t="str">
        <f t="array" ref="L1764">IFERROR(VLOOKUP(B1764,RT!A:AJ,36,FALSE),"")</f>
        <v/>
      </c>
      <c r="M1764" s="53" t="str">
        <f t="array" ref="M1764">IFERROR(VLOOKUP(B1764,RT!A:AL,38,FALSE),"")</f>
        <v/>
      </c>
      <c r="N1764" s="52" t="str">
        <f t="array" ref="N1764">IFERROR(VLOOKUP(B1764,RT!A:AK,37,FALSE),"")</f>
        <v/>
      </c>
      <c r="O1764" s="54" t="str">
        <f t="array" ref="O1764">IFERROR(VLOOKUP(B1764,RT!A:I,9,FALSE),"")</f>
        <v/>
      </c>
      <c r="P1764" s="52" t="str">
        <f t="array" ref="P1764">IFERROR(VLOOKUP(B1764,RT!A:H,8,FALSE),"")</f>
        <v/>
      </c>
      <c r="Q1764" s="55" t="str">
        <f t="array" ref="Q1764">IFERROR(VLOOKUP(B1764,RT!A:AA,27,FALSE),"")</f>
        <v/>
      </c>
      <c r="R1764" s="56" t="str">
        <f t="array" ref="R1764">IF(AND(E1764&lt;&gt;"",G1764="INS",K1764="OUI",M1764&gt;0),M1764*IF($O1764&gt;41790,5.94,5.65),"")</f>
        <v/>
      </c>
      <c r="S1764" s="50" t="str">
        <f t="array" ref="S1764">IF(AND(E1764&lt;&gt;"",G1764="REV",K1764="OUI",M1764&gt;0),M1764*IF($O1764&gt;41790,6.2,5.9),"")</f>
        <v/>
      </c>
      <c r="T1764" s="57" t="str">
        <f t="array" ref="T1764">IF(AND(E1764&lt;&gt;"",K1764="NON",OR(L1764="Branchement individuel",L1764="Batiment détruit")),3,"")</f>
        <v/>
      </c>
      <c r="U1764" s="58"/>
      <c r="V1764" s="58" t="str">
        <f t="array" ref="V1764">IF(AND(E1764&lt;&gt;"",K1764="OUI",Q1764="OUI"),18,"")</f>
        <v/>
      </c>
      <c r="W1764" s="49" t="str">
        <f t="array" ref="W1764">IF(AND(E1764&lt;&gt;"",K1764="OUI",Q1764="OUI"),60,"")</f>
        <v/>
      </c>
      <c r="X1764" s="56"/>
      <c r="Y1764" s="49"/>
      <c r="Z1764" s="49"/>
      <c r="AA1764" s="51"/>
      <c r="AB1764" s="48"/>
    </row>
    <row r="1765" spans="1:28" x14ac:dyDescent="0.25">
      <c r="A1765" s="152" t="str">
        <f t="array" ref="A1765">IF(D1765="",RIGHT(E1765,7),"")</f>
        <v>5254638</v>
      </c>
      <c r="B1765" s="152">
        <f t="array" ref="B1765">E1765</f>
        <v>10005254638</v>
      </c>
      <c r="C1765" s="61" t="str">
        <f t="array" ref="C1765">IFERROR(VLOOKUP(B1765,RT!A:B,2,FALSE),"")</f>
        <v/>
      </c>
      <c r="D1765" s="7" t="str">
        <f t="array" ref="D1765">IFERROR(VLOOKUP(B1765,RT!A:J,10,FALSE),"")</f>
        <v/>
      </c>
      <c r="E1765" s="203">
        <v>10005254638</v>
      </c>
      <c r="F1765" s="204" t="s">
        <v>2047</v>
      </c>
      <c r="G1765" s="204" t="s">
        <v>70</v>
      </c>
      <c r="H1765" s="204"/>
      <c r="I1765" s="204" t="s">
        <v>2045</v>
      </c>
      <c r="J1765" s="202" t="s">
        <v>72</v>
      </c>
      <c r="K1765" s="169" t="str">
        <f t="array" ref="K1765">IFERROR(VLOOKUP(B1765,RT!A:K,11,FALSE),"")</f>
        <v/>
      </c>
      <c r="L1765" s="170" t="str">
        <f t="array" ref="L1765">IFERROR(VLOOKUP(B1765,RT!A:AJ,36,FALSE),"")</f>
        <v/>
      </c>
      <c r="M1765" s="53" t="str">
        <f t="array" ref="M1765">IFERROR(VLOOKUP(B1765,RT!A:AL,38,FALSE),"")</f>
        <v/>
      </c>
      <c r="N1765" s="52" t="str">
        <f t="array" ref="N1765">IFERROR(VLOOKUP(B1765,RT!A:AK,37,FALSE),"")</f>
        <v/>
      </c>
      <c r="O1765" s="54" t="str">
        <f t="array" ref="O1765">IFERROR(VLOOKUP(B1765,RT!A:I,9,FALSE),"")</f>
        <v/>
      </c>
      <c r="P1765" s="52" t="str">
        <f t="array" ref="P1765">IFERROR(VLOOKUP(B1765,RT!A:H,8,FALSE),"")</f>
        <v/>
      </c>
      <c r="Q1765" s="55" t="str">
        <f t="array" ref="Q1765">IFERROR(VLOOKUP(B1765,RT!A:AA,27,FALSE),"")</f>
        <v/>
      </c>
      <c r="R1765" s="56" t="str">
        <f t="array" ref="R1765">IF(AND(E1765&lt;&gt;"",G1765="INS",K1765="OUI",M1765&gt;0),M1765*IF($O1765&gt;41790,5.94,5.65),"")</f>
        <v/>
      </c>
      <c r="S1765" s="50" t="str">
        <f t="array" ref="S1765">IF(AND(E1765&lt;&gt;"",G1765="REV",K1765="OUI",M1765&gt;0),M1765*IF($O1765&gt;41790,6.2,5.9),"")</f>
        <v/>
      </c>
      <c r="T1765" s="57" t="str">
        <f t="array" ref="T1765">IF(AND(E1765&lt;&gt;"",K1765="NON",OR(L1765="Branchement individuel",L1765="Batiment détruit")),3,"")</f>
        <v/>
      </c>
      <c r="U1765" s="58"/>
      <c r="V1765" s="58" t="str">
        <f t="array" ref="V1765">IF(AND(E1765&lt;&gt;"",K1765="OUI",Q1765="OUI"),18,"")</f>
        <v/>
      </c>
      <c r="W1765" s="49" t="str">
        <f t="array" ref="W1765">IF(AND(E1765&lt;&gt;"",K1765="OUI",Q1765="OUI"),60,"")</f>
        <v/>
      </c>
      <c r="X1765" s="56"/>
      <c r="Y1765" s="49"/>
      <c r="Z1765" s="49"/>
      <c r="AA1765" s="51"/>
      <c r="AB1765" s="48"/>
    </row>
    <row r="1766" spans="1:28" x14ac:dyDescent="0.25">
      <c r="A1766" s="152" t="str">
        <f t="array" ref="A1766">IF(D1766="",RIGHT(E1766,7),"")</f>
        <v>5635663</v>
      </c>
      <c r="B1766" s="152">
        <f t="array" ref="B1766">E1766</f>
        <v>10005635663</v>
      </c>
      <c r="C1766" s="61" t="str">
        <f t="array" ref="C1766">IFERROR(VLOOKUP(B1766,RT!A:B,2,FALSE),"")</f>
        <v/>
      </c>
      <c r="D1766" s="7" t="str">
        <f t="array" ref="D1766">IFERROR(VLOOKUP(B1766,RT!A:J,10,FALSE),"")</f>
        <v/>
      </c>
      <c r="E1766" s="203">
        <v>10005635663</v>
      </c>
      <c r="F1766" s="204" t="s">
        <v>2078</v>
      </c>
      <c r="G1766" s="204" t="s">
        <v>70</v>
      </c>
      <c r="H1766" s="204"/>
      <c r="I1766" s="204" t="s">
        <v>2045</v>
      </c>
      <c r="J1766" s="202" t="s">
        <v>72</v>
      </c>
      <c r="K1766" s="169" t="str">
        <f t="array" ref="K1766">IFERROR(VLOOKUP(B1766,RT!A:K,11,FALSE),"")</f>
        <v/>
      </c>
      <c r="L1766" s="170" t="str">
        <f t="array" ref="L1766">IFERROR(VLOOKUP(B1766,RT!A:AJ,36,FALSE),"")</f>
        <v/>
      </c>
      <c r="M1766" s="53" t="str">
        <f t="array" ref="M1766">IFERROR(VLOOKUP(B1766,RT!A:AL,38,FALSE),"")</f>
        <v/>
      </c>
      <c r="N1766" s="52" t="str">
        <f t="array" ref="N1766">IFERROR(VLOOKUP(B1766,RT!A:AK,37,FALSE),"")</f>
        <v/>
      </c>
      <c r="O1766" s="54" t="str">
        <f t="array" ref="O1766">IFERROR(VLOOKUP(B1766,RT!A:I,9,FALSE),"")</f>
        <v/>
      </c>
      <c r="P1766" s="52" t="str">
        <f t="array" ref="P1766">IFERROR(VLOOKUP(B1766,RT!A:H,8,FALSE),"")</f>
        <v/>
      </c>
      <c r="Q1766" s="55" t="str">
        <f t="array" ref="Q1766">IFERROR(VLOOKUP(B1766,RT!A:AA,27,FALSE),"")</f>
        <v/>
      </c>
      <c r="R1766" s="56" t="str">
        <f t="array" ref="R1766">IF(AND(E1766&lt;&gt;"",G1766="INS",K1766="OUI",M1766&gt;0),M1766*IF($O1766&gt;41790,5.94,5.65),"")</f>
        <v/>
      </c>
      <c r="S1766" s="50" t="str">
        <f t="array" ref="S1766">IF(AND(E1766&lt;&gt;"",G1766="REV",K1766="OUI",M1766&gt;0),M1766*IF($O1766&gt;41790,6.2,5.9),"")</f>
        <v/>
      </c>
      <c r="T1766" s="57" t="str">
        <f t="array" ref="T1766">IF(AND(E1766&lt;&gt;"",K1766="NON",OR(L1766="Branchement individuel",L1766="Batiment détruit")),3,"")</f>
        <v/>
      </c>
      <c r="U1766" s="58"/>
      <c r="V1766" s="58" t="str">
        <f t="array" ref="V1766">IF(AND(E1766&lt;&gt;"",K1766="OUI",Q1766="OUI"),18,"")</f>
        <v/>
      </c>
      <c r="W1766" s="49" t="str">
        <f t="array" ref="W1766">IF(AND(E1766&lt;&gt;"",K1766="OUI",Q1766="OUI"),60,"")</f>
        <v/>
      </c>
      <c r="X1766" s="56"/>
      <c r="Y1766" s="49"/>
      <c r="Z1766" s="49"/>
      <c r="AA1766" s="51"/>
      <c r="AB1766" s="48"/>
    </row>
    <row r="1767" spans="1:28" x14ac:dyDescent="0.25">
      <c r="A1767" s="152" t="str">
        <f t="array" ref="A1767">IF(D1767="",RIGHT(E1767,7),"")</f>
        <v>5422403</v>
      </c>
      <c r="B1767" s="152">
        <f t="array" ref="B1767">E1767</f>
        <v>10005422403</v>
      </c>
      <c r="C1767" s="61" t="str">
        <f t="array" ref="C1767">IFERROR(VLOOKUP(B1767,RT!A:B,2,FALSE),"")</f>
        <v/>
      </c>
      <c r="D1767" s="7" t="str">
        <f t="array" ref="D1767">IFERROR(VLOOKUP(B1767,RT!A:J,10,FALSE),"")</f>
        <v/>
      </c>
      <c r="E1767" s="203">
        <v>10005422403</v>
      </c>
      <c r="F1767" s="204" t="s">
        <v>2073</v>
      </c>
      <c r="G1767" s="204" t="s">
        <v>70</v>
      </c>
      <c r="H1767" s="204"/>
      <c r="I1767" s="204" t="s">
        <v>2045</v>
      </c>
      <c r="J1767" s="202" t="s">
        <v>72</v>
      </c>
      <c r="K1767" s="169" t="str">
        <f t="array" ref="K1767">IFERROR(VLOOKUP(B1767,RT!A:K,11,FALSE),"")</f>
        <v/>
      </c>
      <c r="L1767" s="170" t="str">
        <f t="array" ref="L1767">IFERROR(VLOOKUP(B1767,RT!A:AJ,36,FALSE),"")</f>
        <v/>
      </c>
      <c r="M1767" s="53" t="str">
        <f t="array" ref="M1767">IFERROR(VLOOKUP(B1767,RT!A:AL,38,FALSE),"")</f>
        <v/>
      </c>
      <c r="N1767" s="52" t="str">
        <f t="array" ref="N1767">IFERROR(VLOOKUP(B1767,RT!A:AK,37,FALSE),"")</f>
        <v/>
      </c>
      <c r="O1767" s="54" t="str">
        <f t="array" ref="O1767">IFERROR(VLOOKUP(B1767,RT!A:I,9,FALSE),"")</f>
        <v/>
      </c>
      <c r="P1767" s="52" t="str">
        <f t="array" ref="P1767">IFERROR(VLOOKUP(B1767,RT!A:H,8,FALSE),"")</f>
        <v/>
      </c>
      <c r="Q1767" s="55" t="str">
        <f t="array" ref="Q1767">IFERROR(VLOOKUP(B1767,RT!A:AA,27,FALSE),"")</f>
        <v/>
      </c>
      <c r="R1767" s="56" t="str">
        <f t="array" ref="R1767">IF(AND(E1767&lt;&gt;"",G1767="INS",K1767="OUI",M1767&gt;0),M1767*IF($O1767&gt;41790,5.94,5.65),"")</f>
        <v/>
      </c>
      <c r="S1767" s="50" t="str">
        <f t="array" ref="S1767">IF(AND(E1767&lt;&gt;"",G1767="REV",K1767="OUI",M1767&gt;0),M1767*IF($O1767&gt;41790,6.2,5.9),"")</f>
        <v/>
      </c>
      <c r="T1767" s="57" t="str">
        <f t="array" ref="T1767">IF(AND(E1767&lt;&gt;"",K1767="NON",OR(L1767="Branchement individuel",L1767="Batiment détruit")),3,"")</f>
        <v/>
      </c>
      <c r="U1767" s="58"/>
      <c r="V1767" s="58" t="str">
        <f t="array" ref="V1767">IF(AND(E1767&lt;&gt;"",K1767="OUI",Q1767="OUI"),18,"")</f>
        <v/>
      </c>
      <c r="W1767" s="49" t="str">
        <f t="array" ref="W1767">IF(AND(E1767&lt;&gt;"",K1767="OUI",Q1767="OUI"),60,"")</f>
        <v/>
      </c>
      <c r="X1767" s="56"/>
      <c r="Y1767" s="49"/>
      <c r="Z1767" s="49"/>
      <c r="AA1767" s="51"/>
      <c r="AB1767" s="48"/>
    </row>
    <row r="1768" spans="1:28" x14ac:dyDescent="0.25">
      <c r="A1768" s="152" t="str">
        <f t="array" ref="A1768">IF(D1768="",RIGHT(E1768,7),"")</f>
        <v>5424011</v>
      </c>
      <c r="B1768" s="152">
        <f t="array" ref="B1768">E1768</f>
        <v>10005424011</v>
      </c>
      <c r="C1768" s="61" t="str">
        <f t="array" ref="C1768">IFERROR(VLOOKUP(B1768,RT!A:B,2,FALSE),"")</f>
        <v/>
      </c>
      <c r="D1768" s="7" t="str">
        <f t="array" ref="D1768">IFERROR(VLOOKUP(B1768,RT!A:J,10,FALSE),"")</f>
        <v/>
      </c>
      <c r="E1768" s="203">
        <v>10005424011</v>
      </c>
      <c r="F1768" s="204" t="s">
        <v>2063</v>
      </c>
      <c r="G1768" s="204" t="s">
        <v>70</v>
      </c>
      <c r="H1768" s="204"/>
      <c r="I1768" s="204" t="s">
        <v>2045</v>
      </c>
      <c r="J1768" s="202" t="s">
        <v>72</v>
      </c>
      <c r="K1768" s="169" t="str">
        <f t="array" ref="K1768">IFERROR(VLOOKUP(B1768,RT!A:K,11,FALSE),"")</f>
        <v/>
      </c>
      <c r="L1768" s="170" t="str">
        <f t="array" ref="L1768">IFERROR(VLOOKUP(B1768,RT!A:AJ,36,FALSE),"")</f>
        <v/>
      </c>
      <c r="M1768" s="53" t="str">
        <f t="array" ref="M1768">IFERROR(VLOOKUP(B1768,RT!A:AL,38,FALSE),"")</f>
        <v/>
      </c>
      <c r="N1768" s="52" t="str">
        <f t="array" ref="N1768">IFERROR(VLOOKUP(B1768,RT!A:AK,37,FALSE),"")</f>
        <v/>
      </c>
      <c r="O1768" s="54" t="str">
        <f t="array" ref="O1768">IFERROR(VLOOKUP(B1768,RT!A:I,9,FALSE),"")</f>
        <v/>
      </c>
      <c r="P1768" s="52" t="str">
        <f t="array" ref="P1768">IFERROR(VLOOKUP(B1768,RT!A:H,8,FALSE),"")</f>
        <v/>
      </c>
      <c r="Q1768" s="55" t="str">
        <f t="array" ref="Q1768">IFERROR(VLOOKUP(B1768,RT!A:AA,27,FALSE),"")</f>
        <v/>
      </c>
      <c r="R1768" s="56" t="str">
        <f t="array" ref="R1768">IF(AND(E1768&lt;&gt;"",G1768="INS",K1768="OUI",M1768&gt;0),M1768*IF($O1768&gt;41790,5.94,5.65),"")</f>
        <v/>
      </c>
      <c r="S1768" s="50" t="str">
        <f t="array" ref="S1768">IF(AND(E1768&lt;&gt;"",G1768="REV",K1768="OUI",M1768&gt;0),M1768*IF($O1768&gt;41790,6.2,5.9),"")</f>
        <v/>
      </c>
      <c r="T1768" s="57" t="str">
        <f t="array" ref="T1768">IF(AND(E1768&lt;&gt;"",K1768="NON",OR(L1768="Branchement individuel",L1768="Batiment détruit")),3,"")</f>
        <v/>
      </c>
      <c r="U1768" s="58"/>
      <c r="V1768" s="58" t="str">
        <f t="array" ref="V1768">IF(AND(E1768&lt;&gt;"",K1768="OUI",Q1768="OUI"),18,"")</f>
        <v/>
      </c>
      <c r="W1768" s="49" t="str">
        <f t="array" ref="W1768">IF(AND(E1768&lt;&gt;"",K1768="OUI",Q1768="OUI"),60,"")</f>
        <v/>
      </c>
      <c r="X1768" s="56"/>
      <c r="Y1768" s="49"/>
      <c r="Z1768" s="49"/>
      <c r="AA1768" s="51"/>
      <c r="AB1768" s="48"/>
    </row>
    <row r="1769" spans="1:28" x14ac:dyDescent="0.25">
      <c r="A1769" s="152" t="str">
        <f t="array" ref="A1769">IF(D1769="",RIGHT(E1769,7),"")</f>
        <v>5421320</v>
      </c>
      <c r="B1769" s="152">
        <f t="array" ref="B1769">E1769</f>
        <v>10005421320</v>
      </c>
      <c r="C1769" s="61" t="str">
        <f t="array" ref="C1769">IFERROR(VLOOKUP(B1769,RT!A:B,2,FALSE),"")</f>
        <v/>
      </c>
      <c r="D1769" s="7" t="str">
        <f t="array" ref="D1769">IFERROR(VLOOKUP(B1769,RT!A:J,10,FALSE),"")</f>
        <v/>
      </c>
      <c r="E1769" s="203">
        <v>10005421320</v>
      </c>
      <c r="F1769" s="204" t="s">
        <v>2064</v>
      </c>
      <c r="G1769" s="204" t="s">
        <v>70</v>
      </c>
      <c r="H1769" s="204"/>
      <c r="I1769" s="204" t="s">
        <v>2045</v>
      </c>
      <c r="J1769" s="202" t="s">
        <v>72</v>
      </c>
      <c r="K1769" s="169" t="str">
        <f t="array" ref="K1769">IFERROR(VLOOKUP(B1769,RT!A:K,11,FALSE),"")</f>
        <v/>
      </c>
      <c r="L1769" s="170" t="str">
        <f t="array" ref="L1769">IFERROR(VLOOKUP(B1769,RT!A:AJ,36,FALSE),"")</f>
        <v/>
      </c>
      <c r="M1769" s="53" t="str">
        <f t="array" ref="M1769">IFERROR(VLOOKUP(B1769,RT!A:AL,38,FALSE),"")</f>
        <v/>
      </c>
      <c r="N1769" s="52" t="str">
        <f t="array" ref="N1769">IFERROR(VLOOKUP(B1769,RT!A:AK,37,FALSE),"")</f>
        <v/>
      </c>
      <c r="O1769" s="54" t="str">
        <f t="array" ref="O1769">IFERROR(VLOOKUP(B1769,RT!A:I,9,FALSE),"")</f>
        <v/>
      </c>
      <c r="P1769" s="52" t="str">
        <f t="array" ref="P1769">IFERROR(VLOOKUP(B1769,RT!A:H,8,FALSE),"")</f>
        <v/>
      </c>
      <c r="Q1769" s="55" t="str">
        <f t="array" ref="Q1769">IFERROR(VLOOKUP(B1769,RT!A:AA,27,FALSE),"")</f>
        <v/>
      </c>
      <c r="R1769" s="56" t="str">
        <f t="array" ref="R1769">IF(AND(E1769&lt;&gt;"",G1769="INS",K1769="OUI",M1769&gt;0),M1769*IF($O1769&gt;41790,5.94,5.65),"")</f>
        <v/>
      </c>
      <c r="S1769" s="50" t="str">
        <f t="array" ref="S1769">IF(AND(E1769&lt;&gt;"",G1769="REV",K1769="OUI",M1769&gt;0),M1769*IF($O1769&gt;41790,6.2,5.9),"")</f>
        <v/>
      </c>
      <c r="T1769" s="57" t="str">
        <f t="array" ref="T1769">IF(AND(E1769&lt;&gt;"",K1769="NON",OR(L1769="Branchement individuel",L1769="Batiment détruit")),3,"")</f>
        <v/>
      </c>
      <c r="U1769" s="58"/>
      <c r="V1769" s="58" t="str">
        <f t="array" ref="V1769">IF(AND(E1769&lt;&gt;"",K1769="OUI",Q1769="OUI"),18,"")</f>
        <v/>
      </c>
      <c r="W1769" s="49" t="str">
        <f t="array" ref="W1769">IF(AND(E1769&lt;&gt;"",K1769="OUI",Q1769="OUI"),60,"")</f>
        <v/>
      </c>
      <c r="X1769" s="56"/>
      <c r="Y1769" s="49"/>
      <c r="Z1769" s="49"/>
      <c r="AA1769" s="51"/>
      <c r="AB1769" s="48"/>
    </row>
    <row r="1770" spans="1:28" x14ac:dyDescent="0.25">
      <c r="A1770" s="152" t="str">
        <f t="array" ref="A1770">IF(D1770="",RIGHT(E1770,7),"")</f>
        <v>5285041</v>
      </c>
      <c r="B1770" s="152">
        <f t="array" ref="B1770">E1770</f>
        <v>10005285041</v>
      </c>
      <c r="C1770" s="61" t="str">
        <f t="array" ref="C1770">IFERROR(VLOOKUP(B1770,RT!A:B,2,FALSE),"")</f>
        <v/>
      </c>
      <c r="D1770" s="7" t="str">
        <f t="array" ref="D1770">IFERROR(VLOOKUP(B1770,RT!A:J,10,FALSE),"")</f>
        <v/>
      </c>
      <c r="E1770" s="203">
        <v>10005285041</v>
      </c>
      <c r="F1770" s="204" t="s">
        <v>2061</v>
      </c>
      <c r="G1770" s="204" t="s">
        <v>70</v>
      </c>
      <c r="H1770" s="204"/>
      <c r="I1770" s="204" t="s">
        <v>2045</v>
      </c>
      <c r="J1770" s="202" t="s">
        <v>72</v>
      </c>
      <c r="K1770" s="169" t="str">
        <f t="array" ref="K1770">IFERROR(VLOOKUP(B1770,RT!A:K,11,FALSE),"")</f>
        <v/>
      </c>
      <c r="L1770" s="170" t="str">
        <f t="array" ref="L1770">IFERROR(VLOOKUP(B1770,RT!A:AJ,36,FALSE),"")</f>
        <v/>
      </c>
      <c r="M1770" s="53" t="str">
        <f t="array" ref="M1770">IFERROR(VLOOKUP(B1770,RT!A:AL,38,FALSE),"")</f>
        <v/>
      </c>
      <c r="N1770" s="52" t="str">
        <f t="array" ref="N1770">IFERROR(VLOOKUP(B1770,RT!A:AK,37,FALSE),"")</f>
        <v/>
      </c>
      <c r="O1770" s="54" t="str">
        <f t="array" ref="O1770">IFERROR(VLOOKUP(B1770,RT!A:I,9,FALSE),"")</f>
        <v/>
      </c>
      <c r="P1770" s="52" t="str">
        <f t="array" ref="P1770">IFERROR(VLOOKUP(B1770,RT!A:H,8,FALSE),"")</f>
        <v/>
      </c>
      <c r="Q1770" s="55" t="str">
        <f t="array" ref="Q1770">IFERROR(VLOOKUP(B1770,RT!A:AA,27,FALSE),"")</f>
        <v/>
      </c>
      <c r="R1770" s="56" t="str">
        <f t="array" ref="R1770">IF(AND(E1770&lt;&gt;"",G1770="INS",K1770="OUI",M1770&gt;0),M1770*IF($O1770&gt;41790,5.94,5.65),"")</f>
        <v/>
      </c>
      <c r="S1770" s="50" t="str">
        <f t="array" ref="S1770">IF(AND(E1770&lt;&gt;"",G1770="REV",K1770="OUI",M1770&gt;0),M1770*IF($O1770&gt;41790,6.2,5.9),"")</f>
        <v/>
      </c>
      <c r="T1770" s="57" t="str">
        <f t="array" ref="T1770">IF(AND(E1770&lt;&gt;"",K1770="NON",OR(L1770="Branchement individuel",L1770="Batiment détruit")),3,"")</f>
        <v/>
      </c>
      <c r="U1770" s="58"/>
      <c r="V1770" s="58" t="str">
        <f t="array" ref="V1770">IF(AND(E1770&lt;&gt;"",K1770="OUI",Q1770="OUI"),18,"")</f>
        <v/>
      </c>
      <c r="W1770" s="49" t="str">
        <f t="array" ref="W1770">IF(AND(E1770&lt;&gt;"",K1770="OUI",Q1770="OUI"),60,"")</f>
        <v/>
      </c>
      <c r="X1770" s="56"/>
      <c r="Y1770" s="49"/>
      <c r="Z1770" s="49"/>
      <c r="AA1770" s="51"/>
      <c r="AB1770" s="48"/>
    </row>
    <row r="1771" spans="1:28" x14ac:dyDescent="0.25">
      <c r="A1771" s="152" t="str">
        <f t="array" ref="A1771">IF(D1771="",RIGHT(E1771,7),"")</f>
        <v>5463053</v>
      </c>
      <c r="B1771" s="152">
        <f t="array" ref="B1771">E1771</f>
        <v>10005463053</v>
      </c>
      <c r="C1771" s="61" t="str">
        <f t="array" ref="C1771">IFERROR(VLOOKUP(B1771,RT!A:B,2,FALSE),"")</f>
        <v/>
      </c>
      <c r="D1771" s="7" t="str">
        <f t="array" ref="D1771">IFERROR(VLOOKUP(B1771,RT!A:J,10,FALSE),"")</f>
        <v/>
      </c>
      <c r="E1771" s="203">
        <v>10005463053</v>
      </c>
      <c r="F1771" s="204" t="s">
        <v>2085</v>
      </c>
      <c r="G1771" s="204" t="s">
        <v>70</v>
      </c>
      <c r="H1771" s="204"/>
      <c r="I1771" s="204" t="s">
        <v>2045</v>
      </c>
      <c r="J1771" s="202" t="s">
        <v>72</v>
      </c>
      <c r="K1771" s="169" t="str">
        <f t="array" ref="K1771">IFERROR(VLOOKUP(B1771,RT!A:K,11,FALSE),"")</f>
        <v/>
      </c>
      <c r="L1771" s="170" t="str">
        <f t="array" ref="L1771">IFERROR(VLOOKUP(B1771,RT!A:AJ,36,FALSE),"")</f>
        <v/>
      </c>
      <c r="M1771" s="53" t="str">
        <f t="array" ref="M1771">IFERROR(VLOOKUP(B1771,RT!A:AL,38,FALSE),"")</f>
        <v/>
      </c>
      <c r="N1771" s="52" t="str">
        <f t="array" ref="N1771">IFERROR(VLOOKUP(B1771,RT!A:AK,37,FALSE),"")</f>
        <v/>
      </c>
      <c r="O1771" s="54" t="str">
        <f t="array" ref="O1771">IFERROR(VLOOKUP(B1771,RT!A:I,9,FALSE),"")</f>
        <v/>
      </c>
      <c r="P1771" s="52" t="str">
        <f t="array" ref="P1771">IFERROR(VLOOKUP(B1771,RT!A:H,8,FALSE),"")</f>
        <v/>
      </c>
      <c r="Q1771" s="55" t="str">
        <f t="array" ref="Q1771">IFERROR(VLOOKUP(B1771,RT!A:AA,27,FALSE),"")</f>
        <v/>
      </c>
      <c r="R1771" s="56" t="str">
        <f t="array" ref="R1771">IF(AND(E1771&lt;&gt;"",G1771="INS",K1771="OUI",M1771&gt;0),M1771*IF($O1771&gt;41790,5.94,5.65),"")</f>
        <v/>
      </c>
      <c r="S1771" s="50" t="str">
        <f t="array" ref="S1771">IF(AND(E1771&lt;&gt;"",G1771="REV",K1771="OUI",M1771&gt;0),M1771*IF($O1771&gt;41790,6.2,5.9),"")</f>
        <v/>
      </c>
      <c r="T1771" s="57" t="str">
        <f t="array" ref="T1771">IF(AND(E1771&lt;&gt;"",K1771="NON",OR(L1771="Branchement individuel",L1771="Batiment détruit")),3,"")</f>
        <v/>
      </c>
      <c r="U1771" s="58"/>
      <c r="V1771" s="58" t="str">
        <f t="array" ref="V1771">IF(AND(E1771&lt;&gt;"",K1771="OUI",Q1771="OUI"),18,"")</f>
        <v/>
      </c>
      <c r="W1771" s="49" t="str">
        <f t="array" ref="W1771">IF(AND(E1771&lt;&gt;"",K1771="OUI",Q1771="OUI"),60,"")</f>
        <v/>
      </c>
      <c r="X1771" s="56"/>
      <c r="Y1771" s="49"/>
      <c r="Z1771" s="49"/>
      <c r="AA1771" s="51"/>
      <c r="AB1771" s="48"/>
    </row>
    <row r="1772" spans="1:28" x14ac:dyDescent="0.25">
      <c r="A1772" s="152" t="str">
        <f t="array" ref="A1772">IF(D1772="",RIGHT(E1772,7),"")</f>
        <v>5584348</v>
      </c>
      <c r="B1772" s="152">
        <f t="array" ref="B1772">E1772</f>
        <v>10005584348</v>
      </c>
      <c r="C1772" s="61" t="str">
        <f t="array" ref="C1772">IFERROR(VLOOKUP(B1772,RT!A:B,2,FALSE),"")</f>
        <v/>
      </c>
      <c r="D1772" s="7" t="str">
        <f t="array" ref="D1772">IFERROR(VLOOKUP(B1772,RT!A:J,10,FALSE),"")</f>
        <v/>
      </c>
      <c r="E1772" s="203">
        <v>10005584348</v>
      </c>
      <c r="F1772" s="204" t="s">
        <v>2044</v>
      </c>
      <c r="G1772" s="204" t="s">
        <v>70</v>
      </c>
      <c r="H1772" s="204"/>
      <c r="I1772" s="204" t="s">
        <v>2045</v>
      </c>
      <c r="J1772" s="202" t="s">
        <v>72</v>
      </c>
      <c r="K1772" s="169" t="str">
        <f t="array" ref="K1772">IFERROR(VLOOKUP(B1772,RT!A:K,11,FALSE),"")</f>
        <v/>
      </c>
      <c r="L1772" s="170" t="str">
        <f t="array" ref="L1772">IFERROR(VLOOKUP(B1772,RT!A:AJ,36,FALSE),"")</f>
        <v/>
      </c>
      <c r="M1772" s="53" t="str">
        <f t="array" ref="M1772">IFERROR(VLOOKUP(B1772,RT!A:AL,38,FALSE),"")</f>
        <v/>
      </c>
      <c r="N1772" s="52" t="str">
        <f t="array" ref="N1772">IFERROR(VLOOKUP(B1772,RT!A:AK,37,FALSE),"")</f>
        <v/>
      </c>
      <c r="O1772" s="54" t="str">
        <f t="array" ref="O1772">IFERROR(VLOOKUP(B1772,RT!A:I,9,FALSE),"")</f>
        <v/>
      </c>
      <c r="P1772" s="52" t="str">
        <f t="array" ref="P1772">IFERROR(VLOOKUP(B1772,RT!A:H,8,FALSE),"")</f>
        <v/>
      </c>
      <c r="Q1772" s="55" t="str">
        <f t="array" ref="Q1772">IFERROR(VLOOKUP(B1772,RT!A:AA,27,FALSE),"")</f>
        <v/>
      </c>
      <c r="R1772" s="56" t="str">
        <f t="array" ref="R1772">IF(AND(E1772&lt;&gt;"",G1772="INS",K1772="OUI",M1772&gt;0),M1772*IF($O1772&gt;41790,5.94,5.65),"")</f>
        <v/>
      </c>
      <c r="S1772" s="50" t="str">
        <f t="array" ref="S1772">IF(AND(E1772&lt;&gt;"",G1772="REV",K1772="OUI",M1772&gt;0),M1772*IF($O1772&gt;41790,6.2,5.9),"")</f>
        <v/>
      </c>
      <c r="T1772" s="57" t="str">
        <f t="array" ref="T1772">IF(AND(E1772&lt;&gt;"",K1772="NON",OR(L1772="Branchement individuel",L1772="Batiment détruit")),3,"")</f>
        <v/>
      </c>
      <c r="U1772" s="58"/>
      <c r="V1772" s="58" t="str">
        <f t="array" ref="V1772">IF(AND(E1772&lt;&gt;"",K1772="OUI",Q1772="OUI"),18,"")</f>
        <v/>
      </c>
      <c r="W1772" s="49" t="str">
        <f t="array" ref="W1772">IF(AND(E1772&lt;&gt;"",K1772="OUI",Q1772="OUI"),60,"")</f>
        <v/>
      </c>
      <c r="X1772" s="56"/>
      <c r="Y1772" s="49"/>
      <c r="Z1772" s="49"/>
      <c r="AA1772" s="51"/>
      <c r="AB1772" s="48"/>
    </row>
    <row r="1773" spans="1:28" x14ac:dyDescent="0.25">
      <c r="A1773" s="152" t="str">
        <f t="array" ref="A1773">IF(D1773="",RIGHT(E1773,7),"")</f>
        <v>5284435</v>
      </c>
      <c r="B1773" s="152">
        <f t="array" ref="B1773">E1773</f>
        <v>10005284435</v>
      </c>
      <c r="C1773" s="61" t="str">
        <f t="array" ref="C1773">IFERROR(VLOOKUP(B1773,RT!A:B,2,FALSE),"")</f>
        <v/>
      </c>
      <c r="D1773" s="7" t="str">
        <f t="array" ref="D1773">IFERROR(VLOOKUP(B1773,RT!A:J,10,FALSE),"")</f>
        <v/>
      </c>
      <c r="E1773" s="203">
        <v>10005284435</v>
      </c>
      <c r="F1773" s="204" t="s">
        <v>2082</v>
      </c>
      <c r="G1773" s="204" t="s">
        <v>70</v>
      </c>
      <c r="H1773" s="204"/>
      <c r="I1773" s="204" t="s">
        <v>2045</v>
      </c>
      <c r="J1773" s="202" t="s">
        <v>72</v>
      </c>
      <c r="K1773" s="169" t="str">
        <f t="array" ref="K1773">IFERROR(VLOOKUP(B1773,RT!A:K,11,FALSE),"")</f>
        <v/>
      </c>
      <c r="L1773" s="170" t="str">
        <f t="array" ref="L1773">IFERROR(VLOOKUP(B1773,RT!A:AJ,36,FALSE),"")</f>
        <v/>
      </c>
      <c r="M1773" s="53" t="str">
        <f t="array" ref="M1773">IFERROR(VLOOKUP(B1773,RT!A:AL,38,FALSE),"")</f>
        <v/>
      </c>
      <c r="N1773" s="52" t="str">
        <f t="array" ref="N1773">IFERROR(VLOOKUP(B1773,RT!A:AK,37,FALSE),"")</f>
        <v/>
      </c>
      <c r="O1773" s="54" t="str">
        <f t="array" ref="O1773">IFERROR(VLOOKUP(B1773,RT!A:I,9,FALSE),"")</f>
        <v/>
      </c>
      <c r="P1773" s="52" t="str">
        <f t="array" ref="P1773">IFERROR(VLOOKUP(B1773,RT!A:H,8,FALSE),"")</f>
        <v/>
      </c>
      <c r="Q1773" s="55" t="str">
        <f t="array" ref="Q1773">IFERROR(VLOOKUP(B1773,RT!A:AA,27,FALSE),"")</f>
        <v/>
      </c>
      <c r="R1773" s="56" t="str">
        <f t="array" ref="R1773">IF(AND(E1773&lt;&gt;"",G1773="INS",K1773="OUI",M1773&gt;0),M1773*IF($O1773&gt;41790,5.94,5.65),"")</f>
        <v/>
      </c>
      <c r="S1773" s="50" t="str">
        <f t="array" ref="S1773">IF(AND(E1773&lt;&gt;"",G1773="REV",K1773="OUI",M1773&gt;0),M1773*IF($O1773&gt;41790,6.2,5.9),"")</f>
        <v/>
      </c>
      <c r="T1773" s="57" t="str">
        <f t="array" ref="T1773">IF(AND(E1773&lt;&gt;"",K1773="NON",OR(L1773="Branchement individuel",L1773="Batiment détruit")),3,"")</f>
        <v/>
      </c>
      <c r="U1773" s="58"/>
      <c r="V1773" s="58" t="str">
        <f t="array" ref="V1773">IF(AND(E1773&lt;&gt;"",K1773="OUI",Q1773="OUI"),18,"")</f>
        <v/>
      </c>
      <c r="W1773" s="49" t="str">
        <f t="array" ref="W1773">IF(AND(E1773&lt;&gt;"",K1773="OUI",Q1773="OUI"),60,"")</f>
        <v/>
      </c>
      <c r="X1773" s="56"/>
      <c r="Y1773" s="49"/>
      <c r="Z1773" s="49"/>
      <c r="AA1773" s="51"/>
      <c r="AB1773" s="48"/>
    </row>
    <row r="1774" spans="1:28" x14ac:dyDescent="0.25">
      <c r="A1774" s="152" t="str">
        <f t="array" ref="A1774">IF(D1774="",RIGHT(E1774,7),"")</f>
        <v>5288009</v>
      </c>
      <c r="B1774" s="152">
        <f t="array" ref="B1774">E1774</f>
        <v>10005288009</v>
      </c>
      <c r="C1774" s="61" t="str">
        <f t="array" ref="C1774">IFERROR(VLOOKUP(B1774,RT!A:B,2,FALSE),"")</f>
        <v/>
      </c>
      <c r="D1774" s="7" t="str">
        <f t="array" ref="D1774">IFERROR(VLOOKUP(B1774,RT!A:J,10,FALSE),"")</f>
        <v/>
      </c>
      <c r="E1774" s="203">
        <v>10005288009</v>
      </c>
      <c r="F1774" s="204" t="s">
        <v>2057</v>
      </c>
      <c r="G1774" s="204" t="s">
        <v>70</v>
      </c>
      <c r="H1774" s="204"/>
      <c r="I1774" s="204" t="s">
        <v>2045</v>
      </c>
      <c r="J1774" s="202" t="s">
        <v>72</v>
      </c>
      <c r="K1774" s="169" t="str">
        <f t="array" ref="K1774">IFERROR(VLOOKUP(B1774,RT!A:K,11,FALSE),"")</f>
        <v/>
      </c>
      <c r="L1774" s="170" t="str">
        <f t="array" ref="L1774">IFERROR(VLOOKUP(B1774,RT!A:AJ,36,FALSE),"")</f>
        <v/>
      </c>
      <c r="M1774" s="53" t="str">
        <f t="array" ref="M1774">IFERROR(VLOOKUP(B1774,RT!A:AL,38,FALSE),"")</f>
        <v/>
      </c>
      <c r="N1774" s="52" t="str">
        <f t="array" ref="N1774">IFERROR(VLOOKUP(B1774,RT!A:AK,37,FALSE),"")</f>
        <v/>
      </c>
      <c r="O1774" s="54" t="str">
        <f t="array" ref="O1774">IFERROR(VLOOKUP(B1774,RT!A:I,9,FALSE),"")</f>
        <v/>
      </c>
      <c r="P1774" s="52" t="str">
        <f t="array" ref="P1774">IFERROR(VLOOKUP(B1774,RT!A:H,8,FALSE),"")</f>
        <v/>
      </c>
      <c r="Q1774" s="55" t="str">
        <f t="array" ref="Q1774">IFERROR(VLOOKUP(B1774,RT!A:AA,27,FALSE),"")</f>
        <v/>
      </c>
      <c r="R1774" s="56" t="str">
        <f t="array" ref="R1774">IF(AND(E1774&lt;&gt;"",G1774="INS",K1774="OUI",M1774&gt;0),M1774*IF($O1774&gt;41790,5.94,5.65),"")</f>
        <v/>
      </c>
      <c r="S1774" s="50" t="str">
        <f t="array" ref="S1774">IF(AND(E1774&lt;&gt;"",G1774="REV",K1774="OUI",M1774&gt;0),M1774*IF($O1774&gt;41790,6.2,5.9),"")</f>
        <v/>
      </c>
      <c r="T1774" s="57" t="str">
        <f t="array" ref="T1774">IF(AND(E1774&lt;&gt;"",K1774="NON",OR(L1774="Branchement individuel",L1774="Batiment détruit")),3,"")</f>
        <v/>
      </c>
      <c r="U1774" s="58"/>
      <c r="V1774" s="58" t="str">
        <f t="array" ref="V1774">IF(AND(E1774&lt;&gt;"",K1774="OUI",Q1774="OUI"),18,"")</f>
        <v/>
      </c>
      <c r="W1774" s="49" t="str">
        <f t="array" ref="W1774">IF(AND(E1774&lt;&gt;"",K1774="OUI",Q1774="OUI"),60,"")</f>
        <v/>
      </c>
      <c r="X1774" s="56"/>
      <c r="Y1774" s="49"/>
      <c r="Z1774" s="49"/>
      <c r="AA1774" s="51"/>
      <c r="AB1774" s="48"/>
    </row>
    <row r="1775" spans="1:28" x14ac:dyDescent="0.25">
      <c r="A1775" s="152" t="str">
        <f t="array" ref="A1775">IF(D1775="",RIGHT(E1775,7),"")</f>
        <v>5422405</v>
      </c>
      <c r="B1775" s="152">
        <f t="array" ref="B1775">E1775</f>
        <v>10005422405</v>
      </c>
      <c r="C1775" s="61" t="str">
        <f t="array" ref="C1775">IFERROR(VLOOKUP(B1775,RT!A:B,2,FALSE),"")</f>
        <v/>
      </c>
      <c r="D1775" s="7" t="str">
        <f t="array" ref="D1775">IFERROR(VLOOKUP(B1775,RT!A:J,10,FALSE),"")</f>
        <v/>
      </c>
      <c r="E1775" s="203">
        <v>10005422405</v>
      </c>
      <c r="F1775" s="204" t="s">
        <v>2084</v>
      </c>
      <c r="G1775" s="204" t="s">
        <v>70</v>
      </c>
      <c r="H1775" s="204"/>
      <c r="I1775" s="204" t="s">
        <v>2045</v>
      </c>
      <c r="J1775" s="202" t="s">
        <v>72</v>
      </c>
      <c r="K1775" s="169" t="str">
        <f t="array" ref="K1775">IFERROR(VLOOKUP(B1775,RT!A:K,11,FALSE),"")</f>
        <v/>
      </c>
      <c r="L1775" s="170" t="str">
        <f t="array" ref="L1775">IFERROR(VLOOKUP(B1775,RT!A:AJ,36,FALSE),"")</f>
        <v/>
      </c>
      <c r="M1775" s="53" t="str">
        <f t="array" ref="M1775">IFERROR(VLOOKUP(B1775,RT!A:AL,38,FALSE),"")</f>
        <v/>
      </c>
      <c r="N1775" s="52" t="str">
        <f t="array" ref="N1775">IFERROR(VLOOKUP(B1775,RT!A:AK,37,FALSE),"")</f>
        <v/>
      </c>
      <c r="O1775" s="54" t="str">
        <f t="array" ref="O1775">IFERROR(VLOOKUP(B1775,RT!A:I,9,FALSE),"")</f>
        <v/>
      </c>
      <c r="P1775" s="52" t="str">
        <f t="array" ref="P1775">IFERROR(VLOOKUP(B1775,RT!A:H,8,FALSE),"")</f>
        <v/>
      </c>
      <c r="Q1775" s="55" t="str">
        <f t="array" ref="Q1775">IFERROR(VLOOKUP(B1775,RT!A:AA,27,FALSE),"")</f>
        <v/>
      </c>
      <c r="R1775" s="56" t="str">
        <f t="array" ref="R1775">IF(AND(E1775&lt;&gt;"",G1775="INS",K1775="OUI",M1775&gt;0),M1775*IF($O1775&gt;41790,5.94,5.65),"")</f>
        <v/>
      </c>
      <c r="S1775" s="50" t="str">
        <f t="array" ref="S1775">IF(AND(E1775&lt;&gt;"",G1775="REV",K1775="OUI",M1775&gt;0),M1775*IF($O1775&gt;41790,6.2,5.9),"")</f>
        <v/>
      </c>
      <c r="T1775" s="57" t="str">
        <f t="array" ref="T1775">IF(AND(E1775&lt;&gt;"",K1775="NON",OR(L1775="Branchement individuel",L1775="Batiment détruit")),3,"")</f>
        <v/>
      </c>
      <c r="U1775" s="58"/>
      <c r="V1775" s="58" t="str">
        <f t="array" ref="V1775">IF(AND(E1775&lt;&gt;"",K1775="OUI",Q1775="OUI"),18,"")</f>
        <v/>
      </c>
      <c r="W1775" s="49" t="str">
        <f t="array" ref="W1775">IF(AND(E1775&lt;&gt;"",K1775="OUI",Q1775="OUI"),60,"")</f>
        <v/>
      </c>
      <c r="X1775" s="56"/>
      <c r="Y1775" s="49"/>
      <c r="Z1775" s="49"/>
      <c r="AA1775" s="51"/>
      <c r="AB1775" s="48"/>
    </row>
    <row r="1776" spans="1:28" x14ac:dyDescent="0.25">
      <c r="A1776" s="152" t="str">
        <f t="array" ref="A1776">IF(D1776="",RIGHT(E1776,7),"")</f>
        <v>5424555</v>
      </c>
      <c r="B1776" s="152">
        <f t="array" ref="B1776">E1776</f>
        <v>10005424555</v>
      </c>
      <c r="C1776" s="61" t="str">
        <f t="array" ref="C1776">IFERROR(VLOOKUP(B1776,RT!A:B,2,FALSE),"")</f>
        <v/>
      </c>
      <c r="D1776" s="7" t="str">
        <f t="array" ref="D1776">IFERROR(VLOOKUP(B1776,RT!A:J,10,FALSE),"")</f>
        <v/>
      </c>
      <c r="E1776" s="203">
        <v>10005424555</v>
      </c>
      <c r="F1776" s="204" t="s">
        <v>2065</v>
      </c>
      <c r="G1776" s="204" t="s">
        <v>70</v>
      </c>
      <c r="H1776" s="204"/>
      <c r="I1776" s="204" t="s">
        <v>2045</v>
      </c>
      <c r="J1776" s="202" t="s">
        <v>72</v>
      </c>
      <c r="K1776" s="169" t="str">
        <f t="array" ref="K1776">IFERROR(VLOOKUP(B1776,RT!A:K,11,FALSE),"")</f>
        <v/>
      </c>
      <c r="L1776" s="170" t="str">
        <f t="array" ref="L1776">IFERROR(VLOOKUP(B1776,RT!A:AJ,36,FALSE),"")</f>
        <v/>
      </c>
      <c r="M1776" s="53" t="str">
        <f t="array" ref="M1776">IFERROR(VLOOKUP(B1776,RT!A:AL,38,FALSE),"")</f>
        <v/>
      </c>
      <c r="N1776" s="52" t="str">
        <f t="array" ref="N1776">IFERROR(VLOOKUP(B1776,RT!A:AK,37,FALSE),"")</f>
        <v/>
      </c>
      <c r="O1776" s="54" t="str">
        <f t="array" ref="O1776">IFERROR(VLOOKUP(B1776,RT!A:I,9,FALSE),"")</f>
        <v/>
      </c>
      <c r="P1776" s="52" t="str">
        <f t="array" ref="P1776">IFERROR(VLOOKUP(B1776,RT!A:H,8,FALSE),"")</f>
        <v/>
      </c>
      <c r="Q1776" s="55" t="str">
        <f t="array" ref="Q1776">IFERROR(VLOOKUP(B1776,RT!A:AA,27,FALSE),"")</f>
        <v/>
      </c>
      <c r="R1776" s="56" t="str">
        <f t="array" ref="R1776">IF(AND(E1776&lt;&gt;"",G1776="INS",K1776="OUI",M1776&gt;0),M1776*IF($O1776&gt;41790,5.94,5.65),"")</f>
        <v/>
      </c>
      <c r="S1776" s="50" t="str">
        <f t="array" ref="S1776">IF(AND(E1776&lt;&gt;"",G1776="REV",K1776="OUI",M1776&gt;0),M1776*IF($O1776&gt;41790,6.2,5.9),"")</f>
        <v/>
      </c>
      <c r="T1776" s="57" t="str">
        <f t="array" ref="T1776">IF(AND(E1776&lt;&gt;"",K1776="NON",OR(L1776="Branchement individuel",L1776="Batiment détruit")),3,"")</f>
        <v/>
      </c>
      <c r="U1776" s="58"/>
      <c r="V1776" s="58" t="str">
        <f t="array" ref="V1776">IF(AND(E1776&lt;&gt;"",K1776="OUI",Q1776="OUI"),18,"")</f>
        <v/>
      </c>
      <c r="W1776" s="49" t="str">
        <f t="array" ref="W1776">IF(AND(E1776&lt;&gt;"",K1776="OUI",Q1776="OUI"),60,"")</f>
        <v/>
      </c>
      <c r="X1776" s="56"/>
      <c r="Y1776" s="49"/>
      <c r="Z1776" s="49"/>
      <c r="AA1776" s="51"/>
      <c r="AB1776" s="48"/>
    </row>
    <row r="1777" spans="1:28" x14ac:dyDescent="0.25">
      <c r="A1777" s="152" t="str">
        <f t="array" ref="A1777">IF(D1777="",RIGHT(E1777,7),"")</f>
        <v>5287391</v>
      </c>
      <c r="B1777" s="152">
        <f t="array" ref="B1777">E1777</f>
        <v>10005287391</v>
      </c>
      <c r="C1777" s="61" t="str">
        <f t="array" ref="C1777">IFERROR(VLOOKUP(B1777,RT!A:B,2,FALSE),"")</f>
        <v/>
      </c>
      <c r="D1777" s="7" t="str">
        <f t="array" ref="D1777">IFERROR(VLOOKUP(B1777,RT!A:J,10,FALSE),"")</f>
        <v/>
      </c>
      <c r="E1777" s="203">
        <v>10005287391</v>
      </c>
      <c r="F1777" s="204" t="s">
        <v>2068</v>
      </c>
      <c r="G1777" s="204" t="s">
        <v>70</v>
      </c>
      <c r="H1777" s="204"/>
      <c r="I1777" s="204" t="s">
        <v>2045</v>
      </c>
      <c r="J1777" s="202" t="s">
        <v>72</v>
      </c>
      <c r="K1777" s="169" t="str">
        <f t="array" ref="K1777">IFERROR(VLOOKUP(B1777,RT!A:K,11,FALSE),"")</f>
        <v/>
      </c>
      <c r="L1777" s="170" t="str">
        <f t="array" ref="L1777">IFERROR(VLOOKUP(B1777,RT!A:AJ,36,FALSE),"")</f>
        <v/>
      </c>
      <c r="M1777" s="53" t="str">
        <f t="array" ref="M1777">IFERROR(VLOOKUP(B1777,RT!A:AL,38,FALSE),"")</f>
        <v/>
      </c>
      <c r="N1777" s="52" t="str">
        <f t="array" ref="N1777">IFERROR(VLOOKUP(B1777,RT!A:AK,37,FALSE),"")</f>
        <v/>
      </c>
      <c r="O1777" s="54" t="str">
        <f t="array" ref="O1777">IFERROR(VLOOKUP(B1777,RT!A:I,9,FALSE),"")</f>
        <v/>
      </c>
      <c r="P1777" s="52" t="str">
        <f t="array" ref="P1777">IFERROR(VLOOKUP(B1777,RT!A:H,8,FALSE),"")</f>
        <v/>
      </c>
      <c r="Q1777" s="55" t="str">
        <f t="array" ref="Q1777">IFERROR(VLOOKUP(B1777,RT!A:AA,27,FALSE),"")</f>
        <v/>
      </c>
      <c r="R1777" s="56" t="str">
        <f t="array" ref="R1777">IF(AND(E1777&lt;&gt;"",G1777="INS",K1777="OUI",M1777&gt;0),M1777*IF($O1777&gt;41790,5.94,5.65),"")</f>
        <v/>
      </c>
      <c r="S1777" s="50" t="str">
        <f t="array" ref="S1777">IF(AND(E1777&lt;&gt;"",G1777="REV",K1777="OUI",M1777&gt;0),M1777*IF($O1777&gt;41790,6.2,5.9),"")</f>
        <v/>
      </c>
      <c r="T1777" s="57" t="str">
        <f t="array" ref="T1777">IF(AND(E1777&lt;&gt;"",K1777="NON",OR(L1777="Branchement individuel",L1777="Batiment détruit")),3,"")</f>
        <v/>
      </c>
      <c r="U1777" s="58"/>
      <c r="V1777" s="58" t="str">
        <f t="array" ref="V1777">IF(AND(E1777&lt;&gt;"",K1777="OUI",Q1777="OUI"),18,"")</f>
        <v/>
      </c>
      <c r="W1777" s="49" t="str">
        <f t="array" ref="W1777">IF(AND(E1777&lt;&gt;"",K1777="OUI",Q1777="OUI"),60,"")</f>
        <v/>
      </c>
      <c r="X1777" s="56"/>
      <c r="Y1777" s="49"/>
      <c r="Z1777" s="49"/>
      <c r="AA1777" s="51"/>
      <c r="AB1777" s="48"/>
    </row>
    <row r="1778" spans="1:28" x14ac:dyDescent="0.25">
      <c r="A1778" s="152" t="str">
        <f t="array" ref="A1778">IF(D1778="",RIGHT(E1778,7),"")</f>
        <v>5254526</v>
      </c>
      <c r="B1778" s="152">
        <f t="array" ref="B1778">E1778</f>
        <v>10005254526</v>
      </c>
      <c r="C1778" s="61" t="str">
        <f t="array" ref="C1778">IFERROR(VLOOKUP(B1778,RT!A:B,2,FALSE),"")</f>
        <v/>
      </c>
      <c r="D1778" s="7" t="str">
        <f t="array" ref="D1778">IFERROR(VLOOKUP(B1778,RT!A:J,10,FALSE),"")</f>
        <v/>
      </c>
      <c r="E1778" s="203">
        <v>10005254526</v>
      </c>
      <c r="F1778" s="204" t="s">
        <v>2049</v>
      </c>
      <c r="G1778" s="204" t="s">
        <v>70</v>
      </c>
      <c r="H1778" s="204"/>
      <c r="I1778" s="204" t="s">
        <v>2045</v>
      </c>
      <c r="J1778" s="202" t="s">
        <v>72</v>
      </c>
      <c r="K1778" s="169" t="str">
        <f t="array" ref="K1778">IFERROR(VLOOKUP(B1778,RT!A:K,11,FALSE),"")</f>
        <v/>
      </c>
      <c r="L1778" s="170" t="str">
        <f t="array" ref="L1778">IFERROR(VLOOKUP(B1778,RT!A:AJ,36,FALSE),"")</f>
        <v/>
      </c>
      <c r="M1778" s="53" t="str">
        <f t="array" ref="M1778">IFERROR(VLOOKUP(B1778,RT!A:AL,38,FALSE),"")</f>
        <v/>
      </c>
      <c r="N1778" s="52" t="str">
        <f t="array" ref="N1778">IFERROR(VLOOKUP(B1778,RT!A:AK,37,FALSE),"")</f>
        <v/>
      </c>
      <c r="O1778" s="54" t="str">
        <f t="array" ref="O1778">IFERROR(VLOOKUP(B1778,RT!A:I,9,FALSE),"")</f>
        <v/>
      </c>
      <c r="P1778" s="52" t="str">
        <f t="array" ref="P1778">IFERROR(VLOOKUP(B1778,RT!A:H,8,FALSE),"")</f>
        <v/>
      </c>
      <c r="Q1778" s="55" t="str">
        <f t="array" ref="Q1778">IFERROR(VLOOKUP(B1778,RT!A:AA,27,FALSE),"")</f>
        <v/>
      </c>
      <c r="R1778" s="56" t="str">
        <f t="array" ref="R1778">IF(AND(E1778&lt;&gt;"",G1778="INS",K1778="OUI",M1778&gt;0),M1778*IF($O1778&gt;41790,5.94,5.65),"")</f>
        <v/>
      </c>
      <c r="S1778" s="50" t="str">
        <f t="array" ref="S1778">IF(AND(E1778&lt;&gt;"",G1778="REV",K1778="OUI",M1778&gt;0),M1778*IF($O1778&gt;41790,6.2,5.9),"")</f>
        <v/>
      </c>
      <c r="T1778" s="57" t="str">
        <f t="array" ref="T1778">IF(AND(E1778&lt;&gt;"",K1778="NON",OR(L1778="Branchement individuel",L1778="Batiment détruit")),3,"")</f>
        <v/>
      </c>
      <c r="U1778" s="58"/>
      <c r="V1778" s="58" t="str">
        <f t="array" ref="V1778">IF(AND(E1778&lt;&gt;"",K1778="OUI",Q1778="OUI"),18,"")</f>
        <v/>
      </c>
      <c r="W1778" s="49" t="str">
        <f t="array" ref="W1778">IF(AND(E1778&lt;&gt;"",K1778="OUI",Q1778="OUI"),60,"")</f>
        <v/>
      </c>
      <c r="X1778" s="56"/>
      <c r="Y1778" s="49"/>
      <c r="Z1778" s="49"/>
      <c r="AA1778" s="51"/>
      <c r="AB1778" s="48"/>
    </row>
    <row r="1779" spans="1:28" x14ac:dyDescent="0.25">
      <c r="A1779" s="152" t="str">
        <f t="array" ref="A1779">IF(D1779="",RIGHT(E1779,7),"")</f>
        <v>5287390</v>
      </c>
      <c r="B1779" s="152">
        <f t="array" ref="B1779">E1779</f>
        <v>10005287390</v>
      </c>
      <c r="C1779" s="61" t="str">
        <f t="array" ref="C1779">IFERROR(VLOOKUP(B1779,RT!A:B,2,FALSE),"")</f>
        <v/>
      </c>
      <c r="D1779" s="7" t="str">
        <f t="array" ref="D1779">IFERROR(VLOOKUP(B1779,RT!A:J,10,FALSE),"")</f>
        <v/>
      </c>
      <c r="E1779" s="203">
        <v>10005287390</v>
      </c>
      <c r="F1779" s="204" t="s">
        <v>2062</v>
      </c>
      <c r="G1779" s="204" t="s">
        <v>70</v>
      </c>
      <c r="H1779" s="204"/>
      <c r="I1779" s="204" t="s">
        <v>2045</v>
      </c>
      <c r="J1779" s="202" t="s">
        <v>72</v>
      </c>
      <c r="K1779" s="169" t="str">
        <f t="array" ref="K1779">IFERROR(VLOOKUP(B1779,RT!A:K,11,FALSE),"")</f>
        <v/>
      </c>
      <c r="L1779" s="170" t="str">
        <f t="array" ref="L1779">IFERROR(VLOOKUP(B1779,RT!A:AJ,36,FALSE),"")</f>
        <v/>
      </c>
      <c r="M1779" s="53" t="str">
        <f t="array" ref="M1779">IFERROR(VLOOKUP(B1779,RT!A:AL,38,FALSE),"")</f>
        <v/>
      </c>
      <c r="N1779" s="52" t="str">
        <f t="array" ref="N1779">IFERROR(VLOOKUP(B1779,RT!A:AK,37,FALSE),"")</f>
        <v/>
      </c>
      <c r="O1779" s="54" t="str">
        <f t="array" ref="O1779">IFERROR(VLOOKUP(B1779,RT!A:I,9,FALSE),"")</f>
        <v/>
      </c>
      <c r="P1779" s="52" t="str">
        <f t="array" ref="P1779">IFERROR(VLOOKUP(B1779,RT!A:H,8,FALSE),"")</f>
        <v/>
      </c>
      <c r="Q1779" s="55" t="str">
        <f t="array" ref="Q1779">IFERROR(VLOOKUP(B1779,RT!A:AA,27,FALSE),"")</f>
        <v/>
      </c>
      <c r="R1779" s="56" t="str">
        <f t="array" ref="R1779">IF(AND(E1779&lt;&gt;"",G1779="INS",K1779="OUI",M1779&gt;0),M1779*IF($O1779&gt;41790,5.94,5.65),"")</f>
        <v/>
      </c>
      <c r="S1779" s="50" t="str">
        <f t="array" ref="S1779">IF(AND(E1779&lt;&gt;"",G1779="REV",K1779="OUI",M1779&gt;0),M1779*IF($O1779&gt;41790,6.2,5.9),"")</f>
        <v/>
      </c>
      <c r="T1779" s="57" t="str">
        <f t="array" ref="T1779">IF(AND(E1779&lt;&gt;"",K1779="NON",OR(L1779="Branchement individuel",L1779="Batiment détruit")),3,"")</f>
        <v/>
      </c>
      <c r="U1779" s="58"/>
      <c r="V1779" s="58" t="str">
        <f t="array" ref="V1779">IF(AND(E1779&lt;&gt;"",K1779="OUI",Q1779="OUI"),18,"")</f>
        <v/>
      </c>
      <c r="W1779" s="49" t="str">
        <f t="array" ref="W1779">IF(AND(E1779&lt;&gt;"",K1779="OUI",Q1779="OUI"),60,"")</f>
        <v/>
      </c>
      <c r="X1779" s="56"/>
      <c r="Y1779" s="49"/>
      <c r="Z1779" s="49"/>
      <c r="AA1779" s="51"/>
      <c r="AB1779" s="48"/>
    </row>
    <row r="1780" spans="1:28" x14ac:dyDescent="0.25">
      <c r="A1780" s="152" t="str">
        <f t="array" ref="A1780">IF(D1780="",RIGHT(E1780,7),"")</f>
        <v>5254650</v>
      </c>
      <c r="B1780" s="152">
        <f t="array" ref="B1780">E1780</f>
        <v>10005254650</v>
      </c>
      <c r="C1780" s="61" t="str">
        <f t="array" ref="C1780">IFERROR(VLOOKUP(B1780,RT!A:B,2,FALSE),"")</f>
        <v/>
      </c>
      <c r="D1780" s="7" t="str">
        <f t="array" ref="D1780">IFERROR(VLOOKUP(B1780,RT!A:J,10,FALSE),"")</f>
        <v/>
      </c>
      <c r="E1780" s="203">
        <v>10005254650</v>
      </c>
      <c r="F1780" s="204" t="s">
        <v>2048</v>
      </c>
      <c r="G1780" s="204" t="s">
        <v>70</v>
      </c>
      <c r="H1780" s="204"/>
      <c r="I1780" s="204" t="s">
        <v>2045</v>
      </c>
      <c r="J1780" s="202" t="s">
        <v>72</v>
      </c>
      <c r="K1780" s="169" t="str">
        <f t="array" ref="K1780">IFERROR(VLOOKUP(B1780,RT!A:K,11,FALSE),"")</f>
        <v/>
      </c>
      <c r="L1780" s="170" t="str">
        <f t="array" ref="L1780">IFERROR(VLOOKUP(B1780,RT!A:AJ,36,FALSE),"")</f>
        <v/>
      </c>
      <c r="M1780" s="53" t="str">
        <f t="array" ref="M1780">IFERROR(VLOOKUP(B1780,RT!A:AL,38,FALSE),"")</f>
        <v/>
      </c>
      <c r="N1780" s="52" t="str">
        <f t="array" ref="N1780">IFERROR(VLOOKUP(B1780,RT!A:AK,37,FALSE),"")</f>
        <v/>
      </c>
      <c r="O1780" s="54" t="str">
        <f t="array" ref="O1780">IFERROR(VLOOKUP(B1780,RT!A:I,9,FALSE),"")</f>
        <v/>
      </c>
      <c r="P1780" s="52" t="str">
        <f t="array" ref="P1780">IFERROR(VLOOKUP(B1780,RT!A:H,8,FALSE),"")</f>
        <v/>
      </c>
      <c r="Q1780" s="55" t="str">
        <f t="array" ref="Q1780">IFERROR(VLOOKUP(B1780,RT!A:AA,27,FALSE),"")</f>
        <v/>
      </c>
      <c r="R1780" s="56" t="str">
        <f t="array" ref="R1780">IF(AND(E1780&lt;&gt;"",G1780="INS",K1780="OUI",M1780&gt;0),M1780*IF($O1780&gt;41790,5.94,5.65),"")</f>
        <v/>
      </c>
      <c r="S1780" s="50" t="str">
        <f t="array" ref="S1780">IF(AND(E1780&lt;&gt;"",G1780="REV",K1780="OUI",M1780&gt;0),M1780*IF($O1780&gt;41790,6.2,5.9),"")</f>
        <v/>
      </c>
      <c r="T1780" s="57" t="str">
        <f t="array" ref="T1780">IF(AND(E1780&lt;&gt;"",K1780="NON",OR(L1780="Branchement individuel",L1780="Batiment détruit")),3,"")</f>
        <v/>
      </c>
      <c r="U1780" s="58"/>
      <c r="V1780" s="58" t="str">
        <f t="array" ref="V1780">IF(AND(E1780&lt;&gt;"",K1780="OUI",Q1780="OUI"),18,"")</f>
        <v/>
      </c>
      <c r="W1780" s="49" t="str">
        <f t="array" ref="W1780">IF(AND(E1780&lt;&gt;"",K1780="OUI",Q1780="OUI"),60,"")</f>
        <v/>
      </c>
      <c r="X1780" s="56"/>
      <c r="Y1780" s="49"/>
      <c r="Z1780" s="49"/>
      <c r="AA1780" s="51"/>
      <c r="AB1780" s="48"/>
    </row>
    <row r="1781" spans="1:28" x14ac:dyDescent="0.25">
      <c r="A1781" s="152" t="str">
        <f t="array" ref="A1781">IF(D1781="",RIGHT(E1781,7),"")</f>
        <v>5254723</v>
      </c>
      <c r="B1781" s="152">
        <f t="array" ref="B1781">E1781</f>
        <v>10005254723</v>
      </c>
      <c r="C1781" s="61" t="str">
        <f t="array" ref="C1781">IFERROR(VLOOKUP(B1781,RT!A:B,2,FALSE),"")</f>
        <v/>
      </c>
      <c r="D1781" s="7" t="str">
        <f t="array" ref="D1781">IFERROR(VLOOKUP(B1781,RT!A:J,10,FALSE),"")</f>
        <v/>
      </c>
      <c r="E1781" s="203">
        <v>10005254723</v>
      </c>
      <c r="F1781" s="204" t="s">
        <v>2051</v>
      </c>
      <c r="G1781" s="204" t="s">
        <v>70</v>
      </c>
      <c r="H1781" s="204"/>
      <c r="I1781" s="204" t="s">
        <v>2045</v>
      </c>
      <c r="J1781" s="202" t="s">
        <v>72</v>
      </c>
      <c r="K1781" s="169" t="str">
        <f t="array" ref="K1781">IFERROR(VLOOKUP(B1781,RT!A:K,11,FALSE),"")</f>
        <v/>
      </c>
      <c r="L1781" s="170" t="str">
        <f t="array" ref="L1781">IFERROR(VLOOKUP(B1781,RT!A:AJ,36,FALSE),"")</f>
        <v/>
      </c>
      <c r="M1781" s="53" t="str">
        <f t="array" ref="M1781">IFERROR(VLOOKUP(B1781,RT!A:AL,38,FALSE),"")</f>
        <v/>
      </c>
      <c r="N1781" s="52" t="str">
        <f t="array" ref="N1781">IFERROR(VLOOKUP(B1781,RT!A:AK,37,FALSE),"")</f>
        <v/>
      </c>
      <c r="O1781" s="54" t="str">
        <f t="array" ref="O1781">IFERROR(VLOOKUP(B1781,RT!A:I,9,FALSE),"")</f>
        <v/>
      </c>
      <c r="P1781" s="52" t="str">
        <f t="array" ref="P1781">IFERROR(VLOOKUP(B1781,RT!A:H,8,FALSE),"")</f>
        <v/>
      </c>
      <c r="Q1781" s="55" t="str">
        <f t="array" ref="Q1781">IFERROR(VLOOKUP(B1781,RT!A:AA,27,FALSE),"")</f>
        <v/>
      </c>
      <c r="R1781" s="56" t="str">
        <f t="array" ref="R1781">IF(AND(E1781&lt;&gt;"",G1781="INS",K1781="OUI",M1781&gt;0),M1781*IF($O1781&gt;41790,5.94,5.65),"")</f>
        <v/>
      </c>
      <c r="S1781" s="50" t="str">
        <f t="array" ref="S1781">IF(AND(E1781&lt;&gt;"",G1781="REV",K1781="OUI",M1781&gt;0),M1781*IF($O1781&gt;41790,6.2,5.9),"")</f>
        <v/>
      </c>
      <c r="T1781" s="57" t="str">
        <f t="array" ref="T1781">IF(AND(E1781&lt;&gt;"",K1781="NON",OR(L1781="Branchement individuel",L1781="Batiment détruit")),3,"")</f>
        <v/>
      </c>
      <c r="U1781" s="58"/>
      <c r="V1781" s="58" t="str">
        <f t="array" ref="V1781">IF(AND(E1781&lt;&gt;"",K1781="OUI",Q1781="OUI"),18,"")</f>
        <v/>
      </c>
      <c r="W1781" s="49" t="str">
        <f t="array" ref="W1781">IF(AND(E1781&lt;&gt;"",K1781="OUI",Q1781="OUI"),60,"")</f>
        <v/>
      </c>
      <c r="X1781" s="56"/>
      <c r="Y1781" s="49"/>
      <c r="Z1781" s="49"/>
      <c r="AA1781" s="51"/>
      <c r="AB1781" s="48"/>
    </row>
    <row r="1782" spans="1:28" x14ac:dyDescent="0.25">
      <c r="A1782" s="152" t="str">
        <f t="array" ref="A1782">IF(D1782="",RIGHT(E1782,7),"")</f>
        <v>5254602</v>
      </c>
      <c r="B1782" s="152">
        <f t="array" ref="B1782">E1782</f>
        <v>10005254602</v>
      </c>
      <c r="C1782" s="61" t="str">
        <f t="array" ref="C1782">IFERROR(VLOOKUP(B1782,RT!A:B,2,FALSE),"")</f>
        <v/>
      </c>
      <c r="D1782" s="7" t="str">
        <f t="array" ref="D1782">IFERROR(VLOOKUP(B1782,RT!A:J,10,FALSE),"")</f>
        <v/>
      </c>
      <c r="E1782" s="203">
        <v>10005254602</v>
      </c>
      <c r="F1782" s="204" t="s">
        <v>2046</v>
      </c>
      <c r="G1782" s="204" t="s">
        <v>70</v>
      </c>
      <c r="H1782" s="204"/>
      <c r="I1782" s="204" t="s">
        <v>2045</v>
      </c>
      <c r="J1782" s="202" t="s">
        <v>72</v>
      </c>
      <c r="K1782" s="169" t="str">
        <f t="array" ref="K1782">IFERROR(VLOOKUP(B1782,RT!A:K,11,FALSE),"")</f>
        <v/>
      </c>
      <c r="L1782" s="170" t="str">
        <f t="array" ref="L1782">IFERROR(VLOOKUP(B1782,RT!A:AJ,36,FALSE),"")</f>
        <v/>
      </c>
      <c r="M1782" s="53" t="str">
        <f t="array" ref="M1782">IFERROR(VLOOKUP(B1782,RT!A:AL,38,FALSE),"")</f>
        <v/>
      </c>
      <c r="N1782" s="52" t="str">
        <f t="array" ref="N1782">IFERROR(VLOOKUP(B1782,RT!A:AK,37,FALSE),"")</f>
        <v/>
      </c>
      <c r="O1782" s="54" t="str">
        <f t="array" ref="O1782">IFERROR(VLOOKUP(B1782,RT!A:I,9,FALSE),"")</f>
        <v/>
      </c>
      <c r="P1782" s="52" t="str">
        <f t="array" ref="P1782">IFERROR(VLOOKUP(B1782,RT!A:H,8,FALSE),"")</f>
        <v/>
      </c>
      <c r="Q1782" s="55" t="str">
        <f t="array" ref="Q1782">IFERROR(VLOOKUP(B1782,RT!A:AA,27,FALSE),"")</f>
        <v/>
      </c>
      <c r="R1782" s="56" t="str">
        <f t="array" ref="R1782">IF(AND(E1782&lt;&gt;"",G1782="INS",K1782="OUI",M1782&gt;0),M1782*IF($O1782&gt;41790,5.94,5.65),"")</f>
        <v/>
      </c>
      <c r="S1782" s="50" t="str">
        <f t="array" ref="S1782">IF(AND(E1782&lt;&gt;"",G1782="REV",K1782="OUI",M1782&gt;0),M1782*IF($O1782&gt;41790,6.2,5.9),"")</f>
        <v/>
      </c>
      <c r="T1782" s="57" t="str">
        <f t="array" ref="T1782">IF(AND(E1782&lt;&gt;"",K1782="NON",OR(L1782="Branchement individuel",L1782="Batiment détruit")),3,"")</f>
        <v/>
      </c>
      <c r="U1782" s="58"/>
      <c r="V1782" s="58" t="str">
        <f t="array" ref="V1782">IF(AND(E1782&lt;&gt;"",K1782="OUI",Q1782="OUI"),18,"")</f>
        <v/>
      </c>
      <c r="W1782" s="49" t="str">
        <f t="array" ref="W1782">IF(AND(E1782&lt;&gt;"",K1782="OUI",Q1782="OUI"),60,"")</f>
        <v/>
      </c>
      <c r="X1782" s="56"/>
      <c r="Y1782" s="49"/>
      <c r="Z1782" s="49"/>
      <c r="AA1782" s="51"/>
      <c r="AB1782" s="48"/>
    </row>
    <row r="1783" spans="1:28" x14ac:dyDescent="0.25">
      <c r="A1783" s="152" t="str">
        <f t="array" ref="A1783">IF(D1783="",RIGHT(E1783,7),"")</f>
        <v>5254647</v>
      </c>
      <c r="B1783" s="152">
        <f t="array" ref="B1783">E1783</f>
        <v>10005254647</v>
      </c>
      <c r="C1783" s="61" t="str">
        <f t="array" ref="C1783">IFERROR(VLOOKUP(B1783,RT!A:B,2,FALSE),"")</f>
        <v/>
      </c>
      <c r="D1783" s="7" t="str">
        <f t="array" ref="D1783">IFERROR(VLOOKUP(B1783,RT!A:J,10,FALSE),"")</f>
        <v/>
      </c>
      <c r="E1783" s="203">
        <v>10005254647</v>
      </c>
      <c r="F1783" s="204" t="s">
        <v>2050</v>
      </c>
      <c r="G1783" s="204" t="s">
        <v>70</v>
      </c>
      <c r="H1783" s="204"/>
      <c r="I1783" s="204" t="s">
        <v>2045</v>
      </c>
      <c r="J1783" s="202" t="s">
        <v>72</v>
      </c>
      <c r="K1783" s="169" t="str">
        <f t="array" ref="K1783">IFERROR(VLOOKUP(B1783,RT!A:K,11,FALSE),"")</f>
        <v/>
      </c>
      <c r="L1783" s="170" t="str">
        <f t="array" ref="L1783">IFERROR(VLOOKUP(B1783,RT!A:AJ,36,FALSE),"")</f>
        <v/>
      </c>
      <c r="M1783" s="53" t="str">
        <f t="array" ref="M1783">IFERROR(VLOOKUP(B1783,RT!A:AL,38,FALSE),"")</f>
        <v/>
      </c>
      <c r="N1783" s="52" t="str">
        <f t="array" ref="N1783">IFERROR(VLOOKUP(B1783,RT!A:AK,37,FALSE),"")</f>
        <v/>
      </c>
      <c r="O1783" s="54" t="str">
        <f t="array" ref="O1783">IFERROR(VLOOKUP(B1783,RT!A:I,9,FALSE),"")</f>
        <v/>
      </c>
      <c r="P1783" s="52" t="str">
        <f t="array" ref="P1783">IFERROR(VLOOKUP(B1783,RT!A:H,8,FALSE),"")</f>
        <v/>
      </c>
      <c r="Q1783" s="55" t="str">
        <f t="array" ref="Q1783">IFERROR(VLOOKUP(B1783,RT!A:AA,27,FALSE),"")</f>
        <v/>
      </c>
      <c r="R1783" s="56" t="str">
        <f t="array" ref="R1783">IF(AND(E1783&lt;&gt;"",G1783="INS",K1783="OUI",M1783&gt;0),M1783*IF($O1783&gt;41790,5.94,5.65),"")</f>
        <v/>
      </c>
      <c r="S1783" s="50" t="str">
        <f t="array" ref="S1783">IF(AND(E1783&lt;&gt;"",G1783="REV",K1783="OUI",M1783&gt;0),M1783*IF($O1783&gt;41790,6.2,5.9),"")</f>
        <v/>
      </c>
      <c r="T1783" s="57" t="str">
        <f t="array" ref="T1783">IF(AND(E1783&lt;&gt;"",K1783="NON",OR(L1783="Branchement individuel",L1783="Batiment détruit")),3,"")</f>
        <v/>
      </c>
      <c r="U1783" s="58"/>
      <c r="V1783" s="58" t="str">
        <f t="array" ref="V1783">IF(AND(E1783&lt;&gt;"",K1783="OUI",Q1783="OUI"),18,"")</f>
        <v/>
      </c>
      <c r="W1783" s="49" t="str">
        <f t="array" ref="W1783">IF(AND(E1783&lt;&gt;"",K1783="OUI",Q1783="OUI"),60,"")</f>
        <v/>
      </c>
      <c r="X1783" s="56"/>
      <c r="Y1783" s="49"/>
      <c r="Z1783" s="49"/>
      <c r="AA1783" s="51"/>
      <c r="AB1783" s="48"/>
    </row>
    <row r="1784" spans="1:28" x14ac:dyDescent="0.25">
      <c r="A1784" s="152" t="str">
        <f t="array" ref="A1784">IF(D1784="",RIGHT(E1784,7),"")</f>
        <v>5421889</v>
      </c>
      <c r="B1784" s="152">
        <f t="array" ref="B1784">E1784</f>
        <v>10005421889</v>
      </c>
      <c r="C1784" s="61" t="str">
        <f t="array" ref="C1784">IFERROR(VLOOKUP(B1784,RT!A:B,2,FALSE),"")</f>
        <v/>
      </c>
      <c r="D1784" s="7" t="str">
        <f t="array" ref="D1784">IFERROR(VLOOKUP(B1784,RT!A:J,10,FALSE),"")</f>
        <v/>
      </c>
      <c r="E1784" s="203">
        <v>10005421889</v>
      </c>
      <c r="F1784" s="204" t="s">
        <v>2059</v>
      </c>
      <c r="G1784" s="204" t="s">
        <v>70</v>
      </c>
      <c r="H1784" s="204"/>
      <c r="I1784" s="204" t="s">
        <v>2045</v>
      </c>
      <c r="J1784" s="202" t="s">
        <v>72</v>
      </c>
      <c r="K1784" s="169" t="str">
        <f t="array" ref="K1784">IFERROR(VLOOKUP(B1784,RT!A:K,11,FALSE),"")</f>
        <v/>
      </c>
      <c r="L1784" s="170" t="str">
        <f t="array" ref="L1784">IFERROR(VLOOKUP(B1784,RT!A:AJ,36,FALSE),"")</f>
        <v/>
      </c>
      <c r="M1784" s="53" t="str">
        <f t="array" ref="M1784">IFERROR(VLOOKUP(B1784,RT!A:AL,38,FALSE),"")</f>
        <v/>
      </c>
      <c r="N1784" s="52" t="str">
        <f t="array" ref="N1784">IFERROR(VLOOKUP(B1784,RT!A:AK,37,FALSE),"")</f>
        <v/>
      </c>
      <c r="O1784" s="54" t="str">
        <f t="array" ref="O1784">IFERROR(VLOOKUP(B1784,RT!A:I,9,FALSE),"")</f>
        <v/>
      </c>
      <c r="P1784" s="52" t="str">
        <f t="array" ref="P1784">IFERROR(VLOOKUP(B1784,RT!A:H,8,FALSE),"")</f>
        <v/>
      </c>
      <c r="Q1784" s="55" t="str">
        <f t="array" ref="Q1784">IFERROR(VLOOKUP(B1784,RT!A:AA,27,FALSE),"")</f>
        <v/>
      </c>
      <c r="R1784" s="56" t="str">
        <f t="array" ref="R1784">IF(AND(E1784&lt;&gt;"",G1784="INS",K1784="OUI",M1784&gt;0),M1784*IF($O1784&gt;41790,5.94,5.65),"")</f>
        <v/>
      </c>
      <c r="S1784" s="50" t="str">
        <f t="array" ref="S1784">IF(AND(E1784&lt;&gt;"",G1784="REV",K1784="OUI",M1784&gt;0),M1784*IF($O1784&gt;41790,6.2,5.9),"")</f>
        <v/>
      </c>
      <c r="T1784" s="57" t="str">
        <f t="array" ref="T1784">IF(AND(E1784&lt;&gt;"",K1784="NON",OR(L1784="Branchement individuel",L1784="Batiment détruit")),3,"")</f>
        <v/>
      </c>
      <c r="U1784" s="58"/>
      <c r="V1784" s="58" t="str">
        <f t="array" ref="V1784">IF(AND(E1784&lt;&gt;"",K1784="OUI",Q1784="OUI"),18,"")</f>
        <v/>
      </c>
      <c r="W1784" s="49" t="str">
        <f t="array" ref="W1784">IF(AND(E1784&lt;&gt;"",K1784="OUI",Q1784="OUI"),60,"")</f>
        <v/>
      </c>
      <c r="X1784" s="56"/>
      <c r="Y1784" s="49"/>
      <c r="Z1784" s="49"/>
      <c r="AA1784" s="51"/>
      <c r="AB1784" s="48"/>
    </row>
    <row r="1785" spans="1:28" x14ac:dyDescent="0.25">
      <c r="A1785" s="152" t="str">
        <f t="array" ref="A1785">IF(D1785="",RIGHT(E1785,7),"")</f>
        <v>5582520</v>
      </c>
      <c r="B1785" s="152">
        <f t="array" ref="B1785">E1785</f>
        <v>10005582520</v>
      </c>
      <c r="C1785" s="61" t="str">
        <f t="array" ref="C1785">IFERROR(VLOOKUP(B1785,RT!A:B,2,FALSE),"")</f>
        <v/>
      </c>
      <c r="D1785" s="7" t="str">
        <f t="array" ref="D1785">IFERROR(VLOOKUP(B1785,RT!A:J,10,FALSE),"")</f>
        <v/>
      </c>
      <c r="E1785" s="203">
        <v>10005582520</v>
      </c>
      <c r="F1785" s="204" t="s">
        <v>2079</v>
      </c>
      <c r="G1785" s="204" t="s">
        <v>70</v>
      </c>
      <c r="H1785" s="204"/>
      <c r="I1785" s="204" t="s">
        <v>2045</v>
      </c>
      <c r="J1785" s="202" t="s">
        <v>72</v>
      </c>
      <c r="K1785" s="169" t="str">
        <f t="array" ref="K1785">IFERROR(VLOOKUP(B1785,RT!A:K,11,FALSE),"")</f>
        <v/>
      </c>
      <c r="L1785" s="170" t="str">
        <f t="array" ref="L1785">IFERROR(VLOOKUP(B1785,RT!A:AJ,36,FALSE),"")</f>
        <v/>
      </c>
      <c r="M1785" s="53" t="str">
        <f t="array" ref="M1785">IFERROR(VLOOKUP(B1785,RT!A:AL,38,FALSE),"")</f>
        <v/>
      </c>
      <c r="N1785" s="52" t="str">
        <f t="array" ref="N1785">IFERROR(VLOOKUP(B1785,RT!A:AK,37,FALSE),"")</f>
        <v/>
      </c>
      <c r="O1785" s="54" t="str">
        <f t="array" ref="O1785">IFERROR(VLOOKUP(B1785,RT!A:I,9,FALSE),"")</f>
        <v/>
      </c>
      <c r="P1785" s="52" t="str">
        <f t="array" ref="P1785">IFERROR(VLOOKUP(B1785,RT!A:H,8,FALSE),"")</f>
        <v/>
      </c>
      <c r="Q1785" s="55" t="str">
        <f t="array" ref="Q1785">IFERROR(VLOOKUP(B1785,RT!A:AA,27,FALSE),"")</f>
        <v/>
      </c>
      <c r="R1785" s="56" t="str">
        <f t="array" ref="R1785">IF(AND(E1785&lt;&gt;"",G1785="INS",K1785="OUI",M1785&gt;0),M1785*IF($O1785&gt;41790,5.94,5.65),"")</f>
        <v/>
      </c>
      <c r="S1785" s="50" t="str">
        <f t="array" ref="S1785">IF(AND(E1785&lt;&gt;"",G1785="REV",K1785="OUI",M1785&gt;0),M1785*IF($O1785&gt;41790,6.2,5.9),"")</f>
        <v/>
      </c>
      <c r="T1785" s="57" t="str">
        <f t="array" ref="T1785">IF(AND(E1785&lt;&gt;"",K1785="NON",OR(L1785="Branchement individuel",L1785="Batiment détruit")),3,"")</f>
        <v/>
      </c>
      <c r="U1785" s="58"/>
      <c r="V1785" s="58" t="str">
        <f t="array" ref="V1785">IF(AND(E1785&lt;&gt;"",K1785="OUI",Q1785="OUI"),18,"")</f>
        <v/>
      </c>
      <c r="W1785" s="49" t="str">
        <f t="array" ref="W1785">IF(AND(E1785&lt;&gt;"",K1785="OUI",Q1785="OUI"),60,"")</f>
        <v/>
      </c>
      <c r="X1785" s="56"/>
      <c r="Y1785" s="49"/>
      <c r="Z1785" s="49"/>
      <c r="AA1785" s="51"/>
      <c r="AB1785" s="48"/>
    </row>
    <row r="1786" spans="1:28" x14ac:dyDescent="0.25">
      <c r="A1786" s="152" t="str">
        <f t="array" ref="A1786">IF(D1786="",RIGHT(E1786,7),"")</f>
        <v>5422411</v>
      </c>
      <c r="B1786" s="152">
        <f t="array" ref="B1786">E1786</f>
        <v>10005422411</v>
      </c>
      <c r="C1786" s="61" t="str">
        <f t="array" ref="C1786">IFERROR(VLOOKUP(B1786,RT!A:B,2,FALSE),"")</f>
        <v/>
      </c>
      <c r="D1786" s="7" t="str">
        <f t="array" ref="D1786">IFERROR(VLOOKUP(B1786,RT!A:J,10,FALSE),"")</f>
        <v/>
      </c>
      <c r="E1786" s="203">
        <v>10005422411</v>
      </c>
      <c r="F1786" s="204" t="s">
        <v>2181</v>
      </c>
      <c r="G1786" s="204" t="s">
        <v>70</v>
      </c>
      <c r="H1786" s="204"/>
      <c r="I1786" s="204" t="s">
        <v>2103</v>
      </c>
      <c r="J1786" s="202" t="s">
        <v>72</v>
      </c>
      <c r="K1786" s="169" t="str">
        <f t="array" ref="K1786">IFERROR(VLOOKUP(B1786,RT!A:K,11,FALSE),"")</f>
        <v/>
      </c>
      <c r="L1786" s="170" t="str">
        <f t="array" ref="L1786">IFERROR(VLOOKUP(B1786,RT!A:AJ,36,FALSE),"")</f>
        <v/>
      </c>
      <c r="M1786" s="53" t="str">
        <f t="array" ref="M1786">IFERROR(VLOOKUP(B1786,RT!A:AL,38,FALSE),"")</f>
        <v/>
      </c>
      <c r="N1786" s="52" t="str">
        <f t="array" ref="N1786">IFERROR(VLOOKUP(B1786,RT!A:AK,37,FALSE),"")</f>
        <v/>
      </c>
      <c r="O1786" s="54" t="str">
        <f t="array" ref="O1786">IFERROR(VLOOKUP(B1786,RT!A:I,9,FALSE),"")</f>
        <v/>
      </c>
      <c r="P1786" s="52" t="str">
        <f t="array" ref="P1786">IFERROR(VLOOKUP(B1786,RT!A:H,8,FALSE),"")</f>
        <v/>
      </c>
      <c r="Q1786" s="55" t="str">
        <f t="array" ref="Q1786">IFERROR(VLOOKUP(B1786,RT!A:AA,27,FALSE),"")</f>
        <v/>
      </c>
      <c r="R1786" s="56" t="str">
        <f t="array" ref="R1786">IF(AND(E1786&lt;&gt;"",G1786="INS",K1786="OUI",M1786&gt;0),M1786*IF($O1786&gt;41790,5.94,5.65),"")</f>
        <v/>
      </c>
      <c r="S1786" s="50" t="str">
        <f t="array" ref="S1786">IF(AND(E1786&lt;&gt;"",G1786="REV",K1786="OUI",M1786&gt;0),M1786*IF($O1786&gt;41790,6.2,5.9),"")</f>
        <v/>
      </c>
      <c r="T1786" s="57" t="str">
        <f t="array" ref="T1786">IF(AND(E1786&lt;&gt;"",K1786="NON",OR(L1786="Branchement individuel",L1786="Batiment détruit")),3,"")</f>
        <v/>
      </c>
      <c r="U1786" s="58"/>
      <c r="V1786" s="58" t="str">
        <f t="array" ref="V1786">IF(AND(E1786&lt;&gt;"",K1786="OUI",Q1786="OUI"),18,"")</f>
        <v/>
      </c>
      <c r="W1786" s="49" t="str">
        <f t="array" ref="W1786">IF(AND(E1786&lt;&gt;"",K1786="OUI",Q1786="OUI"),60,"")</f>
        <v/>
      </c>
      <c r="X1786" s="56"/>
      <c r="Y1786" s="49"/>
      <c r="Z1786" s="49"/>
      <c r="AA1786" s="51"/>
      <c r="AB1786" s="48"/>
    </row>
    <row r="1787" spans="1:28" x14ac:dyDescent="0.25">
      <c r="A1787" s="152" t="str">
        <f t="array" ref="A1787">IF(D1787="",RIGHT(E1787,7),"")</f>
        <v>5502071</v>
      </c>
      <c r="B1787" s="152">
        <f t="array" ref="B1787">E1787</f>
        <v>10005502071</v>
      </c>
      <c r="C1787" s="61" t="str">
        <f t="array" ref="C1787">IFERROR(VLOOKUP(B1787,RT!A:B,2,FALSE),"")</f>
        <v/>
      </c>
      <c r="D1787" s="7" t="str">
        <f t="array" ref="D1787">IFERROR(VLOOKUP(B1787,RT!A:J,10,FALSE),"")</f>
        <v/>
      </c>
      <c r="E1787" s="203">
        <v>10005502071</v>
      </c>
      <c r="F1787" s="204" t="s">
        <v>2163</v>
      </c>
      <c r="G1787" s="204" t="s">
        <v>70</v>
      </c>
      <c r="H1787" s="204"/>
      <c r="I1787" s="204" t="s">
        <v>2103</v>
      </c>
      <c r="J1787" s="202" t="s">
        <v>72</v>
      </c>
      <c r="K1787" s="169" t="str">
        <f t="array" ref="K1787">IFERROR(VLOOKUP(B1787,RT!A:K,11,FALSE),"")</f>
        <v/>
      </c>
      <c r="L1787" s="170" t="str">
        <f t="array" ref="L1787">IFERROR(VLOOKUP(B1787,RT!A:AJ,36,FALSE),"")</f>
        <v/>
      </c>
      <c r="M1787" s="53" t="str">
        <f t="array" ref="M1787">IFERROR(VLOOKUP(B1787,RT!A:AL,38,FALSE),"")</f>
        <v/>
      </c>
      <c r="N1787" s="52" t="str">
        <f t="array" ref="N1787">IFERROR(VLOOKUP(B1787,RT!A:AK,37,FALSE),"")</f>
        <v/>
      </c>
      <c r="O1787" s="54" t="str">
        <f t="array" ref="O1787">IFERROR(VLOOKUP(B1787,RT!A:I,9,FALSE),"")</f>
        <v/>
      </c>
      <c r="P1787" s="52" t="str">
        <f t="array" ref="P1787">IFERROR(VLOOKUP(B1787,RT!A:H,8,FALSE),"")</f>
        <v/>
      </c>
      <c r="Q1787" s="55" t="str">
        <f t="array" ref="Q1787">IFERROR(VLOOKUP(B1787,RT!A:AA,27,FALSE),"")</f>
        <v/>
      </c>
      <c r="R1787" s="56" t="str">
        <f t="array" ref="R1787">IF(AND(E1787&lt;&gt;"",G1787="INS",K1787="OUI",M1787&gt;0),M1787*IF($O1787&gt;41790,5.94,5.65),"")</f>
        <v/>
      </c>
      <c r="S1787" s="50" t="str">
        <f t="array" ref="S1787">IF(AND(E1787&lt;&gt;"",G1787="REV",K1787="OUI",M1787&gt;0),M1787*IF($O1787&gt;41790,6.2,5.9),"")</f>
        <v/>
      </c>
      <c r="T1787" s="57" t="str">
        <f t="array" ref="T1787">IF(AND(E1787&lt;&gt;"",K1787="NON",OR(L1787="Branchement individuel",L1787="Batiment détruit")),3,"")</f>
        <v/>
      </c>
      <c r="U1787" s="58"/>
      <c r="V1787" s="58" t="str">
        <f t="array" ref="V1787">IF(AND(E1787&lt;&gt;"",K1787="OUI",Q1787="OUI"),18,"")</f>
        <v/>
      </c>
      <c r="W1787" s="49" t="str">
        <f t="array" ref="W1787">IF(AND(E1787&lt;&gt;"",K1787="OUI",Q1787="OUI"),60,"")</f>
        <v/>
      </c>
      <c r="X1787" s="56"/>
      <c r="Y1787" s="49"/>
      <c r="Z1787" s="49"/>
      <c r="AA1787" s="51"/>
      <c r="AB1787" s="48"/>
    </row>
    <row r="1788" spans="1:28" x14ac:dyDescent="0.25">
      <c r="A1788" s="152" t="str">
        <f t="array" ref="A1788">IF(D1788="",RIGHT(E1788,7),"")</f>
        <v>5284445</v>
      </c>
      <c r="B1788" s="152">
        <f t="array" ref="B1788">E1788</f>
        <v>10005284445</v>
      </c>
      <c r="C1788" s="61" t="str">
        <f t="array" ref="C1788">IFERROR(VLOOKUP(B1788,RT!A:B,2,FALSE),"")</f>
        <v/>
      </c>
      <c r="D1788" s="7" t="str">
        <f t="array" ref="D1788">IFERROR(VLOOKUP(B1788,RT!A:J,10,FALSE),"")</f>
        <v/>
      </c>
      <c r="E1788" s="203">
        <v>10005284445</v>
      </c>
      <c r="F1788" s="204" t="s">
        <v>2170</v>
      </c>
      <c r="G1788" s="204" t="s">
        <v>70</v>
      </c>
      <c r="H1788" s="204"/>
      <c r="I1788" s="204" t="s">
        <v>2103</v>
      </c>
      <c r="J1788" s="202" t="s">
        <v>72</v>
      </c>
      <c r="K1788" s="169" t="str">
        <f t="array" ref="K1788">IFERROR(VLOOKUP(B1788,RT!A:K,11,FALSE),"")</f>
        <v/>
      </c>
      <c r="L1788" s="170" t="str">
        <f t="array" ref="L1788">IFERROR(VLOOKUP(B1788,RT!A:AJ,36,FALSE),"")</f>
        <v/>
      </c>
      <c r="M1788" s="53" t="str">
        <f t="array" ref="M1788">IFERROR(VLOOKUP(B1788,RT!A:AL,38,FALSE),"")</f>
        <v/>
      </c>
      <c r="N1788" s="52" t="str">
        <f t="array" ref="N1788">IFERROR(VLOOKUP(B1788,RT!A:AK,37,FALSE),"")</f>
        <v/>
      </c>
      <c r="O1788" s="54" t="str">
        <f t="array" ref="O1788">IFERROR(VLOOKUP(B1788,RT!A:I,9,FALSE),"")</f>
        <v/>
      </c>
      <c r="P1788" s="52" t="str">
        <f t="array" ref="P1788">IFERROR(VLOOKUP(B1788,RT!A:H,8,FALSE),"")</f>
        <v/>
      </c>
      <c r="Q1788" s="55" t="str">
        <f t="array" ref="Q1788">IFERROR(VLOOKUP(B1788,RT!A:AA,27,FALSE),"")</f>
        <v/>
      </c>
      <c r="R1788" s="56" t="str">
        <f t="array" ref="R1788">IF(AND(E1788&lt;&gt;"",G1788="INS",K1788="OUI",M1788&gt;0),M1788*IF($O1788&gt;41790,5.94,5.65),"")</f>
        <v/>
      </c>
      <c r="S1788" s="50" t="str">
        <f t="array" ref="S1788">IF(AND(E1788&lt;&gt;"",G1788="REV",K1788="OUI",M1788&gt;0),M1788*IF($O1788&gt;41790,6.2,5.9),"")</f>
        <v/>
      </c>
      <c r="T1788" s="57" t="str">
        <f t="array" ref="T1788">IF(AND(E1788&lt;&gt;"",K1788="NON",OR(L1788="Branchement individuel",L1788="Batiment détruit")),3,"")</f>
        <v/>
      </c>
      <c r="U1788" s="58"/>
      <c r="V1788" s="58" t="str">
        <f t="array" ref="V1788">IF(AND(E1788&lt;&gt;"",K1788="OUI",Q1788="OUI"),18,"")</f>
        <v/>
      </c>
      <c r="W1788" s="49" t="str">
        <f t="array" ref="W1788">IF(AND(E1788&lt;&gt;"",K1788="OUI",Q1788="OUI"),60,"")</f>
        <v/>
      </c>
      <c r="X1788" s="56"/>
      <c r="Y1788" s="49"/>
      <c r="Z1788" s="49"/>
      <c r="AA1788" s="51"/>
      <c r="AB1788" s="48"/>
    </row>
    <row r="1789" spans="1:28" x14ac:dyDescent="0.25">
      <c r="A1789" s="152" t="str">
        <f t="array" ref="A1789">IF(D1789="",RIGHT(E1789,7),"")</f>
        <v>5422410</v>
      </c>
      <c r="B1789" s="152">
        <f t="array" ref="B1789">E1789</f>
        <v>10005422410</v>
      </c>
      <c r="C1789" s="61" t="str">
        <f t="array" ref="C1789">IFERROR(VLOOKUP(B1789,RT!A:B,2,FALSE),"")</f>
        <v/>
      </c>
      <c r="D1789" s="7" t="str">
        <f t="array" ref="D1789">IFERROR(VLOOKUP(B1789,RT!A:J,10,FALSE),"")</f>
        <v/>
      </c>
      <c r="E1789" s="203">
        <v>10005422410</v>
      </c>
      <c r="F1789" s="204" t="s">
        <v>2186</v>
      </c>
      <c r="G1789" s="204" t="s">
        <v>70</v>
      </c>
      <c r="H1789" s="204"/>
      <c r="I1789" s="204" t="s">
        <v>2103</v>
      </c>
      <c r="J1789" s="202" t="s">
        <v>72</v>
      </c>
      <c r="K1789" s="169" t="str">
        <f t="array" ref="K1789">IFERROR(VLOOKUP(B1789,RT!A:K,11,FALSE),"")</f>
        <v/>
      </c>
      <c r="L1789" s="170" t="str">
        <f t="array" ref="L1789">IFERROR(VLOOKUP(B1789,RT!A:AJ,36,FALSE),"")</f>
        <v/>
      </c>
      <c r="M1789" s="53" t="str">
        <f t="array" ref="M1789">IFERROR(VLOOKUP(B1789,RT!A:AL,38,FALSE),"")</f>
        <v/>
      </c>
      <c r="N1789" s="52" t="str">
        <f t="array" ref="N1789">IFERROR(VLOOKUP(B1789,RT!A:AK,37,FALSE),"")</f>
        <v/>
      </c>
      <c r="O1789" s="54" t="str">
        <f t="array" ref="O1789">IFERROR(VLOOKUP(B1789,RT!A:I,9,FALSE),"")</f>
        <v/>
      </c>
      <c r="P1789" s="52" t="str">
        <f t="array" ref="P1789">IFERROR(VLOOKUP(B1789,RT!A:H,8,FALSE),"")</f>
        <v/>
      </c>
      <c r="Q1789" s="55" t="str">
        <f t="array" ref="Q1789">IFERROR(VLOOKUP(B1789,RT!A:AA,27,FALSE),"")</f>
        <v/>
      </c>
      <c r="R1789" s="56" t="str">
        <f t="array" ref="R1789">IF(AND(E1789&lt;&gt;"",G1789="INS",K1789="OUI",M1789&gt;0),M1789*IF($O1789&gt;41790,5.94,5.65),"")</f>
        <v/>
      </c>
      <c r="S1789" s="50" t="str">
        <f t="array" ref="S1789">IF(AND(E1789&lt;&gt;"",G1789="REV",K1789="OUI",M1789&gt;0),M1789*IF($O1789&gt;41790,6.2,5.9),"")</f>
        <v/>
      </c>
      <c r="T1789" s="57" t="str">
        <f t="array" ref="T1789">IF(AND(E1789&lt;&gt;"",K1789="NON",OR(L1789="Branchement individuel",L1789="Batiment détruit")),3,"")</f>
        <v/>
      </c>
      <c r="U1789" s="58"/>
      <c r="V1789" s="58" t="str">
        <f t="array" ref="V1789">IF(AND(E1789&lt;&gt;"",K1789="OUI",Q1789="OUI"),18,"")</f>
        <v/>
      </c>
      <c r="W1789" s="49" t="str">
        <f t="array" ref="W1789">IF(AND(E1789&lt;&gt;"",K1789="OUI",Q1789="OUI"),60,"")</f>
        <v/>
      </c>
      <c r="X1789" s="56"/>
      <c r="Y1789" s="49"/>
      <c r="Z1789" s="49"/>
      <c r="AA1789" s="51"/>
      <c r="AB1789" s="48"/>
    </row>
    <row r="1790" spans="1:28" x14ac:dyDescent="0.25">
      <c r="A1790" s="152" t="str">
        <f t="array" ref="A1790">IF(D1790="",RIGHT(E1790,7),"")</f>
        <v>5620975</v>
      </c>
      <c r="B1790" s="152">
        <f t="array" ref="B1790">E1790</f>
        <v>10005620975</v>
      </c>
      <c r="C1790" s="61" t="str">
        <f t="array" ref="C1790">IFERROR(VLOOKUP(B1790,RT!A:B,2,FALSE),"")</f>
        <v/>
      </c>
      <c r="D1790" s="7" t="str">
        <f t="array" ref="D1790">IFERROR(VLOOKUP(B1790,RT!A:J,10,FALSE),"")</f>
        <v/>
      </c>
      <c r="E1790" s="203">
        <v>10005620975</v>
      </c>
      <c r="F1790" s="204" t="s">
        <v>2190</v>
      </c>
      <c r="G1790" s="204" t="s">
        <v>70</v>
      </c>
      <c r="H1790" s="204"/>
      <c r="I1790" s="204" t="s">
        <v>2103</v>
      </c>
      <c r="J1790" s="202" t="s">
        <v>72</v>
      </c>
      <c r="K1790" s="169" t="str">
        <f t="array" ref="K1790">IFERROR(VLOOKUP(B1790,RT!A:K,11,FALSE),"")</f>
        <v/>
      </c>
      <c r="L1790" s="170" t="str">
        <f t="array" ref="L1790">IFERROR(VLOOKUP(B1790,RT!A:AJ,36,FALSE),"")</f>
        <v/>
      </c>
      <c r="M1790" s="53" t="str">
        <f t="array" ref="M1790">IFERROR(VLOOKUP(B1790,RT!A:AL,38,FALSE),"")</f>
        <v/>
      </c>
      <c r="N1790" s="52" t="str">
        <f t="array" ref="N1790">IFERROR(VLOOKUP(B1790,RT!A:AK,37,FALSE),"")</f>
        <v/>
      </c>
      <c r="O1790" s="54" t="str">
        <f t="array" ref="O1790">IFERROR(VLOOKUP(B1790,RT!A:I,9,FALSE),"")</f>
        <v/>
      </c>
      <c r="P1790" s="52" t="str">
        <f t="array" ref="P1790">IFERROR(VLOOKUP(B1790,RT!A:H,8,FALSE),"")</f>
        <v/>
      </c>
      <c r="Q1790" s="55" t="str">
        <f t="array" ref="Q1790">IFERROR(VLOOKUP(B1790,RT!A:AA,27,FALSE),"")</f>
        <v/>
      </c>
      <c r="R1790" s="56" t="str">
        <f t="array" ref="R1790">IF(AND(E1790&lt;&gt;"",G1790="INS",K1790="OUI",M1790&gt;0),M1790*IF($O1790&gt;41790,5.94,5.65),"")</f>
        <v/>
      </c>
      <c r="S1790" s="50" t="str">
        <f t="array" ref="S1790">IF(AND(E1790&lt;&gt;"",G1790="REV",K1790="OUI",M1790&gt;0),M1790*IF($O1790&gt;41790,6.2,5.9),"")</f>
        <v/>
      </c>
      <c r="T1790" s="57" t="str">
        <f t="array" ref="T1790">IF(AND(E1790&lt;&gt;"",K1790="NON",OR(L1790="Branchement individuel",L1790="Batiment détruit")),3,"")</f>
        <v/>
      </c>
      <c r="U1790" s="58"/>
      <c r="V1790" s="58" t="str">
        <f t="array" ref="V1790">IF(AND(E1790&lt;&gt;"",K1790="OUI",Q1790="OUI"),18,"")</f>
        <v/>
      </c>
      <c r="W1790" s="49" t="str">
        <f t="array" ref="W1790">IF(AND(E1790&lt;&gt;"",K1790="OUI",Q1790="OUI"),60,"")</f>
        <v/>
      </c>
      <c r="X1790" s="56"/>
      <c r="Y1790" s="49"/>
      <c r="Z1790" s="49"/>
      <c r="AA1790" s="51"/>
      <c r="AB1790" s="48"/>
    </row>
    <row r="1791" spans="1:28" x14ac:dyDescent="0.25">
      <c r="A1791" s="152" t="str">
        <f t="array" ref="A1791">IF(D1791="",RIGHT(E1791,7),"")</f>
        <v>5283843</v>
      </c>
      <c r="B1791" s="152">
        <f t="array" ref="B1791">E1791</f>
        <v>10005283843</v>
      </c>
      <c r="C1791" s="61" t="str">
        <f t="array" ref="C1791">IFERROR(VLOOKUP(B1791,RT!A:B,2,FALSE),"")</f>
        <v/>
      </c>
      <c r="D1791" s="7" t="str">
        <f t="array" ref="D1791">IFERROR(VLOOKUP(B1791,RT!A:J,10,FALSE),"")</f>
        <v/>
      </c>
      <c r="E1791" s="203">
        <v>10005283843</v>
      </c>
      <c r="F1791" s="204" t="s">
        <v>2169</v>
      </c>
      <c r="G1791" s="204" t="s">
        <v>70</v>
      </c>
      <c r="H1791" s="204"/>
      <c r="I1791" s="204" t="s">
        <v>2103</v>
      </c>
      <c r="J1791" s="202" t="s">
        <v>72</v>
      </c>
      <c r="K1791" s="169" t="str">
        <f t="array" ref="K1791">IFERROR(VLOOKUP(B1791,RT!A:K,11,FALSE),"")</f>
        <v/>
      </c>
      <c r="L1791" s="170" t="str">
        <f t="array" ref="L1791">IFERROR(VLOOKUP(B1791,RT!A:AJ,36,FALSE),"")</f>
        <v/>
      </c>
      <c r="M1791" s="53" t="str">
        <f t="array" ref="M1791">IFERROR(VLOOKUP(B1791,RT!A:AL,38,FALSE),"")</f>
        <v/>
      </c>
      <c r="N1791" s="52" t="str">
        <f t="array" ref="N1791">IFERROR(VLOOKUP(B1791,RT!A:AK,37,FALSE),"")</f>
        <v/>
      </c>
      <c r="O1791" s="54" t="str">
        <f t="array" ref="O1791">IFERROR(VLOOKUP(B1791,RT!A:I,9,FALSE),"")</f>
        <v/>
      </c>
      <c r="P1791" s="52" t="str">
        <f t="array" ref="P1791">IFERROR(VLOOKUP(B1791,RT!A:H,8,FALSE),"")</f>
        <v/>
      </c>
      <c r="Q1791" s="55" t="str">
        <f t="array" ref="Q1791">IFERROR(VLOOKUP(B1791,RT!A:AA,27,FALSE),"")</f>
        <v/>
      </c>
      <c r="R1791" s="56" t="str">
        <f t="array" ref="R1791">IF(AND(E1791&lt;&gt;"",G1791="INS",K1791="OUI",M1791&gt;0),M1791*IF($O1791&gt;41790,5.94,5.65),"")</f>
        <v/>
      </c>
      <c r="S1791" s="50" t="str">
        <f t="array" ref="S1791">IF(AND(E1791&lt;&gt;"",G1791="REV",K1791="OUI",M1791&gt;0),M1791*IF($O1791&gt;41790,6.2,5.9),"")</f>
        <v/>
      </c>
      <c r="T1791" s="57" t="str">
        <f t="array" ref="T1791">IF(AND(E1791&lt;&gt;"",K1791="NON",OR(L1791="Branchement individuel",L1791="Batiment détruit")),3,"")</f>
        <v/>
      </c>
      <c r="U1791" s="58"/>
      <c r="V1791" s="58" t="str">
        <f t="array" ref="V1791">IF(AND(E1791&lt;&gt;"",K1791="OUI",Q1791="OUI"),18,"")</f>
        <v/>
      </c>
      <c r="W1791" s="49" t="str">
        <f t="array" ref="W1791">IF(AND(E1791&lt;&gt;"",K1791="OUI",Q1791="OUI"),60,"")</f>
        <v/>
      </c>
      <c r="X1791" s="56"/>
      <c r="Y1791" s="49"/>
      <c r="Z1791" s="49"/>
      <c r="AA1791" s="51"/>
      <c r="AB1791" s="48"/>
    </row>
    <row r="1792" spans="1:28" x14ac:dyDescent="0.25">
      <c r="A1792" s="152" t="str">
        <f t="array" ref="A1792">IF(D1792="",RIGHT(E1792,7),"")</f>
        <v>5384287</v>
      </c>
      <c r="B1792" s="152">
        <f t="array" ref="B1792">E1792</f>
        <v>10005384287</v>
      </c>
      <c r="C1792" s="61" t="str">
        <f t="array" ref="C1792">IFERROR(VLOOKUP(B1792,RT!A:B,2,FALSE),"")</f>
        <v/>
      </c>
      <c r="D1792" s="7" t="str">
        <f t="array" ref="D1792">IFERROR(VLOOKUP(B1792,RT!A:J,10,FALSE),"")</f>
        <v/>
      </c>
      <c r="E1792" s="203">
        <v>10005384287</v>
      </c>
      <c r="F1792" s="204" t="s">
        <v>2122</v>
      </c>
      <c r="G1792" s="204" t="s">
        <v>70</v>
      </c>
      <c r="H1792" s="204"/>
      <c r="I1792" s="204" t="s">
        <v>2103</v>
      </c>
      <c r="J1792" s="202" t="s">
        <v>72</v>
      </c>
      <c r="K1792" s="169" t="str">
        <f t="array" ref="K1792">IFERROR(VLOOKUP(B1792,RT!A:K,11,FALSE),"")</f>
        <v/>
      </c>
      <c r="L1792" s="170" t="str">
        <f t="array" ref="L1792">IFERROR(VLOOKUP(B1792,RT!A:AJ,36,FALSE),"")</f>
        <v/>
      </c>
      <c r="M1792" s="53" t="str">
        <f t="array" ref="M1792">IFERROR(VLOOKUP(B1792,RT!A:AL,38,FALSE),"")</f>
        <v/>
      </c>
      <c r="N1792" s="52" t="str">
        <f t="array" ref="N1792">IFERROR(VLOOKUP(B1792,RT!A:AK,37,FALSE),"")</f>
        <v/>
      </c>
      <c r="O1792" s="54" t="str">
        <f t="array" ref="O1792">IFERROR(VLOOKUP(B1792,RT!A:I,9,FALSE),"")</f>
        <v/>
      </c>
      <c r="P1792" s="52" t="str">
        <f t="array" ref="P1792">IFERROR(VLOOKUP(B1792,RT!A:H,8,FALSE),"")</f>
        <v/>
      </c>
      <c r="Q1792" s="55" t="str">
        <f t="array" ref="Q1792">IFERROR(VLOOKUP(B1792,RT!A:AA,27,FALSE),"")</f>
        <v/>
      </c>
      <c r="R1792" s="56" t="str">
        <f t="array" ref="R1792">IF(AND(E1792&lt;&gt;"",G1792="INS",K1792="OUI",M1792&gt;0),M1792*IF($O1792&gt;41790,5.94,5.65),"")</f>
        <v/>
      </c>
      <c r="S1792" s="50" t="str">
        <f t="array" ref="S1792">IF(AND(E1792&lt;&gt;"",G1792="REV",K1792="OUI",M1792&gt;0),M1792*IF($O1792&gt;41790,6.2,5.9),"")</f>
        <v/>
      </c>
      <c r="T1792" s="57" t="str">
        <f t="array" ref="T1792">IF(AND(E1792&lt;&gt;"",K1792="NON",OR(L1792="Branchement individuel",L1792="Batiment détruit")),3,"")</f>
        <v/>
      </c>
      <c r="U1792" s="58"/>
      <c r="V1792" s="58" t="str">
        <f t="array" ref="V1792">IF(AND(E1792&lt;&gt;"",K1792="OUI",Q1792="OUI"),18,"")</f>
        <v/>
      </c>
      <c r="W1792" s="49" t="str">
        <f t="array" ref="W1792">IF(AND(E1792&lt;&gt;"",K1792="OUI",Q1792="OUI"),60,"")</f>
        <v/>
      </c>
      <c r="X1792" s="56"/>
      <c r="Y1792" s="49"/>
      <c r="Z1792" s="49"/>
      <c r="AA1792" s="51"/>
      <c r="AB1792" s="48"/>
    </row>
    <row r="1793" spans="1:28" x14ac:dyDescent="0.25">
      <c r="A1793" s="152" t="str">
        <f t="array" ref="A1793">IF(D1793="",RIGHT(E1793,7),"")</f>
        <v>5384771</v>
      </c>
      <c r="B1793" s="152">
        <f t="array" ref="B1793">E1793</f>
        <v>10005384771</v>
      </c>
      <c r="C1793" s="61" t="str">
        <f t="array" ref="C1793">IFERROR(VLOOKUP(B1793,RT!A:B,2,FALSE),"")</f>
        <v/>
      </c>
      <c r="D1793" s="7" t="str">
        <f t="array" ref="D1793">IFERROR(VLOOKUP(B1793,RT!A:J,10,FALSE),"")</f>
        <v/>
      </c>
      <c r="E1793" s="203">
        <v>10005384771</v>
      </c>
      <c r="F1793" s="204" t="s">
        <v>2121</v>
      </c>
      <c r="G1793" s="204" t="s">
        <v>70</v>
      </c>
      <c r="H1793" s="204"/>
      <c r="I1793" s="204" t="s">
        <v>2103</v>
      </c>
      <c r="J1793" s="202" t="s">
        <v>72</v>
      </c>
      <c r="K1793" s="169" t="str">
        <f t="array" ref="K1793">IFERROR(VLOOKUP(B1793,RT!A:K,11,FALSE),"")</f>
        <v/>
      </c>
      <c r="L1793" s="170" t="str">
        <f t="array" ref="L1793">IFERROR(VLOOKUP(B1793,RT!A:AJ,36,FALSE),"")</f>
        <v/>
      </c>
      <c r="M1793" s="53" t="str">
        <f t="array" ref="M1793">IFERROR(VLOOKUP(B1793,RT!A:AL,38,FALSE),"")</f>
        <v/>
      </c>
      <c r="N1793" s="52" t="str">
        <f t="array" ref="N1793">IFERROR(VLOOKUP(B1793,RT!A:AK,37,FALSE),"")</f>
        <v/>
      </c>
      <c r="O1793" s="54" t="str">
        <f t="array" ref="O1793">IFERROR(VLOOKUP(B1793,RT!A:I,9,FALSE),"")</f>
        <v/>
      </c>
      <c r="P1793" s="52" t="str">
        <f t="array" ref="P1793">IFERROR(VLOOKUP(B1793,RT!A:H,8,FALSE),"")</f>
        <v/>
      </c>
      <c r="Q1793" s="55" t="str">
        <f t="array" ref="Q1793">IFERROR(VLOOKUP(B1793,RT!A:AA,27,FALSE),"")</f>
        <v/>
      </c>
      <c r="R1793" s="56" t="str">
        <f t="array" ref="R1793">IF(AND(E1793&lt;&gt;"",G1793="INS",K1793="OUI",M1793&gt;0),M1793*IF($O1793&gt;41790,5.94,5.65),"")</f>
        <v/>
      </c>
      <c r="S1793" s="50" t="str">
        <f t="array" ref="S1793">IF(AND(E1793&lt;&gt;"",G1793="REV",K1793="OUI",M1793&gt;0),M1793*IF($O1793&gt;41790,6.2,5.9),"")</f>
        <v/>
      </c>
      <c r="T1793" s="57" t="str">
        <f t="array" ref="T1793">IF(AND(E1793&lt;&gt;"",K1793="NON",OR(L1793="Branchement individuel",L1793="Batiment détruit")),3,"")</f>
        <v/>
      </c>
      <c r="U1793" s="58"/>
      <c r="V1793" s="58" t="str">
        <f t="array" ref="V1793">IF(AND(E1793&lt;&gt;"",K1793="OUI",Q1793="OUI"),18,"")</f>
        <v/>
      </c>
      <c r="W1793" s="49" t="str">
        <f t="array" ref="W1793">IF(AND(E1793&lt;&gt;"",K1793="OUI",Q1793="OUI"),60,"")</f>
        <v/>
      </c>
      <c r="X1793" s="56"/>
      <c r="Y1793" s="49"/>
      <c r="Z1793" s="49"/>
      <c r="AA1793" s="51"/>
      <c r="AB1793" s="48"/>
    </row>
    <row r="1794" spans="1:28" x14ac:dyDescent="0.25">
      <c r="A1794" s="152" t="str">
        <f t="array" ref="A1794">IF(D1794="",RIGHT(E1794,7),"")</f>
        <v>5386188</v>
      </c>
      <c r="B1794" s="152">
        <f t="array" ref="B1794">E1794</f>
        <v>10005386188</v>
      </c>
      <c r="C1794" s="61" t="str">
        <f t="array" ref="C1794">IFERROR(VLOOKUP(B1794,RT!A:B,2,FALSE),"")</f>
        <v/>
      </c>
      <c r="D1794" s="7" t="str">
        <f t="array" ref="D1794">IFERROR(VLOOKUP(B1794,RT!A:J,10,FALSE),"")</f>
        <v/>
      </c>
      <c r="E1794" s="203">
        <v>10005386188</v>
      </c>
      <c r="F1794" s="204" t="s">
        <v>2118</v>
      </c>
      <c r="G1794" s="204" t="s">
        <v>70</v>
      </c>
      <c r="H1794" s="204"/>
      <c r="I1794" s="204" t="s">
        <v>2103</v>
      </c>
      <c r="J1794" s="202" t="s">
        <v>72</v>
      </c>
      <c r="K1794" s="169" t="str">
        <f t="array" ref="K1794">IFERROR(VLOOKUP(B1794,RT!A:K,11,FALSE),"")</f>
        <v/>
      </c>
      <c r="L1794" s="170" t="str">
        <f t="array" ref="L1794">IFERROR(VLOOKUP(B1794,RT!A:AJ,36,FALSE),"")</f>
        <v/>
      </c>
      <c r="M1794" s="53" t="str">
        <f t="array" ref="M1794">IFERROR(VLOOKUP(B1794,RT!A:AL,38,FALSE),"")</f>
        <v/>
      </c>
      <c r="N1794" s="52" t="str">
        <f t="array" ref="N1794">IFERROR(VLOOKUP(B1794,RT!A:AK,37,FALSE),"")</f>
        <v/>
      </c>
      <c r="O1794" s="54" t="str">
        <f t="array" ref="O1794">IFERROR(VLOOKUP(B1794,RT!A:I,9,FALSE),"")</f>
        <v/>
      </c>
      <c r="P1794" s="52" t="str">
        <f t="array" ref="P1794">IFERROR(VLOOKUP(B1794,RT!A:H,8,FALSE),"")</f>
        <v/>
      </c>
      <c r="Q1794" s="55" t="str">
        <f t="array" ref="Q1794">IFERROR(VLOOKUP(B1794,RT!A:AA,27,FALSE),"")</f>
        <v/>
      </c>
      <c r="R1794" s="56" t="str">
        <f t="array" ref="R1794">IF(AND(E1794&lt;&gt;"",G1794="INS",K1794="OUI",M1794&gt;0),M1794*IF($O1794&gt;41790,5.94,5.65),"")</f>
        <v/>
      </c>
      <c r="S1794" s="50" t="str">
        <f t="array" ref="S1794">IF(AND(E1794&lt;&gt;"",G1794="REV",K1794="OUI",M1794&gt;0),M1794*IF($O1794&gt;41790,6.2,5.9),"")</f>
        <v/>
      </c>
      <c r="T1794" s="57" t="str">
        <f t="array" ref="T1794">IF(AND(E1794&lt;&gt;"",K1794="NON",OR(L1794="Branchement individuel",L1794="Batiment détruit")),3,"")</f>
        <v/>
      </c>
      <c r="U1794" s="58"/>
      <c r="V1794" s="58" t="str">
        <f t="array" ref="V1794">IF(AND(E1794&lt;&gt;"",K1794="OUI",Q1794="OUI"),18,"")</f>
        <v/>
      </c>
      <c r="W1794" s="49" t="str">
        <f t="array" ref="W1794">IF(AND(E1794&lt;&gt;"",K1794="OUI",Q1794="OUI"),60,"")</f>
        <v/>
      </c>
      <c r="X1794" s="56"/>
      <c r="Y1794" s="49"/>
      <c r="Z1794" s="49"/>
      <c r="AA1794" s="51"/>
      <c r="AB1794" s="48"/>
    </row>
    <row r="1795" spans="1:28" x14ac:dyDescent="0.25">
      <c r="A1795" s="152" t="str">
        <f t="array" ref="A1795">IF(D1795="",RIGHT(E1795,7),"")</f>
        <v>5385222</v>
      </c>
      <c r="B1795" s="152">
        <f t="array" ref="B1795">E1795</f>
        <v>10005385222</v>
      </c>
      <c r="C1795" s="61" t="str">
        <f t="array" ref="C1795">IFERROR(VLOOKUP(B1795,RT!A:B,2,FALSE),"")</f>
        <v/>
      </c>
      <c r="D1795" s="7" t="str">
        <f t="array" ref="D1795">IFERROR(VLOOKUP(B1795,RT!A:J,10,FALSE),"")</f>
        <v/>
      </c>
      <c r="E1795" s="203">
        <v>10005385222</v>
      </c>
      <c r="F1795" s="204" t="s">
        <v>2120</v>
      </c>
      <c r="G1795" s="204" t="s">
        <v>70</v>
      </c>
      <c r="H1795" s="204"/>
      <c r="I1795" s="204" t="s">
        <v>2103</v>
      </c>
      <c r="J1795" s="202" t="s">
        <v>72</v>
      </c>
      <c r="K1795" s="169" t="str">
        <f t="array" ref="K1795">IFERROR(VLOOKUP(B1795,RT!A:K,11,FALSE),"")</f>
        <v/>
      </c>
      <c r="L1795" s="170" t="str">
        <f t="array" ref="L1795">IFERROR(VLOOKUP(B1795,RT!A:AJ,36,FALSE),"")</f>
        <v/>
      </c>
      <c r="M1795" s="53" t="str">
        <f t="array" ref="M1795">IFERROR(VLOOKUP(B1795,RT!A:AL,38,FALSE),"")</f>
        <v/>
      </c>
      <c r="N1795" s="52" t="str">
        <f t="array" ref="N1795">IFERROR(VLOOKUP(B1795,RT!A:AK,37,FALSE),"")</f>
        <v/>
      </c>
      <c r="O1795" s="54" t="str">
        <f t="array" ref="O1795">IFERROR(VLOOKUP(B1795,RT!A:I,9,FALSE),"")</f>
        <v/>
      </c>
      <c r="P1795" s="52" t="str">
        <f t="array" ref="P1795">IFERROR(VLOOKUP(B1795,RT!A:H,8,FALSE),"")</f>
        <v/>
      </c>
      <c r="Q1795" s="55" t="str">
        <f t="array" ref="Q1795">IFERROR(VLOOKUP(B1795,RT!A:AA,27,FALSE),"")</f>
        <v/>
      </c>
      <c r="R1795" s="56" t="str">
        <f t="array" ref="R1795">IF(AND(E1795&lt;&gt;"",G1795="INS",K1795="OUI",M1795&gt;0),M1795*IF($O1795&gt;41790,5.94,5.65),"")</f>
        <v/>
      </c>
      <c r="S1795" s="50" t="str">
        <f t="array" ref="S1795">IF(AND(E1795&lt;&gt;"",G1795="REV",K1795="OUI",M1795&gt;0),M1795*IF($O1795&gt;41790,6.2,5.9),"")</f>
        <v/>
      </c>
      <c r="T1795" s="57" t="str">
        <f t="array" ref="T1795">IF(AND(E1795&lt;&gt;"",K1795="NON",OR(L1795="Branchement individuel",L1795="Batiment détruit")),3,"")</f>
        <v/>
      </c>
      <c r="U1795" s="58"/>
      <c r="V1795" s="58" t="str">
        <f t="array" ref="V1795">IF(AND(E1795&lt;&gt;"",K1795="OUI",Q1795="OUI"),18,"")</f>
        <v/>
      </c>
      <c r="W1795" s="49" t="str">
        <f t="array" ref="W1795">IF(AND(E1795&lt;&gt;"",K1795="OUI",Q1795="OUI"),60,"")</f>
        <v/>
      </c>
      <c r="X1795" s="56"/>
      <c r="Y1795" s="49"/>
      <c r="Z1795" s="49"/>
      <c r="AA1795" s="51"/>
      <c r="AB1795" s="48"/>
    </row>
    <row r="1796" spans="1:28" x14ac:dyDescent="0.25">
      <c r="A1796" s="152" t="str">
        <f t="array" ref="A1796">IF(D1796="",RIGHT(E1796,7),"")</f>
        <v>5385708</v>
      </c>
      <c r="B1796" s="152">
        <f t="array" ref="B1796">E1796</f>
        <v>10005385708</v>
      </c>
      <c r="C1796" s="61" t="str">
        <f t="array" ref="C1796">IFERROR(VLOOKUP(B1796,RT!A:B,2,FALSE),"")</f>
        <v/>
      </c>
      <c r="D1796" s="7" t="str">
        <f t="array" ref="D1796">IFERROR(VLOOKUP(B1796,RT!A:J,10,FALSE),"")</f>
        <v/>
      </c>
      <c r="E1796" s="203">
        <v>10005385708</v>
      </c>
      <c r="F1796" s="204" t="s">
        <v>2119</v>
      </c>
      <c r="G1796" s="204" t="s">
        <v>70</v>
      </c>
      <c r="H1796" s="204"/>
      <c r="I1796" s="204" t="s">
        <v>2103</v>
      </c>
      <c r="J1796" s="202" t="s">
        <v>72</v>
      </c>
      <c r="K1796" s="169" t="str">
        <f t="array" ref="K1796">IFERROR(VLOOKUP(B1796,RT!A:K,11,FALSE),"")</f>
        <v/>
      </c>
      <c r="L1796" s="170" t="str">
        <f t="array" ref="L1796">IFERROR(VLOOKUP(B1796,RT!A:AJ,36,FALSE),"")</f>
        <v/>
      </c>
      <c r="M1796" s="53" t="str">
        <f t="array" ref="M1796">IFERROR(VLOOKUP(B1796,RT!A:AL,38,FALSE),"")</f>
        <v/>
      </c>
      <c r="N1796" s="52" t="str">
        <f t="array" ref="N1796">IFERROR(VLOOKUP(B1796,RT!A:AK,37,FALSE),"")</f>
        <v/>
      </c>
      <c r="O1796" s="54" t="str">
        <f t="array" ref="O1796">IFERROR(VLOOKUP(B1796,RT!A:I,9,FALSE),"")</f>
        <v/>
      </c>
      <c r="P1796" s="52" t="str">
        <f t="array" ref="P1796">IFERROR(VLOOKUP(B1796,RT!A:H,8,FALSE),"")</f>
        <v/>
      </c>
      <c r="Q1796" s="55" t="str">
        <f t="array" ref="Q1796">IFERROR(VLOOKUP(B1796,RT!A:AA,27,FALSE),"")</f>
        <v/>
      </c>
      <c r="R1796" s="56" t="str">
        <f t="array" ref="R1796">IF(AND(E1796&lt;&gt;"",G1796="INS",K1796="OUI",M1796&gt;0),M1796*IF($O1796&gt;41790,5.94,5.65),"")</f>
        <v/>
      </c>
      <c r="S1796" s="50" t="str">
        <f t="array" ref="S1796">IF(AND(E1796&lt;&gt;"",G1796="REV",K1796="OUI",M1796&gt;0),M1796*IF($O1796&gt;41790,6.2,5.9),"")</f>
        <v/>
      </c>
      <c r="T1796" s="57" t="str">
        <f t="array" ref="T1796">IF(AND(E1796&lt;&gt;"",K1796="NON",OR(L1796="Branchement individuel",L1796="Batiment détruit")),3,"")</f>
        <v/>
      </c>
      <c r="U1796" s="58"/>
      <c r="V1796" s="58" t="str">
        <f t="array" ref="V1796">IF(AND(E1796&lt;&gt;"",K1796="OUI",Q1796="OUI"),18,"")</f>
        <v/>
      </c>
      <c r="W1796" s="49" t="str">
        <f t="array" ref="W1796">IF(AND(E1796&lt;&gt;"",K1796="OUI",Q1796="OUI"),60,"")</f>
        <v/>
      </c>
      <c r="X1796" s="56"/>
      <c r="Y1796" s="49"/>
      <c r="Z1796" s="49"/>
      <c r="AA1796" s="51"/>
      <c r="AB1796" s="48"/>
    </row>
    <row r="1797" spans="1:28" x14ac:dyDescent="0.25">
      <c r="A1797" s="152" t="str">
        <f t="array" ref="A1797">IF(D1797="",RIGHT(E1797,7),"")</f>
        <v>5382893</v>
      </c>
      <c r="B1797" s="152">
        <f t="array" ref="B1797">E1797</f>
        <v>10005382893</v>
      </c>
      <c r="C1797" s="61" t="str">
        <f t="array" ref="C1797">IFERROR(VLOOKUP(B1797,RT!A:B,2,FALSE),"")</f>
        <v/>
      </c>
      <c r="D1797" s="7" t="str">
        <f t="array" ref="D1797">IFERROR(VLOOKUP(B1797,RT!A:J,10,FALSE),"")</f>
        <v/>
      </c>
      <c r="E1797" s="203">
        <v>10005382893</v>
      </c>
      <c r="F1797" s="204" t="s">
        <v>2124</v>
      </c>
      <c r="G1797" s="204" t="s">
        <v>70</v>
      </c>
      <c r="H1797" s="204"/>
      <c r="I1797" s="204" t="s">
        <v>2103</v>
      </c>
      <c r="J1797" s="202" t="s">
        <v>72</v>
      </c>
      <c r="K1797" s="169" t="str">
        <f t="array" ref="K1797">IFERROR(VLOOKUP(B1797,RT!A:K,11,FALSE),"")</f>
        <v/>
      </c>
      <c r="L1797" s="170" t="str">
        <f t="array" ref="L1797">IFERROR(VLOOKUP(B1797,RT!A:AJ,36,FALSE),"")</f>
        <v/>
      </c>
      <c r="M1797" s="53" t="str">
        <f t="array" ref="M1797">IFERROR(VLOOKUP(B1797,RT!A:AL,38,FALSE),"")</f>
        <v/>
      </c>
      <c r="N1797" s="52" t="str">
        <f t="array" ref="N1797">IFERROR(VLOOKUP(B1797,RT!A:AK,37,FALSE),"")</f>
        <v/>
      </c>
      <c r="O1797" s="54" t="str">
        <f t="array" ref="O1797">IFERROR(VLOOKUP(B1797,RT!A:I,9,FALSE),"")</f>
        <v/>
      </c>
      <c r="P1797" s="52" t="str">
        <f t="array" ref="P1797">IFERROR(VLOOKUP(B1797,RT!A:H,8,FALSE),"")</f>
        <v/>
      </c>
      <c r="Q1797" s="55" t="str">
        <f t="array" ref="Q1797">IFERROR(VLOOKUP(B1797,RT!A:AA,27,FALSE),"")</f>
        <v/>
      </c>
      <c r="R1797" s="56" t="str">
        <f t="array" ref="R1797">IF(AND(E1797&lt;&gt;"",G1797="INS",K1797="OUI",M1797&gt;0),M1797*IF($O1797&gt;41790,5.94,5.65),"")</f>
        <v/>
      </c>
      <c r="S1797" s="50" t="str">
        <f t="array" ref="S1797">IF(AND(E1797&lt;&gt;"",G1797="REV",K1797="OUI",M1797&gt;0),M1797*IF($O1797&gt;41790,6.2,5.9),"")</f>
        <v/>
      </c>
      <c r="T1797" s="57" t="str">
        <f t="array" ref="T1797">IF(AND(E1797&lt;&gt;"",K1797="NON",OR(L1797="Branchement individuel",L1797="Batiment détruit")),3,"")</f>
        <v/>
      </c>
      <c r="U1797" s="58"/>
      <c r="V1797" s="58" t="str">
        <f t="array" ref="V1797">IF(AND(E1797&lt;&gt;"",K1797="OUI",Q1797="OUI"),18,"")</f>
        <v/>
      </c>
      <c r="W1797" s="49" t="str">
        <f t="array" ref="W1797">IF(AND(E1797&lt;&gt;"",K1797="OUI",Q1797="OUI"),60,"")</f>
        <v/>
      </c>
      <c r="X1797" s="56"/>
      <c r="Y1797" s="49"/>
      <c r="Z1797" s="49"/>
      <c r="AA1797" s="51"/>
      <c r="AB1797" s="48"/>
    </row>
    <row r="1798" spans="1:28" x14ac:dyDescent="0.25">
      <c r="A1798" s="152" t="str">
        <f t="array" ref="A1798">IF(D1798="",RIGHT(E1798,7),"")</f>
        <v>5383812</v>
      </c>
      <c r="B1798" s="152">
        <f t="array" ref="B1798">E1798</f>
        <v>10005383812</v>
      </c>
      <c r="C1798" s="61" t="str">
        <f t="array" ref="C1798">IFERROR(VLOOKUP(B1798,RT!A:B,2,FALSE),"")</f>
        <v/>
      </c>
      <c r="D1798" s="7" t="str">
        <f t="array" ref="D1798">IFERROR(VLOOKUP(B1798,RT!A:J,10,FALSE),"")</f>
        <v/>
      </c>
      <c r="E1798" s="203">
        <v>10005383812</v>
      </c>
      <c r="F1798" s="204" t="s">
        <v>2123</v>
      </c>
      <c r="G1798" s="204" t="s">
        <v>70</v>
      </c>
      <c r="H1798" s="204"/>
      <c r="I1798" s="204" t="s">
        <v>2103</v>
      </c>
      <c r="J1798" s="202" t="s">
        <v>72</v>
      </c>
      <c r="K1798" s="169" t="str">
        <f t="array" ref="K1798">IFERROR(VLOOKUP(B1798,RT!A:K,11,FALSE),"")</f>
        <v/>
      </c>
      <c r="L1798" s="170" t="str">
        <f t="array" ref="L1798">IFERROR(VLOOKUP(B1798,RT!A:AJ,36,FALSE),"")</f>
        <v/>
      </c>
      <c r="M1798" s="53" t="str">
        <f t="array" ref="M1798">IFERROR(VLOOKUP(B1798,RT!A:AL,38,FALSE),"")</f>
        <v/>
      </c>
      <c r="N1798" s="52" t="str">
        <f t="array" ref="N1798">IFERROR(VLOOKUP(B1798,RT!A:AK,37,FALSE),"")</f>
        <v/>
      </c>
      <c r="O1798" s="54" t="str">
        <f t="array" ref="O1798">IFERROR(VLOOKUP(B1798,RT!A:I,9,FALSE),"")</f>
        <v/>
      </c>
      <c r="P1798" s="52" t="str">
        <f t="array" ref="P1798">IFERROR(VLOOKUP(B1798,RT!A:H,8,FALSE),"")</f>
        <v/>
      </c>
      <c r="Q1798" s="55" t="str">
        <f t="array" ref="Q1798">IFERROR(VLOOKUP(B1798,RT!A:AA,27,FALSE),"")</f>
        <v/>
      </c>
      <c r="R1798" s="56" t="str">
        <f t="array" ref="R1798">IF(AND(E1798&lt;&gt;"",G1798="INS",K1798="OUI",M1798&gt;0),M1798*IF($O1798&gt;41790,5.94,5.65),"")</f>
        <v/>
      </c>
      <c r="S1798" s="50" t="str">
        <f t="array" ref="S1798">IF(AND(E1798&lt;&gt;"",G1798="REV",K1798="OUI",M1798&gt;0),M1798*IF($O1798&gt;41790,6.2,5.9),"")</f>
        <v/>
      </c>
      <c r="T1798" s="57" t="str">
        <f t="array" ref="T1798">IF(AND(E1798&lt;&gt;"",K1798="NON",OR(L1798="Branchement individuel",L1798="Batiment détruit")),3,"")</f>
        <v/>
      </c>
      <c r="U1798" s="58"/>
      <c r="V1798" s="58" t="str">
        <f t="array" ref="V1798">IF(AND(E1798&lt;&gt;"",K1798="OUI",Q1798="OUI"),18,"")</f>
        <v/>
      </c>
      <c r="W1798" s="49" t="str">
        <f t="array" ref="W1798">IF(AND(E1798&lt;&gt;"",K1798="OUI",Q1798="OUI"),60,"")</f>
        <v/>
      </c>
      <c r="X1798" s="56"/>
      <c r="Y1798" s="49"/>
      <c r="Z1798" s="49"/>
      <c r="AA1798" s="51"/>
      <c r="AB1798" s="48"/>
    </row>
    <row r="1799" spans="1:28" x14ac:dyDescent="0.25">
      <c r="A1799" s="152" t="str">
        <f t="array" ref="A1799">IF(D1799="",RIGHT(E1799,7),"")</f>
        <v>5457306</v>
      </c>
      <c r="B1799" s="152">
        <f t="array" ref="B1799">E1799</f>
        <v>10005457306</v>
      </c>
      <c r="C1799" s="61" t="str">
        <f t="array" ref="C1799">IFERROR(VLOOKUP(B1799,RT!A:B,2,FALSE),"")</f>
        <v/>
      </c>
      <c r="D1799" s="7" t="str">
        <f t="array" ref="D1799">IFERROR(VLOOKUP(B1799,RT!A:J,10,FALSE),"")</f>
        <v/>
      </c>
      <c r="E1799" s="203">
        <v>10005457306</v>
      </c>
      <c r="F1799" s="204" t="s">
        <v>2139</v>
      </c>
      <c r="G1799" s="204" t="s">
        <v>70</v>
      </c>
      <c r="H1799" s="204"/>
      <c r="I1799" s="204" t="s">
        <v>2103</v>
      </c>
      <c r="J1799" s="202" t="s">
        <v>72</v>
      </c>
      <c r="K1799" s="169" t="str">
        <f t="array" ref="K1799">IFERROR(VLOOKUP(B1799,RT!A:K,11,FALSE),"")</f>
        <v/>
      </c>
      <c r="L1799" s="170" t="str">
        <f t="array" ref="L1799">IFERROR(VLOOKUP(B1799,RT!A:AJ,36,FALSE),"")</f>
        <v/>
      </c>
      <c r="M1799" s="53" t="str">
        <f t="array" ref="M1799">IFERROR(VLOOKUP(B1799,RT!A:AL,38,FALSE),"")</f>
        <v/>
      </c>
      <c r="N1799" s="52" t="str">
        <f t="array" ref="N1799">IFERROR(VLOOKUP(B1799,RT!A:AK,37,FALSE),"")</f>
        <v/>
      </c>
      <c r="O1799" s="54" t="str">
        <f t="array" ref="O1799">IFERROR(VLOOKUP(B1799,RT!A:I,9,FALSE),"")</f>
        <v/>
      </c>
      <c r="P1799" s="52" t="str">
        <f t="array" ref="P1799">IFERROR(VLOOKUP(B1799,RT!A:H,8,FALSE),"")</f>
        <v/>
      </c>
      <c r="Q1799" s="55" t="str">
        <f t="array" ref="Q1799">IFERROR(VLOOKUP(B1799,RT!A:AA,27,FALSE),"")</f>
        <v/>
      </c>
      <c r="R1799" s="56" t="str">
        <f t="array" ref="R1799">IF(AND(E1799&lt;&gt;"",G1799="INS",K1799="OUI",M1799&gt;0),M1799*IF($O1799&gt;41790,5.94,5.65),"")</f>
        <v/>
      </c>
      <c r="S1799" s="50" t="str">
        <f t="array" ref="S1799">IF(AND(E1799&lt;&gt;"",G1799="REV",K1799="OUI",M1799&gt;0),M1799*IF($O1799&gt;41790,6.2,5.9),"")</f>
        <v/>
      </c>
      <c r="T1799" s="57" t="str">
        <f t="array" ref="T1799">IF(AND(E1799&lt;&gt;"",K1799="NON",OR(L1799="Branchement individuel",L1799="Batiment détruit")),3,"")</f>
        <v/>
      </c>
      <c r="U1799" s="58"/>
      <c r="V1799" s="58" t="str">
        <f t="array" ref="V1799">IF(AND(E1799&lt;&gt;"",K1799="OUI",Q1799="OUI"),18,"")</f>
        <v/>
      </c>
      <c r="W1799" s="49" t="str">
        <f t="array" ref="W1799">IF(AND(E1799&lt;&gt;"",K1799="OUI",Q1799="OUI"),60,"")</f>
        <v/>
      </c>
      <c r="X1799" s="56"/>
      <c r="Y1799" s="49"/>
      <c r="Z1799" s="49"/>
      <c r="AA1799" s="51"/>
      <c r="AB1799" s="48"/>
    </row>
    <row r="1800" spans="1:28" x14ac:dyDescent="0.25">
      <c r="A1800" s="152" t="str">
        <f t="array" ref="A1800">IF(D1800="",RIGHT(E1800,7),"")</f>
        <v>5500458</v>
      </c>
      <c r="B1800" s="152">
        <f t="array" ref="B1800">E1800</f>
        <v>10005500458</v>
      </c>
      <c r="C1800" s="61" t="str">
        <f t="array" ref="C1800">IFERROR(VLOOKUP(B1800,RT!A:B,2,FALSE),"")</f>
        <v/>
      </c>
      <c r="D1800" s="7" t="str">
        <f t="array" ref="D1800">IFERROR(VLOOKUP(B1800,RT!A:J,10,FALSE),"")</f>
        <v/>
      </c>
      <c r="E1800" s="203">
        <v>10005500458</v>
      </c>
      <c r="F1800" s="204" t="s">
        <v>2188</v>
      </c>
      <c r="G1800" s="204" t="s">
        <v>70</v>
      </c>
      <c r="H1800" s="204"/>
      <c r="I1800" s="204" t="s">
        <v>2103</v>
      </c>
      <c r="J1800" s="202" t="s">
        <v>72</v>
      </c>
      <c r="K1800" s="169" t="str">
        <f t="array" ref="K1800">IFERROR(VLOOKUP(B1800,RT!A:K,11,FALSE),"")</f>
        <v/>
      </c>
      <c r="L1800" s="170" t="str">
        <f t="array" ref="L1800">IFERROR(VLOOKUP(B1800,RT!A:AJ,36,FALSE),"")</f>
        <v/>
      </c>
      <c r="M1800" s="53" t="str">
        <f t="array" ref="M1800">IFERROR(VLOOKUP(B1800,RT!A:AL,38,FALSE),"")</f>
        <v/>
      </c>
      <c r="N1800" s="52" t="str">
        <f t="array" ref="N1800">IFERROR(VLOOKUP(B1800,RT!A:AK,37,FALSE),"")</f>
        <v/>
      </c>
      <c r="O1800" s="54" t="str">
        <f t="array" ref="O1800">IFERROR(VLOOKUP(B1800,RT!A:I,9,FALSE),"")</f>
        <v/>
      </c>
      <c r="P1800" s="52" t="str">
        <f t="array" ref="P1800">IFERROR(VLOOKUP(B1800,RT!A:H,8,FALSE),"")</f>
        <v/>
      </c>
      <c r="Q1800" s="55" t="str">
        <f t="array" ref="Q1800">IFERROR(VLOOKUP(B1800,RT!A:AA,27,FALSE),"")</f>
        <v/>
      </c>
      <c r="R1800" s="56" t="str">
        <f t="array" ref="R1800">IF(AND(E1800&lt;&gt;"",G1800="INS",K1800="OUI",M1800&gt;0),M1800*IF($O1800&gt;41790,5.94,5.65),"")</f>
        <v/>
      </c>
      <c r="S1800" s="50" t="str">
        <f t="array" ref="S1800">IF(AND(E1800&lt;&gt;"",G1800="REV",K1800="OUI",M1800&gt;0),M1800*IF($O1800&gt;41790,6.2,5.9),"")</f>
        <v/>
      </c>
      <c r="T1800" s="57" t="str">
        <f t="array" ref="T1800">IF(AND(E1800&lt;&gt;"",K1800="NON",OR(L1800="Branchement individuel",L1800="Batiment détruit")),3,"")</f>
        <v/>
      </c>
      <c r="U1800" s="58"/>
      <c r="V1800" s="58" t="str">
        <f t="array" ref="V1800">IF(AND(E1800&lt;&gt;"",K1800="OUI",Q1800="OUI"),18,"")</f>
        <v/>
      </c>
      <c r="W1800" s="49" t="str">
        <f t="array" ref="W1800">IF(AND(E1800&lt;&gt;"",K1800="OUI",Q1800="OUI"),60,"")</f>
        <v/>
      </c>
      <c r="X1800" s="56"/>
      <c r="Y1800" s="49"/>
      <c r="Z1800" s="49"/>
      <c r="AA1800" s="51"/>
      <c r="AB1800" s="48"/>
    </row>
    <row r="1801" spans="1:28" x14ac:dyDescent="0.25">
      <c r="A1801" s="152" t="str">
        <f t="array" ref="A1801">IF(D1801="",RIGHT(E1801,7),"")</f>
        <v>5497645</v>
      </c>
      <c r="B1801" s="152">
        <f t="array" ref="B1801">E1801</f>
        <v>10005497645</v>
      </c>
      <c r="C1801" s="61" t="str">
        <f t="array" ref="C1801">IFERROR(VLOOKUP(B1801,RT!A:B,2,FALSE),"")</f>
        <v/>
      </c>
      <c r="D1801" s="7" t="str">
        <f t="array" ref="D1801">IFERROR(VLOOKUP(B1801,RT!A:J,10,FALSE),"")</f>
        <v/>
      </c>
      <c r="E1801" s="203">
        <v>10005497645</v>
      </c>
      <c r="F1801" s="204" t="s">
        <v>2189</v>
      </c>
      <c r="G1801" s="204" t="s">
        <v>70</v>
      </c>
      <c r="H1801" s="204"/>
      <c r="I1801" s="204" t="s">
        <v>2103</v>
      </c>
      <c r="J1801" s="202" t="s">
        <v>72</v>
      </c>
      <c r="K1801" s="169" t="str">
        <f t="array" ref="K1801">IFERROR(VLOOKUP(B1801,RT!A:K,11,FALSE),"")</f>
        <v/>
      </c>
      <c r="L1801" s="170" t="str">
        <f t="array" ref="L1801">IFERROR(VLOOKUP(B1801,RT!A:AJ,36,FALSE),"")</f>
        <v/>
      </c>
      <c r="M1801" s="53" t="str">
        <f t="array" ref="M1801">IFERROR(VLOOKUP(B1801,RT!A:AL,38,FALSE),"")</f>
        <v/>
      </c>
      <c r="N1801" s="52" t="str">
        <f t="array" ref="N1801">IFERROR(VLOOKUP(B1801,RT!A:AK,37,FALSE),"")</f>
        <v/>
      </c>
      <c r="O1801" s="54" t="str">
        <f t="array" ref="O1801">IFERROR(VLOOKUP(B1801,RT!A:I,9,FALSE),"")</f>
        <v/>
      </c>
      <c r="P1801" s="52" t="str">
        <f t="array" ref="P1801">IFERROR(VLOOKUP(B1801,RT!A:H,8,FALSE),"")</f>
        <v/>
      </c>
      <c r="Q1801" s="55" t="str">
        <f t="array" ref="Q1801">IFERROR(VLOOKUP(B1801,RT!A:AA,27,FALSE),"")</f>
        <v/>
      </c>
      <c r="R1801" s="56" t="str">
        <f t="array" ref="R1801">IF(AND(E1801&lt;&gt;"",G1801="INS",K1801="OUI",M1801&gt;0),M1801*IF($O1801&gt;41790,5.94,5.65),"")</f>
        <v/>
      </c>
      <c r="S1801" s="50" t="str">
        <f t="array" ref="S1801">IF(AND(E1801&lt;&gt;"",G1801="REV",K1801="OUI",M1801&gt;0),M1801*IF($O1801&gt;41790,6.2,5.9),"")</f>
        <v/>
      </c>
      <c r="T1801" s="57" t="str">
        <f t="array" ref="T1801">IF(AND(E1801&lt;&gt;"",K1801="NON",OR(L1801="Branchement individuel",L1801="Batiment détruit")),3,"")</f>
        <v/>
      </c>
      <c r="U1801" s="58"/>
      <c r="V1801" s="58" t="str">
        <f t="array" ref="V1801">IF(AND(E1801&lt;&gt;"",K1801="OUI",Q1801="OUI"),18,"")</f>
        <v/>
      </c>
      <c r="W1801" s="49" t="str">
        <f t="array" ref="W1801">IF(AND(E1801&lt;&gt;"",K1801="OUI",Q1801="OUI"),60,"")</f>
        <v/>
      </c>
      <c r="X1801" s="56"/>
      <c r="Y1801" s="49"/>
      <c r="Z1801" s="49"/>
      <c r="AA1801" s="51"/>
      <c r="AB1801" s="48"/>
    </row>
    <row r="1802" spans="1:28" x14ac:dyDescent="0.25">
      <c r="A1802" s="152" t="str">
        <f t="array" ref="A1802">IF(D1802="",RIGHT(E1802,7),"")</f>
        <v>5460213</v>
      </c>
      <c r="B1802" s="152">
        <f t="array" ref="B1802">E1802</f>
        <v>10005460213</v>
      </c>
      <c r="C1802" s="61" t="str">
        <f t="array" ref="C1802">IFERROR(VLOOKUP(B1802,RT!A:B,2,FALSE),"")</f>
        <v/>
      </c>
      <c r="D1802" s="7" t="str">
        <f t="array" ref="D1802">IFERROR(VLOOKUP(B1802,RT!A:J,10,FALSE),"")</f>
        <v/>
      </c>
      <c r="E1802" s="203">
        <v>10005460213</v>
      </c>
      <c r="F1802" s="204" t="s">
        <v>2131</v>
      </c>
      <c r="G1802" s="204" t="s">
        <v>70</v>
      </c>
      <c r="H1802" s="204"/>
      <c r="I1802" s="204" t="s">
        <v>2103</v>
      </c>
      <c r="J1802" s="202" t="s">
        <v>72</v>
      </c>
      <c r="K1802" s="169" t="str">
        <f t="array" ref="K1802">IFERROR(VLOOKUP(B1802,RT!A:K,11,FALSE),"")</f>
        <v/>
      </c>
      <c r="L1802" s="170" t="str">
        <f t="array" ref="L1802">IFERROR(VLOOKUP(B1802,RT!A:AJ,36,FALSE),"")</f>
        <v/>
      </c>
      <c r="M1802" s="53" t="str">
        <f t="array" ref="M1802">IFERROR(VLOOKUP(B1802,RT!A:AL,38,FALSE),"")</f>
        <v/>
      </c>
      <c r="N1802" s="52" t="str">
        <f t="array" ref="N1802">IFERROR(VLOOKUP(B1802,RT!A:AK,37,FALSE),"")</f>
        <v/>
      </c>
      <c r="O1802" s="54" t="str">
        <f t="array" ref="O1802">IFERROR(VLOOKUP(B1802,RT!A:I,9,FALSE),"")</f>
        <v/>
      </c>
      <c r="P1802" s="52" t="str">
        <f t="array" ref="P1802">IFERROR(VLOOKUP(B1802,RT!A:H,8,FALSE),"")</f>
        <v/>
      </c>
      <c r="Q1802" s="55" t="str">
        <f t="array" ref="Q1802">IFERROR(VLOOKUP(B1802,RT!A:AA,27,FALSE),"")</f>
        <v/>
      </c>
      <c r="R1802" s="56" t="str">
        <f t="array" ref="R1802">IF(AND(E1802&lt;&gt;"",G1802="INS",K1802="OUI",M1802&gt;0),M1802*IF($O1802&gt;41790,5.94,5.65),"")</f>
        <v/>
      </c>
      <c r="S1802" s="50" t="str">
        <f t="array" ref="S1802">IF(AND(E1802&lt;&gt;"",G1802="REV",K1802="OUI",M1802&gt;0),M1802*IF($O1802&gt;41790,6.2,5.9),"")</f>
        <v/>
      </c>
      <c r="T1802" s="57" t="str">
        <f t="array" ref="T1802">IF(AND(E1802&lt;&gt;"",K1802="NON",OR(L1802="Branchement individuel",L1802="Batiment détruit")),3,"")</f>
        <v/>
      </c>
      <c r="U1802" s="58"/>
      <c r="V1802" s="58" t="str">
        <f t="array" ref="V1802">IF(AND(E1802&lt;&gt;"",K1802="OUI",Q1802="OUI"),18,"")</f>
        <v/>
      </c>
      <c r="W1802" s="49" t="str">
        <f t="array" ref="W1802">IF(AND(E1802&lt;&gt;"",K1802="OUI",Q1802="OUI"),60,"")</f>
        <v/>
      </c>
      <c r="X1802" s="56"/>
      <c r="Y1802" s="49"/>
      <c r="Z1802" s="49"/>
      <c r="AA1802" s="51"/>
      <c r="AB1802" s="48"/>
    </row>
    <row r="1803" spans="1:28" x14ac:dyDescent="0.25">
      <c r="A1803" s="152" t="str">
        <f t="array" ref="A1803">IF(D1803="",RIGHT(E1803,7),"")</f>
        <v>5283845</v>
      </c>
      <c r="B1803" s="152">
        <f t="array" ref="B1803">E1803</f>
        <v>10005283845</v>
      </c>
      <c r="C1803" s="61" t="str">
        <f t="array" ref="C1803">IFERROR(VLOOKUP(B1803,RT!A:B,2,FALSE),"")</f>
        <v/>
      </c>
      <c r="D1803" s="7" t="str">
        <f t="array" ref="D1803">IFERROR(VLOOKUP(B1803,RT!A:J,10,FALSE),"")</f>
        <v/>
      </c>
      <c r="E1803" s="203">
        <v>10005283845</v>
      </c>
      <c r="F1803" s="204" t="s">
        <v>2166</v>
      </c>
      <c r="G1803" s="204" t="s">
        <v>70</v>
      </c>
      <c r="H1803" s="204"/>
      <c r="I1803" s="204" t="s">
        <v>2103</v>
      </c>
      <c r="J1803" s="202" t="s">
        <v>72</v>
      </c>
      <c r="K1803" s="169" t="str">
        <f t="array" ref="K1803">IFERROR(VLOOKUP(B1803,RT!A:K,11,FALSE),"")</f>
        <v/>
      </c>
      <c r="L1803" s="170" t="str">
        <f t="array" ref="L1803">IFERROR(VLOOKUP(B1803,RT!A:AJ,36,FALSE),"")</f>
        <v/>
      </c>
      <c r="M1803" s="53" t="str">
        <f t="array" ref="M1803">IFERROR(VLOOKUP(B1803,RT!A:AL,38,FALSE),"")</f>
        <v/>
      </c>
      <c r="N1803" s="52" t="str">
        <f t="array" ref="N1803">IFERROR(VLOOKUP(B1803,RT!A:AK,37,FALSE),"")</f>
        <v/>
      </c>
      <c r="O1803" s="54" t="str">
        <f t="array" ref="O1803">IFERROR(VLOOKUP(B1803,RT!A:I,9,FALSE),"")</f>
        <v/>
      </c>
      <c r="P1803" s="52" t="str">
        <f t="array" ref="P1803">IFERROR(VLOOKUP(B1803,RT!A:H,8,FALSE),"")</f>
        <v/>
      </c>
      <c r="Q1803" s="55" t="str">
        <f t="array" ref="Q1803">IFERROR(VLOOKUP(B1803,RT!A:AA,27,FALSE),"")</f>
        <v/>
      </c>
      <c r="R1803" s="56" t="str">
        <f t="array" ref="R1803">IF(AND(E1803&lt;&gt;"",G1803="INS",K1803="OUI",M1803&gt;0),M1803*IF($O1803&gt;41790,5.94,5.65),"")</f>
        <v/>
      </c>
      <c r="S1803" s="50" t="str">
        <f t="array" ref="S1803">IF(AND(E1803&lt;&gt;"",G1803="REV",K1803="OUI",M1803&gt;0),M1803*IF($O1803&gt;41790,6.2,5.9),"")</f>
        <v/>
      </c>
      <c r="T1803" s="57" t="str">
        <f t="array" ref="T1803">IF(AND(E1803&lt;&gt;"",K1803="NON",OR(L1803="Branchement individuel",L1803="Batiment détruit")),3,"")</f>
        <v/>
      </c>
      <c r="U1803" s="58"/>
      <c r="V1803" s="58" t="str">
        <f t="array" ref="V1803">IF(AND(E1803&lt;&gt;"",K1803="OUI",Q1803="OUI"),18,"")</f>
        <v/>
      </c>
      <c r="W1803" s="49" t="str">
        <f t="array" ref="W1803">IF(AND(E1803&lt;&gt;"",K1803="OUI",Q1803="OUI"),60,"")</f>
        <v/>
      </c>
      <c r="X1803" s="56"/>
      <c r="Y1803" s="49"/>
      <c r="Z1803" s="49"/>
      <c r="AA1803" s="51"/>
      <c r="AB1803" s="48"/>
    </row>
    <row r="1804" spans="1:28" x14ac:dyDescent="0.25">
      <c r="A1804" s="152" t="str">
        <f t="array" ref="A1804">IF(D1804="",RIGHT(E1804,7),"")</f>
        <v>5635668</v>
      </c>
      <c r="B1804" s="152">
        <f t="array" ref="B1804">E1804</f>
        <v>10005635668</v>
      </c>
      <c r="C1804" s="61" t="str">
        <f t="array" ref="C1804">IFERROR(VLOOKUP(B1804,RT!A:B,2,FALSE),"")</f>
        <v/>
      </c>
      <c r="D1804" s="7" t="str">
        <f t="array" ref="D1804">IFERROR(VLOOKUP(B1804,RT!A:J,10,FALSE),"")</f>
        <v/>
      </c>
      <c r="E1804" s="203">
        <v>10005635668</v>
      </c>
      <c r="F1804" s="204" t="s">
        <v>2117</v>
      </c>
      <c r="G1804" s="204" t="s">
        <v>70</v>
      </c>
      <c r="H1804" s="204"/>
      <c r="I1804" s="204" t="s">
        <v>2103</v>
      </c>
      <c r="J1804" s="202" t="s">
        <v>72</v>
      </c>
      <c r="K1804" s="169" t="str">
        <f t="array" ref="K1804">IFERROR(VLOOKUP(B1804,RT!A:K,11,FALSE),"")</f>
        <v/>
      </c>
      <c r="L1804" s="170" t="str">
        <f t="array" ref="L1804">IFERROR(VLOOKUP(B1804,RT!A:AJ,36,FALSE),"")</f>
        <v/>
      </c>
      <c r="M1804" s="53" t="str">
        <f t="array" ref="M1804">IFERROR(VLOOKUP(B1804,RT!A:AL,38,FALSE),"")</f>
        <v/>
      </c>
      <c r="N1804" s="52" t="str">
        <f t="array" ref="N1804">IFERROR(VLOOKUP(B1804,RT!A:AK,37,FALSE),"")</f>
        <v/>
      </c>
      <c r="O1804" s="54" t="str">
        <f t="array" ref="O1804">IFERROR(VLOOKUP(B1804,RT!A:I,9,FALSE),"")</f>
        <v/>
      </c>
      <c r="P1804" s="52" t="str">
        <f t="array" ref="P1804">IFERROR(VLOOKUP(B1804,RT!A:H,8,FALSE),"")</f>
        <v/>
      </c>
      <c r="Q1804" s="55" t="str">
        <f t="array" ref="Q1804">IFERROR(VLOOKUP(B1804,RT!A:AA,27,FALSE),"")</f>
        <v/>
      </c>
      <c r="R1804" s="56" t="str">
        <f t="array" ref="R1804">IF(AND(E1804&lt;&gt;"",G1804="INS",K1804="OUI",M1804&gt;0),M1804*IF($O1804&gt;41790,5.94,5.65),"")</f>
        <v/>
      </c>
      <c r="S1804" s="50" t="str">
        <f t="array" ref="S1804">IF(AND(E1804&lt;&gt;"",G1804="REV",K1804="OUI",M1804&gt;0),M1804*IF($O1804&gt;41790,6.2,5.9),"")</f>
        <v/>
      </c>
      <c r="T1804" s="57" t="str">
        <f t="array" ref="T1804">IF(AND(E1804&lt;&gt;"",K1804="NON",OR(L1804="Branchement individuel",L1804="Batiment détruit")),3,"")</f>
        <v/>
      </c>
      <c r="U1804" s="58"/>
      <c r="V1804" s="58" t="str">
        <f t="array" ref="V1804">IF(AND(E1804&lt;&gt;"",K1804="OUI",Q1804="OUI"),18,"")</f>
        <v/>
      </c>
      <c r="W1804" s="49" t="str">
        <f t="array" ref="W1804">IF(AND(E1804&lt;&gt;"",K1804="OUI",Q1804="OUI"),60,"")</f>
        <v/>
      </c>
      <c r="X1804" s="56"/>
      <c r="Y1804" s="49"/>
      <c r="Z1804" s="49"/>
      <c r="AA1804" s="51"/>
      <c r="AB1804" s="48"/>
    </row>
    <row r="1805" spans="1:28" x14ac:dyDescent="0.25">
      <c r="A1805" s="152" t="str">
        <f t="array" ref="A1805">IF(D1805="",RIGHT(E1805,7),"")</f>
        <v>5285632</v>
      </c>
      <c r="B1805" s="152">
        <f t="array" ref="B1805">E1805</f>
        <v>10005285632</v>
      </c>
      <c r="C1805" s="61" t="str">
        <f t="array" ref="C1805">IFERROR(VLOOKUP(B1805,RT!A:B,2,FALSE),"")</f>
        <v/>
      </c>
      <c r="D1805" s="7" t="str">
        <f t="array" ref="D1805">IFERROR(VLOOKUP(B1805,RT!A:J,10,FALSE),"")</f>
        <v/>
      </c>
      <c r="E1805" s="203">
        <v>10005285632</v>
      </c>
      <c r="F1805" s="204" t="s">
        <v>2151</v>
      </c>
      <c r="G1805" s="204" t="s">
        <v>70</v>
      </c>
      <c r="H1805" s="204"/>
      <c r="I1805" s="204" t="s">
        <v>2103</v>
      </c>
      <c r="J1805" s="202" t="s">
        <v>72</v>
      </c>
      <c r="K1805" s="169" t="str">
        <f t="array" ref="K1805">IFERROR(VLOOKUP(B1805,RT!A:K,11,FALSE),"")</f>
        <v/>
      </c>
      <c r="L1805" s="170" t="str">
        <f t="array" ref="L1805">IFERROR(VLOOKUP(B1805,RT!A:AJ,36,FALSE),"")</f>
        <v/>
      </c>
      <c r="M1805" s="53" t="str">
        <f t="array" ref="M1805">IFERROR(VLOOKUP(B1805,RT!A:AL,38,FALSE),"")</f>
        <v/>
      </c>
      <c r="N1805" s="52" t="str">
        <f t="array" ref="N1805">IFERROR(VLOOKUP(B1805,RT!A:AK,37,FALSE),"")</f>
        <v/>
      </c>
      <c r="O1805" s="54" t="str">
        <f t="array" ref="O1805">IFERROR(VLOOKUP(B1805,RT!A:I,9,FALSE),"")</f>
        <v/>
      </c>
      <c r="P1805" s="52" t="str">
        <f t="array" ref="P1805">IFERROR(VLOOKUP(B1805,RT!A:H,8,FALSE),"")</f>
        <v/>
      </c>
      <c r="Q1805" s="55" t="str">
        <f t="array" ref="Q1805">IFERROR(VLOOKUP(B1805,RT!A:AA,27,FALSE),"")</f>
        <v/>
      </c>
      <c r="R1805" s="56" t="str">
        <f t="array" ref="R1805">IF(AND(E1805&lt;&gt;"",G1805="INS",K1805="OUI",M1805&gt;0),M1805*IF($O1805&gt;41790,5.94,5.65),"")</f>
        <v/>
      </c>
      <c r="S1805" s="50" t="str">
        <f t="array" ref="S1805">IF(AND(E1805&lt;&gt;"",G1805="REV",K1805="OUI",M1805&gt;0),M1805*IF($O1805&gt;41790,6.2,5.9),"")</f>
        <v/>
      </c>
      <c r="T1805" s="57" t="str">
        <f t="array" ref="T1805">IF(AND(E1805&lt;&gt;"",K1805="NON",OR(L1805="Branchement individuel",L1805="Batiment détruit")),3,"")</f>
        <v/>
      </c>
      <c r="U1805" s="58"/>
      <c r="V1805" s="58" t="str">
        <f t="array" ref="V1805">IF(AND(E1805&lt;&gt;"",K1805="OUI",Q1805="OUI"),18,"")</f>
        <v/>
      </c>
      <c r="W1805" s="49" t="str">
        <f t="array" ref="W1805">IF(AND(E1805&lt;&gt;"",K1805="OUI",Q1805="OUI"),60,"")</f>
        <v/>
      </c>
      <c r="X1805" s="56"/>
      <c r="Y1805" s="49"/>
      <c r="Z1805" s="49"/>
      <c r="AA1805" s="51"/>
      <c r="AB1805" s="48"/>
    </row>
    <row r="1806" spans="1:28" x14ac:dyDescent="0.25">
      <c r="A1806" s="152" t="str">
        <f t="array" ref="A1806">IF(D1806="",RIGHT(E1806,7),"")</f>
        <v>5457302</v>
      </c>
      <c r="B1806" s="152">
        <f t="array" ref="B1806">E1806</f>
        <v>10005457302</v>
      </c>
      <c r="C1806" s="61" t="str">
        <f t="array" ref="C1806">IFERROR(VLOOKUP(B1806,RT!A:B,2,FALSE),"")</f>
        <v/>
      </c>
      <c r="D1806" s="7" t="str">
        <f t="array" ref="D1806">IFERROR(VLOOKUP(B1806,RT!A:J,10,FALSE),"")</f>
        <v/>
      </c>
      <c r="E1806" s="203">
        <v>10005457302</v>
      </c>
      <c r="F1806" s="204" t="s">
        <v>2133</v>
      </c>
      <c r="G1806" s="204" t="s">
        <v>70</v>
      </c>
      <c r="H1806" s="204"/>
      <c r="I1806" s="204" t="s">
        <v>2103</v>
      </c>
      <c r="J1806" s="202" t="s">
        <v>72</v>
      </c>
      <c r="K1806" s="169" t="str">
        <f t="array" ref="K1806">IFERROR(VLOOKUP(B1806,RT!A:K,11,FALSE),"")</f>
        <v/>
      </c>
      <c r="L1806" s="170" t="str">
        <f t="array" ref="L1806">IFERROR(VLOOKUP(B1806,RT!A:AJ,36,FALSE),"")</f>
        <v/>
      </c>
      <c r="M1806" s="53" t="str">
        <f t="array" ref="M1806">IFERROR(VLOOKUP(B1806,RT!A:AL,38,FALSE),"")</f>
        <v/>
      </c>
      <c r="N1806" s="52" t="str">
        <f t="array" ref="N1806">IFERROR(VLOOKUP(B1806,RT!A:AK,37,FALSE),"")</f>
        <v/>
      </c>
      <c r="O1806" s="54" t="str">
        <f t="array" ref="O1806">IFERROR(VLOOKUP(B1806,RT!A:I,9,FALSE),"")</f>
        <v/>
      </c>
      <c r="P1806" s="52" t="str">
        <f t="array" ref="P1806">IFERROR(VLOOKUP(B1806,RT!A:H,8,FALSE),"")</f>
        <v/>
      </c>
      <c r="Q1806" s="55" t="str">
        <f t="array" ref="Q1806">IFERROR(VLOOKUP(B1806,RT!A:AA,27,FALSE),"")</f>
        <v/>
      </c>
      <c r="R1806" s="56" t="str">
        <f t="array" ref="R1806">IF(AND(E1806&lt;&gt;"",G1806="INS",K1806="OUI",M1806&gt;0),M1806*IF($O1806&gt;41790,5.94,5.65),"")</f>
        <v/>
      </c>
      <c r="S1806" s="50" t="str">
        <f t="array" ref="S1806">IF(AND(E1806&lt;&gt;"",G1806="REV",K1806="OUI",M1806&gt;0),M1806*IF($O1806&gt;41790,6.2,5.9),"")</f>
        <v/>
      </c>
      <c r="T1806" s="57" t="str">
        <f t="array" ref="T1806">IF(AND(E1806&lt;&gt;"",K1806="NON",OR(L1806="Branchement individuel",L1806="Batiment détruit")),3,"")</f>
        <v/>
      </c>
      <c r="U1806" s="58"/>
      <c r="V1806" s="58" t="str">
        <f t="array" ref="V1806">IF(AND(E1806&lt;&gt;"",K1806="OUI",Q1806="OUI"),18,"")</f>
        <v/>
      </c>
      <c r="W1806" s="49" t="str">
        <f t="array" ref="W1806">IF(AND(E1806&lt;&gt;"",K1806="OUI",Q1806="OUI"),60,"")</f>
        <v/>
      </c>
      <c r="X1806" s="56"/>
      <c r="Y1806" s="49"/>
      <c r="Z1806" s="49"/>
      <c r="AA1806" s="51"/>
      <c r="AB1806" s="48"/>
    </row>
    <row r="1807" spans="1:28" x14ac:dyDescent="0.25">
      <c r="A1807" s="152" t="str">
        <f t="array" ref="A1807">IF(D1807="",RIGHT(E1807,7),"")</f>
        <v>5290366</v>
      </c>
      <c r="B1807" s="152">
        <f t="array" ref="B1807">E1807</f>
        <v>10005290366</v>
      </c>
      <c r="C1807" s="61" t="str">
        <f t="array" ref="C1807">IFERROR(VLOOKUP(B1807,RT!A:B,2,FALSE),"")</f>
        <v/>
      </c>
      <c r="D1807" s="7" t="str">
        <f t="array" ref="D1807">IFERROR(VLOOKUP(B1807,RT!A:J,10,FALSE),"")</f>
        <v/>
      </c>
      <c r="E1807" s="203">
        <v>10005290366</v>
      </c>
      <c r="F1807" s="204" t="s">
        <v>2173</v>
      </c>
      <c r="G1807" s="204" t="s">
        <v>70</v>
      </c>
      <c r="H1807" s="204"/>
      <c r="I1807" s="204" t="s">
        <v>2103</v>
      </c>
      <c r="J1807" s="202" t="s">
        <v>72</v>
      </c>
      <c r="K1807" s="169" t="str">
        <f t="array" ref="K1807">IFERROR(VLOOKUP(B1807,RT!A:K,11,FALSE),"")</f>
        <v/>
      </c>
      <c r="L1807" s="170" t="str">
        <f t="array" ref="L1807">IFERROR(VLOOKUP(B1807,RT!A:AJ,36,FALSE),"")</f>
        <v/>
      </c>
      <c r="M1807" s="53" t="str">
        <f t="array" ref="M1807">IFERROR(VLOOKUP(B1807,RT!A:AL,38,FALSE),"")</f>
        <v/>
      </c>
      <c r="N1807" s="52" t="str">
        <f t="array" ref="N1807">IFERROR(VLOOKUP(B1807,RT!A:AK,37,FALSE),"")</f>
        <v/>
      </c>
      <c r="O1807" s="54" t="str">
        <f t="array" ref="O1807">IFERROR(VLOOKUP(B1807,RT!A:I,9,FALSE),"")</f>
        <v/>
      </c>
      <c r="P1807" s="52" t="str">
        <f t="array" ref="P1807">IFERROR(VLOOKUP(B1807,RT!A:H,8,FALSE),"")</f>
        <v/>
      </c>
      <c r="Q1807" s="55" t="str">
        <f t="array" ref="Q1807">IFERROR(VLOOKUP(B1807,RT!A:AA,27,FALSE),"")</f>
        <v/>
      </c>
      <c r="R1807" s="56" t="str">
        <f t="array" ref="R1807">IF(AND(E1807&lt;&gt;"",G1807="INS",K1807="OUI",M1807&gt;0),M1807*IF($O1807&gt;41790,5.94,5.65),"")</f>
        <v/>
      </c>
      <c r="S1807" s="50" t="str">
        <f t="array" ref="S1807">IF(AND(E1807&lt;&gt;"",G1807="REV",K1807="OUI",M1807&gt;0),M1807*IF($O1807&gt;41790,6.2,5.9),"")</f>
        <v/>
      </c>
      <c r="T1807" s="57" t="str">
        <f t="array" ref="T1807">IF(AND(E1807&lt;&gt;"",K1807="NON",OR(L1807="Branchement individuel",L1807="Batiment détruit")),3,"")</f>
        <v/>
      </c>
      <c r="U1807" s="58"/>
      <c r="V1807" s="58" t="str">
        <f t="array" ref="V1807">IF(AND(E1807&lt;&gt;"",K1807="OUI",Q1807="OUI"),18,"")</f>
        <v/>
      </c>
      <c r="W1807" s="49" t="str">
        <f t="array" ref="W1807">IF(AND(E1807&lt;&gt;"",K1807="OUI",Q1807="OUI"),60,"")</f>
        <v/>
      </c>
      <c r="X1807" s="56"/>
      <c r="Y1807" s="49"/>
      <c r="Z1807" s="49"/>
      <c r="AA1807" s="51"/>
      <c r="AB1807" s="48"/>
    </row>
    <row r="1808" spans="1:28" x14ac:dyDescent="0.25">
      <c r="A1808" s="152" t="str">
        <f t="array" ref="A1808">IF(D1808="",RIGHT(E1808,7),"")</f>
        <v>5223993</v>
      </c>
      <c r="B1808" s="152">
        <f t="array" ref="B1808">E1808</f>
        <v>10005223993</v>
      </c>
      <c r="C1808" s="61" t="str">
        <f t="array" ref="C1808">IFERROR(VLOOKUP(B1808,RT!A:B,2,FALSE),"")</f>
        <v/>
      </c>
      <c r="D1808" s="7" t="str">
        <f t="array" ref="D1808">IFERROR(VLOOKUP(B1808,RT!A:J,10,FALSE),"")</f>
        <v/>
      </c>
      <c r="E1808" s="203">
        <v>10005223993</v>
      </c>
      <c r="F1808" s="204" t="s">
        <v>2102</v>
      </c>
      <c r="G1808" s="204" t="s">
        <v>70</v>
      </c>
      <c r="H1808" s="204"/>
      <c r="I1808" s="204" t="s">
        <v>2103</v>
      </c>
      <c r="J1808" s="202" t="s">
        <v>72</v>
      </c>
      <c r="K1808" s="169" t="str">
        <f t="array" ref="K1808">IFERROR(VLOOKUP(B1808,RT!A:K,11,FALSE),"")</f>
        <v/>
      </c>
      <c r="L1808" s="170" t="str">
        <f t="array" ref="L1808">IFERROR(VLOOKUP(B1808,RT!A:AJ,36,FALSE),"")</f>
        <v/>
      </c>
      <c r="M1808" s="53" t="str">
        <f t="array" ref="M1808">IFERROR(VLOOKUP(B1808,RT!A:AL,38,FALSE),"")</f>
        <v/>
      </c>
      <c r="N1808" s="52" t="str">
        <f t="array" ref="N1808">IFERROR(VLOOKUP(B1808,RT!A:AK,37,FALSE),"")</f>
        <v/>
      </c>
      <c r="O1808" s="54" t="str">
        <f t="array" ref="O1808">IFERROR(VLOOKUP(B1808,RT!A:I,9,FALSE),"")</f>
        <v/>
      </c>
      <c r="P1808" s="52" t="str">
        <f t="array" ref="P1808">IFERROR(VLOOKUP(B1808,RT!A:H,8,FALSE),"")</f>
        <v/>
      </c>
      <c r="Q1808" s="55" t="str">
        <f t="array" ref="Q1808">IFERROR(VLOOKUP(B1808,RT!A:AA,27,FALSE),"")</f>
        <v/>
      </c>
      <c r="R1808" s="56" t="str">
        <f t="array" ref="R1808">IF(AND(E1808&lt;&gt;"",G1808="INS",K1808="OUI",M1808&gt;0),M1808*IF($O1808&gt;41790,5.94,5.65),"")</f>
        <v/>
      </c>
      <c r="S1808" s="50" t="str">
        <f t="array" ref="S1808">IF(AND(E1808&lt;&gt;"",G1808="REV",K1808="OUI",M1808&gt;0),M1808*IF($O1808&gt;41790,6.2,5.9),"")</f>
        <v/>
      </c>
      <c r="T1808" s="57" t="str">
        <f t="array" ref="T1808">IF(AND(E1808&lt;&gt;"",K1808="NON",OR(L1808="Branchement individuel",L1808="Batiment détruit")),3,"")</f>
        <v/>
      </c>
      <c r="U1808" s="58"/>
      <c r="V1808" s="58" t="str">
        <f t="array" ref="V1808">IF(AND(E1808&lt;&gt;"",K1808="OUI",Q1808="OUI"),18,"")</f>
        <v/>
      </c>
      <c r="W1808" s="49" t="str">
        <f t="array" ref="W1808">IF(AND(E1808&lt;&gt;"",K1808="OUI",Q1808="OUI"),60,"")</f>
        <v/>
      </c>
      <c r="X1808" s="56"/>
      <c r="Y1808" s="49"/>
      <c r="Z1808" s="49"/>
      <c r="AA1808" s="51"/>
      <c r="AB1808" s="48"/>
    </row>
    <row r="1809" spans="1:28" x14ac:dyDescent="0.25">
      <c r="A1809" s="152" t="str">
        <f t="array" ref="A1809">IF(D1809="",RIGHT(E1809,7),"")</f>
        <v>5424559</v>
      </c>
      <c r="B1809" s="152">
        <f t="array" ref="B1809">E1809</f>
        <v>10005424559</v>
      </c>
      <c r="C1809" s="61" t="str">
        <f t="array" ref="C1809">IFERROR(VLOOKUP(B1809,RT!A:B,2,FALSE),"")</f>
        <v/>
      </c>
      <c r="D1809" s="7" t="str">
        <f t="array" ref="D1809">IFERROR(VLOOKUP(B1809,RT!A:J,10,FALSE),"")</f>
        <v/>
      </c>
      <c r="E1809" s="203">
        <v>10005424559</v>
      </c>
      <c r="F1809" s="204" t="s">
        <v>2141</v>
      </c>
      <c r="G1809" s="204" t="s">
        <v>70</v>
      </c>
      <c r="H1809" s="204"/>
      <c r="I1809" s="204" t="s">
        <v>2103</v>
      </c>
      <c r="J1809" s="202" t="s">
        <v>72</v>
      </c>
      <c r="K1809" s="169" t="str">
        <f t="array" ref="K1809">IFERROR(VLOOKUP(B1809,RT!A:K,11,FALSE),"")</f>
        <v/>
      </c>
      <c r="L1809" s="170" t="str">
        <f t="array" ref="L1809">IFERROR(VLOOKUP(B1809,RT!A:AJ,36,FALSE),"")</f>
        <v/>
      </c>
      <c r="M1809" s="53" t="str">
        <f t="array" ref="M1809">IFERROR(VLOOKUP(B1809,RT!A:AL,38,FALSE),"")</f>
        <v/>
      </c>
      <c r="N1809" s="52" t="str">
        <f t="array" ref="N1809">IFERROR(VLOOKUP(B1809,RT!A:AK,37,FALSE),"")</f>
        <v/>
      </c>
      <c r="O1809" s="54" t="str">
        <f t="array" ref="O1809">IFERROR(VLOOKUP(B1809,RT!A:I,9,FALSE),"")</f>
        <v/>
      </c>
      <c r="P1809" s="52" t="str">
        <f t="array" ref="P1809">IFERROR(VLOOKUP(B1809,RT!A:H,8,FALSE),"")</f>
        <v/>
      </c>
      <c r="Q1809" s="55" t="str">
        <f t="array" ref="Q1809">IFERROR(VLOOKUP(B1809,RT!A:AA,27,FALSE),"")</f>
        <v/>
      </c>
      <c r="R1809" s="56" t="str">
        <f t="array" ref="R1809">IF(AND(E1809&lt;&gt;"",G1809="INS",K1809="OUI",M1809&gt;0),M1809*IF($O1809&gt;41790,5.94,5.65),"")</f>
        <v/>
      </c>
      <c r="S1809" s="50" t="str">
        <f t="array" ref="S1809">IF(AND(E1809&lt;&gt;"",G1809="REV",K1809="OUI",M1809&gt;0),M1809*IF($O1809&gt;41790,6.2,5.9),"")</f>
        <v/>
      </c>
      <c r="T1809" s="57" t="str">
        <f t="array" ref="T1809">IF(AND(E1809&lt;&gt;"",K1809="NON",OR(L1809="Branchement individuel",L1809="Batiment détruit")),3,"")</f>
        <v/>
      </c>
      <c r="U1809" s="58"/>
      <c r="V1809" s="58" t="str">
        <f t="array" ref="V1809">IF(AND(E1809&lt;&gt;"",K1809="OUI",Q1809="OUI"),18,"")</f>
        <v/>
      </c>
      <c r="W1809" s="49" t="str">
        <f t="array" ref="W1809">IF(AND(E1809&lt;&gt;"",K1809="OUI",Q1809="OUI"),60,"")</f>
        <v/>
      </c>
      <c r="X1809" s="56"/>
      <c r="Y1809" s="49"/>
      <c r="Z1809" s="49"/>
      <c r="AA1809" s="51"/>
      <c r="AB1809" s="48"/>
    </row>
    <row r="1810" spans="1:28" x14ac:dyDescent="0.25">
      <c r="A1810" s="152" t="str">
        <f t="array" ref="A1810">IF(D1810="",RIGHT(E1810,7),"")</f>
        <v>5459519</v>
      </c>
      <c r="B1810" s="152">
        <f t="array" ref="B1810">E1810</f>
        <v>10005459519</v>
      </c>
      <c r="C1810" s="61" t="str">
        <f t="array" ref="C1810">IFERROR(VLOOKUP(B1810,RT!A:B,2,FALSE),"")</f>
        <v/>
      </c>
      <c r="D1810" s="7" t="str">
        <f t="array" ref="D1810">IFERROR(VLOOKUP(B1810,RT!A:J,10,FALSE),"")</f>
        <v/>
      </c>
      <c r="E1810" s="203">
        <v>10005459519</v>
      </c>
      <c r="F1810" s="204" t="s">
        <v>2162</v>
      </c>
      <c r="G1810" s="204" t="s">
        <v>70</v>
      </c>
      <c r="H1810" s="204"/>
      <c r="I1810" s="204" t="s">
        <v>2103</v>
      </c>
      <c r="J1810" s="202" t="s">
        <v>72</v>
      </c>
      <c r="K1810" s="169" t="str">
        <f t="array" ref="K1810">IFERROR(VLOOKUP(B1810,RT!A:K,11,FALSE),"")</f>
        <v/>
      </c>
      <c r="L1810" s="170" t="str">
        <f t="array" ref="L1810">IFERROR(VLOOKUP(B1810,RT!A:AJ,36,FALSE),"")</f>
        <v/>
      </c>
      <c r="M1810" s="53" t="str">
        <f t="array" ref="M1810">IFERROR(VLOOKUP(B1810,RT!A:AL,38,FALSE),"")</f>
        <v/>
      </c>
      <c r="N1810" s="52" t="str">
        <f t="array" ref="N1810">IFERROR(VLOOKUP(B1810,RT!A:AK,37,FALSE),"")</f>
        <v/>
      </c>
      <c r="O1810" s="54" t="str">
        <f t="array" ref="O1810">IFERROR(VLOOKUP(B1810,RT!A:I,9,FALSE),"")</f>
        <v/>
      </c>
      <c r="P1810" s="52" t="str">
        <f t="array" ref="P1810">IFERROR(VLOOKUP(B1810,RT!A:H,8,FALSE),"")</f>
        <v/>
      </c>
      <c r="Q1810" s="55" t="str">
        <f t="array" ref="Q1810">IFERROR(VLOOKUP(B1810,RT!A:AA,27,FALSE),"")</f>
        <v/>
      </c>
      <c r="R1810" s="56" t="str">
        <f t="array" ref="R1810">IF(AND(E1810&lt;&gt;"",G1810="INS",K1810="OUI",M1810&gt;0),M1810*IF($O1810&gt;41790,5.94,5.65),"")</f>
        <v/>
      </c>
      <c r="S1810" s="50" t="str">
        <f t="array" ref="S1810">IF(AND(E1810&lt;&gt;"",G1810="REV",K1810="OUI",M1810&gt;0),M1810*IF($O1810&gt;41790,6.2,5.9),"")</f>
        <v/>
      </c>
      <c r="T1810" s="57" t="str">
        <f t="array" ref="T1810">IF(AND(E1810&lt;&gt;"",K1810="NON",OR(L1810="Branchement individuel",L1810="Batiment détruit")),3,"")</f>
        <v/>
      </c>
      <c r="U1810" s="58"/>
      <c r="V1810" s="58" t="str">
        <f t="array" ref="V1810">IF(AND(E1810&lt;&gt;"",K1810="OUI",Q1810="OUI"),18,"")</f>
        <v/>
      </c>
      <c r="W1810" s="49" t="str">
        <f t="array" ref="W1810">IF(AND(E1810&lt;&gt;"",K1810="OUI",Q1810="OUI"),60,"")</f>
        <v/>
      </c>
      <c r="X1810" s="56"/>
      <c r="Y1810" s="49"/>
      <c r="Z1810" s="49"/>
      <c r="AA1810" s="51"/>
      <c r="AB1810" s="48"/>
    </row>
    <row r="1811" spans="1:28" x14ac:dyDescent="0.25">
      <c r="A1811" s="152" t="str">
        <f t="array" ref="A1811">IF(D1811="",RIGHT(E1811,7),"")</f>
        <v>5462359</v>
      </c>
      <c r="B1811" s="152">
        <f t="array" ref="B1811">E1811</f>
        <v>10005462359</v>
      </c>
      <c r="C1811" s="61" t="str">
        <f t="array" ref="C1811">IFERROR(VLOOKUP(B1811,RT!A:B,2,FALSE),"")</f>
        <v/>
      </c>
      <c r="D1811" s="7" t="str">
        <f t="array" ref="D1811">IFERROR(VLOOKUP(B1811,RT!A:J,10,FALSE),"")</f>
        <v/>
      </c>
      <c r="E1811" s="203">
        <v>10005462359</v>
      </c>
      <c r="F1811" s="204" t="s">
        <v>2156</v>
      </c>
      <c r="G1811" s="204" t="s">
        <v>70</v>
      </c>
      <c r="H1811" s="204"/>
      <c r="I1811" s="204" t="s">
        <v>2103</v>
      </c>
      <c r="J1811" s="202" t="s">
        <v>72</v>
      </c>
      <c r="K1811" s="169" t="str">
        <f t="array" ref="K1811">IFERROR(VLOOKUP(B1811,RT!A:K,11,FALSE),"")</f>
        <v/>
      </c>
      <c r="L1811" s="170" t="str">
        <f t="array" ref="L1811">IFERROR(VLOOKUP(B1811,RT!A:AJ,36,FALSE),"")</f>
        <v/>
      </c>
      <c r="M1811" s="53" t="str">
        <f t="array" ref="M1811">IFERROR(VLOOKUP(B1811,RT!A:AL,38,FALSE),"")</f>
        <v/>
      </c>
      <c r="N1811" s="52" t="str">
        <f t="array" ref="N1811">IFERROR(VLOOKUP(B1811,RT!A:AK,37,FALSE),"")</f>
        <v/>
      </c>
      <c r="O1811" s="54" t="str">
        <f t="array" ref="O1811">IFERROR(VLOOKUP(B1811,RT!A:I,9,FALSE),"")</f>
        <v/>
      </c>
      <c r="P1811" s="52" t="str">
        <f t="array" ref="P1811">IFERROR(VLOOKUP(B1811,RT!A:H,8,FALSE),"")</f>
        <v/>
      </c>
      <c r="Q1811" s="55" t="str">
        <f t="array" ref="Q1811">IFERROR(VLOOKUP(B1811,RT!A:AA,27,FALSE),"")</f>
        <v/>
      </c>
      <c r="R1811" s="56" t="str">
        <f t="array" ref="R1811">IF(AND(E1811&lt;&gt;"",G1811="INS",K1811="OUI",M1811&gt;0),M1811*IF($O1811&gt;41790,5.94,5.65),"")</f>
        <v/>
      </c>
      <c r="S1811" s="50" t="str">
        <f t="array" ref="S1811">IF(AND(E1811&lt;&gt;"",G1811="REV",K1811="OUI",M1811&gt;0),M1811*IF($O1811&gt;41790,6.2,5.9),"")</f>
        <v/>
      </c>
      <c r="T1811" s="57" t="str">
        <f t="array" ref="T1811">IF(AND(E1811&lt;&gt;"",K1811="NON",OR(L1811="Branchement individuel",L1811="Batiment détruit")),3,"")</f>
        <v/>
      </c>
      <c r="U1811" s="58"/>
      <c r="V1811" s="58" t="str">
        <f t="array" ref="V1811">IF(AND(E1811&lt;&gt;"",K1811="OUI",Q1811="OUI"),18,"")</f>
        <v/>
      </c>
      <c r="W1811" s="49" t="str">
        <f t="array" ref="W1811">IF(AND(E1811&lt;&gt;"",K1811="OUI",Q1811="OUI"),60,"")</f>
        <v/>
      </c>
      <c r="X1811" s="56"/>
      <c r="Y1811" s="49"/>
      <c r="Z1811" s="49"/>
      <c r="AA1811" s="51"/>
      <c r="AB1811" s="48"/>
    </row>
    <row r="1812" spans="1:28" x14ac:dyDescent="0.25">
      <c r="A1812" s="152" t="str">
        <f t="array" ref="A1812">IF(D1812="",RIGHT(E1812,7),"")</f>
        <v>5461611</v>
      </c>
      <c r="B1812" s="152">
        <f t="array" ref="B1812">E1812</f>
        <v>10005461611</v>
      </c>
      <c r="C1812" s="61" t="str">
        <f t="array" ref="C1812">IFERROR(VLOOKUP(B1812,RT!A:B,2,FALSE),"")</f>
        <v/>
      </c>
      <c r="D1812" s="7" t="str">
        <f t="array" ref="D1812">IFERROR(VLOOKUP(B1812,RT!A:J,10,FALSE),"")</f>
        <v/>
      </c>
      <c r="E1812" s="203">
        <v>10005461611</v>
      </c>
      <c r="F1812" s="204" t="s">
        <v>2161</v>
      </c>
      <c r="G1812" s="204" t="s">
        <v>70</v>
      </c>
      <c r="H1812" s="204"/>
      <c r="I1812" s="204" t="s">
        <v>2103</v>
      </c>
      <c r="J1812" s="202" t="s">
        <v>72</v>
      </c>
      <c r="K1812" s="169" t="str">
        <f t="array" ref="K1812">IFERROR(VLOOKUP(B1812,RT!A:K,11,FALSE),"")</f>
        <v/>
      </c>
      <c r="L1812" s="170" t="str">
        <f t="array" ref="L1812">IFERROR(VLOOKUP(B1812,RT!A:AJ,36,FALSE),"")</f>
        <v/>
      </c>
      <c r="M1812" s="53" t="str">
        <f t="array" ref="M1812">IFERROR(VLOOKUP(B1812,RT!A:AL,38,FALSE),"")</f>
        <v/>
      </c>
      <c r="N1812" s="52" t="str">
        <f t="array" ref="N1812">IFERROR(VLOOKUP(B1812,RT!A:AK,37,FALSE),"")</f>
        <v/>
      </c>
      <c r="O1812" s="54" t="str">
        <f t="array" ref="O1812">IFERROR(VLOOKUP(B1812,RT!A:I,9,FALSE),"")</f>
        <v/>
      </c>
      <c r="P1812" s="52" t="str">
        <f t="array" ref="P1812">IFERROR(VLOOKUP(B1812,RT!A:H,8,FALSE),"")</f>
        <v/>
      </c>
      <c r="Q1812" s="55" t="str">
        <f t="array" ref="Q1812">IFERROR(VLOOKUP(B1812,RT!A:AA,27,FALSE),"")</f>
        <v/>
      </c>
      <c r="R1812" s="56" t="str">
        <f t="array" ref="R1812">IF(AND(E1812&lt;&gt;"",G1812="INS",K1812="OUI",M1812&gt;0),M1812*IF($O1812&gt;41790,5.94,5.65),"")</f>
        <v/>
      </c>
      <c r="S1812" s="50" t="str">
        <f t="array" ref="S1812">IF(AND(E1812&lt;&gt;"",G1812="REV",K1812="OUI",M1812&gt;0),M1812*IF($O1812&gt;41790,6.2,5.9),"")</f>
        <v/>
      </c>
      <c r="T1812" s="57" t="str">
        <f t="array" ref="T1812">IF(AND(E1812&lt;&gt;"",K1812="NON",OR(L1812="Branchement individuel",L1812="Batiment détruit")),3,"")</f>
        <v/>
      </c>
      <c r="U1812" s="58"/>
      <c r="V1812" s="58" t="str">
        <f t="array" ref="V1812">IF(AND(E1812&lt;&gt;"",K1812="OUI",Q1812="OUI"),18,"")</f>
        <v/>
      </c>
      <c r="W1812" s="49" t="str">
        <f t="array" ref="W1812">IF(AND(E1812&lt;&gt;"",K1812="OUI",Q1812="OUI"),60,"")</f>
        <v/>
      </c>
      <c r="X1812" s="56"/>
      <c r="Y1812" s="49"/>
      <c r="Z1812" s="49"/>
      <c r="AA1812" s="51"/>
      <c r="AB1812" s="48"/>
    </row>
    <row r="1813" spans="1:28" x14ac:dyDescent="0.25">
      <c r="A1813" s="152" t="str">
        <f t="array" ref="A1813">IF(D1813="",RIGHT(E1813,7),"")</f>
        <v>5464061</v>
      </c>
      <c r="B1813" s="152">
        <f t="array" ref="B1813">E1813</f>
        <v>10005464061</v>
      </c>
      <c r="C1813" s="61" t="str">
        <f t="array" ref="C1813">IFERROR(VLOOKUP(B1813,RT!A:B,2,FALSE),"")</f>
        <v/>
      </c>
      <c r="D1813" s="7" t="str">
        <f t="array" ref="D1813">IFERROR(VLOOKUP(B1813,RT!A:J,10,FALSE),"")</f>
        <v/>
      </c>
      <c r="E1813" s="203">
        <v>10005464061</v>
      </c>
      <c r="F1813" s="204" t="s">
        <v>2155</v>
      </c>
      <c r="G1813" s="204" t="s">
        <v>70</v>
      </c>
      <c r="H1813" s="204"/>
      <c r="I1813" s="204" t="s">
        <v>2103</v>
      </c>
      <c r="J1813" s="202" t="s">
        <v>72</v>
      </c>
      <c r="K1813" s="169" t="str">
        <f t="array" ref="K1813">IFERROR(VLOOKUP(B1813,RT!A:K,11,FALSE),"")</f>
        <v/>
      </c>
      <c r="L1813" s="170" t="str">
        <f t="array" ref="L1813">IFERROR(VLOOKUP(B1813,RT!A:AJ,36,FALSE),"")</f>
        <v/>
      </c>
      <c r="M1813" s="53" t="str">
        <f t="array" ref="M1813">IFERROR(VLOOKUP(B1813,RT!A:AL,38,FALSE),"")</f>
        <v/>
      </c>
      <c r="N1813" s="52" t="str">
        <f t="array" ref="N1813">IFERROR(VLOOKUP(B1813,RT!A:AK,37,FALSE),"")</f>
        <v/>
      </c>
      <c r="O1813" s="54" t="str">
        <f t="array" ref="O1813">IFERROR(VLOOKUP(B1813,RT!A:I,9,FALSE),"")</f>
        <v/>
      </c>
      <c r="P1813" s="52" t="str">
        <f t="array" ref="P1813">IFERROR(VLOOKUP(B1813,RT!A:H,8,FALSE),"")</f>
        <v/>
      </c>
      <c r="Q1813" s="55" t="str">
        <f t="array" ref="Q1813">IFERROR(VLOOKUP(B1813,RT!A:AA,27,FALSE),"")</f>
        <v/>
      </c>
      <c r="R1813" s="56" t="str">
        <f t="array" ref="R1813">IF(AND(E1813&lt;&gt;"",G1813="INS",K1813="OUI",M1813&gt;0),M1813*IF($O1813&gt;41790,5.94,5.65),"")</f>
        <v/>
      </c>
      <c r="S1813" s="50" t="str">
        <f t="array" ref="S1813">IF(AND(E1813&lt;&gt;"",G1813="REV",K1813="OUI",M1813&gt;0),M1813*IF($O1813&gt;41790,6.2,5.9),"")</f>
        <v/>
      </c>
      <c r="T1813" s="57" t="str">
        <f t="array" ref="T1813">IF(AND(E1813&lt;&gt;"",K1813="NON",OR(L1813="Branchement individuel",L1813="Batiment détruit")),3,"")</f>
        <v/>
      </c>
      <c r="U1813" s="58"/>
      <c r="V1813" s="58" t="str">
        <f t="array" ref="V1813">IF(AND(E1813&lt;&gt;"",K1813="OUI",Q1813="OUI"),18,"")</f>
        <v/>
      </c>
      <c r="W1813" s="49" t="str">
        <f t="array" ref="W1813">IF(AND(E1813&lt;&gt;"",K1813="OUI",Q1813="OUI"),60,"")</f>
        <v/>
      </c>
      <c r="X1813" s="56"/>
      <c r="Y1813" s="49"/>
      <c r="Z1813" s="49"/>
      <c r="AA1813" s="51"/>
      <c r="AB1813" s="48"/>
    </row>
    <row r="1814" spans="1:28" x14ac:dyDescent="0.25">
      <c r="A1814" s="152" t="str">
        <f t="array" ref="A1814">IF(D1814="",RIGHT(E1814,7),"")</f>
        <v>5461610</v>
      </c>
      <c r="B1814" s="152">
        <f t="array" ref="B1814">E1814</f>
        <v>10005461610</v>
      </c>
      <c r="C1814" s="61" t="str">
        <f t="array" ref="C1814">IFERROR(VLOOKUP(B1814,RT!A:B,2,FALSE),"")</f>
        <v/>
      </c>
      <c r="D1814" s="7" t="str">
        <f t="array" ref="D1814">IFERROR(VLOOKUP(B1814,RT!A:J,10,FALSE),"")</f>
        <v/>
      </c>
      <c r="E1814" s="203">
        <v>10005461610</v>
      </c>
      <c r="F1814" s="204" t="s">
        <v>2159</v>
      </c>
      <c r="G1814" s="204" t="s">
        <v>70</v>
      </c>
      <c r="H1814" s="204"/>
      <c r="I1814" s="204" t="s">
        <v>2103</v>
      </c>
      <c r="J1814" s="202" t="s">
        <v>72</v>
      </c>
      <c r="K1814" s="169" t="str">
        <f t="array" ref="K1814">IFERROR(VLOOKUP(B1814,RT!A:K,11,FALSE),"")</f>
        <v/>
      </c>
      <c r="L1814" s="170" t="str">
        <f t="array" ref="L1814">IFERROR(VLOOKUP(B1814,RT!A:AJ,36,FALSE),"")</f>
        <v/>
      </c>
      <c r="M1814" s="53" t="str">
        <f t="array" ref="M1814">IFERROR(VLOOKUP(B1814,RT!A:AL,38,FALSE),"")</f>
        <v/>
      </c>
      <c r="N1814" s="52" t="str">
        <f t="array" ref="N1814">IFERROR(VLOOKUP(B1814,RT!A:AK,37,FALSE),"")</f>
        <v/>
      </c>
      <c r="O1814" s="54" t="str">
        <f t="array" ref="O1814">IFERROR(VLOOKUP(B1814,RT!A:I,9,FALSE),"")</f>
        <v/>
      </c>
      <c r="P1814" s="52" t="str">
        <f t="array" ref="P1814">IFERROR(VLOOKUP(B1814,RT!A:H,8,FALSE),"")</f>
        <v/>
      </c>
      <c r="Q1814" s="55" t="str">
        <f t="array" ref="Q1814">IFERROR(VLOOKUP(B1814,RT!A:AA,27,FALSE),"")</f>
        <v/>
      </c>
      <c r="R1814" s="56" t="str">
        <f t="array" ref="R1814">IF(AND(E1814&lt;&gt;"",G1814="INS",K1814="OUI",M1814&gt;0),M1814*IF($O1814&gt;41790,5.94,5.65),"")</f>
        <v/>
      </c>
      <c r="S1814" s="50" t="str">
        <f t="array" ref="S1814">IF(AND(E1814&lt;&gt;"",G1814="REV",K1814="OUI",M1814&gt;0),M1814*IF($O1814&gt;41790,6.2,5.9),"")</f>
        <v/>
      </c>
      <c r="T1814" s="57" t="str">
        <f t="array" ref="T1814">IF(AND(E1814&lt;&gt;"",K1814="NON",OR(L1814="Branchement individuel",L1814="Batiment détruit")),3,"")</f>
        <v/>
      </c>
      <c r="U1814" s="58"/>
      <c r="V1814" s="58" t="str">
        <f t="array" ref="V1814">IF(AND(E1814&lt;&gt;"",K1814="OUI",Q1814="OUI"),18,"")</f>
        <v/>
      </c>
      <c r="W1814" s="49" t="str">
        <f t="array" ref="W1814">IF(AND(E1814&lt;&gt;"",K1814="OUI",Q1814="OUI"),60,"")</f>
        <v/>
      </c>
      <c r="X1814" s="56"/>
      <c r="Y1814" s="49"/>
      <c r="Z1814" s="49"/>
      <c r="AA1814" s="51"/>
      <c r="AB1814" s="48"/>
    </row>
    <row r="1815" spans="1:28" x14ac:dyDescent="0.25">
      <c r="A1815" s="152" t="str">
        <f t="array" ref="A1815">IF(D1815="",RIGHT(E1815,7),"")</f>
        <v>5256302</v>
      </c>
      <c r="B1815" s="152">
        <f t="array" ref="B1815">E1815</f>
        <v>10005256302</v>
      </c>
      <c r="C1815" s="61" t="str">
        <f t="array" ref="C1815">IFERROR(VLOOKUP(B1815,RT!A:B,2,FALSE),"")</f>
        <v/>
      </c>
      <c r="D1815" s="7" t="str">
        <f t="array" ref="D1815">IFERROR(VLOOKUP(B1815,RT!A:J,10,FALSE),"")</f>
        <v/>
      </c>
      <c r="E1815" s="203">
        <v>10005256302</v>
      </c>
      <c r="F1815" s="204" t="s">
        <v>2105</v>
      </c>
      <c r="G1815" s="204" t="s">
        <v>70</v>
      </c>
      <c r="H1815" s="204"/>
      <c r="I1815" s="204" t="s">
        <v>2103</v>
      </c>
      <c r="J1815" s="202" t="s">
        <v>72</v>
      </c>
      <c r="K1815" s="169" t="str">
        <f t="array" ref="K1815">IFERROR(VLOOKUP(B1815,RT!A:K,11,FALSE),"")</f>
        <v/>
      </c>
      <c r="L1815" s="170" t="str">
        <f t="array" ref="L1815">IFERROR(VLOOKUP(B1815,RT!A:AJ,36,FALSE),"")</f>
        <v/>
      </c>
      <c r="M1815" s="53" t="str">
        <f t="array" ref="M1815">IFERROR(VLOOKUP(B1815,RT!A:AL,38,FALSE),"")</f>
        <v/>
      </c>
      <c r="N1815" s="52" t="str">
        <f t="array" ref="N1815">IFERROR(VLOOKUP(B1815,RT!A:AK,37,FALSE),"")</f>
        <v/>
      </c>
      <c r="O1815" s="54" t="str">
        <f t="array" ref="O1815">IFERROR(VLOOKUP(B1815,RT!A:I,9,FALSE),"")</f>
        <v/>
      </c>
      <c r="P1815" s="52" t="str">
        <f t="array" ref="P1815">IFERROR(VLOOKUP(B1815,RT!A:H,8,FALSE),"")</f>
        <v/>
      </c>
      <c r="Q1815" s="55" t="str">
        <f t="array" ref="Q1815">IFERROR(VLOOKUP(B1815,RT!A:AA,27,FALSE),"")</f>
        <v/>
      </c>
      <c r="R1815" s="56" t="str">
        <f t="array" ref="R1815">IF(AND(E1815&lt;&gt;"",G1815="INS",K1815="OUI",M1815&gt;0),M1815*IF($O1815&gt;41790,5.94,5.65),"")</f>
        <v/>
      </c>
      <c r="S1815" s="50" t="str">
        <f t="array" ref="S1815">IF(AND(E1815&lt;&gt;"",G1815="REV",K1815="OUI",M1815&gt;0),M1815*IF($O1815&gt;41790,6.2,5.9),"")</f>
        <v/>
      </c>
      <c r="T1815" s="57" t="str">
        <f t="array" ref="T1815">IF(AND(E1815&lt;&gt;"",K1815="NON",OR(L1815="Branchement individuel",L1815="Batiment détruit")),3,"")</f>
        <v/>
      </c>
      <c r="U1815" s="58"/>
      <c r="V1815" s="58" t="str">
        <f t="array" ref="V1815">IF(AND(E1815&lt;&gt;"",K1815="OUI",Q1815="OUI"),18,"")</f>
        <v/>
      </c>
      <c r="W1815" s="49" t="str">
        <f t="array" ref="W1815">IF(AND(E1815&lt;&gt;"",K1815="OUI",Q1815="OUI"),60,"")</f>
        <v/>
      </c>
      <c r="X1815" s="56"/>
      <c r="Y1815" s="49"/>
      <c r="Z1815" s="49"/>
      <c r="AA1815" s="51"/>
      <c r="AB1815" s="48"/>
    </row>
    <row r="1816" spans="1:28" x14ac:dyDescent="0.25">
      <c r="A1816" s="152" t="str">
        <f t="array" ref="A1816">IF(D1816="",RIGHT(E1816,7),"")</f>
        <v>5425567</v>
      </c>
      <c r="B1816" s="152">
        <f t="array" ref="B1816">E1816</f>
        <v>10005425567</v>
      </c>
      <c r="C1816" s="61" t="str">
        <f t="array" ref="C1816">IFERROR(VLOOKUP(B1816,RT!A:B,2,FALSE),"")</f>
        <v/>
      </c>
      <c r="D1816" s="7" t="str">
        <f t="array" ref="D1816">IFERROR(VLOOKUP(B1816,RT!A:J,10,FALSE),"")</f>
        <v/>
      </c>
      <c r="E1816" s="203">
        <v>10005425567</v>
      </c>
      <c r="F1816" s="204" t="s">
        <v>2182</v>
      </c>
      <c r="G1816" s="204" t="s">
        <v>70</v>
      </c>
      <c r="H1816" s="204"/>
      <c r="I1816" s="204" t="s">
        <v>2103</v>
      </c>
      <c r="J1816" s="202" t="s">
        <v>72</v>
      </c>
      <c r="K1816" s="169" t="str">
        <f t="array" ref="K1816">IFERROR(VLOOKUP(B1816,RT!A:K,11,FALSE),"")</f>
        <v/>
      </c>
      <c r="L1816" s="170" t="str">
        <f t="array" ref="L1816">IFERROR(VLOOKUP(B1816,RT!A:AJ,36,FALSE),"")</f>
        <v/>
      </c>
      <c r="M1816" s="53" t="str">
        <f t="array" ref="M1816">IFERROR(VLOOKUP(B1816,RT!A:AL,38,FALSE),"")</f>
        <v/>
      </c>
      <c r="N1816" s="52" t="str">
        <f t="array" ref="N1816">IFERROR(VLOOKUP(B1816,RT!A:AK,37,FALSE),"")</f>
        <v/>
      </c>
      <c r="O1816" s="54" t="str">
        <f t="array" ref="O1816">IFERROR(VLOOKUP(B1816,RT!A:I,9,FALSE),"")</f>
        <v/>
      </c>
      <c r="P1816" s="52" t="str">
        <f t="array" ref="P1816">IFERROR(VLOOKUP(B1816,RT!A:H,8,FALSE),"")</f>
        <v/>
      </c>
      <c r="Q1816" s="55" t="str">
        <f t="array" ref="Q1816">IFERROR(VLOOKUP(B1816,RT!A:AA,27,FALSE),"")</f>
        <v/>
      </c>
      <c r="R1816" s="56" t="str">
        <f t="array" ref="R1816">IF(AND(E1816&lt;&gt;"",G1816="INS",K1816="OUI",M1816&gt;0),M1816*IF($O1816&gt;41790,5.94,5.65),"")</f>
        <v/>
      </c>
      <c r="S1816" s="50" t="str">
        <f t="array" ref="S1816">IF(AND(E1816&lt;&gt;"",G1816="REV",K1816="OUI",M1816&gt;0),M1816*IF($O1816&gt;41790,6.2,5.9),"")</f>
        <v/>
      </c>
      <c r="T1816" s="57" t="str">
        <f t="array" ref="T1816">IF(AND(E1816&lt;&gt;"",K1816="NON",OR(L1816="Branchement individuel",L1816="Batiment détruit")),3,"")</f>
        <v/>
      </c>
      <c r="U1816" s="58"/>
      <c r="V1816" s="58" t="str">
        <f t="array" ref="V1816">IF(AND(E1816&lt;&gt;"",K1816="OUI",Q1816="OUI"),18,"")</f>
        <v/>
      </c>
      <c r="W1816" s="49" t="str">
        <f t="array" ref="W1816">IF(AND(E1816&lt;&gt;"",K1816="OUI",Q1816="OUI"),60,"")</f>
        <v/>
      </c>
      <c r="X1816" s="56"/>
      <c r="Y1816" s="49"/>
      <c r="Z1816" s="49"/>
      <c r="AA1816" s="51"/>
      <c r="AB1816" s="48"/>
    </row>
    <row r="1817" spans="1:28" x14ac:dyDescent="0.25">
      <c r="A1817" s="152" t="str">
        <f t="array" ref="A1817">IF(D1817="",RIGHT(E1817,7),"")</f>
        <v>5463058</v>
      </c>
      <c r="B1817" s="152">
        <f t="array" ref="B1817">E1817</f>
        <v>10005463058</v>
      </c>
      <c r="C1817" s="61" t="str">
        <f t="array" ref="C1817">IFERROR(VLOOKUP(B1817,RT!A:B,2,FALSE),"")</f>
        <v/>
      </c>
      <c r="D1817" s="7" t="str">
        <f t="array" ref="D1817">IFERROR(VLOOKUP(B1817,RT!A:J,10,FALSE),"")</f>
        <v/>
      </c>
      <c r="E1817" s="203">
        <v>10005463058</v>
      </c>
      <c r="F1817" s="204" t="s">
        <v>2167</v>
      </c>
      <c r="G1817" s="204" t="s">
        <v>70</v>
      </c>
      <c r="H1817" s="204"/>
      <c r="I1817" s="204" t="s">
        <v>2103</v>
      </c>
      <c r="J1817" s="202" t="s">
        <v>72</v>
      </c>
      <c r="K1817" s="169" t="str">
        <f t="array" ref="K1817">IFERROR(VLOOKUP(B1817,RT!A:K,11,FALSE),"")</f>
        <v/>
      </c>
      <c r="L1817" s="170" t="str">
        <f t="array" ref="L1817">IFERROR(VLOOKUP(B1817,RT!A:AJ,36,FALSE),"")</f>
        <v/>
      </c>
      <c r="M1817" s="53" t="str">
        <f t="array" ref="M1817">IFERROR(VLOOKUP(B1817,RT!A:AL,38,FALSE),"")</f>
        <v/>
      </c>
      <c r="N1817" s="52" t="str">
        <f t="array" ref="N1817">IFERROR(VLOOKUP(B1817,RT!A:AK,37,FALSE),"")</f>
        <v/>
      </c>
      <c r="O1817" s="54" t="str">
        <f t="array" ref="O1817">IFERROR(VLOOKUP(B1817,RT!A:I,9,FALSE),"")</f>
        <v/>
      </c>
      <c r="P1817" s="52" t="str">
        <f t="array" ref="P1817">IFERROR(VLOOKUP(B1817,RT!A:H,8,FALSE),"")</f>
        <v/>
      </c>
      <c r="Q1817" s="55" t="str">
        <f t="array" ref="Q1817">IFERROR(VLOOKUP(B1817,RT!A:AA,27,FALSE),"")</f>
        <v/>
      </c>
      <c r="R1817" s="56" t="str">
        <f t="array" ref="R1817">IF(AND(E1817&lt;&gt;"",G1817="INS",K1817="OUI",M1817&gt;0),M1817*IF($O1817&gt;41790,5.94,5.65),"")</f>
        <v/>
      </c>
      <c r="S1817" s="50" t="str">
        <f t="array" ref="S1817">IF(AND(E1817&lt;&gt;"",G1817="REV",K1817="OUI",M1817&gt;0),M1817*IF($O1817&gt;41790,6.2,5.9),"")</f>
        <v/>
      </c>
      <c r="T1817" s="57" t="str">
        <f t="array" ref="T1817">IF(AND(E1817&lt;&gt;"",K1817="NON",OR(L1817="Branchement individuel",L1817="Batiment détruit")),3,"")</f>
        <v/>
      </c>
      <c r="U1817" s="58"/>
      <c r="V1817" s="58" t="str">
        <f t="array" ref="V1817">IF(AND(E1817&lt;&gt;"",K1817="OUI",Q1817="OUI"),18,"")</f>
        <v/>
      </c>
      <c r="W1817" s="49" t="str">
        <f t="array" ref="W1817">IF(AND(E1817&lt;&gt;"",K1817="OUI",Q1817="OUI"),60,"")</f>
        <v/>
      </c>
      <c r="X1817" s="56"/>
      <c r="Y1817" s="49"/>
      <c r="Z1817" s="49"/>
      <c r="AA1817" s="51"/>
      <c r="AB1817" s="48"/>
    </row>
    <row r="1818" spans="1:28" x14ac:dyDescent="0.25">
      <c r="A1818" s="152" t="str">
        <f t="array" ref="A1818">IF(D1818="",RIGHT(E1818,7),"")</f>
        <v>5460217</v>
      </c>
      <c r="B1818" s="152">
        <f t="array" ref="B1818">E1818</f>
        <v>10005460217</v>
      </c>
      <c r="C1818" s="61" t="str">
        <f t="array" ref="C1818">IFERROR(VLOOKUP(B1818,RT!A:B,2,FALSE),"")</f>
        <v/>
      </c>
      <c r="D1818" s="7" t="str">
        <f t="array" ref="D1818">IFERROR(VLOOKUP(B1818,RT!A:J,10,FALSE),"")</f>
        <v/>
      </c>
      <c r="E1818" s="203">
        <v>10005460217</v>
      </c>
      <c r="F1818" s="204" t="s">
        <v>2164</v>
      </c>
      <c r="G1818" s="204" t="s">
        <v>70</v>
      </c>
      <c r="H1818" s="204"/>
      <c r="I1818" s="204" t="s">
        <v>2103</v>
      </c>
      <c r="J1818" s="202" t="s">
        <v>72</v>
      </c>
      <c r="K1818" s="169" t="str">
        <f t="array" ref="K1818">IFERROR(VLOOKUP(B1818,RT!A:K,11,FALSE),"")</f>
        <v/>
      </c>
      <c r="L1818" s="170" t="str">
        <f t="array" ref="L1818">IFERROR(VLOOKUP(B1818,RT!A:AJ,36,FALSE),"")</f>
        <v/>
      </c>
      <c r="M1818" s="53" t="str">
        <f t="array" ref="M1818">IFERROR(VLOOKUP(B1818,RT!A:AL,38,FALSE),"")</f>
        <v/>
      </c>
      <c r="N1818" s="52" t="str">
        <f t="array" ref="N1818">IFERROR(VLOOKUP(B1818,RT!A:AK,37,FALSE),"")</f>
        <v/>
      </c>
      <c r="O1818" s="54" t="str">
        <f t="array" ref="O1818">IFERROR(VLOOKUP(B1818,RT!A:I,9,FALSE),"")</f>
        <v/>
      </c>
      <c r="P1818" s="52" t="str">
        <f t="array" ref="P1818">IFERROR(VLOOKUP(B1818,RT!A:H,8,FALSE),"")</f>
        <v/>
      </c>
      <c r="Q1818" s="55" t="str">
        <f t="array" ref="Q1818">IFERROR(VLOOKUP(B1818,RT!A:AA,27,FALSE),"")</f>
        <v/>
      </c>
      <c r="R1818" s="56" t="str">
        <f t="array" ref="R1818">IF(AND(E1818&lt;&gt;"",G1818="INS",K1818="OUI",M1818&gt;0),M1818*IF($O1818&gt;41790,5.94,5.65),"")</f>
        <v/>
      </c>
      <c r="S1818" s="50" t="str">
        <f t="array" ref="S1818">IF(AND(E1818&lt;&gt;"",G1818="REV",K1818="OUI",M1818&gt;0),M1818*IF($O1818&gt;41790,6.2,5.9),"")</f>
        <v/>
      </c>
      <c r="T1818" s="57" t="str">
        <f t="array" ref="T1818">IF(AND(E1818&lt;&gt;"",K1818="NON",OR(L1818="Branchement individuel",L1818="Batiment détruit")),3,"")</f>
        <v/>
      </c>
      <c r="U1818" s="58"/>
      <c r="V1818" s="58" t="str">
        <f t="array" ref="V1818">IF(AND(E1818&lt;&gt;"",K1818="OUI",Q1818="OUI"),18,"")</f>
        <v/>
      </c>
      <c r="W1818" s="49" t="str">
        <f t="array" ref="W1818">IF(AND(E1818&lt;&gt;"",K1818="OUI",Q1818="OUI"),60,"")</f>
        <v/>
      </c>
      <c r="X1818" s="56"/>
      <c r="Y1818" s="49"/>
      <c r="Z1818" s="49"/>
      <c r="AA1818" s="51"/>
      <c r="AB1818" s="48"/>
    </row>
    <row r="1819" spans="1:28" x14ac:dyDescent="0.25">
      <c r="A1819" s="152" t="str">
        <f t="array" ref="A1819">IF(D1819="",RIGHT(E1819,7),"")</f>
        <v>5286824</v>
      </c>
      <c r="B1819" s="152">
        <f t="array" ref="B1819">E1819</f>
        <v>10005286824</v>
      </c>
      <c r="C1819" s="61" t="str">
        <f t="array" ref="C1819">IFERROR(VLOOKUP(B1819,RT!A:B,2,FALSE),"")</f>
        <v/>
      </c>
      <c r="D1819" s="7" t="str">
        <f t="array" ref="D1819">IFERROR(VLOOKUP(B1819,RT!A:J,10,FALSE),"")</f>
        <v/>
      </c>
      <c r="E1819" s="203">
        <v>10005286824</v>
      </c>
      <c r="F1819" s="204" t="s">
        <v>2160</v>
      </c>
      <c r="G1819" s="204" t="s">
        <v>70</v>
      </c>
      <c r="H1819" s="204"/>
      <c r="I1819" s="204" t="s">
        <v>2103</v>
      </c>
      <c r="J1819" s="202" t="s">
        <v>72</v>
      </c>
      <c r="K1819" s="169" t="str">
        <f t="array" ref="K1819">IFERROR(VLOOKUP(B1819,RT!A:K,11,FALSE),"")</f>
        <v/>
      </c>
      <c r="L1819" s="170" t="str">
        <f t="array" ref="L1819">IFERROR(VLOOKUP(B1819,RT!A:AJ,36,FALSE),"")</f>
        <v/>
      </c>
      <c r="M1819" s="53" t="str">
        <f t="array" ref="M1819">IFERROR(VLOOKUP(B1819,RT!A:AL,38,FALSE),"")</f>
        <v/>
      </c>
      <c r="N1819" s="52" t="str">
        <f t="array" ref="N1819">IFERROR(VLOOKUP(B1819,RT!A:AK,37,FALSE),"")</f>
        <v/>
      </c>
      <c r="O1819" s="54" t="str">
        <f t="array" ref="O1819">IFERROR(VLOOKUP(B1819,RT!A:I,9,FALSE),"")</f>
        <v/>
      </c>
      <c r="P1819" s="52" t="str">
        <f t="array" ref="P1819">IFERROR(VLOOKUP(B1819,RT!A:H,8,FALSE),"")</f>
        <v/>
      </c>
      <c r="Q1819" s="55" t="str">
        <f t="array" ref="Q1819">IFERROR(VLOOKUP(B1819,RT!A:AA,27,FALSE),"")</f>
        <v/>
      </c>
      <c r="R1819" s="56" t="str">
        <f t="array" ref="R1819">IF(AND(E1819&lt;&gt;"",G1819="INS",K1819="OUI",M1819&gt;0),M1819*IF($O1819&gt;41790,5.94,5.65),"")</f>
        <v/>
      </c>
      <c r="S1819" s="50" t="str">
        <f t="array" ref="S1819">IF(AND(E1819&lt;&gt;"",G1819="REV",K1819="OUI",M1819&gt;0),M1819*IF($O1819&gt;41790,6.2,5.9),"")</f>
        <v/>
      </c>
      <c r="T1819" s="57" t="str">
        <f t="array" ref="T1819">IF(AND(E1819&lt;&gt;"",K1819="NON",OR(L1819="Branchement individuel",L1819="Batiment détruit")),3,"")</f>
        <v/>
      </c>
      <c r="U1819" s="58"/>
      <c r="V1819" s="58" t="str">
        <f t="array" ref="V1819">IF(AND(E1819&lt;&gt;"",K1819="OUI",Q1819="OUI"),18,"")</f>
        <v/>
      </c>
      <c r="W1819" s="49" t="str">
        <f t="array" ref="W1819">IF(AND(E1819&lt;&gt;"",K1819="OUI",Q1819="OUI"),60,"")</f>
        <v/>
      </c>
      <c r="X1819" s="56"/>
      <c r="Y1819" s="49"/>
      <c r="Z1819" s="49"/>
      <c r="AA1819" s="51"/>
      <c r="AB1819" s="48"/>
    </row>
    <row r="1820" spans="1:28" x14ac:dyDescent="0.25">
      <c r="A1820" s="152" t="str">
        <f t="array" ref="A1820">IF(D1820="",RIGHT(E1820,7),"")</f>
        <v>5420707</v>
      </c>
      <c r="B1820" s="152">
        <f t="array" ref="B1820">E1820</f>
        <v>10005420707</v>
      </c>
      <c r="C1820" s="61" t="str">
        <f t="array" ref="C1820">IFERROR(VLOOKUP(B1820,RT!A:B,2,FALSE),"")</f>
        <v/>
      </c>
      <c r="D1820" s="7" t="str">
        <f t="array" ref="D1820">IFERROR(VLOOKUP(B1820,RT!A:J,10,FALSE),"")</f>
        <v/>
      </c>
      <c r="E1820" s="203">
        <v>10005420707</v>
      </c>
      <c r="F1820" s="204" t="s">
        <v>2176</v>
      </c>
      <c r="G1820" s="204" t="s">
        <v>70</v>
      </c>
      <c r="H1820" s="204"/>
      <c r="I1820" s="204" t="s">
        <v>2103</v>
      </c>
      <c r="J1820" s="202" t="s">
        <v>72</v>
      </c>
      <c r="K1820" s="169" t="str">
        <f t="array" ref="K1820">IFERROR(VLOOKUP(B1820,RT!A:K,11,FALSE),"")</f>
        <v/>
      </c>
      <c r="L1820" s="170" t="str">
        <f t="array" ref="L1820">IFERROR(VLOOKUP(B1820,RT!A:AJ,36,FALSE),"")</f>
        <v/>
      </c>
      <c r="M1820" s="53" t="str">
        <f t="array" ref="M1820">IFERROR(VLOOKUP(B1820,RT!A:AL,38,FALSE),"")</f>
        <v/>
      </c>
      <c r="N1820" s="52" t="str">
        <f t="array" ref="N1820">IFERROR(VLOOKUP(B1820,RT!A:AK,37,FALSE),"")</f>
        <v/>
      </c>
      <c r="O1820" s="54" t="str">
        <f t="array" ref="O1820">IFERROR(VLOOKUP(B1820,RT!A:I,9,FALSE),"")</f>
        <v/>
      </c>
      <c r="P1820" s="52" t="str">
        <f t="array" ref="P1820">IFERROR(VLOOKUP(B1820,RT!A:H,8,FALSE),"")</f>
        <v/>
      </c>
      <c r="Q1820" s="55" t="str">
        <f t="array" ref="Q1820">IFERROR(VLOOKUP(B1820,RT!A:AA,27,FALSE),"")</f>
        <v/>
      </c>
      <c r="R1820" s="56" t="str">
        <f t="array" ref="R1820">IF(AND(E1820&lt;&gt;"",G1820="INS",K1820="OUI",M1820&gt;0),M1820*IF($O1820&gt;41790,5.94,5.65),"")</f>
        <v/>
      </c>
      <c r="S1820" s="50" t="str">
        <f t="array" ref="S1820">IF(AND(E1820&lt;&gt;"",G1820="REV",K1820="OUI",M1820&gt;0),M1820*IF($O1820&gt;41790,6.2,5.9),"")</f>
        <v/>
      </c>
      <c r="T1820" s="57" t="str">
        <f t="array" ref="T1820">IF(AND(E1820&lt;&gt;"",K1820="NON",OR(L1820="Branchement individuel",L1820="Batiment détruit")),3,"")</f>
        <v/>
      </c>
      <c r="U1820" s="58"/>
      <c r="V1820" s="58" t="str">
        <f t="array" ref="V1820">IF(AND(E1820&lt;&gt;"",K1820="OUI",Q1820="OUI"),18,"")</f>
        <v/>
      </c>
      <c r="W1820" s="49" t="str">
        <f t="array" ref="W1820">IF(AND(E1820&lt;&gt;"",K1820="OUI",Q1820="OUI"),60,"")</f>
        <v/>
      </c>
      <c r="X1820" s="56"/>
      <c r="Y1820" s="49"/>
      <c r="Z1820" s="49"/>
      <c r="AA1820" s="51"/>
      <c r="AB1820" s="48"/>
    </row>
    <row r="1821" spans="1:28" x14ac:dyDescent="0.25">
      <c r="A1821" s="152" t="str">
        <f t="array" ref="A1821">IF(D1821="",RIGHT(E1821,7),"")</f>
        <v>5499098</v>
      </c>
      <c r="B1821" s="152">
        <f t="array" ref="B1821">E1821</f>
        <v>10005499098</v>
      </c>
      <c r="C1821" s="61" t="str">
        <f t="array" ref="C1821">IFERROR(VLOOKUP(B1821,RT!A:B,2,FALSE),"")</f>
        <v/>
      </c>
      <c r="D1821" s="7" t="str">
        <f t="array" ref="D1821">IFERROR(VLOOKUP(B1821,RT!A:J,10,FALSE),"")</f>
        <v/>
      </c>
      <c r="E1821" s="203">
        <v>10005499098</v>
      </c>
      <c r="F1821" s="204" t="s">
        <v>2179</v>
      </c>
      <c r="G1821" s="204" t="s">
        <v>70</v>
      </c>
      <c r="H1821" s="204"/>
      <c r="I1821" s="204" t="s">
        <v>2103</v>
      </c>
      <c r="J1821" s="202" t="s">
        <v>72</v>
      </c>
      <c r="K1821" s="169" t="str">
        <f t="array" ref="K1821">IFERROR(VLOOKUP(B1821,RT!A:K,11,FALSE),"")</f>
        <v/>
      </c>
      <c r="L1821" s="170" t="str">
        <f t="array" ref="L1821">IFERROR(VLOOKUP(B1821,RT!A:AJ,36,FALSE),"")</f>
        <v/>
      </c>
      <c r="M1821" s="53" t="str">
        <f t="array" ref="M1821">IFERROR(VLOOKUP(B1821,RT!A:AL,38,FALSE),"")</f>
        <v/>
      </c>
      <c r="N1821" s="52" t="str">
        <f t="array" ref="N1821">IFERROR(VLOOKUP(B1821,RT!A:AK,37,FALSE),"")</f>
        <v/>
      </c>
      <c r="O1821" s="54" t="str">
        <f t="array" ref="O1821">IFERROR(VLOOKUP(B1821,RT!A:I,9,FALSE),"")</f>
        <v/>
      </c>
      <c r="P1821" s="52" t="str">
        <f t="array" ref="P1821">IFERROR(VLOOKUP(B1821,RT!A:H,8,FALSE),"")</f>
        <v/>
      </c>
      <c r="Q1821" s="55" t="str">
        <f t="array" ref="Q1821">IFERROR(VLOOKUP(B1821,RT!A:AA,27,FALSE),"")</f>
        <v/>
      </c>
      <c r="R1821" s="56" t="str">
        <f t="array" ref="R1821">IF(AND(E1821&lt;&gt;"",G1821="INS",K1821="OUI",M1821&gt;0),M1821*IF($O1821&gt;41790,5.94,5.65),"")</f>
        <v/>
      </c>
      <c r="S1821" s="50" t="str">
        <f t="array" ref="S1821">IF(AND(E1821&lt;&gt;"",G1821="REV",K1821="OUI",M1821&gt;0),M1821*IF($O1821&gt;41790,6.2,5.9),"")</f>
        <v/>
      </c>
      <c r="T1821" s="57" t="str">
        <f t="array" ref="T1821">IF(AND(E1821&lt;&gt;"",K1821="NON",OR(L1821="Branchement individuel",L1821="Batiment détruit")),3,"")</f>
        <v/>
      </c>
      <c r="U1821" s="58"/>
      <c r="V1821" s="58" t="str">
        <f t="array" ref="V1821">IF(AND(E1821&lt;&gt;"",K1821="OUI",Q1821="OUI"),18,"")</f>
        <v/>
      </c>
      <c r="W1821" s="49" t="str">
        <f t="array" ref="W1821">IF(AND(E1821&lt;&gt;"",K1821="OUI",Q1821="OUI"),60,"")</f>
        <v/>
      </c>
      <c r="X1821" s="56"/>
      <c r="Y1821" s="49"/>
      <c r="Z1821" s="49"/>
      <c r="AA1821" s="51"/>
      <c r="AB1821" s="48"/>
    </row>
    <row r="1822" spans="1:28" x14ac:dyDescent="0.25">
      <c r="A1822" s="152" t="str">
        <f t="array" ref="A1822">IF(D1822="",RIGHT(E1822,7),"")</f>
        <v>5608438</v>
      </c>
      <c r="B1822" s="152">
        <f t="array" ref="B1822">E1822</f>
        <v>10005608438</v>
      </c>
      <c r="C1822" s="61" t="str">
        <f t="array" ref="C1822">IFERROR(VLOOKUP(B1822,RT!A:B,2,FALSE),"")</f>
        <v/>
      </c>
      <c r="D1822" s="7" t="str">
        <f t="array" ref="D1822">IFERROR(VLOOKUP(B1822,RT!A:J,10,FALSE),"")</f>
        <v/>
      </c>
      <c r="E1822" s="203">
        <v>10005608438</v>
      </c>
      <c r="F1822" s="204" t="s">
        <v>2177</v>
      </c>
      <c r="G1822" s="204" t="s">
        <v>70</v>
      </c>
      <c r="H1822" s="204"/>
      <c r="I1822" s="204" t="s">
        <v>2103</v>
      </c>
      <c r="J1822" s="202" t="s">
        <v>72</v>
      </c>
      <c r="K1822" s="169" t="str">
        <f t="array" ref="K1822">IFERROR(VLOOKUP(B1822,RT!A:K,11,FALSE),"")</f>
        <v/>
      </c>
      <c r="L1822" s="170" t="str">
        <f t="array" ref="L1822">IFERROR(VLOOKUP(B1822,RT!A:AJ,36,FALSE),"")</f>
        <v/>
      </c>
      <c r="M1822" s="53" t="str">
        <f t="array" ref="M1822">IFERROR(VLOOKUP(B1822,RT!A:AL,38,FALSE),"")</f>
        <v/>
      </c>
      <c r="N1822" s="52" t="str">
        <f t="array" ref="N1822">IFERROR(VLOOKUP(B1822,RT!A:AK,37,FALSE),"")</f>
        <v/>
      </c>
      <c r="O1822" s="54" t="str">
        <f t="array" ref="O1822">IFERROR(VLOOKUP(B1822,RT!A:I,9,FALSE),"")</f>
        <v/>
      </c>
      <c r="P1822" s="52" t="str">
        <f t="array" ref="P1822">IFERROR(VLOOKUP(B1822,RT!A:H,8,FALSE),"")</f>
        <v/>
      </c>
      <c r="Q1822" s="55" t="str">
        <f t="array" ref="Q1822">IFERROR(VLOOKUP(B1822,RT!A:AA,27,FALSE),"")</f>
        <v/>
      </c>
      <c r="R1822" s="56" t="str">
        <f t="array" ref="R1822">IF(AND(E1822&lt;&gt;"",G1822="INS",K1822="OUI",M1822&gt;0),M1822*IF($O1822&gt;41790,5.94,5.65),"")</f>
        <v/>
      </c>
      <c r="S1822" s="50" t="str">
        <f t="array" ref="S1822">IF(AND(E1822&lt;&gt;"",G1822="REV",K1822="OUI",M1822&gt;0),M1822*IF($O1822&gt;41790,6.2,5.9),"")</f>
        <v/>
      </c>
      <c r="T1822" s="57" t="str">
        <f t="array" ref="T1822">IF(AND(E1822&lt;&gt;"",K1822="NON",OR(L1822="Branchement individuel",L1822="Batiment détruit")),3,"")</f>
        <v/>
      </c>
      <c r="U1822" s="58"/>
      <c r="V1822" s="58" t="str">
        <f t="array" ref="V1822">IF(AND(E1822&lt;&gt;"",K1822="OUI",Q1822="OUI"),18,"")</f>
        <v/>
      </c>
      <c r="W1822" s="49" t="str">
        <f t="array" ref="W1822">IF(AND(E1822&lt;&gt;"",K1822="OUI",Q1822="OUI"),60,"")</f>
        <v/>
      </c>
      <c r="X1822" s="56"/>
      <c r="Y1822" s="49"/>
      <c r="Z1822" s="49"/>
      <c r="AA1822" s="51"/>
      <c r="AB1822" s="48"/>
    </row>
    <row r="1823" spans="1:28" x14ac:dyDescent="0.25">
      <c r="A1823" s="152" t="str">
        <f t="array" ref="A1823">IF(D1823="",RIGHT(E1823,7),"")</f>
        <v>5425566</v>
      </c>
      <c r="B1823" s="152">
        <f t="array" ref="B1823">E1823</f>
        <v>10005425566</v>
      </c>
      <c r="C1823" s="61" t="str">
        <f t="array" ref="C1823">IFERROR(VLOOKUP(B1823,RT!A:B,2,FALSE),"")</f>
        <v/>
      </c>
      <c r="D1823" s="7" t="str">
        <f t="array" ref="D1823">IFERROR(VLOOKUP(B1823,RT!A:J,10,FALSE),"")</f>
        <v/>
      </c>
      <c r="E1823" s="203">
        <v>10005425566</v>
      </c>
      <c r="F1823" s="204" t="s">
        <v>2129</v>
      </c>
      <c r="G1823" s="204" t="s">
        <v>70</v>
      </c>
      <c r="H1823" s="204"/>
      <c r="I1823" s="204" t="s">
        <v>2103</v>
      </c>
      <c r="J1823" s="202" t="s">
        <v>72</v>
      </c>
      <c r="K1823" s="169" t="str">
        <f t="array" ref="K1823">IFERROR(VLOOKUP(B1823,RT!A:K,11,FALSE),"")</f>
        <v/>
      </c>
      <c r="L1823" s="170" t="str">
        <f t="array" ref="L1823">IFERROR(VLOOKUP(B1823,RT!A:AJ,36,FALSE),"")</f>
        <v/>
      </c>
      <c r="M1823" s="53" t="str">
        <f t="array" ref="M1823">IFERROR(VLOOKUP(B1823,RT!A:AL,38,FALSE),"")</f>
        <v/>
      </c>
      <c r="N1823" s="52" t="str">
        <f t="array" ref="N1823">IFERROR(VLOOKUP(B1823,RT!A:AK,37,FALSE),"")</f>
        <v/>
      </c>
      <c r="O1823" s="54" t="str">
        <f t="array" ref="O1823">IFERROR(VLOOKUP(B1823,RT!A:I,9,FALSE),"")</f>
        <v/>
      </c>
      <c r="P1823" s="52" t="str">
        <f t="array" ref="P1823">IFERROR(VLOOKUP(B1823,RT!A:H,8,FALSE),"")</f>
        <v/>
      </c>
      <c r="Q1823" s="55" t="str">
        <f t="array" ref="Q1823">IFERROR(VLOOKUP(B1823,RT!A:AA,27,FALSE),"")</f>
        <v/>
      </c>
      <c r="R1823" s="56" t="str">
        <f t="array" ref="R1823">IF(AND(E1823&lt;&gt;"",G1823="INS",K1823="OUI",M1823&gt;0),M1823*IF($O1823&gt;41790,5.94,5.65),"")</f>
        <v/>
      </c>
      <c r="S1823" s="50" t="str">
        <f t="array" ref="S1823">IF(AND(E1823&lt;&gt;"",G1823="REV",K1823="OUI",M1823&gt;0),M1823*IF($O1823&gt;41790,6.2,5.9),"")</f>
        <v/>
      </c>
      <c r="T1823" s="57" t="str">
        <f t="array" ref="T1823">IF(AND(E1823&lt;&gt;"",K1823="NON",OR(L1823="Branchement individuel",L1823="Batiment détruit")),3,"")</f>
        <v/>
      </c>
      <c r="U1823" s="58"/>
      <c r="V1823" s="58" t="str">
        <f t="array" ref="V1823">IF(AND(E1823&lt;&gt;"",K1823="OUI",Q1823="OUI"),18,"")</f>
        <v/>
      </c>
      <c r="W1823" s="49" t="str">
        <f t="array" ref="W1823">IF(AND(E1823&lt;&gt;"",K1823="OUI",Q1823="OUI"),60,"")</f>
        <v/>
      </c>
      <c r="X1823" s="56"/>
      <c r="Y1823" s="49"/>
      <c r="Z1823" s="49"/>
      <c r="AA1823" s="51"/>
      <c r="AB1823" s="48"/>
    </row>
    <row r="1824" spans="1:28" x14ac:dyDescent="0.25">
      <c r="A1824" s="152" t="str">
        <f t="array" ref="A1824">IF(D1824="",RIGHT(E1824,7),"")</f>
        <v>5285633</v>
      </c>
      <c r="B1824" s="152">
        <f t="array" ref="B1824">E1824</f>
        <v>10005285633</v>
      </c>
      <c r="C1824" s="61" t="str">
        <f t="array" ref="C1824">IFERROR(VLOOKUP(B1824,RT!A:B,2,FALSE),"")</f>
        <v/>
      </c>
      <c r="D1824" s="7" t="str">
        <f t="array" ref="D1824">IFERROR(VLOOKUP(B1824,RT!A:J,10,FALSE),"")</f>
        <v/>
      </c>
      <c r="E1824" s="203">
        <v>10005285633</v>
      </c>
      <c r="F1824" s="204" t="s">
        <v>2174</v>
      </c>
      <c r="G1824" s="204" t="s">
        <v>70</v>
      </c>
      <c r="H1824" s="204"/>
      <c r="I1824" s="204" t="s">
        <v>2103</v>
      </c>
      <c r="J1824" s="202" t="s">
        <v>72</v>
      </c>
      <c r="K1824" s="169" t="str">
        <f t="array" ref="K1824">IFERROR(VLOOKUP(B1824,RT!A:K,11,FALSE),"")</f>
        <v/>
      </c>
      <c r="L1824" s="170" t="str">
        <f t="array" ref="L1824">IFERROR(VLOOKUP(B1824,RT!A:AJ,36,FALSE),"")</f>
        <v/>
      </c>
      <c r="M1824" s="53" t="str">
        <f t="array" ref="M1824">IFERROR(VLOOKUP(B1824,RT!A:AL,38,FALSE),"")</f>
        <v/>
      </c>
      <c r="N1824" s="52" t="str">
        <f t="array" ref="N1824">IFERROR(VLOOKUP(B1824,RT!A:AK,37,FALSE),"")</f>
        <v/>
      </c>
      <c r="O1824" s="54" t="str">
        <f t="array" ref="O1824">IFERROR(VLOOKUP(B1824,RT!A:I,9,FALSE),"")</f>
        <v/>
      </c>
      <c r="P1824" s="52" t="str">
        <f t="array" ref="P1824">IFERROR(VLOOKUP(B1824,RT!A:H,8,FALSE),"")</f>
        <v/>
      </c>
      <c r="Q1824" s="55" t="str">
        <f t="array" ref="Q1824">IFERROR(VLOOKUP(B1824,RT!A:AA,27,FALSE),"")</f>
        <v/>
      </c>
      <c r="R1824" s="56" t="str">
        <f t="array" ref="R1824">IF(AND(E1824&lt;&gt;"",G1824="INS",K1824="OUI",M1824&gt;0),M1824*IF($O1824&gt;41790,5.94,5.65),"")</f>
        <v/>
      </c>
      <c r="S1824" s="50" t="str">
        <f t="array" ref="S1824">IF(AND(E1824&lt;&gt;"",G1824="REV",K1824="OUI",M1824&gt;0),M1824*IF($O1824&gt;41790,6.2,5.9),"")</f>
        <v/>
      </c>
      <c r="T1824" s="57" t="str">
        <f t="array" ref="T1824">IF(AND(E1824&lt;&gt;"",K1824="NON",OR(L1824="Branchement individuel",L1824="Batiment détruit")),3,"")</f>
        <v/>
      </c>
      <c r="U1824" s="58"/>
      <c r="V1824" s="58" t="str">
        <f t="array" ref="V1824">IF(AND(E1824&lt;&gt;"",K1824="OUI",Q1824="OUI"),18,"")</f>
        <v/>
      </c>
      <c r="W1824" s="49" t="str">
        <f t="array" ref="W1824">IF(AND(E1824&lt;&gt;"",K1824="OUI",Q1824="OUI"),60,"")</f>
        <v/>
      </c>
      <c r="X1824" s="56"/>
      <c r="Y1824" s="49"/>
      <c r="Z1824" s="49"/>
      <c r="AA1824" s="51"/>
      <c r="AB1824" s="48"/>
    </row>
    <row r="1825" spans="1:28" x14ac:dyDescent="0.25">
      <c r="A1825" s="152" t="str">
        <f t="array" ref="A1825">IF(D1825="",RIGHT(E1825,7),"")</f>
        <v>5460900</v>
      </c>
      <c r="B1825" s="152">
        <f t="array" ref="B1825">E1825</f>
        <v>10005460900</v>
      </c>
      <c r="C1825" s="61" t="str">
        <f t="array" ref="C1825">IFERROR(VLOOKUP(B1825,RT!A:B,2,FALSE),"")</f>
        <v/>
      </c>
      <c r="D1825" s="7" t="str">
        <f t="array" ref="D1825">IFERROR(VLOOKUP(B1825,RT!A:J,10,FALSE),"")</f>
        <v/>
      </c>
      <c r="E1825" s="203">
        <v>10005460900</v>
      </c>
      <c r="F1825" s="204" t="s">
        <v>2137</v>
      </c>
      <c r="G1825" s="204" t="s">
        <v>70</v>
      </c>
      <c r="H1825" s="204"/>
      <c r="I1825" s="204" t="s">
        <v>2103</v>
      </c>
      <c r="J1825" s="202" t="s">
        <v>72</v>
      </c>
      <c r="K1825" s="169" t="str">
        <f t="array" ref="K1825">IFERROR(VLOOKUP(B1825,RT!A:K,11,FALSE),"")</f>
        <v/>
      </c>
      <c r="L1825" s="170" t="str">
        <f t="array" ref="L1825">IFERROR(VLOOKUP(B1825,RT!A:AJ,36,FALSE),"")</f>
        <v/>
      </c>
      <c r="M1825" s="53" t="str">
        <f t="array" ref="M1825">IFERROR(VLOOKUP(B1825,RT!A:AL,38,FALSE),"")</f>
        <v/>
      </c>
      <c r="N1825" s="52" t="str">
        <f t="array" ref="N1825">IFERROR(VLOOKUP(B1825,RT!A:AK,37,FALSE),"")</f>
        <v/>
      </c>
      <c r="O1825" s="54" t="str">
        <f t="array" ref="O1825">IFERROR(VLOOKUP(B1825,RT!A:I,9,FALSE),"")</f>
        <v/>
      </c>
      <c r="P1825" s="52" t="str">
        <f t="array" ref="P1825">IFERROR(VLOOKUP(B1825,RT!A:H,8,FALSE),"")</f>
        <v/>
      </c>
      <c r="Q1825" s="55" t="str">
        <f t="array" ref="Q1825">IFERROR(VLOOKUP(B1825,RT!A:AA,27,FALSE),"")</f>
        <v/>
      </c>
      <c r="R1825" s="56" t="str">
        <f t="array" ref="R1825">IF(AND(E1825&lt;&gt;"",G1825="INS",K1825="OUI",M1825&gt;0),M1825*IF($O1825&gt;41790,5.94,5.65),"")</f>
        <v/>
      </c>
      <c r="S1825" s="50" t="str">
        <f t="array" ref="S1825">IF(AND(E1825&lt;&gt;"",G1825="REV",K1825="OUI",M1825&gt;0),M1825*IF($O1825&gt;41790,6.2,5.9),"")</f>
        <v/>
      </c>
      <c r="T1825" s="57" t="str">
        <f t="array" ref="T1825">IF(AND(E1825&lt;&gt;"",K1825="NON",OR(L1825="Branchement individuel",L1825="Batiment détruit")),3,"")</f>
        <v/>
      </c>
      <c r="U1825" s="58"/>
      <c r="V1825" s="58" t="str">
        <f t="array" ref="V1825">IF(AND(E1825&lt;&gt;"",K1825="OUI",Q1825="OUI"),18,"")</f>
        <v/>
      </c>
      <c r="W1825" s="49" t="str">
        <f t="array" ref="W1825">IF(AND(E1825&lt;&gt;"",K1825="OUI",Q1825="OUI"),60,"")</f>
        <v/>
      </c>
      <c r="X1825" s="56"/>
      <c r="Y1825" s="49"/>
      <c r="Z1825" s="49"/>
      <c r="AA1825" s="51"/>
      <c r="AB1825" s="48"/>
    </row>
    <row r="1826" spans="1:28" x14ac:dyDescent="0.25">
      <c r="A1826" s="152" t="str">
        <f t="array" ref="A1826">IF(D1826="",RIGHT(E1826,7),"")</f>
        <v>5286825</v>
      </c>
      <c r="B1826" s="152">
        <f t="array" ref="B1826">E1826</f>
        <v>10005286825</v>
      </c>
      <c r="C1826" s="61" t="str">
        <f t="array" ref="C1826">IFERROR(VLOOKUP(B1826,RT!A:B,2,FALSE),"")</f>
        <v/>
      </c>
      <c r="D1826" s="7" t="str">
        <f t="array" ref="D1826">IFERROR(VLOOKUP(B1826,RT!A:J,10,FALSE),"")</f>
        <v/>
      </c>
      <c r="E1826" s="203">
        <v>10005286825</v>
      </c>
      <c r="F1826" s="204" t="s">
        <v>2165</v>
      </c>
      <c r="G1826" s="204" t="s">
        <v>70</v>
      </c>
      <c r="H1826" s="204"/>
      <c r="I1826" s="204" t="s">
        <v>2103</v>
      </c>
      <c r="J1826" s="202" t="s">
        <v>72</v>
      </c>
      <c r="K1826" s="169" t="str">
        <f t="array" ref="K1826">IFERROR(VLOOKUP(B1826,RT!A:K,11,FALSE),"")</f>
        <v/>
      </c>
      <c r="L1826" s="170" t="str">
        <f t="array" ref="L1826">IFERROR(VLOOKUP(B1826,RT!A:AJ,36,FALSE),"")</f>
        <v/>
      </c>
      <c r="M1826" s="53" t="str">
        <f t="array" ref="M1826">IFERROR(VLOOKUP(B1826,RT!A:AL,38,FALSE),"")</f>
        <v/>
      </c>
      <c r="N1826" s="52" t="str">
        <f t="array" ref="N1826">IFERROR(VLOOKUP(B1826,RT!A:AK,37,FALSE),"")</f>
        <v/>
      </c>
      <c r="O1826" s="54" t="str">
        <f t="array" ref="O1826">IFERROR(VLOOKUP(B1826,RT!A:I,9,FALSE),"")</f>
        <v/>
      </c>
      <c r="P1826" s="52" t="str">
        <f t="array" ref="P1826">IFERROR(VLOOKUP(B1826,RT!A:H,8,FALSE),"")</f>
        <v/>
      </c>
      <c r="Q1826" s="55" t="str">
        <f t="array" ref="Q1826">IFERROR(VLOOKUP(B1826,RT!A:AA,27,FALSE),"")</f>
        <v/>
      </c>
      <c r="R1826" s="56" t="str">
        <f t="array" ref="R1826">IF(AND(E1826&lt;&gt;"",G1826="INS",K1826="OUI",M1826&gt;0),M1826*IF($O1826&gt;41790,5.94,5.65),"")</f>
        <v/>
      </c>
      <c r="S1826" s="50" t="str">
        <f t="array" ref="S1826">IF(AND(E1826&lt;&gt;"",G1826="REV",K1826="OUI",M1826&gt;0),M1826*IF($O1826&gt;41790,6.2,5.9),"")</f>
        <v/>
      </c>
      <c r="T1826" s="57" t="str">
        <f t="array" ref="T1826">IF(AND(E1826&lt;&gt;"",K1826="NON",OR(L1826="Branchement individuel",L1826="Batiment détruit")),3,"")</f>
        <v/>
      </c>
      <c r="U1826" s="58"/>
      <c r="V1826" s="58" t="str">
        <f t="array" ref="V1826">IF(AND(E1826&lt;&gt;"",K1826="OUI",Q1826="OUI"),18,"")</f>
        <v/>
      </c>
      <c r="W1826" s="49" t="str">
        <f t="array" ref="W1826">IF(AND(E1826&lt;&gt;"",K1826="OUI",Q1826="OUI"),60,"")</f>
        <v/>
      </c>
      <c r="X1826" s="56"/>
      <c r="Y1826" s="49"/>
      <c r="Z1826" s="49"/>
      <c r="AA1826" s="51"/>
      <c r="AB1826" s="48"/>
    </row>
    <row r="1827" spans="1:28" x14ac:dyDescent="0.25">
      <c r="A1827" s="152" t="str">
        <f t="array" ref="A1827">IF(D1827="",RIGHT(E1827,7),"")</f>
        <v>5461616</v>
      </c>
      <c r="B1827" s="152">
        <f t="array" ref="B1827">E1827</f>
        <v>10005461616</v>
      </c>
      <c r="C1827" s="61" t="str">
        <f t="array" ref="C1827">IFERROR(VLOOKUP(B1827,RT!A:B,2,FALSE),"")</f>
        <v/>
      </c>
      <c r="D1827" s="7" t="str">
        <f t="array" ref="D1827">IFERROR(VLOOKUP(B1827,RT!A:J,10,FALSE),"")</f>
        <v/>
      </c>
      <c r="E1827" s="203">
        <v>10005461616</v>
      </c>
      <c r="F1827" s="204" t="s">
        <v>2128</v>
      </c>
      <c r="G1827" s="204" t="s">
        <v>70</v>
      </c>
      <c r="H1827" s="204"/>
      <c r="I1827" s="204" t="s">
        <v>2103</v>
      </c>
      <c r="J1827" s="202" t="s">
        <v>72</v>
      </c>
      <c r="K1827" s="169" t="str">
        <f t="array" ref="K1827">IFERROR(VLOOKUP(B1827,RT!A:K,11,FALSE),"")</f>
        <v/>
      </c>
      <c r="L1827" s="170" t="str">
        <f t="array" ref="L1827">IFERROR(VLOOKUP(B1827,RT!A:AJ,36,FALSE),"")</f>
        <v/>
      </c>
      <c r="M1827" s="53" t="str">
        <f t="array" ref="M1827">IFERROR(VLOOKUP(B1827,RT!A:AL,38,FALSE),"")</f>
        <v/>
      </c>
      <c r="N1827" s="52" t="str">
        <f t="array" ref="N1827">IFERROR(VLOOKUP(B1827,RT!A:AK,37,FALSE),"")</f>
        <v/>
      </c>
      <c r="O1827" s="54" t="str">
        <f t="array" ref="O1827">IFERROR(VLOOKUP(B1827,RT!A:I,9,FALSE),"")</f>
        <v/>
      </c>
      <c r="P1827" s="52" t="str">
        <f t="array" ref="P1827">IFERROR(VLOOKUP(B1827,RT!A:H,8,FALSE),"")</f>
        <v/>
      </c>
      <c r="Q1827" s="55" t="str">
        <f t="array" ref="Q1827">IFERROR(VLOOKUP(B1827,RT!A:AA,27,FALSE),"")</f>
        <v/>
      </c>
      <c r="R1827" s="56" t="str">
        <f t="array" ref="R1827">IF(AND(E1827&lt;&gt;"",G1827="INS",K1827="OUI",M1827&gt;0),M1827*IF($O1827&gt;41790,5.94,5.65),"")</f>
        <v/>
      </c>
      <c r="S1827" s="50" t="str">
        <f t="array" ref="S1827">IF(AND(E1827&lt;&gt;"",G1827="REV",K1827="OUI",M1827&gt;0),M1827*IF($O1827&gt;41790,6.2,5.9),"")</f>
        <v/>
      </c>
      <c r="T1827" s="57" t="str">
        <f t="array" ref="T1827">IF(AND(E1827&lt;&gt;"",K1827="NON",OR(L1827="Branchement individuel",L1827="Batiment détruit")),3,"")</f>
        <v/>
      </c>
      <c r="U1827" s="58"/>
      <c r="V1827" s="58" t="str">
        <f t="array" ref="V1827">IF(AND(E1827&lt;&gt;"",K1827="OUI",Q1827="OUI"),18,"")</f>
        <v/>
      </c>
      <c r="W1827" s="49" t="str">
        <f t="array" ref="W1827">IF(AND(E1827&lt;&gt;"",K1827="OUI",Q1827="OUI"),60,"")</f>
        <v/>
      </c>
      <c r="X1827" s="56"/>
      <c r="Y1827" s="49"/>
      <c r="Z1827" s="49"/>
      <c r="AA1827" s="51"/>
      <c r="AB1827" s="48"/>
    </row>
    <row r="1828" spans="1:28" x14ac:dyDescent="0.25">
      <c r="A1828" s="152" t="str">
        <f t="array" ref="A1828">IF(D1828="",RIGHT(E1828,7),"")</f>
        <v>5290383</v>
      </c>
      <c r="B1828" s="152">
        <f t="array" ref="B1828">E1828</f>
        <v>10005290383</v>
      </c>
      <c r="C1828" s="61" t="str">
        <f t="array" ref="C1828">IFERROR(VLOOKUP(B1828,RT!A:B,2,FALSE),"")</f>
        <v/>
      </c>
      <c r="D1828" s="7" t="str">
        <f t="array" ref="D1828">IFERROR(VLOOKUP(B1828,RT!A:J,10,FALSE),"")</f>
        <v/>
      </c>
      <c r="E1828" s="203">
        <v>10005290383</v>
      </c>
      <c r="F1828" s="204" t="s">
        <v>2116</v>
      </c>
      <c r="G1828" s="204" t="s">
        <v>70</v>
      </c>
      <c r="H1828" s="204"/>
      <c r="I1828" s="204" t="s">
        <v>2103</v>
      </c>
      <c r="J1828" s="202" t="s">
        <v>72</v>
      </c>
      <c r="K1828" s="169" t="str">
        <f t="array" ref="K1828">IFERROR(VLOOKUP(B1828,RT!A:K,11,FALSE),"")</f>
        <v/>
      </c>
      <c r="L1828" s="170" t="str">
        <f t="array" ref="L1828">IFERROR(VLOOKUP(B1828,RT!A:AJ,36,FALSE),"")</f>
        <v/>
      </c>
      <c r="M1828" s="53" t="str">
        <f t="array" ref="M1828">IFERROR(VLOOKUP(B1828,RT!A:AL,38,FALSE),"")</f>
        <v/>
      </c>
      <c r="N1828" s="52" t="str">
        <f t="array" ref="N1828">IFERROR(VLOOKUP(B1828,RT!A:AK,37,FALSE),"")</f>
        <v/>
      </c>
      <c r="O1828" s="54" t="str">
        <f t="array" ref="O1828">IFERROR(VLOOKUP(B1828,RT!A:I,9,FALSE),"")</f>
        <v/>
      </c>
      <c r="P1828" s="52" t="str">
        <f t="array" ref="P1828">IFERROR(VLOOKUP(B1828,RT!A:H,8,FALSE),"")</f>
        <v/>
      </c>
      <c r="Q1828" s="55" t="str">
        <f t="array" ref="Q1828">IFERROR(VLOOKUP(B1828,RT!A:AA,27,FALSE),"")</f>
        <v/>
      </c>
      <c r="R1828" s="56" t="str">
        <f t="array" ref="R1828">IF(AND(E1828&lt;&gt;"",G1828="INS",K1828="OUI",M1828&gt;0),M1828*IF($O1828&gt;41790,5.94,5.65),"")</f>
        <v/>
      </c>
      <c r="S1828" s="50" t="str">
        <f t="array" ref="S1828">IF(AND(E1828&lt;&gt;"",G1828="REV",K1828="OUI",M1828&gt;0),M1828*IF($O1828&gt;41790,6.2,5.9),"")</f>
        <v/>
      </c>
      <c r="T1828" s="57" t="str">
        <f t="array" ref="T1828">IF(AND(E1828&lt;&gt;"",K1828="NON",OR(L1828="Branchement individuel",L1828="Batiment détruit")),3,"")</f>
        <v/>
      </c>
      <c r="U1828" s="58"/>
      <c r="V1828" s="58" t="str">
        <f t="array" ref="V1828">IF(AND(E1828&lt;&gt;"",K1828="OUI",Q1828="OUI"),18,"")</f>
        <v/>
      </c>
      <c r="W1828" s="49" t="str">
        <f t="array" ref="W1828">IF(AND(E1828&lt;&gt;"",K1828="OUI",Q1828="OUI"),60,"")</f>
        <v/>
      </c>
      <c r="X1828" s="56"/>
      <c r="Y1828" s="49"/>
      <c r="Z1828" s="49"/>
      <c r="AA1828" s="51"/>
      <c r="AB1828" s="48"/>
    </row>
    <row r="1829" spans="1:28" x14ac:dyDescent="0.25">
      <c r="A1829" s="152" t="str">
        <f t="array" ref="A1829">IF(D1829="",RIGHT(E1829,7),"")</f>
        <v>5635669</v>
      </c>
      <c r="B1829" s="152">
        <f t="array" ref="B1829">E1829</f>
        <v>10005635669</v>
      </c>
      <c r="C1829" s="61" t="str">
        <f t="array" ref="C1829">IFERROR(VLOOKUP(B1829,RT!A:B,2,FALSE),"")</f>
        <v/>
      </c>
      <c r="D1829" s="7" t="str">
        <f t="array" ref="D1829">IFERROR(VLOOKUP(B1829,RT!A:J,10,FALSE),"")</f>
        <v/>
      </c>
      <c r="E1829" s="203">
        <v>10005635669</v>
      </c>
      <c r="F1829" s="204" t="s">
        <v>2192</v>
      </c>
      <c r="G1829" s="204" t="s">
        <v>70</v>
      </c>
      <c r="H1829" s="204"/>
      <c r="I1829" s="204" t="s">
        <v>2103</v>
      </c>
      <c r="J1829" s="202" t="s">
        <v>72</v>
      </c>
      <c r="K1829" s="169" t="str">
        <f t="array" ref="K1829">IFERROR(VLOOKUP(B1829,RT!A:K,11,FALSE),"")</f>
        <v/>
      </c>
      <c r="L1829" s="170" t="str">
        <f t="array" ref="L1829">IFERROR(VLOOKUP(B1829,RT!A:AJ,36,FALSE),"")</f>
        <v/>
      </c>
      <c r="M1829" s="53" t="str">
        <f t="array" ref="M1829">IFERROR(VLOOKUP(B1829,RT!A:AL,38,FALSE),"")</f>
        <v/>
      </c>
      <c r="N1829" s="52" t="str">
        <f t="array" ref="N1829">IFERROR(VLOOKUP(B1829,RT!A:AK,37,FALSE),"")</f>
        <v/>
      </c>
      <c r="O1829" s="54" t="str">
        <f t="array" ref="O1829">IFERROR(VLOOKUP(B1829,RT!A:I,9,FALSE),"")</f>
        <v/>
      </c>
      <c r="P1829" s="52" t="str">
        <f t="array" ref="P1829">IFERROR(VLOOKUP(B1829,RT!A:H,8,FALSE),"")</f>
        <v/>
      </c>
      <c r="Q1829" s="55" t="str">
        <f t="array" ref="Q1829">IFERROR(VLOOKUP(B1829,RT!A:AA,27,FALSE),"")</f>
        <v/>
      </c>
      <c r="R1829" s="56" t="str">
        <f t="array" ref="R1829">IF(AND(E1829&lt;&gt;"",G1829="INS",K1829="OUI",M1829&gt;0),M1829*IF($O1829&gt;41790,5.94,5.65),"")</f>
        <v/>
      </c>
      <c r="S1829" s="50" t="str">
        <f t="array" ref="S1829">IF(AND(E1829&lt;&gt;"",G1829="REV",K1829="OUI",M1829&gt;0),M1829*IF($O1829&gt;41790,6.2,5.9),"")</f>
        <v/>
      </c>
      <c r="T1829" s="57" t="str">
        <f t="array" ref="T1829">IF(AND(E1829&lt;&gt;"",K1829="NON",OR(L1829="Branchement individuel",L1829="Batiment détruit")),3,"")</f>
        <v/>
      </c>
      <c r="U1829" s="58"/>
      <c r="V1829" s="58" t="str">
        <f t="array" ref="V1829">IF(AND(E1829&lt;&gt;"",K1829="OUI",Q1829="OUI"),18,"")</f>
        <v/>
      </c>
      <c r="W1829" s="49" t="str">
        <f t="array" ref="W1829">IF(AND(E1829&lt;&gt;"",K1829="OUI",Q1829="OUI"),60,"")</f>
        <v/>
      </c>
      <c r="X1829" s="56"/>
      <c r="Y1829" s="49"/>
      <c r="Z1829" s="49"/>
      <c r="AA1829" s="51"/>
      <c r="AB1829" s="48"/>
    </row>
    <row r="1830" spans="1:28" x14ac:dyDescent="0.25">
      <c r="A1830" s="152" t="str">
        <f t="array" ref="A1830">IF(D1830="",RIGHT(E1830,7),"")</f>
        <v>5460902</v>
      </c>
      <c r="B1830" s="152">
        <f t="array" ref="B1830">E1830</f>
        <v>10005460902</v>
      </c>
      <c r="C1830" s="61" t="str">
        <f t="array" ref="C1830">IFERROR(VLOOKUP(B1830,RT!A:B,2,FALSE),"")</f>
        <v/>
      </c>
      <c r="D1830" s="7" t="str">
        <f t="array" ref="D1830">IFERROR(VLOOKUP(B1830,RT!A:J,10,FALSE),"")</f>
        <v/>
      </c>
      <c r="E1830" s="203">
        <v>10005460902</v>
      </c>
      <c r="F1830" s="204" t="s">
        <v>2127</v>
      </c>
      <c r="G1830" s="204" t="s">
        <v>70</v>
      </c>
      <c r="H1830" s="204"/>
      <c r="I1830" s="204" t="s">
        <v>2103</v>
      </c>
      <c r="J1830" s="202" t="s">
        <v>72</v>
      </c>
      <c r="K1830" s="169" t="str">
        <f t="array" ref="K1830">IFERROR(VLOOKUP(B1830,RT!A:K,11,FALSE),"")</f>
        <v/>
      </c>
      <c r="L1830" s="170" t="str">
        <f t="array" ref="L1830">IFERROR(VLOOKUP(B1830,RT!A:AJ,36,FALSE),"")</f>
        <v/>
      </c>
      <c r="M1830" s="53" t="str">
        <f t="array" ref="M1830">IFERROR(VLOOKUP(B1830,RT!A:AL,38,FALSE),"")</f>
        <v/>
      </c>
      <c r="N1830" s="52" t="str">
        <f t="array" ref="N1830">IFERROR(VLOOKUP(B1830,RT!A:AK,37,FALSE),"")</f>
        <v/>
      </c>
      <c r="O1830" s="54" t="str">
        <f t="array" ref="O1830">IFERROR(VLOOKUP(B1830,RT!A:I,9,FALSE),"")</f>
        <v/>
      </c>
      <c r="P1830" s="52" t="str">
        <f t="array" ref="P1830">IFERROR(VLOOKUP(B1830,RT!A:H,8,FALSE),"")</f>
        <v/>
      </c>
      <c r="Q1830" s="55" t="str">
        <f t="array" ref="Q1830">IFERROR(VLOOKUP(B1830,RT!A:AA,27,FALSE),"")</f>
        <v/>
      </c>
      <c r="R1830" s="56" t="str">
        <f t="array" ref="R1830">IF(AND(E1830&lt;&gt;"",G1830="INS",K1830="OUI",M1830&gt;0),M1830*IF($O1830&gt;41790,5.94,5.65),"")</f>
        <v/>
      </c>
      <c r="S1830" s="50" t="str">
        <f t="array" ref="S1830">IF(AND(E1830&lt;&gt;"",G1830="REV",K1830="OUI",M1830&gt;0),M1830*IF($O1830&gt;41790,6.2,5.9),"")</f>
        <v/>
      </c>
      <c r="T1830" s="57" t="str">
        <f t="array" ref="T1830">IF(AND(E1830&lt;&gt;"",K1830="NON",OR(L1830="Branchement individuel",L1830="Batiment détruit")),3,"")</f>
        <v/>
      </c>
      <c r="U1830" s="58"/>
      <c r="V1830" s="58" t="str">
        <f t="array" ref="V1830">IF(AND(E1830&lt;&gt;"",K1830="OUI",Q1830="OUI"),18,"")</f>
        <v/>
      </c>
      <c r="W1830" s="49" t="str">
        <f t="array" ref="W1830">IF(AND(E1830&lt;&gt;"",K1830="OUI",Q1830="OUI"),60,"")</f>
        <v/>
      </c>
      <c r="X1830" s="56"/>
      <c r="Y1830" s="49"/>
      <c r="Z1830" s="49"/>
      <c r="AA1830" s="51"/>
      <c r="AB1830" s="48"/>
    </row>
    <row r="1831" spans="1:28" x14ac:dyDescent="0.25">
      <c r="A1831" s="152" t="str">
        <f t="array" ref="A1831">IF(D1831="",RIGHT(E1831,7),"")</f>
        <v>5608439</v>
      </c>
      <c r="B1831" s="152">
        <f t="array" ref="B1831">E1831</f>
        <v>10005608439</v>
      </c>
      <c r="C1831" s="61" t="str">
        <f t="array" ref="C1831">IFERROR(VLOOKUP(B1831,RT!A:B,2,FALSE),"")</f>
        <v/>
      </c>
      <c r="D1831" s="7" t="str">
        <f t="array" ref="D1831">IFERROR(VLOOKUP(B1831,RT!A:J,10,FALSE),"")</f>
        <v/>
      </c>
      <c r="E1831" s="203">
        <v>10005608439</v>
      </c>
      <c r="F1831" s="204" t="s">
        <v>2191</v>
      </c>
      <c r="G1831" s="204" t="s">
        <v>70</v>
      </c>
      <c r="H1831" s="204"/>
      <c r="I1831" s="204" t="s">
        <v>2103</v>
      </c>
      <c r="J1831" s="202" t="s">
        <v>72</v>
      </c>
      <c r="K1831" s="169" t="str">
        <f t="array" ref="K1831">IFERROR(VLOOKUP(B1831,RT!A:K,11,FALSE),"")</f>
        <v/>
      </c>
      <c r="L1831" s="170" t="str">
        <f t="array" ref="L1831">IFERROR(VLOOKUP(B1831,RT!A:AJ,36,FALSE),"")</f>
        <v/>
      </c>
      <c r="M1831" s="53" t="str">
        <f t="array" ref="M1831">IFERROR(VLOOKUP(B1831,RT!A:AL,38,FALSE),"")</f>
        <v/>
      </c>
      <c r="N1831" s="52" t="str">
        <f t="array" ref="N1831">IFERROR(VLOOKUP(B1831,RT!A:AK,37,FALSE),"")</f>
        <v/>
      </c>
      <c r="O1831" s="54" t="str">
        <f t="array" ref="O1831">IFERROR(VLOOKUP(B1831,RT!A:I,9,FALSE),"")</f>
        <v/>
      </c>
      <c r="P1831" s="52" t="str">
        <f t="array" ref="P1831">IFERROR(VLOOKUP(B1831,RT!A:H,8,FALSE),"")</f>
        <v/>
      </c>
      <c r="Q1831" s="55" t="str">
        <f t="array" ref="Q1831">IFERROR(VLOOKUP(B1831,RT!A:AA,27,FALSE),"")</f>
        <v/>
      </c>
      <c r="R1831" s="56" t="str">
        <f t="array" ref="R1831">IF(AND(E1831&lt;&gt;"",G1831="INS",K1831="OUI",M1831&gt;0),M1831*IF($O1831&gt;41790,5.94,5.65),"")</f>
        <v/>
      </c>
      <c r="S1831" s="50" t="str">
        <f t="array" ref="S1831">IF(AND(E1831&lt;&gt;"",G1831="REV",K1831="OUI",M1831&gt;0),M1831*IF($O1831&gt;41790,6.2,5.9),"")</f>
        <v/>
      </c>
      <c r="T1831" s="57" t="str">
        <f t="array" ref="T1831">IF(AND(E1831&lt;&gt;"",K1831="NON",OR(L1831="Branchement individuel",L1831="Batiment détruit")),3,"")</f>
        <v/>
      </c>
      <c r="U1831" s="58"/>
      <c r="V1831" s="58" t="str">
        <f t="array" ref="V1831">IF(AND(E1831&lt;&gt;"",K1831="OUI",Q1831="OUI"),18,"")</f>
        <v/>
      </c>
      <c r="W1831" s="49" t="str">
        <f t="array" ref="W1831">IF(AND(E1831&lt;&gt;"",K1831="OUI",Q1831="OUI"),60,"")</f>
        <v/>
      </c>
      <c r="X1831" s="56"/>
      <c r="Y1831" s="49"/>
      <c r="Z1831" s="49"/>
      <c r="AA1831" s="51"/>
      <c r="AB1831" s="48"/>
    </row>
    <row r="1832" spans="1:28" x14ac:dyDescent="0.25">
      <c r="A1832" s="152" t="str">
        <f t="array" ref="A1832">IF(D1832="",RIGHT(E1832,7),"")</f>
        <v>5223944</v>
      </c>
      <c r="B1832" s="152">
        <f t="array" ref="B1832">E1832</f>
        <v>10005223944</v>
      </c>
      <c r="C1832" s="61" t="str">
        <f t="array" ref="C1832">IFERROR(VLOOKUP(B1832,RT!A:B,2,FALSE),"")</f>
        <v/>
      </c>
      <c r="D1832" s="7" t="str">
        <f t="array" ref="D1832">IFERROR(VLOOKUP(B1832,RT!A:J,10,FALSE),"")</f>
        <v/>
      </c>
      <c r="E1832" s="203">
        <v>10005223944</v>
      </c>
      <c r="F1832" s="204" t="s">
        <v>2112</v>
      </c>
      <c r="G1832" s="204" t="s">
        <v>70</v>
      </c>
      <c r="H1832" s="204"/>
      <c r="I1832" s="204" t="s">
        <v>2103</v>
      </c>
      <c r="J1832" s="202" t="s">
        <v>72</v>
      </c>
      <c r="K1832" s="169" t="str">
        <f t="array" ref="K1832">IFERROR(VLOOKUP(B1832,RT!A:K,11,FALSE),"")</f>
        <v/>
      </c>
      <c r="L1832" s="170" t="str">
        <f t="array" ref="L1832">IFERROR(VLOOKUP(B1832,RT!A:AJ,36,FALSE),"")</f>
        <v/>
      </c>
      <c r="M1832" s="53" t="str">
        <f t="array" ref="M1832">IFERROR(VLOOKUP(B1832,RT!A:AL,38,FALSE),"")</f>
        <v/>
      </c>
      <c r="N1832" s="52" t="str">
        <f t="array" ref="N1832">IFERROR(VLOOKUP(B1832,RT!A:AK,37,FALSE),"")</f>
        <v/>
      </c>
      <c r="O1832" s="54" t="str">
        <f t="array" ref="O1832">IFERROR(VLOOKUP(B1832,RT!A:I,9,FALSE),"")</f>
        <v/>
      </c>
      <c r="P1832" s="52" t="str">
        <f t="array" ref="P1832">IFERROR(VLOOKUP(B1832,RT!A:H,8,FALSE),"")</f>
        <v/>
      </c>
      <c r="Q1832" s="55" t="str">
        <f t="array" ref="Q1832">IFERROR(VLOOKUP(B1832,RT!A:AA,27,FALSE),"")</f>
        <v/>
      </c>
      <c r="R1832" s="56" t="str">
        <f t="array" ref="R1832">IF(AND(E1832&lt;&gt;"",G1832="INS",K1832="OUI",M1832&gt;0),M1832*IF($O1832&gt;41790,5.94,5.65),"")</f>
        <v/>
      </c>
      <c r="S1832" s="50" t="str">
        <f t="array" ref="S1832">IF(AND(E1832&lt;&gt;"",G1832="REV",K1832="OUI",M1832&gt;0),M1832*IF($O1832&gt;41790,6.2,5.9),"")</f>
        <v/>
      </c>
      <c r="T1832" s="57" t="str">
        <f t="array" ref="T1832">IF(AND(E1832&lt;&gt;"",K1832="NON",OR(L1832="Branchement individuel",L1832="Batiment détruit")),3,"")</f>
        <v/>
      </c>
      <c r="U1832" s="58"/>
      <c r="V1832" s="58" t="str">
        <f t="array" ref="V1832">IF(AND(E1832&lt;&gt;"",K1832="OUI",Q1832="OUI"),18,"")</f>
        <v/>
      </c>
      <c r="W1832" s="49" t="str">
        <f t="array" ref="W1832">IF(AND(E1832&lt;&gt;"",K1832="OUI",Q1832="OUI"),60,"")</f>
        <v/>
      </c>
      <c r="X1832" s="56"/>
      <c r="Y1832" s="49"/>
      <c r="Z1832" s="49"/>
      <c r="AA1832" s="51"/>
      <c r="AB1832" s="48"/>
    </row>
    <row r="1833" spans="1:28" x14ac:dyDescent="0.25">
      <c r="A1833" s="152" t="str">
        <f t="array" ref="A1833">IF(D1833="",RIGHT(E1833,7),"")</f>
        <v>5223812</v>
      </c>
      <c r="B1833" s="152">
        <f t="array" ref="B1833">E1833</f>
        <v>10005223812</v>
      </c>
      <c r="C1833" s="61" t="str">
        <f t="array" ref="C1833">IFERROR(VLOOKUP(B1833,RT!A:B,2,FALSE),"")</f>
        <v/>
      </c>
      <c r="D1833" s="7" t="str">
        <f t="array" ref="D1833">IFERROR(VLOOKUP(B1833,RT!A:J,10,FALSE),"")</f>
        <v/>
      </c>
      <c r="E1833" s="203">
        <v>10005223812</v>
      </c>
      <c r="F1833" s="204" t="s">
        <v>2114</v>
      </c>
      <c r="G1833" s="204" t="s">
        <v>70</v>
      </c>
      <c r="H1833" s="204"/>
      <c r="I1833" s="204" t="s">
        <v>2103</v>
      </c>
      <c r="J1833" s="202" t="s">
        <v>72</v>
      </c>
      <c r="K1833" s="169" t="str">
        <f t="array" ref="K1833">IFERROR(VLOOKUP(B1833,RT!A:K,11,FALSE),"")</f>
        <v/>
      </c>
      <c r="L1833" s="170" t="str">
        <f t="array" ref="L1833">IFERROR(VLOOKUP(B1833,RT!A:AJ,36,FALSE),"")</f>
        <v/>
      </c>
      <c r="M1833" s="53" t="str">
        <f t="array" ref="M1833">IFERROR(VLOOKUP(B1833,RT!A:AL,38,FALSE),"")</f>
        <v/>
      </c>
      <c r="N1833" s="52" t="str">
        <f t="array" ref="N1833">IFERROR(VLOOKUP(B1833,RT!A:AK,37,FALSE),"")</f>
        <v/>
      </c>
      <c r="O1833" s="54" t="str">
        <f t="array" ref="O1833">IFERROR(VLOOKUP(B1833,RT!A:I,9,FALSE),"")</f>
        <v/>
      </c>
      <c r="P1833" s="52" t="str">
        <f t="array" ref="P1833">IFERROR(VLOOKUP(B1833,RT!A:H,8,FALSE),"")</f>
        <v/>
      </c>
      <c r="Q1833" s="55" t="str">
        <f t="array" ref="Q1833">IFERROR(VLOOKUP(B1833,RT!A:AA,27,FALSE),"")</f>
        <v/>
      </c>
      <c r="R1833" s="56" t="str">
        <f t="array" ref="R1833">IF(AND(E1833&lt;&gt;"",G1833="INS",K1833="OUI",M1833&gt;0),M1833*IF($O1833&gt;41790,5.94,5.65),"")</f>
        <v/>
      </c>
      <c r="S1833" s="50" t="str">
        <f t="array" ref="S1833">IF(AND(E1833&lt;&gt;"",G1833="REV",K1833="OUI",M1833&gt;0),M1833*IF($O1833&gt;41790,6.2,5.9),"")</f>
        <v/>
      </c>
      <c r="T1833" s="57" t="str">
        <f t="array" ref="T1833">IF(AND(E1833&lt;&gt;"",K1833="NON",OR(L1833="Branchement individuel",L1833="Batiment détruit")),3,"")</f>
        <v/>
      </c>
      <c r="U1833" s="58"/>
      <c r="V1833" s="58" t="str">
        <f t="array" ref="V1833">IF(AND(E1833&lt;&gt;"",K1833="OUI",Q1833="OUI"),18,"")</f>
        <v/>
      </c>
      <c r="W1833" s="49" t="str">
        <f t="array" ref="W1833">IF(AND(E1833&lt;&gt;"",K1833="OUI",Q1833="OUI"),60,"")</f>
        <v/>
      </c>
      <c r="X1833" s="56"/>
      <c r="Y1833" s="49"/>
      <c r="Z1833" s="49"/>
      <c r="AA1833" s="51"/>
      <c r="AB1833" s="48"/>
    </row>
    <row r="1834" spans="1:28" x14ac:dyDescent="0.25">
      <c r="A1834" s="152" t="str">
        <f t="array" ref="A1834">IF(D1834="",RIGHT(E1834,7),"")</f>
        <v>5460899</v>
      </c>
      <c r="B1834" s="152">
        <f t="array" ref="B1834">E1834</f>
        <v>10005460899</v>
      </c>
      <c r="C1834" s="61" t="str">
        <f t="array" ref="C1834">IFERROR(VLOOKUP(B1834,RT!A:B,2,FALSE),"")</f>
        <v/>
      </c>
      <c r="D1834" s="7" t="str">
        <f t="array" ref="D1834">IFERROR(VLOOKUP(B1834,RT!A:J,10,FALSE),"")</f>
        <v/>
      </c>
      <c r="E1834" s="203">
        <v>10005460899</v>
      </c>
      <c r="F1834" s="204" t="s">
        <v>2150</v>
      </c>
      <c r="G1834" s="204" t="s">
        <v>70</v>
      </c>
      <c r="H1834" s="204"/>
      <c r="I1834" s="204" t="s">
        <v>2103</v>
      </c>
      <c r="J1834" s="202" t="s">
        <v>72</v>
      </c>
      <c r="K1834" s="169" t="str">
        <f t="array" ref="K1834">IFERROR(VLOOKUP(B1834,RT!A:K,11,FALSE),"")</f>
        <v/>
      </c>
      <c r="L1834" s="170" t="str">
        <f t="array" ref="L1834">IFERROR(VLOOKUP(B1834,RT!A:AJ,36,FALSE),"")</f>
        <v/>
      </c>
      <c r="M1834" s="53" t="str">
        <f t="array" ref="M1834">IFERROR(VLOOKUP(B1834,RT!A:AL,38,FALSE),"")</f>
        <v/>
      </c>
      <c r="N1834" s="52" t="str">
        <f t="array" ref="N1834">IFERROR(VLOOKUP(B1834,RT!A:AK,37,FALSE),"")</f>
        <v/>
      </c>
      <c r="O1834" s="54" t="str">
        <f t="array" ref="O1834">IFERROR(VLOOKUP(B1834,RT!A:I,9,FALSE),"")</f>
        <v/>
      </c>
      <c r="P1834" s="52" t="str">
        <f t="array" ref="P1834">IFERROR(VLOOKUP(B1834,RT!A:H,8,FALSE),"")</f>
        <v/>
      </c>
      <c r="Q1834" s="55" t="str">
        <f t="array" ref="Q1834">IFERROR(VLOOKUP(B1834,RT!A:AA,27,FALSE),"")</f>
        <v/>
      </c>
      <c r="R1834" s="56" t="str">
        <f t="array" ref="R1834">IF(AND(E1834&lt;&gt;"",G1834="INS",K1834="OUI",M1834&gt;0),M1834*IF($O1834&gt;41790,5.94,5.65),"")</f>
        <v/>
      </c>
      <c r="S1834" s="50" t="str">
        <f t="array" ref="S1834">IF(AND(E1834&lt;&gt;"",G1834="REV",K1834="OUI",M1834&gt;0),M1834*IF($O1834&gt;41790,6.2,5.9),"")</f>
        <v/>
      </c>
      <c r="T1834" s="57" t="str">
        <f t="array" ref="T1834">IF(AND(E1834&lt;&gt;"",K1834="NON",OR(L1834="Branchement individuel",L1834="Batiment détruit")),3,"")</f>
        <v/>
      </c>
      <c r="U1834" s="58"/>
      <c r="V1834" s="58" t="str">
        <f t="array" ref="V1834">IF(AND(E1834&lt;&gt;"",K1834="OUI",Q1834="OUI"),18,"")</f>
        <v/>
      </c>
      <c r="W1834" s="49" t="str">
        <f t="array" ref="W1834">IF(AND(E1834&lt;&gt;"",K1834="OUI",Q1834="OUI"),60,"")</f>
        <v/>
      </c>
      <c r="X1834" s="56"/>
      <c r="Y1834" s="49"/>
      <c r="Z1834" s="49"/>
      <c r="AA1834" s="51"/>
      <c r="AB1834" s="48"/>
    </row>
    <row r="1835" spans="1:28" x14ac:dyDescent="0.25">
      <c r="A1835" s="152" t="str">
        <f t="array" ref="A1835">IF(D1835="",RIGHT(E1835,7),"")</f>
        <v>5422938</v>
      </c>
      <c r="B1835" s="152">
        <f t="array" ref="B1835">E1835</f>
        <v>10005422938</v>
      </c>
      <c r="C1835" s="61" t="str">
        <f t="array" ref="C1835">IFERROR(VLOOKUP(B1835,RT!A:B,2,FALSE),"")</f>
        <v/>
      </c>
      <c r="D1835" s="7" t="str">
        <f t="array" ref="D1835">IFERROR(VLOOKUP(B1835,RT!A:J,10,FALSE),"")</f>
        <v/>
      </c>
      <c r="E1835" s="203">
        <v>10005422938</v>
      </c>
      <c r="F1835" s="204" t="s">
        <v>2183</v>
      </c>
      <c r="G1835" s="204" t="s">
        <v>70</v>
      </c>
      <c r="H1835" s="204"/>
      <c r="I1835" s="204" t="s">
        <v>2103</v>
      </c>
      <c r="J1835" s="202" t="s">
        <v>72</v>
      </c>
      <c r="K1835" s="169" t="str">
        <f t="array" ref="K1835">IFERROR(VLOOKUP(B1835,RT!A:K,11,FALSE),"")</f>
        <v/>
      </c>
      <c r="L1835" s="170" t="str">
        <f t="array" ref="L1835">IFERROR(VLOOKUP(B1835,RT!A:AJ,36,FALSE),"")</f>
        <v/>
      </c>
      <c r="M1835" s="53" t="str">
        <f t="array" ref="M1835">IFERROR(VLOOKUP(B1835,RT!A:AL,38,FALSE),"")</f>
        <v/>
      </c>
      <c r="N1835" s="52" t="str">
        <f t="array" ref="N1835">IFERROR(VLOOKUP(B1835,RT!A:AK,37,FALSE),"")</f>
        <v/>
      </c>
      <c r="O1835" s="54" t="str">
        <f t="array" ref="O1835">IFERROR(VLOOKUP(B1835,RT!A:I,9,FALSE),"")</f>
        <v/>
      </c>
      <c r="P1835" s="52" t="str">
        <f t="array" ref="P1835">IFERROR(VLOOKUP(B1835,RT!A:H,8,FALSE),"")</f>
        <v/>
      </c>
      <c r="Q1835" s="55" t="str">
        <f t="array" ref="Q1835">IFERROR(VLOOKUP(B1835,RT!A:AA,27,FALSE),"")</f>
        <v/>
      </c>
      <c r="R1835" s="56" t="str">
        <f t="array" ref="R1835">IF(AND(E1835&lt;&gt;"",G1835="INS",K1835="OUI",M1835&gt;0),M1835*IF($O1835&gt;41790,5.94,5.65),"")</f>
        <v/>
      </c>
      <c r="S1835" s="50" t="str">
        <f t="array" ref="S1835">IF(AND(E1835&lt;&gt;"",G1835="REV",K1835="OUI",M1835&gt;0),M1835*IF($O1835&gt;41790,6.2,5.9),"")</f>
        <v/>
      </c>
      <c r="T1835" s="57" t="str">
        <f t="array" ref="T1835">IF(AND(E1835&lt;&gt;"",K1835="NON",OR(L1835="Branchement individuel",L1835="Batiment détruit")),3,"")</f>
        <v/>
      </c>
      <c r="U1835" s="58"/>
      <c r="V1835" s="58" t="str">
        <f t="array" ref="V1835">IF(AND(E1835&lt;&gt;"",K1835="OUI",Q1835="OUI"),18,"")</f>
        <v/>
      </c>
      <c r="W1835" s="49" t="str">
        <f t="array" ref="W1835">IF(AND(E1835&lt;&gt;"",K1835="OUI",Q1835="OUI"),60,"")</f>
        <v/>
      </c>
      <c r="X1835" s="56"/>
      <c r="Y1835" s="49"/>
      <c r="Z1835" s="49"/>
      <c r="AA1835" s="51"/>
      <c r="AB1835" s="48"/>
    </row>
    <row r="1836" spans="1:28" x14ac:dyDescent="0.25">
      <c r="A1836" s="152" t="str">
        <f t="array" ref="A1836">IF(D1836="",RIGHT(E1836,7),"")</f>
        <v>5581249</v>
      </c>
      <c r="B1836" s="152">
        <f t="array" ref="B1836">E1836</f>
        <v>10005581249</v>
      </c>
      <c r="C1836" s="61" t="str">
        <f t="array" ref="C1836">IFERROR(VLOOKUP(B1836,RT!A:B,2,FALSE),"")</f>
        <v/>
      </c>
      <c r="D1836" s="7" t="str">
        <f t="array" ref="D1836">IFERROR(VLOOKUP(B1836,RT!A:J,10,FALSE),"")</f>
        <v/>
      </c>
      <c r="E1836" s="203">
        <v>10005581249</v>
      </c>
      <c r="F1836" s="204" t="s">
        <v>2132</v>
      </c>
      <c r="G1836" s="204" t="s">
        <v>70</v>
      </c>
      <c r="H1836" s="204"/>
      <c r="I1836" s="204" t="s">
        <v>2103</v>
      </c>
      <c r="J1836" s="202" t="s">
        <v>72</v>
      </c>
      <c r="K1836" s="169" t="str">
        <f t="array" ref="K1836">IFERROR(VLOOKUP(B1836,RT!A:K,11,FALSE),"")</f>
        <v/>
      </c>
      <c r="L1836" s="170" t="str">
        <f t="array" ref="L1836">IFERROR(VLOOKUP(B1836,RT!A:AJ,36,FALSE),"")</f>
        <v/>
      </c>
      <c r="M1836" s="53" t="str">
        <f t="array" ref="M1836">IFERROR(VLOOKUP(B1836,RT!A:AL,38,FALSE),"")</f>
        <v/>
      </c>
      <c r="N1836" s="52" t="str">
        <f t="array" ref="N1836">IFERROR(VLOOKUP(B1836,RT!A:AK,37,FALSE),"")</f>
        <v/>
      </c>
      <c r="O1836" s="54" t="str">
        <f t="array" ref="O1836">IFERROR(VLOOKUP(B1836,RT!A:I,9,FALSE),"")</f>
        <v/>
      </c>
      <c r="P1836" s="52" t="str">
        <f t="array" ref="P1836">IFERROR(VLOOKUP(B1836,RT!A:H,8,FALSE),"")</f>
        <v/>
      </c>
      <c r="Q1836" s="55" t="str">
        <f t="array" ref="Q1836">IFERROR(VLOOKUP(B1836,RT!A:AA,27,FALSE),"")</f>
        <v/>
      </c>
      <c r="R1836" s="56" t="str">
        <f t="array" ref="R1836">IF(AND(E1836&lt;&gt;"",G1836="INS",K1836="OUI",M1836&gt;0),M1836*IF($O1836&gt;41790,5.94,5.65),"")</f>
        <v/>
      </c>
      <c r="S1836" s="50" t="str">
        <f t="array" ref="S1836">IF(AND(E1836&lt;&gt;"",G1836="REV",K1836="OUI",M1836&gt;0),M1836*IF($O1836&gt;41790,6.2,5.9),"")</f>
        <v/>
      </c>
      <c r="T1836" s="57" t="str">
        <f t="array" ref="T1836">IF(AND(E1836&lt;&gt;"",K1836="NON",OR(L1836="Branchement individuel",L1836="Batiment détruit")),3,"")</f>
        <v/>
      </c>
      <c r="U1836" s="58"/>
      <c r="V1836" s="58" t="str">
        <f t="array" ref="V1836">IF(AND(E1836&lt;&gt;"",K1836="OUI",Q1836="OUI"),18,"")</f>
        <v/>
      </c>
      <c r="W1836" s="49" t="str">
        <f t="array" ref="W1836">IF(AND(E1836&lt;&gt;"",K1836="OUI",Q1836="OUI"),60,"")</f>
        <v/>
      </c>
      <c r="X1836" s="56"/>
      <c r="Y1836" s="49"/>
      <c r="Z1836" s="49"/>
      <c r="AA1836" s="51"/>
      <c r="AB1836" s="48"/>
    </row>
    <row r="1837" spans="1:28" x14ac:dyDescent="0.25">
      <c r="A1837" s="152" t="str">
        <f t="array" ref="A1837">IF(D1837="",RIGHT(E1837,7),"")</f>
        <v>5461609</v>
      </c>
      <c r="B1837" s="152">
        <f t="array" ref="B1837">E1837</f>
        <v>10005461609</v>
      </c>
      <c r="C1837" s="61" t="str">
        <f t="array" ref="C1837">IFERROR(VLOOKUP(B1837,RT!A:B,2,FALSE),"")</f>
        <v/>
      </c>
      <c r="D1837" s="7" t="str">
        <f t="array" ref="D1837">IFERROR(VLOOKUP(B1837,RT!A:J,10,FALSE),"")</f>
        <v/>
      </c>
      <c r="E1837" s="203">
        <v>10005461609</v>
      </c>
      <c r="F1837" s="204" t="s">
        <v>2138</v>
      </c>
      <c r="G1837" s="204" t="s">
        <v>70</v>
      </c>
      <c r="H1837" s="204"/>
      <c r="I1837" s="204" t="s">
        <v>2103</v>
      </c>
      <c r="J1837" s="202" t="s">
        <v>72</v>
      </c>
      <c r="K1837" s="169" t="str">
        <f t="array" ref="K1837">IFERROR(VLOOKUP(B1837,RT!A:K,11,FALSE),"")</f>
        <v/>
      </c>
      <c r="L1837" s="170" t="str">
        <f t="array" ref="L1837">IFERROR(VLOOKUP(B1837,RT!A:AJ,36,FALSE),"")</f>
        <v/>
      </c>
      <c r="M1837" s="53" t="str">
        <f t="array" ref="M1837">IFERROR(VLOOKUP(B1837,RT!A:AL,38,FALSE),"")</f>
        <v/>
      </c>
      <c r="N1837" s="52" t="str">
        <f t="array" ref="N1837">IFERROR(VLOOKUP(B1837,RT!A:AK,37,FALSE),"")</f>
        <v/>
      </c>
      <c r="O1837" s="54" t="str">
        <f t="array" ref="O1837">IFERROR(VLOOKUP(B1837,RT!A:I,9,FALSE),"")</f>
        <v/>
      </c>
      <c r="P1837" s="52" t="str">
        <f t="array" ref="P1837">IFERROR(VLOOKUP(B1837,RT!A:H,8,FALSE),"")</f>
        <v/>
      </c>
      <c r="Q1837" s="55" t="str">
        <f t="array" ref="Q1837">IFERROR(VLOOKUP(B1837,RT!A:AA,27,FALSE),"")</f>
        <v/>
      </c>
      <c r="R1837" s="56" t="str">
        <f t="array" ref="R1837">IF(AND(E1837&lt;&gt;"",G1837="INS",K1837="OUI",M1837&gt;0),M1837*IF($O1837&gt;41790,5.94,5.65),"")</f>
        <v/>
      </c>
      <c r="S1837" s="50" t="str">
        <f t="array" ref="S1837">IF(AND(E1837&lt;&gt;"",G1837="REV",K1837="OUI",M1837&gt;0),M1837*IF($O1837&gt;41790,6.2,5.9),"")</f>
        <v/>
      </c>
      <c r="T1837" s="57" t="str">
        <f t="array" ref="T1837">IF(AND(E1837&lt;&gt;"",K1837="NON",OR(L1837="Branchement individuel",L1837="Batiment détruit")),3,"")</f>
        <v/>
      </c>
      <c r="U1837" s="58"/>
      <c r="V1837" s="58" t="str">
        <f t="array" ref="V1837">IF(AND(E1837&lt;&gt;"",K1837="OUI",Q1837="OUI"),18,"")</f>
        <v/>
      </c>
      <c r="W1837" s="49" t="str">
        <f t="array" ref="W1837">IF(AND(E1837&lt;&gt;"",K1837="OUI",Q1837="OUI"),60,"")</f>
        <v/>
      </c>
      <c r="X1837" s="56"/>
      <c r="Y1837" s="49"/>
      <c r="Z1837" s="49"/>
      <c r="AA1837" s="51"/>
      <c r="AB1837" s="48"/>
    </row>
    <row r="1838" spans="1:28" x14ac:dyDescent="0.25">
      <c r="A1838" s="152" t="str">
        <f t="array" ref="A1838">IF(D1838="",RIGHT(E1838,7),"")</f>
        <v>5458853</v>
      </c>
      <c r="B1838" s="152">
        <f t="array" ref="B1838">E1838</f>
        <v>10005458853</v>
      </c>
      <c r="C1838" s="61" t="str">
        <f t="array" ref="C1838">IFERROR(VLOOKUP(B1838,RT!A:B,2,FALSE),"")</f>
        <v/>
      </c>
      <c r="D1838" s="7" t="str">
        <f t="array" ref="D1838">IFERROR(VLOOKUP(B1838,RT!A:J,10,FALSE),"")</f>
        <v/>
      </c>
      <c r="E1838" s="203">
        <v>10005458853</v>
      </c>
      <c r="F1838" s="204" t="s">
        <v>2157</v>
      </c>
      <c r="G1838" s="204" t="s">
        <v>70</v>
      </c>
      <c r="H1838" s="204"/>
      <c r="I1838" s="204" t="s">
        <v>2103</v>
      </c>
      <c r="J1838" s="202" t="s">
        <v>72</v>
      </c>
      <c r="K1838" s="169" t="str">
        <f t="array" ref="K1838">IFERROR(VLOOKUP(B1838,RT!A:K,11,FALSE),"")</f>
        <v/>
      </c>
      <c r="L1838" s="170" t="str">
        <f t="array" ref="L1838">IFERROR(VLOOKUP(B1838,RT!A:AJ,36,FALSE),"")</f>
        <v/>
      </c>
      <c r="M1838" s="53" t="str">
        <f t="array" ref="M1838">IFERROR(VLOOKUP(B1838,RT!A:AL,38,FALSE),"")</f>
        <v/>
      </c>
      <c r="N1838" s="52" t="str">
        <f t="array" ref="N1838">IFERROR(VLOOKUP(B1838,RT!A:AK,37,FALSE),"")</f>
        <v/>
      </c>
      <c r="O1838" s="54" t="str">
        <f t="array" ref="O1838">IFERROR(VLOOKUP(B1838,RT!A:I,9,FALSE),"")</f>
        <v/>
      </c>
      <c r="P1838" s="52" t="str">
        <f t="array" ref="P1838">IFERROR(VLOOKUP(B1838,RT!A:H,8,FALSE),"")</f>
        <v/>
      </c>
      <c r="Q1838" s="55" t="str">
        <f t="array" ref="Q1838">IFERROR(VLOOKUP(B1838,RT!A:AA,27,FALSE),"")</f>
        <v/>
      </c>
      <c r="R1838" s="56" t="str">
        <f t="array" ref="R1838">IF(AND(E1838&lt;&gt;"",G1838="INS",K1838="OUI",M1838&gt;0),M1838*IF($O1838&gt;41790,5.94,5.65),"")</f>
        <v/>
      </c>
      <c r="S1838" s="50" t="str">
        <f t="array" ref="S1838">IF(AND(E1838&lt;&gt;"",G1838="REV",K1838="OUI",M1838&gt;0),M1838*IF($O1838&gt;41790,6.2,5.9),"")</f>
        <v/>
      </c>
      <c r="T1838" s="57" t="str">
        <f t="array" ref="T1838">IF(AND(E1838&lt;&gt;"",K1838="NON",OR(L1838="Branchement individuel",L1838="Batiment détruit")),3,"")</f>
        <v/>
      </c>
      <c r="U1838" s="58"/>
      <c r="V1838" s="58" t="str">
        <f t="array" ref="V1838">IF(AND(E1838&lt;&gt;"",K1838="OUI",Q1838="OUI"),18,"")</f>
        <v/>
      </c>
      <c r="W1838" s="49" t="str">
        <f t="array" ref="W1838">IF(AND(E1838&lt;&gt;"",K1838="OUI",Q1838="OUI"),60,"")</f>
        <v/>
      </c>
      <c r="X1838" s="56"/>
      <c r="Y1838" s="49"/>
      <c r="Z1838" s="49"/>
      <c r="AA1838" s="51"/>
      <c r="AB1838" s="48"/>
    </row>
    <row r="1839" spans="1:28" x14ac:dyDescent="0.25">
      <c r="A1839" s="152" t="str">
        <f t="array" ref="A1839">IF(D1839="",RIGHT(E1839,7),"")</f>
        <v>5422940</v>
      </c>
      <c r="B1839" s="152">
        <f t="array" ref="B1839">E1839</f>
        <v>10005422940</v>
      </c>
      <c r="C1839" s="61" t="str">
        <f t="array" ref="C1839">IFERROR(VLOOKUP(B1839,RT!A:B,2,FALSE),"")</f>
        <v/>
      </c>
      <c r="D1839" s="7" t="str">
        <f t="array" ref="D1839">IFERROR(VLOOKUP(B1839,RT!A:J,10,FALSE),"")</f>
        <v/>
      </c>
      <c r="E1839" s="203">
        <v>10005422940</v>
      </c>
      <c r="F1839" s="204" t="s">
        <v>2140</v>
      </c>
      <c r="G1839" s="204" t="s">
        <v>70</v>
      </c>
      <c r="H1839" s="204"/>
      <c r="I1839" s="204" t="s">
        <v>2103</v>
      </c>
      <c r="J1839" s="202" t="s">
        <v>72</v>
      </c>
      <c r="K1839" s="169" t="str">
        <f t="array" ref="K1839">IFERROR(VLOOKUP(B1839,RT!A:K,11,FALSE),"")</f>
        <v/>
      </c>
      <c r="L1839" s="170" t="str">
        <f t="array" ref="L1839">IFERROR(VLOOKUP(B1839,RT!A:AJ,36,FALSE),"")</f>
        <v/>
      </c>
      <c r="M1839" s="53" t="str">
        <f t="array" ref="M1839">IFERROR(VLOOKUP(B1839,RT!A:AL,38,FALSE),"")</f>
        <v/>
      </c>
      <c r="N1839" s="52" t="str">
        <f t="array" ref="N1839">IFERROR(VLOOKUP(B1839,RT!A:AK,37,FALSE),"")</f>
        <v/>
      </c>
      <c r="O1839" s="54" t="str">
        <f t="array" ref="O1839">IFERROR(VLOOKUP(B1839,RT!A:I,9,FALSE),"")</f>
        <v/>
      </c>
      <c r="P1839" s="52" t="str">
        <f t="array" ref="P1839">IFERROR(VLOOKUP(B1839,RT!A:H,8,FALSE),"")</f>
        <v/>
      </c>
      <c r="Q1839" s="55" t="str">
        <f t="array" ref="Q1839">IFERROR(VLOOKUP(B1839,RT!A:AA,27,FALSE),"")</f>
        <v/>
      </c>
      <c r="R1839" s="56" t="str">
        <f t="array" ref="R1839">IF(AND(E1839&lt;&gt;"",G1839="INS",K1839="OUI",M1839&gt;0),M1839*IF($O1839&gt;41790,5.94,5.65),"")</f>
        <v/>
      </c>
      <c r="S1839" s="50" t="str">
        <f t="array" ref="S1839">IF(AND(E1839&lt;&gt;"",G1839="REV",K1839="OUI",M1839&gt;0),M1839*IF($O1839&gt;41790,6.2,5.9),"")</f>
        <v/>
      </c>
      <c r="T1839" s="57" t="str">
        <f t="array" ref="T1839">IF(AND(E1839&lt;&gt;"",K1839="NON",OR(L1839="Branchement individuel",L1839="Batiment détruit")),3,"")</f>
        <v/>
      </c>
      <c r="U1839" s="58"/>
      <c r="V1839" s="58" t="str">
        <f t="array" ref="V1839">IF(AND(E1839&lt;&gt;"",K1839="OUI",Q1839="OUI"),18,"")</f>
        <v/>
      </c>
      <c r="W1839" s="49" t="str">
        <f t="array" ref="W1839">IF(AND(E1839&lt;&gt;"",K1839="OUI",Q1839="OUI"),60,"")</f>
        <v/>
      </c>
      <c r="X1839" s="56"/>
      <c r="Y1839" s="49"/>
      <c r="Z1839" s="49"/>
      <c r="AA1839" s="51"/>
      <c r="AB1839" s="48"/>
    </row>
    <row r="1840" spans="1:28" x14ac:dyDescent="0.25">
      <c r="A1840" s="152" t="str">
        <f t="array" ref="A1840">IF(D1840="",RIGHT(E1840,7),"")</f>
        <v>5288019</v>
      </c>
      <c r="B1840" s="152">
        <f t="array" ref="B1840">E1840</f>
        <v>10005288019</v>
      </c>
      <c r="C1840" s="61" t="str">
        <f t="array" ref="C1840">IFERROR(VLOOKUP(B1840,RT!A:B,2,FALSE),"")</f>
        <v/>
      </c>
      <c r="D1840" s="7" t="str">
        <f t="array" ref="D1840">IFERROR(VLOOKUP(B1840,RT!A:J,10,FALSE),"")</f>
        <v/>
      </c>
      <c r="E1840" s="203">
        <v>10005288019</v>
      </c>
      <c r="F1840" s="204" t="s">
        <v>2153</v>
      </c>
      <c r="G1840" s="204" t="s">
        <v>70</v>
      </c>
      <c r="H1840" s="204"/>
      <c r="I1840" s="204" t="s">
        <v>2103</v>
      </c>
      <c r="J1840" s="202" t="s">
        <v>72</v>
      </c>
      <c r="K1840" s="169" t="str">
        <f t="array" ref="K1840">IFERROR(VLOOKUP(B1840,RT!A:K,11,FALSE),"")</f>
        <v/>
      </c>
      <c r="L1840" s="170" t="str">
        <f t="array" ref="L1840">IFERROR(VLOOKUP(B1840,RT!A:AJ,36,FALSE),"")</f>
        <v/>
      </c>
      <c r="M1840" s="53" t="str">
        <f t="array" ref="M1840">IFERROR(VLOOKUP(B1840,RT!A:AL,38,FALSE),"")</f>
        <v/>
      </c>
      <c r="N1840" s="52" t="str">
        <f t="array" ref="N1840">IFERROR(VLOOKUP(B1840,RT!A:AK,37,FALSE),"")</f>
        <v/>
      </c>
      <c r="O1840" s="54" t="str">
        <f t="array" ref="O1840">IFERROR(VLOOKUP(B1840,RT!A:I,9,FALSE),"")</f>
        <v/>
      </c>
      <c r="P1840" s="52" t="str">
        <f t="array" ref="P1840">IFERROR(VLOOKUP(B1840,RT!A:H,8,FALSE),"")</f>
        <v/>
      </c>
      <c r="Q1840" s="55" t="str">
        <f t="array" ref="Q1840">IFERROR(VLOOKUP(B1840,RT!A:AA,27,FALSE),"")</f>
        <v/>
      </c>
      <c r="R1840" s="56" t="str">
        <f t="array" ref="R1840">IF(AND(E1840&lt;&gt;"",G1840="INS",K1840="OUI",M1840&gt;0),M1840*IF($O1840&gt;41790,5.94,5.65),"")</f>
        <v/>
      </c>
      <c r="S1840" s="50" t="str">
        <f t="array" ref="S1840">IF(AND(E1840&lt;&gt;"",G1840="REV",K1840="OUI",M1840&gt;0),M1840*IF($O1840&gt;41790,6.2,5.9),"")</f>
        <v/>
      </c>
      <c r="T1840" s="57" t="str">
        <f t="array" ref="T1840">IF(AND(E1840&lt;&gt;"",K1840="NON",OR(L1840="Branchement individuel",L1840="Batiment détruit")),3,"")</f>
        <v/>
      </c>
      <c r="U1840" s="58"/>
      <c r="V1840" s="58" t="str">
        <f t="array" ref="V1840">IF(AND(E1840&lt;&gt;"",K1840="OUI",Q1840="OUI"),18,"")</f>
        <v/>
      </c>
      <c r="W1840" s="49" t="str">
        <f t="array" ref="W1840">IF(AND(E1840&lt;&gt;"",K1840="OUI",Q1840="OUI"),60,"")</f>
        <v/>
      </c>
      <c r="X1840" s="56"/>
      <c r="Y1840" s="49"/>
      <c r="Z1840" s="49"/>
      <c r="AA1840" s="51"/>
      <c r="AB1840" s="48"/>
    </row>
    <row r="1841" spans="1:28" x14ac:dyDescent="0.25">
      <c r="A1841" s="152" t="str">
        <f t="array" ref="A1841">IF(D1841="",RIGHT(E1841,7),"")</f>
        <v>5287397</v>
      </c>
      <c r="B1841" s="152">
        <f t="array" ref="B1841">E1841</f>
        <v>10005287397</v>
      </c>
      <c r="C1841" s="61" t="str">
        <f t="array" ref="C1841">IFERROR(VLOOKUP(B1841,RT!A:B,2,FALSE),"")</f>
        <v/>
      </c>
      <c r="D1841" s="7" t="str">
        <f t="array" ref="D1841">IFERROR(VLOOKUP(B1841,RT!A:J,10,FALSE),"")</f>
        <v/>
      </c>
      <c r="E1841" s="203">
        <v>10005287397</v>
      </c>
      <c r="F1841" s="204" t="s">
        <v>2152</v>
      </c>
      <c r="G1841" s="204" t="s">
        <v>70</v>
      </c>
      <c r="H1841" s="204"/>
      <c r="I1841" s="204" t="s">
        <v>2103</v>
      </c>
      <c r="J1841" s="202" t="s">
        <v>72</v>
      </c>
      <c r="K1841" s="169" t="str">
        <f t="array" ref="K1841">IFERROR(VLOOKUP(B1841,RT!A:K,11,FALSE),"")</f>
        <v/>
      </c>
      <c r="L1841" s="170" t="str">
        <f t="array" ref="L1841">IFERROR(VLOOKUP(B1841,RT!A:AJ,36,FALSE),"")</f>
        <v/>
      </c>
      <c r="M1841" s="53" t="str">
        <f t="array" ref="M1841">IFERROR(VLOOKUP(B1841,RT!A:AL,38,FALSE),"")</f>
        <v/>
      </c>
      <c r="N1841" s="52" t="str">
        <f t="array" ref="N1841">IFERROR(VLOOKUP(B1841,RT!A:AK,37,FALSE),"")</f>
        <v/>
      </c>
      <c r="O1841" s="54" t="str">
        <f t="array" ref="O1841">IFERROR(VLOOKUP(B1841,RT!A:I,9,FALSE),"")</f>
        <v/>
      </c>
      <c r="P1841" s="52" t="str">
        <f t="array" ref="P1841">IFERROR(VLOOKUP(B1841,RT!A:H,8,FALSE),"")</f>
        <v/>
      </c>
      <c r="Q1841" s="55" t="str">
        <f t="array" ref="Q1841">IFERROR(VLOOKUP(B1841,RT!A:AA,27,FALSE),"")</f>
        <v/>
      </c>
      <c r="R1841" s="56" t="str">
        <f t="array" ref="R1841">IF(AND(E1841&lt;&gt;"",G1841="INS",K1841="OUI",M1841&gt;0),M1841*IF($O1841&gt;41790,5.94,5.65),"")</f>
        <v/>
      </c>
      <c r="S1841" s="50" t="str">
        <f t="array" ref="S1841">IF(AND(E1841&lt;&gt;"",G1841="REV",K1841="OUI",M1841&gt;0),M1841*IF($O1841&gt;41790,6.2,5.9),"")</f>
        <v/>
      </c>
      <c r="T1841" s="57" t="str">
        <f t="array" ref="T1841">IF(AND(E1841&lt;&gt;"",K1841="NON",OR(L1841="Branchement individuel",L1841="Batiment détruit")),3,"")</f>
        <v/>
      </c>
      <c r="U1841" s="58"/>
      <c r="V1841" s="58" t="str">
        <f t="array" ref="V1841">IF(AND(E1841&lt;&gt;"",K1841="OUI",Q1841="OUI"),18,"")</f>
        <v/>
      </c>
      <c r="W1841" s="49" t="str">
        <f t="array" ref="W1841">IF(AND(E1841&lt;&gt;"",K1841="OUI",Q1841="OUI"),60,"")</f>
        <v/>
      </c>
      <c r="X1841" s="56"/>
      <c r="Y1841" s="49"/>
      <c r="Z1841" s="49"/>
      <c r="AA1841" s="51"/>
      <c r="AB1841" s="48"/>
    </row>
    <row r="1842" spans="1:28" x14ac:dyDescent="0.25">
      <c r="A1842" s="152" t="str">
        <f t="array" ref="A1842">IF(D1842="",RIGHT(E1842,7),"")</f>
        <v>5288643</v>
      </c>
      <c r="B1842" s="152">
        <f t="array" ref="B1842">E1842</f>
        <v>10005288643</v>
      </c>
      <c r="C1842" s="61" t="str">
        <f t="array" ref="C1842">IFERROR(VLOOKUP(B1842,RT!A:B,2,FALSE),"")</f>
        <v/>
      </c>
      <c r="D1842" s="7" t="str">
        <f t="array" ref="D1842">IFERROR(VLOOKUP(B1842,RT!A:J,10,FALSE),"")</f>
        <v/>
      </c>
      <c r="E1842" s="203">
        <v>10005288643</v>
      </c>
      <c r="F1842" s="204" t="s">
        <v>2184</v>
      </c>
      <c r="G1842" s="204" t="s">
        <v>70</v>
      </c>
      <c r="H1842" s="204"/>
      <c r="I1842" s="204" t="s">
        <v>2103</v>
      </c>
      <c r="J1842" s="202" t="s">
        <v>72</v>
      </c>
      <c r="K1842" s="169" t="str">
        <f t="array" ref="K1842">IFERROR(VLOOKUP(B1842,RT!A:K,11,FALSE),"")</f>
        <v/>
      </c>
      <c r="L1842" s="170" t="str">
        <f t="array" ref="L1842">IFERROR(VLOOKUP(B1842,RT!A:AJ,36,FALSE),"")</f>
        <v/>
      </c>
      <c r="M1842" s="53" t="str">
        <f t="array" ref="M1842">IFERROR(VLOOKUP(B1842,RT!A:AL,38,FALSE),"")</f>
        <v/>
      </c>
      <c r="N1842" s="52" t="str">
        <f t="array" ref="N1842">IFERROR(VLOOKUP(B1842,RT!A:AK,37,FALSE),"")</f>
        <v/>
      </c>
      <c r="O1842" s="54" t="str">
        <f t="array" ref="O1842">IFERROR(VLOOKUP(B1842,RT!A:I,9,FALSE),"")</f>
        <v/>
      </c>
      <c r="P1842" s="52" t="str">
        <f t="array" ref="P1842">IFERROR(VLOOKUP(B1842,RT!A:H,8,FALSE),"")</f>
        <v/>
      </c>
      <c r="Q1842" s="55" t="str">
        <f t="array" ref="Q1842">IFERROR(VLOOKUP(B1842,RT!A:AA,27,FALSE),"")</f>
        <v/>
      </c>
      <c r="R1842" s="56" t="str">
        <f t="array" ref="R1842">IF(AND(E1842&lt;&gt;"",G1842="INS",K1842="OUI",M1842&gt;0),M1842*IF($O1842&gt;41790,5.94,5.65),"")</f>
        <v/>
      </c>
      <c r="S1842" s="50" t="str">
        <f t="array" ref="S1842">IF(AND(E1842&lt;&gt;"",G1842="REV",K1842="OUI",M1842&gt;0),M1842*IF($O1842&gt;41790,6.2,5.9),"")</f>
        <v/>
      </c>
      <c r="T1842" s="57" t="str">
        <f t="array" ref="T1842">IF(AND(E1842&lt;&gt;"",K1842="NON",OR(L1842="Branchement individuel",L1842="Batiment détruit")),3,"")</f>
        <v/>
      </c>
      <c r="U1842" s="58"/>
      <c r="V1842" s="58" t="str">
        <f t="array" ref="V1842">IF(AND(E1842&lt;&gt;"",K1842="OUI",Q1842="OUI"),18,"")</f>
        <v/>
      </c>
      <c r="W1842" s="49" t="str">
        <f t="array" ref="W1842">IF(AND(E1842&lt;&gt;"",K1842="OUI",Q1842="OUI"),60,"")</f>
        <v/>
      </c>
      <c r="X1842" s="56"/>
      <c r="Y1842" s="49"/>
      <c r="Z1842" s="49"/>
      <c r="AA1842" s="51"/>
      <c r="AB1842" s="48"/>
    </row>
    <row r="1843" spans="1:28" x14ac:dyDescent="0.25">
      <c r="A1843" s="152" t="str">
        <f t="array" ref="A1843">IF(D1843="",RIGHT(E1843,7),"")</f>
        <v>5288645</v>
      </c>
      <c r="B1843" s="152">
        <f t="array" ref="B1843">E1843</f>
        <v>10005288645</v>
      </c>
      <c r="C1843" s="61" t="str">
        <f t="array" ref="C1843">IFERROR(VLOOKUP(B1843,RT!A:B,2,FALSE),"")</f>
        <v/>
      </c>
      <c r="D1843" s="7" t="str">
        <f t="array" ref="D1843">IFERROR(VLOOKUP(B1843,RT!A:J,10,FALSE),"")</f>
        <v/>
      </c>
      <c r="E1843" s="203">
        <v>10005288645</v>
      </c>
      <c r="F1843" s="204" t="s">
        <v>2187</v>
      </c>
      <c r="G1843" s="204" t="s">
        <v>70</v>
      </c>
      <c r="H1843" s="204"/>
      <c r="I1843" s="204" t="s">
        <v>2103</v>
      </c>
      <c r="J1843" s="202" t="s">
        <v>72</v>
      </c>
      <c r="K1843" s="169" t="str">
        <f t="array" ref="K1843">IFERROR(VLOOKUP(B1843,RT!A:K,11,FALSE),"")</f>
        <v/>
      </c>
      <c r="L1843" s="170" t="str">
        <f t="array" ref="L1843">IFERROR(VLOOKUP(B1843,RT!A:AJ,36,FALSE),"")</f>
        <v/>
      </c>
      <c r="M1843" s="53" t="str">
        <f t="array" ref="M1843">IFERROR(VLOOKUP(B1843,RT!A:AL,38,FALSE),"")</f>
        <v/>
      </c>
      <c r="N1843" s="52" t="str">
        <f t="array" ref="N1843">IFERROR(VLOOKUP(B1843,RT!A:AK,37,FALSE),"")</f>
        <v/>
      </c>
      <c r="O1843" s="54" t="str">
        <f t="array" ref="O1843">IFERROR(VLOOKUP(B1843,RT!A:I,9,FALSE),"")</f>
        <v/>
      </c>
      <c r="P1843" s="52" t="str">
        <f t="array" ref="P1843">IFERROR(VLOOKUP(B1843,RT!A:H,8,FALSE),"")</f>
        <v/>
      </c>
      <c r="Q1843" s="55" t="str">
        <f t="array" ref="Q1843">IFERROR(VLOOKUP(B1843,RT!A:AA,27,FALSE),"")</f>
        <v/>
      </c>
      <c r="R1843" s="56" t="str">
        <f t="array" ref="R1843">IF(AND(E1843&lt;&gt;"",G1843="INS",K1843="OUI",M1843&gt;0),M1843*IF($O1843&gt;41790,5.94,5.65),"")</f>
        <v/>
      </c>
      <c r="S1843" s="50" t="str">
        <f t="array" ref="S1843">IF(AND(E1843&lt;&gt;"",G1843="REV",K1843="OUI",M1843&gt;0),M1843*IF($O1843&gt;41790,6.2,5.9),"")</f>
        <v/>
      </c>
      <c r="T1843" s="57" t="str">
        <f t="array" ref="T1843">IF(AND(E1843&lt;&gt;"",K1843="NON",OR(L1843="Branchement individuel",L1843="Batiment détruit")),3,"")</f>
        <v/>
      </c>
      <c r="U1843" s="58"/>
      <c r="V1843" s="58" t="str">
        <f t="array" ref="V1843">IF(AND(E1843&lt;&gt;"",K1843="OUI",Q1843="OUI"),18,"")</f>
        <v/>
      </c>
      <c r="W1843" s="49" t="str">
        <f t="array" ref="W1843">IF(AND(E1843&lt;&gt;"",K1843="OUI",Q1843="OUI"),60,"")</f>
        <v/>
      </c>
      <c r="X1843" s="56"/>
      <c r="Y1843" s="49"/>
      <c r="Z1843" s="49"/>
      <c r="AA1843" s="51"/>
      <c r="AB1843" s="48"/>
    </row>
    <row r="1844" spans="1:28" x14ac:dyDescent="0.25">
      <c r="A1844" s="152" t="str">
        <f t="array" ref="A1844">IF(D1844="",RIGHT(E1844,7),"")</f>
        <v>5224662</v>
      </c>
      <c r="B1844" s="152">
        <f t="array" ref="B1844">E1844</f>
        <v>10005224662</v>
      </c>
      <c r="C1844" s="61" t="str">
        <f t="array" ref="C1844">IFERROR(VLOOKUP(B1844,RT!A:B,2,FALSE),"")</f>
        <v/>
      </c>
      <c r="D1844" s="7" t="str">
        <f t="array" ref="D1844">IFERROR(VLOOKUP(B1844,RT!A:J,10,FALSE),"")</f>
        <v/>
      </c>
      <c r="E1844" s="203">
        <v>10005224662</v>
      </c>
      <c r="F1844" s="204" t="s">
        <v>2104</v>
      </c>
      <c r="G1844" s="204" t="s">
        <v>70</v>
      </c>
      <c r="H1844" s="204"/>
      <c r="I1844" s="204" t="s">
        <v>2103</v>
      </c>
      <c r="J1844" s="202" t="s">
        <v>72</v>
      </c>
      <c r="K1844" s="169" t="str">
        <f t="array" ref="K1844">IFERROR(VLOOKUP(B1844,RT!A:K,11,FALSE),"")</f>
        <v/>
      </c>
      <c r="L1844" s="170" t="str">
        <f t="array" ref="L1844">IFERROR(VLOOKUP(B1844,RT!A:AJ,36,FALSE),"")</f>
        <v/>
      </c>
      <c r="M1844" s="53" t="str">
        <f t="array" ref="M1844">IFERROR(VLOOKUP(B1844,RT!A:AL,38,FALSE),"")</f>
        <v/>
      </c>
      <c r="N1844" s="52" t="str">
        <f t="array" ref="N1844">IFERROR(VLOOKUP(B1844,RT!A:AK,37,FALSE),"")</f>
        <v/>
      </c>
      <c r="O1844" s="54" t="str">
        <f t="array" ref="O1844">IFERROR(VLOOKUP(B1844,RT!A:I,9,FALSE),"")</f>
        <v/>
      </c>
      <c r="P1844" s="52" t="str">
        <f t="array" ref="P1844">IFERROR(VLOOKUP(B1844,RT!A:H,8,FALSE),"")</f>
        <v/>
      </c>
      <c r="Q1844" s="55" t="str">
        <f t="array" ref="Q1844">IFERROR(VLOOKUP(B1844,RT!A:AA,27,FALSE),"")</f>
        <v/>
      </c>
      <c r="R1844" s="56" t="str">
        <f t="array" ref="R1844">IF(AND(E1844&lt;&gt;"",G1844="INS",K1844="OUI",M1844&gt;0),M1844*IF($O1844&gt;41790,5.94,5.65),"")</f>
        <v/>
      </c>
      <c r="S1844" s="50" t="str">
        <f t="array" ref="S1844">IF(AND(E1844&lt;&gt;"",G1844="REV",K1844="OUI",M1844&gt;0),M1844*IF($O1844&gt;41790,6.2,5.9),"")</f>
        <v/>
      </c>
      <c r="T1844" s="57" t="str">
        <f t="array" ref="T1844">IF(AND(E1844&lt;&gt;"",K1844="NON",OR(L1844="Branchement individuel",L1844="Batiment détruit")),3,"")</f>
        <v/>
      </c>
      <c r="U1844" s="58"/>
      <c r="V1844" s="58" t="str">
        <f t="array" ref="V1844">IF(AND(E1844&lt;&gt;"",K1844="OUI",Q1844="OUI"),18,"")</f>
        <v/>
      </c>
      <c r="W1844" s="49" t="str">
        <f t="array" ref="W1844">IF(AND(E1844&lt;&gt;"",K1844="OUI",Q1844="OUI"),60,"")</f>
        <v/>
      </c>
      <c r="X1844" s="56"/>
      <c r="Y1844" s="49"/>
      <c r="Z1844" s="49"/>
      <c r="AA1844" s="51"/>
      <c r="AB1844" s="48"/>
    </row>
    <row r="1845" spans="1:28" x14ac:dyDescent="0.25">
      <c r="A1845" s="152" t="str">
        <f t="array" ref="A1845">IF(D1845="",RIGHT(E1845,7),"")</f>
        <v>5425565</v>
      </c>
      <c r="B1845" s="152">
        <f t="array" ref="B1845">E1845</f>
        <v>10005425565</v>
      </c>
      <c r="C1845" s="61" t="str">
        <f t="array" ref="C1845">IFERROR(VLOOKUP(B1845,RT!A:B,2,FALSE),"")</f>
        <v/>
      </c>
      <c r="D1845" s="7" t="str">
        <f t="array" ref="D1845">IFERROR(VLOOKUP(B1845,RT!A:J,10,FALSE),"")</f>
        <v/>
      </c>
      <c r="E1845" s="203">
        <v>10005425565</v>
      </c>
      <c r="F1845" s="204" t="s">
        <v>2171</v>
      </c>
      <c r="G1845" s="204" t="s">
        <v>70</v>
      </c>
      <c r="H1845" s="204"/>
      <c r="I1845" s="204" t="s">
        <v>2103</v>
      </c>
      <c r="J1845" s="202" t="s">
        <v>72</v>
      </c>
      <c r="K1845" s="169" t="str">
        <f t="array" ref="K1845">IFERROR(VLOOKUP(B1845,RT!A:K,11,FALSE),"")</f>
        <v/>
      </c>
      <c r="L1845" s="170" t="str">
        <f t="array" ref="L1845">IFERROR(VLOOKUP(B1845,RT!A:AJ,36,FALSE),"")</f>
        <v/>
      </c>
      <c r="M1845" s="53" t="str">
        <f t="array" ref="M1845">IFERROR(VLOOKUP(B1845,RT!A:AL,38,FALSE),"")</f>
        <v/>
      </c>
      <c r="N1845" s="52" t="str">
        <f t="array" ref="N1845">IFERROR(VLOOKUP(B1845,RT!A:AK,37,FALSE),"")</f>
        <v/>
      </c>
      <c r="O1845" s="54" t="str">
        <f t="array" ref="O1845">IFERROR(VLOOKUP(B1845,RT!A:I,9,FALSE),"")</f>
        <v/>
      </c>
      <c r="P1845" s="52" t="str">
        <f t="array" ref="P1845">IFERROR(VLOOKUP(B1845,RT!A:H,8,FALSE),"")</f>
        <v/>
      </c>
      <c r="Q1845" s="55" t="str">
        <f t="array" ref="Q1845">IFERROR(VLOOKUP(B1845,RT!A:AA,27,FALSE),"")</f>
        <v/>
      </c>
      <c r="R1845" s="56" t="str">
        <f t="array" ref="R1845">IF(AND(E1845&lt;&gt;"",G1845="INS",K1845="OUI",M1845&gt;0),M1845*IF($O1845&gt;41790,5.94,5.65),"")</f>
        <v/>
      </c>
      <c r="S1845" s="50" t="str">
        <f t="array" ref="S1845">IF(AND(E1845&lt;&gt;"",G1845="REV",K1845="OUI",M1845&gt;0),M1845*IF($O1845&gt;41790,6.2,5.9),"")</f>
        <v/>
      </c>
      <c r="T1845" s="57" t="str">
        <f t="array" ref="T1845">IF(AND(E1845&lt;&gt;"",K1845="NON",OR(L1845="Branchement individuel",L1845="Batiment détruit")),3,"")</f>
        <v/>
      </c>
      <c r="U1845" s="58"/>
      <c r="V1845" s="58" t="str">
        <f t="array" ref="V1845">IF(AND(E1845&lt;&gt;"",K1845="OUI",Q1845="OUI"),18,"")</f>
        <v/>
      </c>
      <c r="W1845" s="49" t="str">
        <f t="array" ref="W1845">IF(AND(E1845&lt;&gt;"",K1845="OUI",Q1845="OUI"),60,"")</f>
        <v/>
      </c>
      <c r="X1845" s="56"/>
      <c r="Y1845" s="49"/>
      <c r="Z1845" s="49"/>
      <c r="AA1845" s="51"/>
      <c r="AB1845" s="48"/>
    </row>
    <row r="1846" spans="1:28" x14ac:dyDescent="0.25">
      <c r="A1846" s="152" t="str">
        <f t="array" ref="A1846">IF(D1846="",RIGHT(E1846,7),"")</f>
        <v>5288642</v>
      </c>
      <c r="B1846" s="152">
        <f t="array" ref="B1846">E1846</f>
        <v>10005288642</v>
      </c>
      <c r="C1846" s="61" t="str">
        <f t="array" ref="C1846">IFERROR(VLOOKUP(B1846,RT!A:B,2,FALSE),"")</f>
        <v/>
      </c>
      <c r="D1846" s="7" t="str">
        <f t="array" ref="D1846">IFERROR(VLOOKUP(B1846,RT!A:J,10,FALSE),"")</f>
        <v/>
      </c>
      <c r="E1846" s="203">
        <v>10005288642</v>
      </c>
      <c r="F1846" s="204" t="s">
        <v>2178</v>
      </c>
      <c r="G1846" s="204" t="s">
        <v>70</v>
      </c>
      <c r="H1846" s="204"/>
      <c r="I1846" s="204" t="s">
        <v>2103</v>
      </c>
      <c r="J1846" s="202" t="s">
        <v>72</v>
      </c>
      <c r="K1846" s="169" t="str">
        <f t="array" ref="K1846">IFERROR(VLOOKUP(B1846,RT!A:K,11,FALSE),"")</f>
        <v/>
      </c>
      <c r="L1846" s="170" t="str">
        <f t="array" ref="L1846">IFERROR(VLOOKUP(B1846,RT!A:AJ,36,FALSE),"")</f>
        <v/>
      </c>
      <c r="M1846" s="53" t="str">
        <f t="array" ref="M1846">IFERROR(VLOOKUP(B1846,RT!A:AL,38,FALSE),"")</f>
        <v/>
      </c>
      <c r="N1846" s="52" t="str">
        <f t="array" ref="N1846">IFERROR(VLOOKUP(B1846,RT!A:AK,37,FALSE),"")</f>
        <v/>
      </c>
      <c r="O1846" s="54" t="str">
        <f t="array" ref="O1846">IFERROR(VLOOKUP(B1846,RT!A:I,9,FALSE),"")</f>
        <v/>
      </c>
      <c r="P1846" s="52" t="str">
        <f t="array" ref="P1846">IFERROR(VLOOKUP(B1846,RT!A:H,8,FALSE),"")</f>
        <v/>
      </c>
      <c r="Q1846" s="55" t="str">
        <f t="array" ref="Q1846">IFERROR(VLOOKUP(B1846,RT!A:AA,27,FALSE),"")</f>
        <v/>
      </c>
      <c r="R1846" s="56" t="str">
        <f t="array" ref="R1846">IF(AND(E1846&lt;&gt;"",G1846="INS",K1846="OUI",M1846&gt;0),M1846*IF($O1846&gt;41790,5.94,5.65),"")</f>
        <v/>
      </c>
      <c r="S1846" s="50" t="str">
        <f t="array" ref="S1846">IF(AND(E1846&lt;&gt;"",G1846="REV",K1846="OUI",M1846&gt;0),M1846*IF($O1846&gt;41790,6.2,5.9),"")</f>
        <v/>
      </c>
      <c r="T1846" s="57" t="str">
        <f t="array" ref="T1846">IF(AND(E1846&lt;&gt;"",K1846="NON",OR(L1846="Branchement individuel",L1846="Batiment détruit")),3,"")</f>
        <v/>
      </c>
      <c r="U1846" s="58"/>
      <c r="V1846" s="58" t="str">
        <f t="array" ref="V1846">IF(AND(E1846&lt;&gt;"",K1846="OUI",Q1846="OUI"),18,"")</f>
        <v/>
      </c>
      <c r="W1846" s="49" t="str">
        <f t="array" ref="W1846">IF(AND(E1846&lt;&gt;"",K1846="OUI",Q1846="OUI"),60,"")</f>
        <v/>
      </c>
      <c r="X1846" s="56"/>
      <c r="Y1846" s="49"/>
      <c r="Z1846" s="49"/>
      <c r="AA1846" s="51"/>
      <c r="AB1846" s="48"/>
    </row>
    <row r="1847" spans="1:28" x14ac:dyDescent="0.25">
      <c r="A1847" s="152" t="str">
        <f t="array" ref="A1847">IF(D1847="",RIGHT(E1847,7),"")</f>
        <v>5288017</v>
      </c>
      <c r="B1847" s="152">
        <f t="array" ref="B1847">E1847</f>
        <v>10005288017</v>
      </c>
      <c r="C1847" s="61" t="str">
        <f t="array" ref="C1847">IFERROR(VLOOKUP(B1847,RT!A:B,2,FALSE),"")</f>
        <v/>
      </c>
      <c r="D1847" s="7" t="str">
        <f t="array" ref="D1847">IFERROR(VLOOKUP(B1847,RT!A:J,10,FALSE),"")</f>
        <v/>
      </c>
      <c r="E1847" s="203">
        <v>10005288017</v>
      </c>
      <c r="F1847" s="204" t="s">
        <v>2168</v>
      </c>
      <c r="G1847" s="204" t="s">
        <v>70</v>
      </c>
      <c r="H1847" s="204"/>
      <c r="I1847" s="204" t="s">
        <v>2103</v>
      </c>
      <c r="J1847" s="202" t="s">
        <v>72</v>
      </c>
      <c r="K1847" s="169" t="str">
        <f t="array" ref="K1847">IFERROR(VLOOKUP(B1847,RT!A:K,11,FALSE),"")</f>
        <v/>
      </c>
      <c r="L1847" s="170" t="str">
        <f t="array" ref="L1847">IFERROR(VLOOKUP(B1847,RT!A:AJ,36,FALSE),"")</f>
        <v/>
      </c>
      <c r="M1847" s="53" t="str">
        <f t="array" ref="M1847">IFERROR(VLOOKUP(B1847,RT!A:AL,38,FALSE),"")</f>
        <v/>
      </c>
      <c r="N1847" s="52" t="str">
        <f t="array" ref="N1847">IFERROR(VLOOKUP(B1847,RT!A:AK,37,FALSE),"")</f>
        <v/>
      </c>
      <c r="O1847" s="54" t="str">
        <f t="array" ref="O1847">IFERROR(VLOOKUP(B1847,RT!A:I,9,FALSE),"")</f>
        <v/>
      </c>
      <c r="P1847" s="52" t="str">
        <f t="array" ref="P1847">IFERROR(VLOOKUP(B1847,RT!A:H,8,FALSE),"")</f>
        <v/>
      </c>
      <c r="Q1847" s="55" t="str">
        <f t="array" ref="Q1847">IFERROR(VLOOKUP(B1847,RT!A:AA,27,FALSE),"")</f>
        <v/>
      </c>
      <c r="R1847" s="56" t="str">
        <f t="array" ref="R1847">IF(AND(E1847&lt;&gt;"",G1847="INS",K1847="OUI",M1847&gt;0),M1847*IF($O1847&gt;41790,5.94,5.65),"")</f>
        <v/>
      </c>
      <c r="S1847" s="50" t="str">
        <f t="array" ref="S1847">IF(AND(E1847&lt;&gt;"",G1847="REV",K1847="OUI",M1847&gt;0),M1847*IF($O1847&gt;41790,6.2,5.9),"")</f>
        <v/>
      </c>
      <c r="T1847" s="57" t="str">
        <f t="array" ref="T1847">IF(AND(E1847&lt;&gt;"",K1847="NON",OR(L1847="Branchement individuel",L1847="Batiment détruit")),3,"")</f>
        <v/>
      </c>
      <c r="U1847" s="58"/>
      <c r="V1847" s="58" t="str">
        <f t="array" ref="V1847">IF(AND(E1847&lt;&gt;"",K1847="OUI",Q1847="OUI"),18,"")</f>
        <v/>
      </c>
      <c r="W1847" s="49" t="str">
        <f t="array" ref="W1847">IF(AND(E1847&lt;&gt;"",K1847="OUI",Q1847="OUI"),60,"")</f>
        <v/>
      </c>
      <c r="X1847" s="56"/>
      <c r="Y1847" s="49"/>
      <c r="Z1847" s="49"/>
      <c r="AA1847" s="51"/>
      <c r="AB1847" s="48"/>
    </row>
    <row r="1848" spans="1:28" x14ac:dyDescent="0.25">
      <c r="A1848" s="152" t="str">
        <f t="array" ref="A1848">IF(D1848="",RIGHT(E1848,7),"")</f>
        <v>5422943</v>
      </c>
      <c r="B1848" s="152">
        <f t="array" ref="B1848">E1848</f>
        <v>10005422943</v>
      </c>
      <c r="C1848" s="61" t="str">
        <f t="array" ref="C1848">IFERROR(VLOOKUP(B1848,RT!A:B,2,FALSE),"")</f>
        <v/>
      </c>
      <c r="D1848" s="7" t="str">
        <f t="array" ref="D1848">IFERROR(VLOOKUP(B1848,RT!A:J,10,FALSE),"")</f>
        <v/>
      </c>
      <c r="E1848" s="203">
        <v>10005422943</v>
      </c>
      <c r="F1848" s="204" t="s">
        <v>2175</v>
      </c>
      <c r="G1848" s="204" t="s">
        <v>70</v>
      </c>
      <c r="H1848" s="204"/>
      <c r="I1848" s="204" t="s">
        <v>2103</v>
      </c>
      <c r="J1848" s="202" t="s">
        <v>72</v>
      </c>
      <c r="K1848" s="169" t="str">
        <f t="array" ref="K1848">IFERROR(VLOOKUP(B1848,RT!A:K,11,FALSE),"")</f>
        <v/>
      </c>
      <c r="L1848" s="170" t="str">
        <f t="array" ref="L1848">IFERROR(VLOOKUP(B1848,RT!A:AJ,36,FALSE),"")</f>
        <v/>
      </c>
      <c r="M1848" s="53" t="str">
        <f t="array" ref="M1848">IFERROR(VLOOKUP(B1848,RT!A:AL,38,FALSE),"")</f>
        <v/>
      </c>
      <c r="N1848" s="52" t="str">
        <f t="array" ref="N1848">IFERROR(VLOOKUP(B1848,RT!A:AK,37,FALSE),"")</f>
        <v/>
      </c>
      <c r="O1848" s="54" t="str">
        <f t="array" ref="O1848">IFERROR(VLOOKUP(B1848,RT!A:I,9,FALSE),"")</f>
        <v/>
      </c>
      <c r="P1848" s="52" t="str">
        <f t="array" ref="P1848">IFERROR(VLOOKUP(B1848,RT!A:H,8,FALSE),"")</f>
        <v/>
      </c>
      <c r="Q1848" s="55" t="str">
        <f t="array" ref="Q1848">IFERROR(VLOOKUP(B1848,RT!A:AA,27,FALSE),"")</f>
        <v/>
      </c>
      <c r="R1848" s="56" t="str">
        <f t="array" ref="R1848">IF(AND(E1848&lt;&gt;"",G1848="INS",K1848="OUI",M1848&gt;0),M1848*IF($O1848&gt;41790,5.94,5.65),"")</f>
        <v/>
      </c>
      <c r="S1848" s="50" t="str">
        <f t="array" ref="S1848">IF(AND(E1848&lt;&gt;"",G1848="REV",K1848="OUI",M1848&gt;0),M1848*IF($O1848&gt;41790,6.2,5.9),"")</f>
        <v/>
      </c>
      <c r="T1848" s="57" t="str">
        <f t="array" ref="T1848">IF(AND(E1848&lt;&gt;"",K1848="NON",OR(L1848="Branchement individuel",L1848="Batiment détruit")),3,"")</f>
        <v/>
      </c>
      <c r="U1848" s="58"/>
      <c r="V1848" s="58" t="str">
        <f t="array" ref="V1848">IF(AND(E1848&lt;&gt;"",K1848="OUI",Q1848="OUI"),18,"")</f>
        <v/>
      </c>
      <c r="W1848" s="49" t="str">
        <f t="array" ref="W1848">IF(AND(E1848&lt;&gt;"",K1848="OUI",Q1848="OUI"),60,"")</f>
        <v/>
      </c>
      <c r="X1848" s="56"/>
      <c r="Y1848" s="49"/>
      <c r="Z1848" s="49"/>
      <c r="AA1848" s="51"/>
      <c r="AB1848" s="48"/>
    </row>
    <row r="1849" spans="1:28" x14ac:dyDescent="0.25">
      <c r="A1849" s="152" t="str">
        <f t="array" ref="A1849">IF(D1849="",RIGHT(E1849,7),"")</f>
        <v>5462361</v>
      </c>
      <c r="B1849" s="152">
        <f t="array" ref="B1849">E1849</f>
        <v>10005462361</v>
      </c>
      <c r="C1849" s="61" t="str">
        <f t="array" ref="C1849">IFERROR(VLOOKUP(B1849,RT!A:B,2,FALSE),"")</f>
        <v/>
      </c>
      <c r="D1849" s="7" t="str">
        <f t="array" ref="D1849">IFERROR(VLOOKUP(B1849,RT!A:J,10,FALSE),"")</f>
        <v/>
      </c>
      <c r="E1849" s="203">
        <v>10005462361</v>
      </c>
      <c r="F1849" s="204" t="s">
        <v>2130</v>
      </c>
      <c r="G1849" s="204" t="s">
        <v>70</v>
      </c>
      <c r="H1849" s="204"/>
      <c r="I1849" s="204" t="s">
        <v>2103</v>
      </c>
      <c r="J1849" s="202" t="s">
        <v>72</v>
      </c>
      <c r="K1849" s="169" t="str">
        <f t="array" ref="K1849">IFERROR(VLOOKUP(B1849,RT!A:K,11,FALSE),"")</f>
        <v/>
      </c>
      <c r="L1849" s="170" t="str">
        <f t="array" ref="L1849">IFERROR(VLOOKUP(B1849,RT!A:AJ,36,FALSE),"")</f>
        <v/>
      </c>
      <c r="M1849" s="53" t="str">
        <f t="array" ref="M1849">IFERROR(VLOOKUP(B1849,RT!A:AL,38,FALSE),"")</f>
        <v/>
      </c>
      <c r="N1849" s="52" t="str">
        <f t="array" ref="N1849">IFERROR(VLOOKUP(B1849,RT!A:AK,37,FALSE),"")</f>
        <v/>
      </c>
      <c r="O1849" s="54" t="str">
        <f t="array" ref="O1849">IFERROR(VLOOKUP(B1849,RT!A:I,9,FALSE),"")</f>
        <v/>
      </c>
      <c r="P1849" s="52" t="str">
        <f t="array" ref="P1849">IFERROR(VLOOKUP(B1849,RT!A:H,8,FALSE),"")</f>
        <v/>
      </c>
      <c r="Q1849" s="55" t="str">
        <f t="array" ref="Q1849">IFERROR(VLOOKUP(B1849,RT!A:AA,27,FALSE),"")</f>
        <v/>
      </c>
      <c r="R1849" s="56" t="str">
        <f t="array" ref="R1849">IF(AND(E1849&lt;&gt;"",G1849="INS",K1849="OUI",M1849&gt;0),M1849*IF($O1849&gt;41790,5.94,5.65),"")</f>
        <v/>
      </c>
      <c r="S1849" s="50" t="str">
        <f t="array" ref="S1849">IF(AND(E1849&lt;&gt;"",G1849="REV",K1849="OUI",M1849&gt;0),M1849*IF($O1849&gt;41790,6.2,5.9),"")</f>
        <v/>
      </c>
      <c r="T1849" s="57" t="str">
        <f t="array" ref="T1849">IF(AND(E1849&lt;&gt;"",K1849="NON",OR(L1849="Branchement individuel",L1849="Batiment détruit")),3,"")</f>
        <v/>
      </c>
      <c r="U1849" s="58"/>
      <c r="V1849" s="58" t="str">
        <f t="array" ref="V1849">IF(AND(E1849&lt;&gt;"",K1849="OUI",Q1849="OUI"),18,"")</f>
        <v/>
      </c>
      <c r="W1849" s="49" t="str">
        <f t="array" ref="W1849">IF(AND(E1849&lt;&gt;"",K1849="OUI",Q1849="OUI"),60,"")</f>
        <v/>
      </c>
      <c r="X1849" s="56"/>
      <c r="Y1849" s="49"/>
      <c r="Z1849" s="49"/>
      <c r="AA1849" s="51"/>
      <c r="AB1849" s="48"/>
    </row>
    <row r="1850" spans="1:28" x14ac:dyDescent="0.25">
      <c r="A1850" s="152" t="str">
        <f t="array" ref="A1850">IF(D1850="",RIGHT(E1850,7),"")</f>
        <v>5420704</v>
      </c>
      <c r="B1850" s="152">
        <f t="array" ref="B1850">E1850</f>
        <v>10005420704</v>
      </c>
      <c r="C1850" s="61" t="str">
        <f t="array" ref="C1850">IFERROR(VLOOKUP(B1850,RT!A:B,2,FALSE),"")</f>
        <v/>
      </c>
      <c r="D1850" s="7" t="str">
        <f t="array" ref="D1850">IFERROR(VLOOKUP(B1850,RT!A:J,10,FALSE),"")</f>
        <v/>
      </c>
      <c r="E1850" s="203">
        <v>10005420704</v>
      </c>
      <c r="F1850" s="204" t="s">
        <v>2134</v>
      </c>
      <c r="G1850" s="204" t="s">
        <v>70</v>
      </c>
      <c r="H1850" s="204"/>
      <c r="I1850" s="204" t="s">
        <v>2103</v>
      </c>
      <c r="J1850" s="202" t="s">
        <v>72</v>
      </c>
      <c r="K1850" s="169" t="str">
        <f t="array" ref="K1850">IFERROR(VLOOKUP(B1850,RT!A:K,11,FALSE),"")</f>
        <v/>
      </c>
      <c r="L1850" s="170" t="str">
        <f t="array" ref="L1850">IFERROR(VLOOKUP(B1850,RT!A:AJ,36,FALSE),"")</f>
        <v/>
      </c>
      <c r="M1850" s="53" t="str">
        <f t="array" ref="M1850">IFERROR(VLOOKUP(B1850,RT!A:AL,38,FALSE),"")</f>
        <v/>
      </c>
      <c r="N1850" s="52" t="str">
        <f t="array" ref="N1850">IFERROR(VLOOKUP(B1850,RT!A:AK,37,FALSE),"")</f>
        <v/>
      </c>
      <c r="O1850" s="54" t="str">
        <f t="array" ref="O1850">IFERROR(VLOOKUP(B1850,RT!A:I,9,FALSE),"")</f>
        <v/>
      </c>
      <c r="P1850" s="52" t="str">
        <f t="array" ref="P1850">IFERROR(VLOOKUP(B1850,RT!A:H,8,FALSE),"")</f>
        <v/>
      </c>
      <c r="Q1850" s="55" t="str">
        <f t="array" ref="Q1850">IFERROR(VLOOKUP(B1850,RT!A:AA,27,FALSE),"")</f>
        <v/>
      </c>
      <c r="R1850" s="56" t="str">
        <f t="array" ref="R1850">IF(AND(E1850&lt;&gt;"",G1850="INS",K1850="OUI",M1850&gt;0),M1850*IF($O1850&gt;41790,5.94,5.65),"")</f>
        <v/>
      </c>
      <c r="S1850" s="50" t="str">
        <f t="array" ref="S1850">IF(AND(E1850&lt;&gt;"",G1850="REV",K1850="OUI",M1850&gt;0),M1850*IF($O1850&gt;41790,6.2,5.9),"")</f>
        <v/>
      </c>
      <c r="T1850" s="57" t="str">
        <f t="array" ref="T1850">IF(AND(E1850&lt;&gt;"",K1850="NON",OR(L1850="Branchement individuel",L1850="Batiment détruit")),3,"")</f>
        <v/>
      </c>
      <c r="U1850" s="58"/>
      <c r="V1850" s="58" t="str">
        <f t="array" ref="V1850">IF(AND(E1850&lt;&gt;"",K1850="OUI",Q1850="OUI"),18,"")</f>
        <v/>
      </c>
      <c r="W1850" s="49" t="str">
        <f t="array" ref="W1850">IF(AND(E1850&lt;&gt;"",K1850="OUI",Q1850="OUI"),60,"")</f>
        <v/>
      </c>
      <c r="X1850" s="56"/>
      <c r="Y1850" s="49"/>
      <c r="Z1850" s="49"/>
      <c r="AA1850" s="51"/>
      <c r="AB1850" s="48"/>
    </row>
    <row r="1851" spans="1:28" x14ac:dyDescent="0.25">
      <c r="A1851" s="152" t="str">
        <f t="array" ref="A1851">IF(D1851="",RIGHT(E1851,7),"")</f>
        <v>5422941</v>
      </c>
      <c r="B1851" s="152">
        <f t="array" ref="B1851">E1851</f>
        <v>10005422941</v>
      </c>
      <c r="C1851" s="61" t="str">
        <f t="array" ref="C1851">IFERROR(VLOOKUP(B1851,RT!A:B,2,FALSE),"")</f>
        <v/>
      </c>
      <c r="D1851" s="7" t="str">
        <f t="array" ref="D1851">IFERROR(VLOOKUP(B1851,RT!A:J,10,FALSE),"")</f>
        <v/>
      </c>
      <c r="E1851" s="203">
        <v>10005422941</v>
      </c>
      <c r="F1851" s="204" t="s">
        <v>2154</v>
      </c>
      <c r="G1851" s="204" t="s">
        <v>70</v>
      </c>
      <c r="H1851" s="204"/>
      <c r="I1851" s="204" t="s">
        <v>2103</v>
      </c>
      <c r="J1851" s="202" t="s">
        <v>72</v>
      </c>
      <c r="K1851" s="169" t="str">
        <f t="array" ref="K1851">IFERROR(VLOOKUP(B1851,RT!A:K,11,FALSE),"")</f>
        <v/>
      </c>
      <c r="L1851" s="170" t="str">
        <f t="array" ref="L1851">IFERROR(VLOOKUP(B1851,RT!A:AJ,36,FALSE),"")</f>
        <v/>
      </c>
      <c r="M1851" s="53" t="str">
        <f t="array" ref="M1851">IFERROR(VLOOKUP(B1851,RT!A:AL,38,FALSE),"")</f>
        <v/>
      </c>
      <c r="N1851" s="52" t="str">
        <f t="array" ref="N1851">IFERROR(VLOOKUP(B1851,RT!A:AK,37,FALSE),"")</f>
        <v/>
      </c>
      <c r="O1851" s="54" t="str">
        <f t="array" ref="O1851">IFERROR(VLOOKUP(B1851,RT!A:I,9,FALSE),"")</f>
        <v/>
      </c>
      <c r="P1851" s="52" t="str">
        <f t="array" ref="P1851">IFERROR(VLOOKUP(B1851,RT!A:H,8,FALSE),"")</f>
        <v/>
      </c>
      <c r="Q1851" s="55" t="str">
        <f t="array" ref="Q1851">IFERROR(VLOOKUP(B1851,RT!A:AA,27,FALSE),"")</f>
        <v/>
      </c>
      <c r="R1851" s="56" t="str">
        <f t="array" ref="R1851">IF(AND(E1851&lt;&gt;"",G1851="INS",K1851="OUI",M1851&gt;0),M1851*IF($O1851&gt;41790,5.94,5.65),"")</f>
        <v/>
      </c>
      <c r="S1851" s="50" t="str">
        <f t="array" ref="S1851">IF(AND(E1851&lt;&gt;"",G1851="REV",K1851="OUI",M1851&gt;0),M1851*IF($O1851&gt;41790,6.2,5.9),"")</f>
        <v/>
      </c>
      <c r="T1851" s="57" t="str">
        <f t="array" ref="T1851">IF(AND(E1851&lt;&gt;"",K1851="NON",OR(L1851="Branchement individuel",L1851="Batiment détruit")),3,"")</f>
        <v/>
      </c>
      <c r="U1851" s="58"/>
      <c r="V1851" s="58" t="str">
        <f t="array" ref="V1851">IF(AND(E1851&lt;&gt;"",K1851="OUI",Q1851="OUI"),18,"")</f>
        <v/>
      </c>
      <c r="W1851" s="49" t="str">
        <f t="array" ref="W1851">IF(AND(E1851&lt;&gt;"",K1851="OUI",Q1851="OUI"),60,"")</f>
        <v/>
      </c>
      <c r="X1851" s="56"/>
      <c r="Y1851" s="49"/>
      <c r="Z1851" s="49"/>
      <c r="AA1851" s="51"/>
      <c r="AB1851" s="48"/>
    </row>
    <row r="1852" spans="1:28" x14ac:dyDescent="0.25">
      <c r="A1852" s="152" t="str">
        <f t="array" ref="A1852">IF(D1852="",RIGHT(E1852,7),"")</f>
        <v>5462358</v>
      </c>
      <c r="B1852" s="152">
        <f t="array" ref="B1852">E1852</f>
        <v>10005462358</v>
      </c>
      <c r="C1852" s="61" t="str">
        <f t="array" ref="C1852">IFERROR(VLOOKUP(B1852,RT!A:B,2,FALSE),"")</f>
        <v/>
      </c>
      <c r="D1852" s="7" t="str">
        <f t="array" ref="D1852">IFERROR(VLOOKUP(B1852,RT!A:J,10,FALSE),"")</f>
        <v/>
      </c>
      <c r="E1852" s="203">
        <v>10005462358</v>
      </c>
      <c r="F1852" s="204" t="s">
        <v>2158</v>
      </c>
      <c r="G1852" s="204" t="s">
        <v>70</v>
      </c>
      <c r="H1852" s="204"/>
      <c r="I1852" s="204" t="s">
        <v>2103</v>
      </c>
      <c r="J1852" s="202" t="s">
        <v>72</v>
      </c>
      <c r="K1852" s="169" t="str">
        <f t="array" ref="K1852">IFERROR(VLOOKUP(B1852,RT!A:K,11,FALSE),"")</f>
        <v/>
      </c>
      <c r="L1852" s="170" t="str">
        <f t="array" ref="L1852">IFERROR(VLOOKUP(B1852,RT!A:AJ,36,FALSE),"")</f>
        <v/>
      </c>
      <c r="M1852" s="53" t="str">
        <f t="array" ref="M1852">IFERROR(VLOOKUP(B1852,RT!A:AL,38,FALSE),"")</f>
        <v/>
      </c>
      <c r="N1852" s="52" t="str">
        <f t="array" ref="N1852">IFERROR(VLOOKUP(B1852,RT!A:AK,37,FALSE),"")</f>
        <v/>
      </c>
      <c r="O1852" s="54" t="str">
        <f t="array" ref="O1852">IFERROR(VLOOKUP(B1852,RT!A:I,9,FALSE),"")</f>
        <v/>
      </c>
      <c r="P1852" s="52" t="str">
        <f t="array" ref="P1852">IFERROR(VLOOKUP(B1852,RT!A:H,8,FALSE),"")</f>
        <v/>
      </c>
      <c r="Q1852" s="55" t="str">
        <f t="array" ref="Q1852">IFERROR(VLOOKUP(B1852,RT!A:AA,27,FALSE),"")</f>
        <v/>
      </c>
      <c r="R1852" s="56" t="str">
        <f t="array" ref="R1852">IF(AND(E1852&lt;&gt;"",G1852="INS",K1852="OUI",M1852&gt;0),M1852*IF($O1852&gt;41790,5.94,5.65),"")</f>
        <v/>
      </c>
      <c r="S1852" s="50" t="str">
        <f t="array" ref="S1852">IF(AND(E1852&lt;&gt;"",G1852="REV",K1852="OUI",M1852&gt;0),M1852*IF($O1852&gt;41790,6.2,5.9),"")</f>
        <v/>
      </c>
      <c r="T1852" s="57" t="str">
        <f t="array" ref="T1852">IF(AND(E1852&lt;&gt;"",K1852="NON",OR(L1852="Branchement individuel",L1852="Batiment détruit")),3,"")</f>
        <v/>
      </c>
      <c r="U1852" s="58"/>
      <c r="V1852" s="58" t="str">
        <f t="array" ref="V1852">IF(AND(E1852&lt;&gt;"",K1852="OUI",Q1852="OUI"),18,"")</f>
        <v/>
      </c>
      <c r="W1852" s="49" t="str">
        <f t="array" ref="W1852">IF(AND(E1852&lt;&gt;"",K1852="OUI",Q1852="OUI"),60,"")</f>
        <v/>
      </c>
      <c r="X1852" s="56"/>
      <c r="Y1852" s="49"/>
      <c r="Z1852" s="49"/>
      <c r="AA1852" s="51"/>
      <c r="AB1852" s="48"/>
    </row>
    <row r="1853" spans="1:28" x14ac:dyDescent="0.25">
      <c r="A1853" s="152" t="str">
        <f t="array" ref="A1853">IF(D1853="",RIGHT(E1853,7),"")</f>
        <v>5285048</v>
      </c>
      <c r="B1853" s="152">
        <f t="array" ref="B1853">E1853</f>
        <v>10005285048</v>
      </c>
      <c r="C1853" s="61" t="str">
        <f t="array" ref="C1853">IFERROR(VLOOKUP(B1853,RT!A:B,2,FALSE),"")</f>
        <v/>
      </c>
      <c r="D1853" s="7" t="str">
        <f t="array" ref="D1853">IFERROR(VLOOKUP(B1853,RT!A:J,10,FALSE),"")</f>
        <v/>
      </c>
      <c r="E1853" s="203">
        <v>10005285048</v>
      </c>
      <c r="F1853" s="204" t="s">
        <v>2147</v>
      </c>
      <c r="G1853" s="204" t="s">
        <v>70</v>
      </c>
      <c r="H1853" s="204"/>
      <c r="I1853" s="204" t="s">
        <v>2103</v>
      </c>
      <c r="J1853" s="202" t="s">
        <v>72</v>
      </c>
      <c r="K1853" s="169" t="str">
        <f t="array" ref="K1853">IFERROR(VLOOKUP(B1853,RT!A:K,11,FALSE),"")</f>
        <v/>
      </c>
      <c r="L1853" s="170" t="str">
        <f t="array" ref="L1853">IFERROR(VLOOKUP(B1853,RT!A:AJ,36,FALSE),"")</f>
        <v/>
      </c>
      <c r="M1853" s="53" t="str">
        <f t="array" ref="M1853">IFERROR(VLOOKUP(B1853,RT!A:AL,38,FALSE),"")</f>
        <v/>
      </c>
      <c r="N1853" s="52" t="str">
        <f t="array" ref="N1853">IFERROR(VLOOKUP(B1853,RT!A:AK,37,FALSE),"")</f>
        <v/>
      </c>
      <c r="O1853" s="54" t="str">
        <f t="array" ref="O1853">IFERROR(VLOOKUP(B1853,RT!A:I,9,FALSE),"")</f>
        <v/>
      </c>
      <c r="P1853" s="52" t="str">
        <f t="array" ref="P1853">IFERROR(VLOOKUP(B1853,RT!A:H,8,FALSE),"")</f>
        <v/>
      </c>
      <c r="Q1853" s="55" t="str">
        <f t="array" ref="Q1853">IFERROR(VLOOKUP(B1853,RT!A:AA,27,FALSE),"")</f>
        <v/>
      </c>
      <c r="R1853" s="56" t="str">
        <f t="array" ref="R1853">IF(AND(E1853&lt;&gt;"",G1853="INS",K1853="OUI",M1853&gt;0),M1853*IF($O1853&gt;41790,5.94,5.65),"")</f>
        <v/>
      </c>
      <c r="S1853" s="50" t="str">
        <f t="array" ref="S1853">IF(AND(E1853&lt;&gt;"",G1853="REV",K1853="OUI",M1853&gt;0),M1853*IF($O1853&gt;41790,6.2,5.9),"")</f>
        <v/>
      </c>
      <c r="T1853" s="57" t="str">
        <f t="array" ref="T1853">IF(AND(E1853&lt;&gt;"",K1853="NON",OR(L1853="Branchement individuel",L1853="Batiment détruit")),3,"")</f>
        <v/>
      </c>
      <c r="U1853" s="58"/>
      <c r="V1853" s="58" t="str">
        <f t="array" ref="V1853">IF(AND(E1853&lt;&gt;"",K1853="OUI",Q1853="OUI"),18,"")</f>
        <v/>
      </c>
      <c r="W1853" s="49" t="str">
        <f t="array" ref="W1853">IF(AND(E1853&lt;&gt;"",K1853="OUI",Q1853="OUI"),60,"")</f>
        <v/>
      </c>
      <c r="X1853" s="56"/>
      <c r="Y1853" s="49"/>
      <c r="Z1853" s="49"/>
      <c r="AA1853" s="51"/>
      <c r="AB1853" s="48"/>
    </row>
    <row r="1854" spans="1:28" x14ac:dyDescent="0.25">
      <c r="A1854" s="152" t="str">
        <f t="array" ref="A1854">IF(D1854="",RIGHT(E1854,7),"")</f>
        <v>5284443</v>
      </c>
      <c r="B1854" s="152">
        <f t="array" ref="B1854">E1854</f>
        <v>10005284443</v>
      </c>
      <c r="C1854" s="61" t="str">
        <f t="array" ref="C1854">IFERROR(VLOOKUP(B1854,RT!A:B,2,FALSE),"")</f>
        <v/>
      </c>
      <c r="D1854" s="7" t="str">
        <f t="array" ref="D1854">IFERROR(VLOOKUP(B1854,RT!A:J,10,FALSE),"")</f>
        <v/>
      </c>
      <c r="E1854" s="203">
        <v>10005284443</v>
      </c>
      <c r="F1854" s="204" t="s">
        <v>2125</v>
      </c>
      <c r="G1854" s="204" t="s">
        <v>70</v>
      </c>
      <c r="H1854" s="204"/>
      <c r="I1854" s="204" t="s">
        <v>2103</v>
      </c>
      <c r="J1854" s="202" t="s">
        <v>72</v>
      </c>
      <c r="K1854" s="169" t="str">
        <f t="array" ref="K1854">IFERROR(VLOOKUP(B1854,RT!A:K,11,FALSE),"")</f>
        <v/>
      </c>
      <c r="L1854" s="170" t="str">
        <f t="array" ref="L1854">IFERROR(VLOOKUP(B1854,RT!A:AJ,36,FALSE),"")</f>
        <v/>
      </c>
      <c r="M1854" s="53" t="str">
        <f t="array" ref="M1854">IFERROR(VLOOKUP(B1854,RT!A:AL,38,FALSE),"")</f>
        <v/>
      </c>
      <c r="N1854" s="52" t="str">
        <f t="array" ref="N1854">IFERROR(VLOOKUP(B1854,RT!A:AK,37,FALSE),"")</f>
        <v/>
      </c>
      <c r="O1854" s="54" t="str">
        <f t="array" ref="O1854">IFERROR(VLOOKUP(B1854,RT!A:I,9,FALSE),"")</f>
        <v/>
      </c>
      <c r="P1854" s="52" t="str">
        <f t="array" ref="P1854">IFERROR(VLOOKUP(B1854,RT!A:H,8,FALSE),"")</f>
        <v/>
      </c>
      <c r="Q1854" s="55" t="str">
        <f t="array" ref="Q1854">IFERROR(VLOOKUP(B1854,RT!A:AA,27,FALSE),"")</f>
        <v/>
      </c>
      <c r="R1854" s="56" t="str">
        <f t="array" ref="R1854">IF(AND(E1854&lt;&gt;"",G1854="INS",K1854="OUI",M1854&gt;0),M1854*IF($O1854&gt;41790,5.94,5.65),"")</f>
        <v/>
      </c>
      <c r="S1854" s="50" t="str">
        <f t="array" ref="S1854">IF(AND(E1854&lt;&gt;"",G1854="REV",K1854="OUI",M1854&gt;0),M1854*IF($O1854&gt;41790,6.2,5.9),"")</f>
        <v/>
      </c>
      <c r="T1854" s="57" t="str">
        <f t="array" ref="T1854">IF(AND(E1854&lt;&gt;"",K1854="NON",OR(L1854="Branchement individuel",L1854="Batiment détruit")),3,"")</f>
        <v/>
      </c>
      <c r="U1854" s="58"/>
      <c r="V1854" s="58" t="str">
        <f t="array" ref="V1854">IF(AND(E1854&lt;&gt;"",K1854="OUI",Q1854="OUI"),18,"")</f>
        <v/>
      </c>
      <c r="W1854" s="49" t="str">
        <f t="array" ref="W1854">IF(AND(E1854&lt;&gt;"",K1854="OUI",Q1854="OUI"),60,"")</f>
        <v/>
      </c>
      <c r="X1854" s="56"/>
      <c r="Y1854" s="49"/>
      <c r="Z1854" s="49"/>
      <c r="AA1854" s="51"/>
      <c r="AB1854" s="48"/>
    </row>
    <row r="1855" spans="1:28" x14ac:dyDescent="0.25">
      <c r="A1855" s="152" t="str">
        <f t="array" ref="A1855">IF(D1855="",RIGHT(E1855,7),"")</f>
        <v>5290365</v>
      </c>
      <c r="B1855" s="152">
        <f t="array" ref="B1855">E1855</f>
        <v>10005290365</v>
      </c>
      <c r="C1855" s="61" t="str">
        <f t="array" ref="C1855">IFERROR(VLOOKUP(B1855,RT!A:B,2,FALSE),"")</f>
        <v/>
      </c>
      <c r="D1855" s="7" t="str">
        <f t="array" ref="D1855">IFERROR(VLOOKUP(B1855,RT!A:J,10,FALSE),"")</f>
        <v/>
      </c>
      <c r="E1855" s="203">
        <v>10005290365</v>
      </c>
      <c r="F1855" s="204" t="s">
        <v>2144</v>
      </c>
      <c r="G1855" s="204" t="s">
        <v>70</v>
      </c>
      <c r="H1855" s="204"/>
      <c r="I1855" s="204" t="s">
        <v>2103</v>
      </c>
      <c r="J1855" s="202" t="s">
        <v>72</v>
      </c>
      <c r="K1855" s="169" t="str">
        <f t="array" ref="K1855">IFERROR(VLOOKUP(B1855,RT!A:K,11,FALSE),"")</f>
        <v/>
      </c>
      <c r="L1855" s="170" t="str">
        <f t="array" ref="L1855">IFERROR(VLOOKUP(B1855,RT!A:AJ,36,FALSE),"")</f>
        <v/>
      </c>
      <c r="M1855" s="53" t="str">
        <f t="array" ref="M1855">IFERROR(VLOOKUP(B1855,RT!A:AL,38,FALSE),"")</f>
        <v/>
      </c>
      <c r="N1855" s="52" t="str">
        <f t="array" ref="N1855">IFERROR(VLOOKUP(B1855,RT!A:AK,37,FALSE),"")</f>
        <v/>
      </c>
      <c r="O1855" s="54" t="str">
        <f t="array" ref="O1855">IFERROR(VLOOKUP(B1855,RT!A:I,9,FALSE),"")</f>
        <v/>
      </c>
      <c r="P1855" s="52" t="str">
        <f t="array" ref="P1855">IFERROR(VLOOKUP(B1855,RT!A:H,8,FALSE),"")</f>
        <v/>
      </c>
      <c r="Q1855" s="55" t="str">
        <f t="array" ref="Q1855">IFERROR(VLOOKUP(B1855,RT!A:AA,27,FALSE),"")</f>
        <v/>
      </c>
      <c r="R1855" s="56" t="str">
        <f t="array" ref="R1855">IF(AND(E1855&lt;&gt;"",G1855="INS",K1855="OUI",M1855&gt;0),M1855*IF($O1855&gt;41790,5.94,5.65),"")</f>
        <v/>
      </c>
      <c r="S1855" s="50" t="str">
        <f t="array" ref="S1855">IF(AND(E1855&lt;&gt;"",G1855="REV",K1855="OUI",M1855&gt;0),M1855*IF($O1855&gt;41790,6.2,5.9),"")</f>
        <v/>
      </c>
      <c r="T1855" s="57" t="str">
        <f t="array" ref="T1855">IF(AND(E1855&lt;&gt;"",K1855="NON",OR(L1855="Branchement individuel",L1855="Batiment détruit")),3,"")</f>
        <v/>
      </c>
      <c r="U1855" s="58"/>
      <c r="V1855" s="58" t="str">
        <f t="array" ref="V1855">IF(AND(E1855&lt;&gt;"",K1855="OUI",Q1855="OUI"),18,"")</f>
        <v/>
      </c>
      <c r="W1855" s="49" t="str">
        <f t="array" ref="W1855">IF(AND(E1855&lt;&gt;"",K1855="OUI",Q1855="OUI"),60,"")</f>
        <v/>
      </c>
      <c r="X1855" s="56"/>
      <c r="Y1855" s="49"/>
      <c r="Z1855" s="49"/>
      <c r="AA1855" s="51"/>
      <c r="AB1855" s="48"/>
    </row>
    <row r="1856" spans="1:28" x14ac:dyDescent="0.25">
      <c r="A1856" s="152" t="str">
        <f t="array" ref="A1856">IF(D1856="",RIGHT(E1856,7),"")</f>
        <v>5224585</v>
      </c>
      <c r="B1856" s="152">
        <f t="array" ref="B1856">E1856</f>
        <v>10005224585</v>
      </c>
      <c r="C1856" s="61" t="str">
        <f t="array" ref="C1856">IFERROR(VLOOKUP(B1856,RT!A:B,2,FALSE),"")</f>
        <v/>
      </c>
      <c r="D1856" s="7" t="str">
        <f t="array" ref="D1856">IFERROR(VLOOKUP(B1856,RT!A:J,10,FALSE),"")</f>
        <v/>
      </c>
      <c r="E1856" s="203">
        <v>10005224585</v>
      </c>
      <c r="F1856" s="204" t="s">
        <v>2106</v>
      </c>
      <c r="G1856" s="204" t="s">
        <v>70</v>
      </c>
      <c r="H1856" s="204"/>
      <c r="I1856" s="204" t="s">
        <v>2103</v>
      </c>
      <c r="J1856" s="202" t="s">
        <v>72</v>
      </c>
      <c r="K1856" s="169" t="str">
        <f t="array" ref="K1856">IFERROR(VLOOKUP(B1856,RT!A:K,11,FALSE),"")</f>
        <v/>
      </c>
      <c r="L1856" s="170" t="str">
        <f t="array" ref="L1856">IFERROR(VLOOKUP(B1856,RT!A:AJ,36,FALSE),"")</f>
        <v/>
      </c>
      <c r="M1856" s="53" t="str">
        <f t="array" ref="M1856">IFERROR(VLOOKUP(B1856,RT!A:AL,38,FALSE),"")</f>
        <v/>
      </c>
      <c r="N1856" s="52" t="str">
        <f t="array" ref="N1856">IFERROR(VLOOKUP(B1856,RT!A:AK,37,FALSE),"")</f>
        <v/>
      </c>
      <c r="O1856" s="54" t="str">
        <f t="array" ref="O1856">IFERROR(VLOOKUP(B1856,RT!A:I,9,FALSE),"")</f>
        <v/>
      </c>
      <c r="P1856" s="52" t="str">
        <f t="array" ref="P1856">IFERROR(VLOOKUP(B1856,RT!A:H,8,FALSE),"")</f>
        <v/>
      </c>
      <c r="Q1856" s="55" t="str">
        <f t="array" ref="Q1856">IFERROR(VLOOKUP(B1856,RT!A:AA,27,FALSE),"")</f>
        <v/>
      </c>
      <c r="R1856" s="56" t="str">
        <f t="array" ref="R1856">IF(AND(E1856&lt;&gt;"",G1856="INS",K1856="OUI",M1856&gt;0),M1856*IF($O1856&gt;41790,5.94,5.65),"")</f>
        <v/>
      </c>
      <c r="S1856" s="50" t="str">
        <f t="array" ref="S1856">IF(AND(E1856&lt;&gt;"",G1856="REV",K1856="OUI",M1856&gt;0),M1856*IF($O1856&gt;41790,6.2,5.9),"")</f>
        <v/>
      </c>
      <c r="T1856" s="57" t="str">
        <f t="array" ref="T1856">IF(AND(E1856&lt;&gt;"",K1856="NON",OR(L1856="Branchement individuel",L1856="Batiment détruit")),3,"")</f>
        <v/>
      </c>
      <c r="U1856" s="58"/>
      <c r="V1856" s="58" t="str">
        <f t="array" ref="V1856">IF(AND(E1856&lt;&gt;"",K1856="OUI",Q1856="OUI"),18,"")</f>
        <v/>
      </c>
      <c r="W1856" s="49" t="str">
        <f t="array" ref="W1856">IF(AND(E1856&lt;&gt;"",K1856="OUI",Q1856="OUI"),60,"")</f>
        <v/>
      </c>
      <c r="X1856" s="56"/>
      <c r="Y1856" s="49"/>
      <c r="Z1856" s="49"/>
      <c r="AA1856" s="51"/>
      <c r="AB1856" s="48"/>
    </row>
    <row r="1857" spans="1:28" x14ac:dyDescent="0.25">
      <c r="A1857" s="152" t="str">
        <f t="array" ref="A1857">IF(D1857="",RIGHT(E1857,7),"")</f>
        <v>5286241</v>
      </c>
      <c r="B1857" s="152">
        <f t="array" ref="B1857">E1857</f>
        <v>10005286241</v>
      </c>
      <c r="C1857" s="61" t="str">
        <f t="array" ref="C1857">IFERROR(VLOOKUP(B1857,RT!A:B,2,FALSE),"")</f>
        <v/>
      </c>
      <c r="D1857" s="7" t="str">
        <f t="array" ref="D1857">IFERROR(VLOOKUP(B1857,RT!A:J,10,FALSE),"")</f>
        <v/>
      </c>
      <c r="E1857" s="203">
        <v>10005286241</v>
      </c>
      <c r="F1857" s="204" t="s">
        <v>2194</v>
      </c>
      <c r="G1857" s="204" t="s">
        <v>70</v>
      </c>
      <c r="H1857" s="204"/>
      <c r="I1857" s="204" t="s">
        <v>2103</v>
      </c>
      <c r="J1857" s="202" t="s">
        <v>72</v>
      </c>
      <c r="K1857" s="169" t="str">
        <f t="array" ref="K1857">IFERROR(VLOOKUP(B1857,RT!A:K,11,FALSE),"")</f>
        <v/>
      </c>
      <c r="L1857" s="170" t="str">
        <f t="array" ref="L1857">IFERROR(VLOOKUP(B1857,RT!A:AJ,36,FALSE),"")</f>
        <v/>
      </c>
      <c r="M1857" s="53" t="str">
        <f t="array" ref="M1857">IFERROR(VLOOKUP(B1857,RT!A:AL,38,FALSE),"")</f>
        <v/>
      </c>
      <c r="N1857" s="52" t="str">
        <f t="array" ref="N1857">IFERROR(VLOOKUP(B1857,RT!A:AK,37,FALSE),"")</f>
        <v/>
      </c>
      <c r="O1857" s="54" t="str">
        <f t="array" ref="O1857">IFERROR(VLOOKUP(B1857,RT!A:I,9,FALSE),"")</f>
        <v/>
      </c>
      <c r="P1857" s="52" t="str">
        <f t="array" ref="P1857">IFERROR(VLOOKUP(B1857,RT!A:H,8,FALSE),"")</f>
        <v/>
      </c>
      <c r="Q1857" s="55" t="str">
        <f t="array" ref="Q1857">IFERROR(VLOOKUP(B1857,RT!A:AA,27,FALSE),"")</f>
        <v/>
      </c>
      <c r="R1857" s="56" t="str">
        <f t="array" ref="R1857">IF(AND(E1857&lt;&gt;"",G1857="INS",K1857="OUI",M1857&gt;0),M1857*IF($O1857&gt;41790,5.94,5.65),"")</f>
        <v/>
      </c>
      <c r="S1857" s="50" t="str">
        <f t="array" ref="S1857">IF(AND(E1857&lt;&gt;"",G1857="REV",K1857="OUI",M1857&gt;0),M1857*IF($O1857&gt;41790,6.2,5.9),"")</f>
        <v/>
      </c>
      <c r="T1857" s="57" t="str">
        <f t="array" ref="T1857">IF(AND(E1857&lt;&gt;"",K1857="NON",OR(L1857="Branchement individuel",L1857="Batiment détruit")),3,"")</f>
        <v/>
      </c>
      <c r="U1857" s="58"/>
      <c r="V1857" s="58" t="str">
        <f t="array" ref="V1857">IF(AND(E1857&lt;&gt;"",K1857="OUI",Q1857="OUI"),18,"")</f>
        <v/>
      </c>
      <c r="W1857" s="49" t="str">
        <f t="array" ref="W1857">IF(AND(E1857&lt;&gt;"",K1857="OUI",Q1857="OUI"),60,"")</f>
        <v/>
      </c>
      <c r="X1857" s="56"/>
      <c r="Y1857" s="49"/>
      <c r="Z1857" s="49"/>
      <c r="AA1857" s="51"/>
      <c r="AB1857" s="48"/>
    </row>
    <row r="1858" spans="1:28" x14ac:dyDescent="0.25">
      <c r="A1858" s="152" t="str">
        <f t="array" ref="A1858">IF(D1858="",RIGHT(E1858,7),"")</f>
        <v>5224623</v>
      </c>
      <c r="B1858" s="152">
        <f t="array" ref="B1858">E1858</f>
        <v>10005224623</v>
      </c>
      <c r="C1858" s="61" t="str">
        <f t="array" ref="C1858">IFERROR(VLOOKUP(B1858,RT!A:B,2,FALSE),"")</f>
        <v/>
      </c>
      <c r="D1858" s="7" t="str">
        <f t="array" ref="D1858">IFERROR(VLOOKUP(B1858,RT!A:J,10,FALSE),"")</f>
        <v/>
      </c>
      <c r="E1858" s="203">
        <v>10005224623</v>
      </c>
      <c r="F1858" s="204" t="s">
        <v>2107</v>
      </c>
      <c r="G1858" s="204" t="s">
        <v>70</v>
      </c>
      <c r="H1858" s="204"/>
      <c r="I1858" s="204" t="s">
        <v>2103</v>
      </c>
      <c r="J1858" s="202" t="s">
        <v>72</v>
      </c>
      <c r="K1858" s="169" t="str">
        <f t="array" ref="K1858">IFERROR(VLOOKUP(B1858,RT!A:K,11,FALSE),"")</f>
        <v/>
      </c>
      <c r="L1858" s="170" t="str">
        <f t="array" ref="L1858">IFERROR(VLOOKUP(B1858,RT!A:AJ,36,FALSE),"")</f>
        <v/>
      </c>
      <c r="M1858" s="53" t="str">
        <f t="array" ref="M1858">IFERROR(VLOOKUP(B1858,RT!A:AL,38,FALSE),"")</f>
        <v/>
      </c>
      <c r="N1858" s="52" t="str">
        <f t="array" ref="N1858">IFERROR(VLOOKUP(B1858,RT!A:AK,37,FALSE),"")</f>
        <v/>
      </c>
      <c r="O1858" s="54" t="str">
        <f t="array" ref="O1858">IFERROR(VLOOKUP(B1858,RT!A:I,9,FALSE),"")</f>
        <v/>
      </c>
      <c r="P1858" s="52" t="str">
        <f t="array" ref="P1858">IFERROR(VLOOKUP(B1858,RT!A:H,8,FALSE),"")</f>
        <v/>
      </c>
      <c r="Q1858" s="55" t="str">
        <f t="array" ref="Q1858">IFERROR(VLOOKUP(B1858,RT!A:AA,27,FALSE),"")</f>
        <v/>
      </c>
      <c r="R1858" s="56" t="str">
        <f t="array" ref="R1858">IF(AND(E1858&lt;&gt;"",G1858="INS",K1858="OUI",M1858&gt;0),M1858*IF($O1858&gt;41790,5.94,5.65),"")</f>
        <v/>
      </c>
      <c r="S1858" s="50" t="str">
        <f t="array" ref="S1858">IF(AND(E1858&lt;&gt;"",G1858="REV",K1858="OUI",M1858&gt;0),M1858*IF($O1858&gt;41790,6.2,5.9),"")</f>
        <v/>
      </c>
      <c r="T1858" s="57" t="str">
        <f t="array" ref="T1858">IF(AND(E1858&lt;&gt;"",K1858="NON",OR(L1858="Branchement individuel",L1858="Batiment détruit")),3,"")</f>
        <v/>
      </c>
      <c r="U1858" s="58"/>
      <c r="V1858" s="58" t="str">
        <f t="array" ref="V1858">IF(AND(E1858&lt;&gt;"",K1858="OUI",Q1858="OUI"),18,"")</f>
        <v/>
      </c>
      <c r="W1858" s="49" t="str">
        <f t="array" ref="W1858">IF(AND(E1858&lt;&gt;"",K1858="OUI",Q1858="OUI"),60,"")</f>
        <v/>
      </c>
      <c r="X1858" s="56"/>
      <c r="Y1858" s="49"/>
      <c r="Z1858" s="49"/>
      <c r="AA1858" s="51"/>
      <c r="AB1858" s="48"/>
    </row>
    <row r="1859" spans="1:28" x14ac:dyDescent="0.25">
      <c r="A1859" s="152" t="str">
        <f t="array" ref="A1859">IF(D1859="",RIGHT(E1859,7),"")</f>
        <v>5499097</v>
      </c>
      <c r="B1859" s="152">
        <f t="array" ref="B1859">E1859</f>
        <v>10005499097</v>
      </c>
      <c r="C1859" s="61" t="str">
        <f t="array" ref="C1859">IFERROR(VLOOKUP(B1859,RT!A:B,2,FALSE),"")</f>
        <v/>
      </c>
      <c r="D1859" s="7" t="str">
        <f t="array" ref="D1859">IFERROR(VLOOKUP(B1859,RT!A:J,10,FALSE),"")</f>
        <v/>
      </c>
      <c r="E1859" s="203">
        <v>10005499097</v>
      </c>
      <c r="F1859" s="204" t="s">
        <v>2185</v>
      </c>
      <c r="G1859" s="204" t="s">
        <v>70</v>
      </c>
      <c r="H1859" s="204"/>
      <c r="I1859" s="204" t="s">
        <v>2103</v>
      </c>
      <c r="J1859" s="202" t="s">
        <v>72</v>
      </c>
      <c r="K1859" s="169" t="str">
        <f t="array" ref="K1859">IFERROR(VLOOKUP(B1859,RT!A:K,11,FALSE),"")</f>
        <v/>
      </c>
      <c r="L1859" s="170" t="str">
        <f t="array" ref="L1859">IFERROR(VLOOKUP(B1859,RT!A:AJ,36,FALSE),"")</f>
        <v/>
      </c>
      <c r="M1859" s="53" t="str">
        <f t="array" ref="M1859">IFERROR(VLOOKUP(B1859,RT!A:AL,38,FALSE),"")</f>
        <v/>
      </c>
      <c r="N1859" s="52" t="str">
        <f t="array" ref="N1859">IFERROR(VLOOKUP(B1859,RT!A:AK,37,FALSE),"")</f>
        <v/>
      </c>
      <c r="O1859" s="54" t="str">
        <f t="array" ref="O1859">IFERROR(VLOOKUP(B1859,RT!A:I,9,FALSE),"")</f>
        <v/>
      </c>
      <c r="P1859" s="52" t="str">
        <f t="array" ref="P1859">IFERROR(VLOOKUP(B1859,RT!A:H,8,FALSE),"")</f>
        <v/>
      </c>
      <c r="Q1859" s="55" t="str">
        <f t="array" ref="Q1859">IFERROR(VLOOKUP(B1859,RT!A:AA,27,FALSE),"")</f>
        <v/>
      </c>
      <c r="R1859" s="56" t="str">
        <f t="array" ref="R1859">IF(AND(E1859&lt;&gt;"",G1859="INS",K1859="OUI",M1859&gt;0),M1859*IF($O1859&gt;41790,5.94,5.65),"")</f>
        <v/>
      </c>
      <c r="S1859" s="50" t="str">
        <f t="array" ref="S1859">IF(AND(E1859&lt;&gt;"",G1859="REV",K1859="OUI",M1859&gt;0),M1859*IF($O1859&gt;41790,6.2,5.9),"")</f>
        <v/>
      </c>
      <c r="T1859" s="57" t="str">
        <f t="array" ref="T1859">IF(AND(E1859&lt;&gt;"",K1859="NON",OR(L1859="Branchement individuel",L1859="Batiment détruit")),3,"")</f>
        <v/>
      </c>
      <c r="U1859" s="58"/>
      <c r="V1859" s="58" t="str">
        <f t="array" ref="V1859">IF(AND(E1859&lt;&gt;"",K1859="OUI",Q1859="OUI"),18,"")</f>
        <v/>
      </c>
      <c r="W1859" s="49" t="str">
        <f t="array" ref="W1859">IF(AND(E1859&lt;&gt;"",K1859="OUI",Q1859="OUI"),60,"")</f>
        <v/>
      </c>
      <c r="X1859" s="56"/>
      <c r="Y1859" s="49"/>
      <c r="Z1859" s="49"/>
      <c r="AA1859" s="51"/>
      <c r="AB1859" s="48"/>
    </row>
    <row r="1860" spans="1:28" x14ac:dyDescent="0.25">
      <c r="A1860" s="152" t="str">
        <f t="array" ref="A1860">IF(D1860="",RIGHT(E1860,7),"")</f>
        <v>5629259</v>
      </c>
      <c r="B1860" s="152">
        <f t="array" ref="B1860">E1860</f>
        <v>10005629259</v>
      </c>
      <c r="C1860" s="61" t="str">
        <f t="array" ref="C1860">IFERROR(VLOOKUP(B1860,RT!A:B,2,FALSE),"")</f>
        <v/>
      </c>
      <c r="D1860" s="7" t="str">
        <f t="array" ref="D1860">IFERROR(VLOOKUP(B1860,RT!A:J,10,FALSE),"")</f>
        <v/>
      </c>
      <c r="E1860" s="203">
        <v>10005629259</v>
      </c>
      <c r="F1860" s="204" t="s">
        <v>2193</v>
      </c>
      <c r="G1860" s="204" t="s">
        <v>70</v>
      </c>
      <c r="H1860" s="204"/>
      <c r="I1860" s="204" t="s">
        <v>2103</v>
      </c>
      <c r="J1860" s="202" t="s">
        <v>72</v>
      </c>
      <c r="K1860" s="169" t="str">
        <f t="array" ref="K1860">IFERROR(VLOOKUP(B1860,RT!A:K,11,FALSE),"")</f>
        <v/>
      </c>
      <c r="L1860" s="170" t="str">
        <f t="array" ref="L1860">IFERROR(VLOOKUP(B1860,RT!A:AJ,36,FALSE),"")</f>
        <v/>
      </c>
      <c r="M1860" s="53" t="str">
        <f t="array" ref="M1860">IFERROR(VLOOKUP(B1860,RT!A:AL,38,FALSE),"")</f>
        <v/>
      </c>
      <c r="N1860" s="52" t="str">
        <f t="array" ref="N1860">IFERROR(VLOOKUP(B1860,RT!A:AK,37,FALSE),"")</f>
        <v/>
      </c>
      <c r="O1860" s="54" t="str">
        <f t="array" ref="O1860">IFERROR(VLOOKUP(B1860,RT!A:I,9,FALSE),"")</f>
        <v/>
      </c>
      <c r="P1860" s="52" t="str">
        <f t="array" ref="P1860">IFERROR(VLOOKUP(B1860,RT!A:H,8,FALSE),"")</f>
        <v/>
      </c>
      <c r="Q1860" s="55" t="str">
        <f t="array" ref="Q1860">IFERROR(VLOOKUP(B1860,RT!A:AA,27,FALSE),"")</f>
        <v/>
      </c>
      <c r="R1860" s="56" t="str">
        <f t="array" ref="R1860">IF(AND(E1860&lt;&gt;"",G1860="INS",K1860="OUI",M1860&gt;0),M1860*IF($O1860&gt;41790,5.94,5.65),"")</f>
        <v/>
      </c>
      <c r="S1860" s="50" t="str">
        <f t="array" ref="S1860">IF(AND(E1860&lt;&gt;"",G1860="REV",K1860="OUI",M1860&gt;0),M1860*IF($O1860&gt;41790,6.2,5.9),"")</f>
        <v/>
      </c>
      <c r="T1860" s="57" t="str">
        <f t="array" ref="T1860">IF(AND(E1860&lt;&gt;"",K1860="NON",OR(L1860="Branchement individuel",L1860="Batiment détruit")),3,"")</f>
        <v/>
      </c>
      <c r="U1860" s="58"/>
      <c r="V1860" s="58" t="str">
        <f t="array" ref="V1860">IF(AND(E1860&lt;&gt;"",K1860="OUI",Q1860="OUI"),18,"")</f>
        <v/>
      </c>
      <c r="W1860" s="49" t="str">
        <f t="array" ref="W1860">IF(AND(E1860&lt;&gt;"",K1860="OUI",Q1860="OUI"),60,"")</f>
        <v/>
      </c>
      <c r="X1860" s="56"/>
      <c r="Y1860" s="49"/>
      <c r="Z1860" s="49"/>
      <c r="AA1860" s="51"/>
      <c r="AB1860" s="48"/>
    </row>
    <row r="1861" spans="1:28" x14ac:dyDescent="0.25">
      <c r="A1861" s="152" t="str">
        <f t="array" ref="A1861">IF(D1861="",RIGHT(E1861,7),"")</f>
        <v>5423495</v>
      </c>
      <c r="B1861" s="152">
        <f t="array" ref="B1861">E1861</f>
        <v>10005423495</v>
      </c>
      <c r="C1861" s="61" t="str">
        <f t="array" ref="C1861">IFERROR(VLOOKUP(B1861,RT!A:B,2,FALSE),"")</f>
        <v/>
      </c>
      <c r="D1861" s="7" t="str">
        <f t="array" ref="D1861">IFERROR(VLOOKUP(B1861,RT!A:J,10,FALSE),"")</f>
        <v/>
      </c>
      <c r="E1861" s="203">
        <v>10005423495</v>
      </c>
      <c r="F1861" s="204" t="s">
        <v>2146</v>
      </c>
      <c r="G1861" s="204" t="s">
        <v>70</v>
      </c>
      <c r="H1861" s="204"/>
      <c r="I1861" s="204" t="s">
        <v>2103</v>
      </c>
      <c r="J1861" s="202" t="s">
        <v>72</v>
      </c>
      <c r="K1861" s="169" t="str">
        <f t="array" ref="K1861">IFERROR(VLOOKUP(B1861,RT!A:K,11,FALSE),"")</f>
        <v/>
      </c>
      <c r="L1861" s="170" t="str">
        <f t="array" ref="L1861">IFERROR(VLOOKUP(B1861,RT!A:AJ,36,FALSE),"")</f>
        <v/>
      </c>
      <c r="M1861" s="53" t="str">
        <f t="array" ref="M1861">IFERROR(VLOOKUP(B1861,RT!A:AL,38,FALSE),"")</f>
        <v/>
      </c>
      <c r="N1861" s="52" t="str">
        <f t="array" ref="N1861">IFERROR(VLOOKUP(B1861,RT!A:AK,37,FALSE),"")</f>
        <v/>
      </c>
      <c r="O1861" s="54" t="str">
        <f t="array" ref="O1861">IFERROR(VLOOKUP(B1861,RT!A:I,9,FALSE),"")</f>
        <v/>
      </c>
      <c r="P1861" s="52" t="str">
        <f t="array" ref="P1861">IFERROR(VLOOKUP(B1861,RT!A:H,8,FALSE),"")</f>
        <v/>
      </c>
      <c r="Q1861" s="55" t="str">
        <f t="array" ref="Q1861">IFERROR(VLOOKUP(B1861,RT!A:AA,27,FALSE),"")</f>
        <v/>
      </c>
      <c r="R1861" s="56" t="str">
        <f t="array" ref="R1861">IF(AND(E1861&lt;&gt;"",G1861="INS",K1861="OUI",M1861&gt;0),M1861*IF($O1861&gt;41790,5.94,5.65),"")</f>
        <v/>
      </c>
      <c r="S1861" s="50" t="str">
        <f t="array" ref="S1861">IF(AND(E1861&lt;&gt;"",G1861="REV",K1861="OUI",M1861&gt;0),M1861*IF($O1861&gt;41790,6.2,5.9),"")</f>
        <v/>
      </c>
      <c r="T1861" s="57" t="str">
        <f t="array" ref="T1861">IF(AND(E1861&lt;&gt;"",K1861="NON",OR(L1861="Branchement individuel",L1861="Batiment détruit")),3,"")</f>
        <v/>
      </c>
      <c r="U1861" s="58"/>
      <c r="V1861" s="58" t="str">
        <f t="array" ref="V1861">IF(AND(E1861&lt;&gt;"",K1861="OUI",Q1861="OUI"),18,"")</f>
        <v/>
      </c>
      <c r="W1861" s="49" t="str">
        <f t="array" ref="W1861">IF(AND(E1861&lt;&gt;"",K1861="OUI",Q1861="OUI"),60,"")</f>
        <v/>
      </c>
      <c r="X1861" s="56"/>
      <c r="Y1861" s="49"/>
      <c r="Z1861" s="49"/>
      <c r="AA1861" s="51"/>
      <c r="AB1861" s="48"/>
    </row>
    <row r="1862" spans="1:28" x14ac:dyDescent="0.25">
      <c r="A1862" s="152" t="str">
        <f t="array" ref="A1862">IF(D1862="",RIGHT(E1862,7),"")</f>
        <v>5224591</v>
      </c>
      <c r="B1862" s="152">
        <f t="array" ref="B1862">E1862</f>
        <v>10005224591</v>
      </c>
      <c r="C1862" s="61" t="str">
        <f t="array" ref="C1862">IFERROR(VLOOKUP(B1862,RT!A:B,2,FALSE),"")</f>
        <v/>
      </c>
      <c r="D1862" s="7" t="str">
        <f t="array" ref="D1862">IFERROR(VLOOKUP(B1862,RT!A:J,10,FALSE),"")</f>
        <v/>
      </c>
      <c r="E1862" s="203">
        <v>10005224591</v>
      </c>
      <c r="F1862" s="204" t="s">
        <v>2109</v>
      </c>
      <c r="G1862" s="204" t="s">
        <v>70</v>
      </c>
      <c r="H1862" s="204"/>
      <c r="I1862" s="204" t="s">
        <v>2103</v>
      </c>
      <c r="J1862" s="202" t="s">
        <v>72</v>
      </c>
      <c r="K1862" s="169" t="str">
        <f t="array" ref="K1862">IFERROR(VLOOKUP(B1862,RT!A:K,11,FALSE),"")</f>
        <v/>
      </c>
      <c r="L1862" s="170" t="str">
        <f t="array" ref="L1862">IFERROR(VLOOKUP(B1862,RT!A:AJ,36,FALSE),"")</f>
        <v/>
      </c>
      <c r="M1862" s="53" t="str">
        <f t="array" ref="M1862">IFERROR(VLOOKUP(B1862,RT!A:AL,38,FALSE),"")</f>
        <v/>
      </c>
      <c r="N1862" s="52" t="str">
        <f t="array" ref="N1862">IFERROR(VLOOKUP(B1862,RT!A:AK,37,FALSE),"")</f>
        <v/>
      </c>
      <c r="O1862" s="54" t="str">
        <f t="array" ref="O1862">IFERROR(VLOOKUP(B1862,RT!A:I,9,FALSE),"")</f>
        <v/>
      </c>
      <c r="P1862" s="52" t="str">
        <f t="array" ref="P1862">IFERROR(VLOOKUP(B1862,RT!A:H,8,FALSE),"")</f>
        <v/>
      </c>
      <c r="Q1862" s="55" t="str">
        <f t="array" ref="Q1862">IFERROR(VLOOKUP(B1862,RT!A:AA,27,FALSE),"")</f>
        <v/>
      </c>
      <c r="R1862" s="56" t="str">
        <f t="array" ref="R1862">IF(AND(E1862&lt;&gt;"",G1862="INS",K1862="OUI",M1862&gt;0),M1862*IF($O1862&gt;41790,5.94,5.65),"")</f>
        <v/>
      </c>
      <c r="S1862" s="50" t="str">
        <f t="array" ref="S1862">IF(AND(E1862&lt;&gt;"",G1862="REV",K1862="OUI",M1862&gt;0),M1862*IF($O1862&gt;41790,6.2,5.9),"")</f>
        <v/>
      </c>
      <c r="T1862" s="57" t="str">
        <f t="array" ref="T1862">IF(AND(E1862&lt;&gt;"",K1862="NON",OR(L1862="Branchement individuel",L1862="Batiment détruit")),3,"")</f>
        <v/>
      </c>
      <c r="U1862" s="58"/>
      <c r="V1862" s="58" t="str">
        <f t="array" ref="V1862">IF(AND(E1862&lt;&gt;"",K1862="OUI",Q1862="OUI"),18,"")</f>
        <v/>
      </c>
      <c r="W1862" s="49" t="str">
        <f t="array" ref="W1862">IF(AND(E1862&lt;&gt;"",K1862="OUI",Q1862="OUI"),60,"")</f>
        <v/>
      </c>
      <c r="X1862" s="56"/>
      <c r="Y1862" s="49"/>
      <c r="Z1862" s="49"/>
      <c r="AA1862" s="51"/>
      <c r="AB1862" s="48"/>
    </row>
    <row r="1863" spans="1:28" x14ac:dyDescent="0.25">
      <c r="A1863" s="152" t="str">
        <f t="array" ref="A1863">IF(D1863="",RIGHT(E1863,7),"")</f>
        <v>5224590</v>
      </c>
      <c r="B1863" s="152">
        <f t="array" ref="B1863">E1863</f>
        <v>10005224590</v>
      </c>
      <c r="C1863" s="61" t="str">
        <f t="array" ref="C1863">IFERROR(VLOOKUP(B1863,RT!A:B,2,FALSE),"")</f>
        <v/>
      </c>
      <c r="D1863" s="7" t="str">
        <f t="array" ref="D1863">IFERROR(VLOOKUP(B1863,RT!A:J,10,FALSE),"")</f>
        <v/>
      </c>
      <c r="E1863" s="203">
        <v>10005224590</v>
      </c>
      <c r="F1863" s="204" t="s">
        <v>2111</v>
      </c>
      <c r="G1863" s="204" t="s">
        <v>70</v>
      </c>
      <c r="H1863" s="204"/>
      <c r="I1863" s="204" t="s">
        <v>2103</v>
      </c>
      <c r="J1863" s="202" t="s">
        <v>72</v>
      </c>
      <c r="K1863" s="169" t="str">
        <f t="array" ref="K1863">IFERROR(VLOOKUP(B1863,RT!A:K,11,FALSE),"")</f>
        <v/>
      </c>
      <c r="L1863" s="170" t="str">
        <f t="array" ref="L1863">IFERROR(VLOOKUP(B1863,RT!A:AJ,36,FALSE),"")</f>
        <v/>
      </c>
      <c r="M1863" s="53" t="str">
        <f t="array" ref="M1863">IFERROR(VLOOKUP(B1863,RT!A:AL,38,FALSE),"")</f>
        <v/>
      </c>
      <c r="N1863" s="52" t="str">
        <f t="array" ref="N1863">IFERROR(VLOOKUP(B1863,RT!A:AK,37,FALSE),"")</f>
        <v/>
      </c>
      <c r="O1863" s="54" t="str">
        <f t="array" ref="O1863">IFERROR(VLOOKUP(B1863,RT!A:I,9,FALSE),"")</f>
        <v/>
      </c>
      <c r="P1863" s="52" t="str">
        <f t="array" ref="P1863">IFERROR(VLOOKUP(B1863,RT!A:H,8,FALSE),"")</f>
        <v/>
      </c>
      <c r="Q1863" s="55" t="str">
        <f t="array" ref="Q1863">IFERROR(VLOOKUP(B1863,RT!A:AA,27,FALSE),"")</f>
        <v/>
      </c>
      <c r="R1863" s="56" t="str">
        <f t="array" ref="R1863">IF(AND(E1863&lt;&gt;"",G1863="INS",K1863="OUI",M1863&gt;0),M1863*IF($O1863&gt;41790,5.94,5.65),"")</f>
        <v/>
      </c>
      <c r="S1863" s="50" t="str">
        <f t="array" ref="S1863">IF(AND(E1863&lt;&gt;"",G1863="REV",K1863="OUI",M1863&gt;0),M1863*IF($O1863&gt;41790,6.2,5.9),"")</f>
        <v/>
      </c>
      <c r="T1863" s="57" t="str">
        <f t="array" ref="T1863">IF(AND(E1863&lt;&gt;"",K1863="NON",OR(L1863="Branchement individuel",L1863="Batiment détruit")),3,"")</f>
        <v/>
      </c>
      <c r="U1863" s="58"/>
      <c r="V1863" s="58" t="str">
        <f t="array" ref="V1863">IF(AND(E1863&lt;&gt;"",K1863="OUI",Q1863="OUI"),18,"")</f>
        <v/>
      </c>
      <c r="W1863" s="49" t="str">
        <f t="array" ref="W1863">IF(AND(E1863&lt;&gt;"",K1863="OUI",Q1863="OUI"),60,"")</f>
        <v/>
      </c>
      <c r="X1863" s="56"/>
      <c r="Y1863" s="49"/>
      <c r="Z1863" s="49"/>
      <c r="AA1863" s="51"/>
      <c r="AB1863" s="48"/>
    </row>
    <row r="1864" spans="1:28" x14ac:dyDescent="0.25">
      <c r="A1864" s="152" t="str">
        <f t="array" ref="A1864">IF(D1864="",RIGHT(E1864,7),"")</f>
        <v>5223784</v>
      </c>
      <c r="B1864" s="152">
        <f t="array" ref="B1864">E1864</f>
        <v>10005223784</v>
      </c>
      <c r="C1864" s="61" t="str">
        <f t="array" ref="C1864">IFERROR(VLOOKUP(B1864,RT!A:B,2,FALSE),"")</f>
        <v/>
      </c>
      <c r="D1864" s="7" t="str">
        <f t="array" ref="D1864">IFERROR(VLOOKUP(B1864,RT!A:J,10,FALSE),"")</f>
        <v/>
      </c>
      <c r="E1864" s="203">
        <v>10005223784</v>
      </c>
      <c r="F1864" s="204" t="s">
        <v>2113</v>
      </c>
      <c r="G1864" s="204" t="s">
        <v>70</v>
      </c>
      <c r="H1864" s="204"/>
      <c r="I1864" s="204" t="s">
        <v>2103</v>
      </c>
      <c r="J1864" s="202" t="s">
        <v>72</v>
      </c>
      <c r="K1864" s="169" t="str">
        <f t="array" ref="K1864">IFERROR(VLOOKUP(B1864,RT!A:K,11,FALSE),"")</f>
        <v/>
      </c>
      <c r="L1864" s="170" t="str">
        <f t="array" ref="L1864">IFERROR(VLOOKUP(B1864,RT!A:AJ,36,FALSE),"")</f>
        <v/>
      </c>
      <c r="M1864" s="53" t="str">
        <f t="array" ref="M1864">IFERROR(VLOOKUP(B1864,RT!A:AL,38,FALSE),"")</f>
        <v/>
      </c>
      <c r="N1864" s="52" t="str">
        <f t="array" ref="N1864">IFERROR(VLOOKUP(B1864,RT!A:AK,37,FALSE),"")</f>
        <v/>
      </c>
      <c r="O1864" s="54" t="str">
        <f t="array" ref="O1864">IFERROR(VLOOKUP(B1864,RT!A:I,9,FALSE),"")</f>
        <v/>
      </c>
      <c r="P1864" s="52" t="str">
        <f t="array" ref="P1864">IFERROR(VLOOKUP(B1864,RT!A:H,8,FALSE),"")</f>
        <v/>
      </c>
      <c r="Q1864" s="55" t="str">
        <f t="array" ref="Q1864">IFERROR(VLOOKUP(B1864,RT!A:AA,27,FALSE),"")</f>
        <v/>
      </c>
      <c r="R1864" s="56" t="str">
        <f t="array" ref="R1864">IF(AND(E1864&lt;&gt;"",G1864="INS",K1864="OUI",M1864&gt;0),M1864*IF($O1864&gt;41790,5.94,5.65),"")</f>
        <v/>
      </c>
      <c r="S1864" s="50" t="str">
        <f t="array" ref="S1864">IF(AND(E1864&lt;&gt;"",G1864="REV",K1864="OUI",M1864&gt;0),M1864*IF($O1864&gt;41790,6.2,5.9),"")</f>
        <v/>
      </c>
      <c r="T1864" s="57" t="str">
        <f t="array" ref="T1864">IF(AND(E1864&lt;&gt;"",K1864="NON",OR(L1864="Branchement individuel",L1864="Batiment détruit")),3,"")</f>
        <v/>
      </c>
      <c r="U1864" s="58"/>
      <c r="V1864" s="58" t="str">
        <f t="array" ref="V1864">IF(AND(E1864&lt;&gt;"",K1864="OUI",Q1864="OUI"),18,"")</f>
        <v/>
      </c>
      <c r="W1864" s="49" t="str">
        <f t="array" ref="W1864">IF(AND(E1864&lt;&gt;"",K1864="OUI",Q1864="OUI"),60,"")</f>
        <v/>
      </c>
      <c r="X1864" s="56"/>
      <c r="Y1864" s="49"/>
      <c r="Z1864" s="49"/>
      <c r="AA1864" s="51"/>
      <c r="AB1864" s="48"/>
    </row>
    <row r="1865" spans="1:28" x14ac:dyDescent="0.25">
      <c r="A1865" s="152" t="str">
        <f t="array" ref="A1865">IF(D1865="",RIGHT(E1865,7),"")</f>
        <v>5461615</v>
      </c>
      <c r="B1865" s="152">
        <f t="array" ref="B1865">E1865</f>
        <v>10005461615</v>
      </c>
      <c r="C1865" s="61" t="str">
        <f t="array" ref="C1865">IFERROR(VLOOKUP(B1865,RT!A:B,2,FALSE),"")</f>
        <v/>
      </c>
      <c r="D1865" s="7" t="str">
        <f t="array" ref="D1865">IFERROR(VLOOKUP(B1865,RT!A:J,10,FALSE),"")</f>
        <v/>
      </c>
      <c r="E1865" s="203">
        <v>10005461615</v>
      </c>
      <c r="F1865" s="204" t="s">
        <v>2149</v>
      </c>
      <c r="G1865" s="204" t="s">
        <v>70</v>
      </c>
      <c r="H1865" s="204"/>
      <c r="I1865" s="204" t="s">
        <v>2103</v>
      </c>
      <c r="J1865" s="202" t="s">
        <v>72</v>
      </c>
      <c r="K1865" s="169" t="str">
        <f t="array" ref="K1865">IFERROR(VLOOKUP(B1865,RT!A:K,11,FALSE),"")</f>
        <v/>
      </c>
      <c r="L1865" s="170" t="str">
        <f t="array" ref="L1865">IFERROR(VLOOKUP(B1865,RT!A:AJ,36,FALSE),"")</f>
        <v/>
      </c>
      <c r="M1865" s="53" t="str">
        <f t="array" ref="M1865">IFERROR(VLOOKUP(B1865,RT!A:AL,38,FALSE),"")</f>
        <v/>
      </c>
      <c r="N1865" s="52" t="str">
        <f t="array" ref="N1865">IFERROR(VLOOKUP(B1865,RT!A:AK,37,FALSE),"")</f>
        <v/>
      </c>
      <c r="O1865" s="54" t="str">
        <f t="array" ref="O1865">IFERROR(VLOOKUP(B1865,RT!A:I,9,FALSE),"")</f>
        <v/>
      </c>
      <c r="P1865" s="52" t="str">
        <f t="array" ref="P1865">IFERROR(VLOOKUP(B1865,RT!A:H,8,FALSE),"")</f>
        <v/>
      </c>
      <c r="Q1865" s="55" t="str">
        <f t="array" ref="Q1865">IFERROR(VLOOKUP(B1865,RT!A:AA,27,FALSE),"")</f>
        <v/>
      </c>
      <c r="R1865" s="56" t="str">
        <f t="array" ref="R1865">IF(AND(E1865&lt;&gt;"",G1865="INS",K1865="OUI",M1865&gt;0),M1865*IF($O1865&gt;41790,5.94,5.65),"")</f>
        <v/>
      </c>
      <c r="S1865" s="50" t="str">
        <f t="array" ref="S1865">IF(AND(E1865&lt;&gt;"",G1865="REV",K1865="OUI",M1865&gt;0),M1865*IF($O1865&gt;41790,6.2,5.9),"")</f>
        <v/>
      </c>
      <c r="T1865" s="57" t="str">
        <f t="array" ref="T1865">IF(AND(E1865&lt;&gt;"",K1865="NON",OR(L1865="Branchement individuel",L1865="Batiment détruit")),3,"")</f>
        <v/>
      </c>
      <c r="U1865" s="58"/>
      <c r="V1865" s="58" t="str">
        <f t="array" ref="V1865">IF(AND(E1865&lt;&gt;"",K1865="OUI",Q1865="OUI"),18,"")</f>
        <v/>
      </c>
      <c r="W1865" s="49" t="str">
        <f t="array" ref="W1865">IF(AND(E1865&lt;&gt;"",K1865="OUI",Q1865="OUI"),60,"")</f>
        <v/>
      </c>
      <c r="X1865" s="56"/>
      <c r="Y1865" s="49"/>
      <c r="Z1865" s="49"/>
      <c r="AA1865" s="51"/>
      <c r="AB1865" s="48"/>
    </row>
    <row r="1866" spans="1:28" x14ac:dyDescent="0.25">
      <c r="A1866" s="152" t="str">
        <f t="array" ref="A1866">IF(D1866="",RIGHT(E1866,7),"")</f>
        <v>5464064</v>
      </c>
      <c r="B1866" s="152">
        <f t="array" ref="B1866">E1866</f>
        <v>10005464064</v>
      </c>
      <c r="C1866" s="61" t="str">
        <f t="array" ref="C1866">IFERROR(VLOOKUP(B1866,RT!A:B,2,FALSE),"")</f>
        <v/>
      </c>
      <c r="D1866" s="7" t="str">
        <f t="array" ref="D1866">IFERROR(VLOOKUP(B1866,RT!A:J,10,FALSE),"")</f>
        <v/>
      </c>
      <c r="E1866" s="203">
        <v>10005464064</v>
      </c>
      <c r="F1866" s="204" t="s">
        <v>2148</v>
      </c>
      <c r="G1866" s="204" t="s">
        <v>70</v>
      </c>
      <c r="H1866" s="204"/>
      <c r="I1866" s="204" t="s">
        <v>2103</v>
      </c>
      <c r="J1866" s="202" t="s">
        <v>72</v>
      </c>
      <c r="K1866" s="169" t="str">
        <f t="array" ref="K1866">IFERROR(VLOOKUP(B1866,RT!A:K,11,FALSE),"")</f>
        <v/>
      </c>
      <c r="L1866" s="170" t="str">
        <f t="array" ref="L1866">IFERROR(VLOOKUP(B1866,RT!A:AJ,36,FALSE),"")</f>
        <v/>
      </c>
      <c r="M1866" s="53" t="str">
        <f t="array" ref="M1866">IFERROR(VLOOKUP(B1866,RT!A:AL,38,FALSE),"")</f>
        <v/>
      </c>
      <c r="N1866" s="52" t="str">
        <f t="array" ref="N1866">IFERROR(VLOOKUP(B1866,RT!A:AK,37,FALSE),"")</f>
        <v/>
      </c>
      <c r="O1866" s="54" t="str">
        <f t="array" ref="O1866">IFERROR(VLOOKUP(B1866,RT!A:I,9,FALSE),"")</f>
        <v/>
      </c>
      <c r="P1866" s="52" t="str">
        <f t="array" ref="P1866">IFERROR(VLOOKUP(B1866,RT!A:H,8,FALSE),"")</f>
        <v/>
      </c>
      <c r="Q1866" s="55" t="str">
        <f t="array" ref="Q1866">IFERROR(VLOOKUP(B1866,RT!A:AA,27,FALSE),"")</f>
        <v/>
      </c>
      <c r="R1866" s="56" t="str">
        <f t="array" ref="R1866">IF(AND(E1866&lt;&gt;"",G1866="INS",K1866="OUI",M1866&gt;0),M1866*IF($O1866&gt;41790,5.94,5.65),"")</f>
        <v/>
      </c>
      <c r="S1866" s="50" t="str">
        <f t="array" ref="S1866">IF(AND(E1866&lt;&gt;"",G1866="REV",K1866="OUI",M1866&gt;0),M1866*IF($O1866&gt;41790,6.2,5.9),"")</f>
        <v/>
      </c>
      <c r="T1866" s="57" t="str">
        <f t="array" ref="T1866">IF(AND(E1866&lt;&gt;"",K1866="NON",OR(L1866="Branchement individuel",L1866="Batiment détruit")),3,"")</f>
        <v/>
      </c>
      <c r="U1866" s="58"/>
      <c r="V1866" s="58" t="str">
        <f t="array" ref="V1866">IF(AND(E1866&lt;&gt;"",K1866="OUI",Q1866="OUI"),18,"")</f>
        <v/>
      </c>
      <c r="W1866" s="49" t="str">
        <f t="array" ref="W1866">IF(AND(E1866&lt;&gt;"",K1866="OUI",Q1866="OUI"),60,"")</f>
        <v/>
      </c>
      <c r="X1866" s="56"/>
      <c r="Y1866" s="49"/>
      <c r="Z1866" s="49"/>
      <c r="AA1866" s="51"/>
      <c r="AB1866" s="48"/>
    </row>
    <row r="1867" spans="1:28" x14ac:dyDescent="0.25">
      <c r="A1867" s="152" t="str">
        <f t="array" ref="A1867">IF(D1867="",RIGHT(E1867,7),"")</f>
        <v>5463060</v>
      </c>
      <c r="B1867" s="152">
        <f t="array" ref="B1867">E1867</f>
        <v>10005463060</v>
      </c>
      <c r="C1867" s="61" t="str">
        <f t="array" ref="C1867">IFERROR(VLOOKUP(B1867,RT!A:B,2,FALSE),"")</f>
        <v/>
      </c>
      <c r="D1867" s="7" t="str">
        <f t="array" ref="D1867">IFERROR(VLOOKUP(B1867,RT!A:J,10,FALSE),"")</f>
        <v/>
      </c>
      <c r="E1867" s="203">
        <v>10005463060</v>
      </c>
      <c r="F1867" s="204" t="s">
        <v>2126</v>
      </c>
      <c r="G1867" s="204" t="s">
        <v>70</v>
      </c>
      <c r="H1867" s="204"/>
      <c r="I1867" s="204" t="s">
        <v>2103</v>
      </c>
      <c r="J1867" s="202" t="s">
        <v>72</v>
      </c>
      <c r="K1867" s="169" t="str">
        <f t="array" ref="K1867">IFERROR(VLOOKUP(B1867,RT!A:K,11,FALSE),"")</f>
        <v/>
      </c>
      <c r="L1867" s="170" t="str">
        <f t="array" ref="L1867">IFERROR(VLOOKUP(B1867,RT!A:AJ,36,FALSE),"")</f>
        <v/>
      </c>
      <c r="M1867" s="53" t="str">
        <f t="array" ref="M1867">IFERROR(VLOOKUP(B1867,RT!A:AL,38,FALSE),"")</f>
        <v/>
      </c>
      <c r="N1867" s="52" t="str">
        <f t="array" ref="N1867">IFERROR(VLOOKUP(B1867,RT!A:AK,37,FALSE),"")</f>
        <v/>
      </c>
      <c r="O1867" s="54" t="str">
        <f t="array" ref="O1867">IFERROR(VLOOKUP(B1867,RT!A:I,9,FALSE),"")</f>
        <v/>
      </c>
      <c r="P1867" s="52" t="str">
        <f t="array" ref="P1867">IFERROR(VLOOKUP(B1867,RT!A:H,8,FALSE),"")</f>
        <v/>
      </c>
      <c r="Q1867" s="55" t="str">
        <f t="array" ref="Q1867">IFERROR(VLOOKUP(B1867,RT!A:AA,27,FALSE),"")</f>
        <v/>
      </c>
      <c r="R1867" s="56" t="str">
        <f t="array" ref="R1867">IF(AND(E1867&lt;&gt;"",G1867="INS",K1867="OUI",M1867&gt;0),M1867*IF($O1867&gt;41790,5.94,5.65),"")</f>
        <v/>
      </c>
      <c r="S1867" s="50" t="str">
        <f t="array" ref="S1867">IF(AND(E1867&lt;&gt;"",G1867="REV",K1867="OUI",M1867&gt;0),M1867*IF($O1867&gt;41790,6.2,5.9),"")</f>
        <v/>
      </c>
      <c r="T1867" s="57" t="str">
        <f t="array" ref="T1867">IF(AND(E1867&lt;&gt;"",K1867="NON",OR(L1867="Branchement individuel",L1867="Batiment détruit")),3,"")</f>
        <v/>
      </c>
      <c r="U1867" s="58"/>
      <c r="V1867" s="58" t="str">
        <f t="array" ref="V1867">IF(AND(E1867&lt;&gt;"",K1867="OUI",Q1867="OUI"),18,"")</f>
        <v/>
      </c>
      <c r="W1867" s="49" t="str">
        <f t="array" ref="W1867">IF(AND(E1867&lt;&gt;"",K1867="OUI",Q1867="OUI"),60,"")</f>
        <v/>
      </c>
      <c r="X1867" s="56"/>
      <c r="Y1867" s="49"/>
      <c r="Z1867" s="49"/>
      <c r="AA1867" s="51"/>
      <c r="AB1867" s="48"/>
    </row>
    <row r="1868" spans="1:28" x14ac:dyDescent="0.25">
      <c r="A1868" s="152" t="str">
        <f t="array" ref="A1868">IF(D1868="",RIGHT(E1868,7),"")</f>
        <v>5288018</v>
      </c>
      <c r="B1868" s="152">
        <f t="array" ref="B1868">E1868</f>
        <v>10005288018</v>
      </c>
      <c r="C1868" s="61" t="str">
        <f t="array" ref="C1868">IFERROR(VLOOKUP(B1868,RT!A:B,2,FALSE),"")</f>
        <v/>
      </c>
      <c r="D1868" s="7" t="str">
        <f t="array" ref="D1868">IFERROR(VLOOKUP(B1868,RT!A:J,10,FALSE),"")</f>
        <v/>
      </c>
      <c r="E1868" s="203">
        <v>10005288018</v>
      </c>
      <c r="F1868" s="204" t="s">
        <v>2143</v>
      </c>
      <c r="G1868" s="204" t="s">
        <v>70</v>
      </c>
      <c r="H1868" s="204"/>
      <c r="I1868" s="204" t="s">
        <v>2103</v>
      </c>
      <c r="J1868" s="202" t="s">
        <v>72</v>
      </c>
      <c r="K1868" s="169" t="str">
        <f t="array" ref="K1868">IFERROR(VLOOKUP(B1868,RT!A:K,11,FALSE),"")</f>
        <v/>
      </c>
      <c r="L1868" s="170" t="str">
        <f t="array" ref="L1868">IFERROR(VLOOKUP(B1868,RT!A:AJ,36,FALSE),"")</f>
        <v/>
      </c>
      <c r="M1868" s="53" t="str">
        <f t="array" ref="M1868">IFERROR(VLOOKUP(B1868,RT!A:AL,38,FALSE),"")</f>
        <v/>
      </c>
      <c r="N1868" s="52" t="str">
        <f t="array" ref="N1868">IFERROR(VLOOKUP(B1868,RT!A:AK,37,FALSE),"")</f>
        <v/>
      </c>
      <c r="O1868" s="54" t="str">
        <f t="array" ref="O1868">IFERROR(VLOOKUP(B1868,RT!A:I,9,FALSE),"")</f>
        <v/>
      </c>
      <c r="P1868" s="52" t="str">
        <f t="array" ref="P1868">IFERROR(VLOOKUP(B1868,RT!A:H,8,FALSE),"")</f>
        <v/>
      </c>
      <c r="Q1868" s="55" t="str">
        <f t="array" ref="Q1868">IFERROR(VLOOKUP(B1868,RT!A:AA,27,FALSE),"")</f>
        <v/>
      </c>
      <c r="R1868" s="56" t="str">
        <f t="array" ref="R1868">IF(AND(E1868&lt;&gt;"",G1868="INS",K1868="OUI",M1868&gt;0),M1868*IF($O1868&gt;41790,5.94,5.65),"")</f>
        <v/>
      </c>
      <c r="S1868" s="50" t="str">
        <f t="array" ref="S1868">IF(AND(E1868&lt;&gt;"",G1868="REV",K1868="OUI",M1868&gt;0),M1868*IF($O1868&gt;41790,6.2,5.9),"")</f>
        <v/>
      </c>
      <c r="T1868" s="57" t="str">
        <f t="array" ref="T1868">IF(AND(E1868&lt;&gt;"",K1868="NON",OR(L1868="Branchement individuel",L1868="Batiment détruit")),3,"")</f>
        <v/>
      </c>
      <c r="U1868" s="58"/>
      <c r="V1868" s="58" t="str">
        <f t="array" ref="V1868">IF(AND(E1868&lt;&gt;"",K1868="OUI",Q1868="OUI"),18,"")</f>
        <v/>
      </c>
      <c r="W1868" s="49" t="str">
        <f t="array" ref="W1868">IF(AND(E1868&lt;&gt;"",K1868="OUI",Q1868="OUI"),60,"")</f>
        <v/>
      </c>
      <c r="X1868" s="56"/>
      <c r="Y1868" s="49"/>
      <c r="Z1868" s="49"/>
      <c r="AA1868" s="51"/>
      <c r="AB1868" s="48"/>
    </row>
    <row r="1869" spans="1:28" x14ac:dyDescent="0.25">
      <c r="A1869" s="152" t="str">
        <f t="array" ref="A1869">IF(D1869="",RIGHT(E1869,7),"")</f>
        <v>5224048</v>
      </c>
      <c r="B1869" s="152">
        <f t="array" ref="B1869">E1869</f>
        <v>10005224048</v>
      </c>
      <c r="C1869" s="61" t="str">
        <f t="array" ref="C1869">IFERROR(VLOOKUP(B1869,RT!A:B,2,FALSE),"")</f>
        <v/>
      </c>
      <c r="D1869" s="7" t="str">
        <f t="array" ref="D1869">IFERROR(VLOOKUP(B1869,RT!A:J,10,FALSE),"")</f>
        <v/>
      </c>
      <c r="E1869" s="203">
        <v>10005224048</v>
      </c>
      <c r="F1869" s="204" t="s">
        <v>2108</v>
      </c>
      <c r="G1869" s="204" t="s">
        <v>70</v>
      </c>
      <c r="H1869" s="204"/>
      <c r="I1869" s="204" t="s">
        <v>2103</v>
      </c>
      <c r="J1869" s="202" t="s">
        <v>72</v>
      </c>
      <c r="K1869" s="169" t="str">
        <f t="array" ref="K1869">IFERROR(VLOOKUP(B1869,RT!A:K,11,FALSE),"")</f>
        <v/>
      </c>
      <c r="L1869" s="170" t="str">
        <f t="array" ref="L1869">IFERROR(VLOOKUP(B1869,RT!A:AJ,36,FALSE),"")</f>
        <v/>
      </c>
      <c r="M1869" s="53" t="str">
        <f t="array" ref="M1869">IFERROR(VLOOKUP(B1869,RT!A:AL,38,FALSE),"")</f>
        <v/>
      </c>
      <c r="N1869" s="52" t="str">
        <f t="array" ref="N1869">IFERROR(VLOOKUP(B1869,RT!A:AK,37,FALSE),"")</f>
        <v/>
      </c>
      <c r="O1869" s="54" t="str">
        <f t="array" ref="O1869">IFERROR(VLOOKUP(B1869,RT!A:I,9,FALSE),"")</f>
        <v/>
      </c>
      <c r="P1869" s="52" t="str">
        <f t="array" ref="P1869">IFERROR(VLOOKUP(B1869,RT!A:H,8,FALSE),"")</f>
        <v/>
      </c>
      <c r="Q1869" s="55" t="str">
        <f t="array" ref="Q1869">IFERROR(VLOOKUP(B1869,RT!A:AA,27,FALSE),"")</f>
        <v/>
      </c>
      <c r="R1869" s="56" t="str">
        <f t="array" ref="R1869">IF(AND(E1869&lt;&gt;"",G1869="INS",K1869="OUI",M1869&gt;0),M1869*IF($O1869&gt;41790,5.94,5.65),"")</f>
        <v/>
      </c>
      <c r="S1869" s="50" t="str">
        <f t="array" ref="S1869">IF(AND(E1869&lt;&gt;"",G1869="REV",K1869="OUI",M1869&gt;0),M1869*IF($O1869&gt;41790,6.2,5.9),"")</f>
        <v/>
      </c>
      <c r="T1869" s="57" t="str">
        <f t="array" ref="T1869">IF(AND(E1869&lt;&gt;"",K1869="NON",OR(L1869="Branchement individuel",L1869="Batiment détruit")),3,"")</f>
        <v/>
      </c>
      <c r="U1869" s="58"/>
      <c r="V1869" s="58" t="str">
        <f t="array" ref="V1869">IF(AND(E1869&lt;&gt;"",K1869="OUI",Q1869="OUI"),18,"")</f>
        <v/>
      </c>
      <c r="W1869" s="49" t="str">
        <f t="array" ref="W1869">IF(AND(E1869&lt;&gt;"",K1869="OUI",Q1869="OUI"),60,"")</f>
        <v/>
      </c>
      <c r="X1869" s="56"/>
      <c r="Y1869" s="49"/>
      <c r="Z1869" s="49"/>
      <c r="AA1869" s="51"/>
      <c r="AB1869" s="48"/>
    </row>
    <row r="1870" spans="1:28" x14ac:dyDescent="0.25">
      <c r="A1870" s="152" t="str">
        <f t="array" ref="A1870">IF(D1870="",RIGHT(E1870,7),"")</f>
        <v>5284442</v>
      </c>
      <c r="B1870" s="152">
        <f t="array" ref="B1870">E1870</f>
        <v>10005284442</v>
      </c>
      <c r="C1870" s="61" t="str">
        <f t="array" ref="C1870">IFERROR(VLOOKUP(B1870,RT!A:B,2,FALSE),"")</f>
        <v/>
      </c>
      <c r="D1870" s="7" t="str">
        <f t="array" ref="D1870">IFERROR(VLOOKUP(B1870,RT!A:J,10,FALSE),"")</f>
        <v/>
      </c>
      <c r="E1870" s="203">
        <v>10005284442</v>
      </c>
      <c r="F1870" s="204" t="s">
        <v>2142</v>
      </c>
      <c r="G1870" s="204" t="s">
        <v>70</v>
      </c>
      <c r="H1870" s="204"/>
      <c r="I1870" s="204" t="s">
        <v>2103</v>
      </c>
      <c r="J1870" s="202" t="s">
        <v>72</v>
      </c>
      <c r="K1870" s="169" t="str">
        <f t="array" ref="K1870">IFERROR(VLOOKUP(B1870,RT!A:K,11,FALSE),"")</f>
        <v/>
      </c>
      <c r="L1870" s="170" t="str">
        <f t="array" ref="L1870">IFERROR(VLOOKUP(B1870,RT!A:AJ,36,FALSE),"")</f>
        <v/>
      </c>
      <c r="M1870" s="53" t="str">
        <f t="array" ref="M1870">IFERROR(VLOOKUP(B1870,RT!A:AL,38,FALSE),"")</f>
        <v/>
      </c>
      <c r="N1870" s="52" t="str">
        <f t="array" ref="N1870">IFERROR(VLOOKUP(B1870,RT!A:AK,37,FALSE),"")</f>
        <v/>
      </c>
      <c r="O1870" s="54" t="str">
        <f t="array" ref="O1870">IFERROR(VLOOKUP(B1870,RT!A:I,9,FALSE),"")</f>
        <v/>
      </c>
      <c r="P1870" s="52" t="str">
        <f t="array" ref="P1870">IFERROR(VLOOKUP(B1870,RT!A:H,8,FALSE),"")</f>
        <v/>
      </c>
      <c r="Q1870" s="55" t="str">
        <f t="array" ref="Q1870">IFERROR(VLOOKUP(B1870,RT!A:AA,27,FALSE),"")</f>
        <v/>
      </c>
      <c r="R1870" s="56" t="str">
        <f t="array" ref="R1870">IF(AND(E1870&lt;&gt;"",G1870="INS",K1870="OUI",M1870&gt;0),M1870*IF($O1870&gt;41790,5.94,5.65),"")</f>
        <v/>
      </c>
      <c r="S1870" s="50" t="str">
        <f t="array" ref="S1870">IF(AND(E1870&lt;&gt;"",G1870="REV",K1870="OUI",M1870&gt;0),M1870*IF($O1870&gt;41790,6.2,5.9),"")</f>
        <v/>
      </c>
      <c r="T1870" s="57" t="str">
        <f t="array" ref="T1870">IF(AND(E1870&lt;&gt;"",K1870="NON",OR(L1870="Branchement individuel",L1870="Batiment détruit")),3,"")</f>
        <v/>
      </c>
      <c r="U1870" s="58"/>
      <c r="V1870" s="58" t="str">
        <f t="array" ref="V1870">IF(AND(E1870&lt;&gt;"",K1870="OUI",Q1870="OUI"),18,"")</f>
        <v/>
      </c>
      <c r="W1870" s="49" t="str">
        <f t="array" ref="W1870">IF(AND(E1870&lt;&gt;"",K1870="OUI",Q1870="OUI"),60,"")</f>
        <v/>
      </c>
      <c r="X1870" s="56"/>
      <c r="Y1870" s="49"/>
      <c r="Z1870" s="49"/>
      <c r="AA1870" s="51"/>
      <c r="AB1870" s="48"/>
    </row>
    <row r="1871" spans="1:28" x14ac:dyDescent="0.25">
      <c r="A1871" s="152" t="str">
        <f t="array" ref="A1871">IF(D1871="",RIGHT(E1871,7),"")</f>
        <v>5421890</v>
      </c>
      <c r="B1871" s="152">
        <f t="array" ref="B1871">E1871</f>
        <v>10005421890</v>
      </c>
      <c r="C1871" s="61" t="str">
        <f t="array" ref="C1871">IFERROR(VLOOKUP(B1871,RT!A:B,2,FALSE),"")</f>
        <v/>
      </c>
      <c r="D1871" s="7" t="str">
        <f t="array" ref="D1871">IFERROR(VLOOKUP(B1871,RT!A:J,10,FALSE),"")</f>
        <v/>
      </c>
      <c r="E1871" s="203">
        <v>10005421890</v>
      </c>
      <c r="F1871" s="204" t="s">
        <v>2135</v>
      </c>
      <c r="G1871" s="204" t="s">
        <v>70</v>
      </c>
      <c r="H1871" s="204"/>
      <c r="I1871" s="204" t="s">
        <v>2103</v>
      </c>
      <c r="J1871" s="202" t="s">
        <v>72</v>
      </c>
      <c r="K1871" s="169" t="str">
        <f t="array" ref="K1871">IFERROR(VLOOKUP(B1871,RT!A:K,11,FALSE),"")</f>
        <v/>
      </c>
      <c r="L1871" s="170" t="str">
        <f t="array" ref="L1871">IFERROR(VLOOKUP(B1871,RT!A:AJ,36,FALSE),"")</f>
        <v/>
      </c>
      <c r="M1871" s="53" t="str">
        <f t="array" ref="M1871">IFERROR(VLOOKUP(B1871,RT!A:AL,38,FALSE),"")</f>
        <v/>
      </c>
      <c r="N1871" s="52" t="str">
        <f t="array" ref="N1871">IFERROR(VLOOKUP(B1871,RT!A:AK,37,FALSE),"")</f>
        <v/>
      </c>
      <c r="O1871" s="54" t="str">
        <f t="array" ref="O1871">IFERROR(VLOOKUP(B1871,RT!A:I,9,FALSE),"")</f>
        <v/>
      </c>
      <c r="P1871" s="52" t="str">
        <f t="array" ref="P1871">IFERROR(VLOOKUP(B1871,RT!A:H,8,FALSE),"")</f>
        <v/>
      </c>
      <c r="Q1871" s="55" t="str">
        <f t="array" ref="Q1871">IFERROR(VLOOKUP(B1871,RT!A:AA,27,FALSE),"")</f>
        <v/>
      </c>
      <c r="R1871" s="56" t="str">
        <f t="array" ref="R1871">IF(AND(E1871&lt;&gt;"",G1871="INS",K1871="OUI",M1871&gt;0),M1871*IF($O1871&gt;41790,5.94,5.65),"")</f>
        <v/>
      </c>
      <c r="S1871" s="50" t="str">
        <f t="array" ref="S1871">IF(AND(E1871&lt;&gt;"",G1871="REV",K1871="OUI",M1871&gt;0),M1871*IF($O1871&gt;41790,6.2,5.9),"")</f>
        <v/>
      </c>
      <c r="T1871" s="57" t="str">
        <f t="array" ref="T1871">IF(AND(E1871&lt;&gt;"",K1871="NON",OR(L1871="Branchement individuel",L1871="Batiment détruit")),3,"")</f>
        <v/>
      </c>
      <c r="U1871" s="58"/>
      <c r="V1871" s="58" t="str">
        <f t="array" ref="V1871">IF(AND(E1871&lt;&gt;"",K1871="OUI",Q1871="OUI"),18,"")</f>
        <v/>
      </c>
      <c r="W1871" s="49" t="str">
        <f t="array" ref="W1871">IF(AND(E1871&lt;&gt;"",K1871="OUI",Q1871="OUI"),60,"")</f>
        <v/>
      </c>
      <c r="X1871" s="56"/>
      <c r="Y1871" s="49"/>
      <c r="Z1871" s="49"/>
      <c r="AA1871" s="51"/>
      <c r="AB1871" s="48"/>
    </row>
    <row r="1872" spans="1:28" x14ac:dyDescent="0.25">
      <c r="A1872" s="152" t="str">
        <f t="array" ref="A1872">IF(D1872="",RIGHT(E1872,7),"")</f>
        <v>5424560</v>
      </c>
      <c r="B1872" s="152">
        <f t="array" ref="B1872">E1872</f>
        <v>10005424560</v>
      </c>
      <c r="C1872" s="61" t="str">
        <f t="array" ref="C1872">IFERROR(VLOOKUP(B1872,RT!A:B,2,FALSE),"")</f>
        <v/>
      </c>
      <c r="D1872" s="7" t="str">
        <f t="array" ref="D1872">IFERROR(VLOOKUP(B1872,RT!A:J,10,FALSE),"")</f>
        <v/>
      </c>
      <c r="E1872" s="203">
        <v>10005424560</v>
      </c>
      <c r="F1872" s="204" t="s">
        <v>2136</v>
      </c>
      <c r="G1872" s="204" t="s">
        <v>70</v>
      </c>
      <c r="H1872" s="204"/>
      <c r="I1872" s="204" t="s">
        <v>2103</v>
      </c>
      <c r="J1872" s="202" t="s">
        <v>72</v>
      </c>
      <c r="K1872" s="169" t="str">
        <f t="array" ref="K1872">IFERROR(VLOOKUP(B1872,RT!A:K,11,FALSE),"")</f>
        <v/>
      </c>
      <c r="L1872" s="170" t="str">
        <f t="array" ref="L1872">IFERROR(VLOOKUP(B1872,RT!A:AJ,36,FALSE),"")</f>
        <v/>
      </c>
      <c r="M1872" s="53" t="str">
        <f t="array" ref="M1872">IFERROR(VLOOKUP(B1872,RT!A:AL,38,FALSE),"")</f>
        <v/>
      </c>
      <c r="N1872" s="52" t="str">
        <f t="array" ref="N1872">IFERROR(VLOOKUP(B1872,RT!A:AK,37,FALSE),"")</f>
        <v/>
      </c>
      <c r="O1872" s="54" t="str">
        <f t="array" ref="O1872">IFERROR(VLOOKUP(B1872,RT!A:I,9,FALSE),"")</f>
        <v/>
      </c>
      <c r="P1872" s="52" t="str">
        <f t="array" ref="P1872">IFERROR(VLOOKUP(B1872,RT!A:H,8,FALSE),"")</f>
        <v/>
      </c>
      <c r="Q1872" s="55" t="str">
        <f t="array" ref="Q1872">IFERROR(VLOOKUP(B1872,RT!A:AA,27,FALSE),"")</f>
        <v/>
      </c>
      <c r="R1872" s="56" t="str">
        <f t="array" ref="R1872">IF(AND(E1872&lt;&gt;"",G1872="INS",K1872="OUI",M1872&gt;0),M1872*IF($O1872&gt;41790,5.94,5.65),"")</f>
        <v/>
      </c>
      <c r="S1872" s="50" t="str">
        <f t="array" ref="S1872">IF(AND(E1872&lt;&gt;"",G1872="REV",K1872="OUI",M1872&gt;0),M1872*IF($O1872&gt;41790,6.2,5.9),"")</f>
        <v/>
      </c>
      <c r="T1872" s="57" t="str">
        <f t="array" ref="T1872">IF(AND(E1872&lt;&gt;"",K1872="NON",OR(L1872="Branchement individuel",L1872="Batiment détruit")),3,"")</f>
        <v/>
      </c>
      <c r="U1872" s="58"/>
      <c r="V1872" s="58" t="str">
        <f t="array" ref="V1872">IF(AND(E1872&lt;&gt;"",K1872="OUI",Q1872="OUI"),18,"")</f>
        <v/>
      </c>
      <c r="W1872" s="49" t="str">
        <f t="array" ref="W1872">IF(AND(E1872&lt;&gt;"",K1872="OUI",Q1872="OUI"),60,"")</f>
        <v/>
      </c>
      <c r="X1872" s="56"/>
      <c r="Y1872" s="49"/>
      <c r="Z1872" s="49"/>
      <c r="AA1872" s="51"/>
      <c r="AB1872" s="48"/>
    </row>
    <row r="1873" spans="1:28" x14ac:dyDescent="0.25">
      <c r="A1873" s="152" t="str">
        <f t="array" ref="A1873">IF(D1873="",RIGHT(E1873,7),"")</f>
        <v>5424014</v>
      </c>
      <c r="B1873" s="152">
        <f t="array" ref="B1873">E1873</f>
        <v>10005424014</v>
      </c>
      <c r="C1873" s="61" t="str">
        <f t="array" ref="C1873">IFERROR(VLOOKUP(B1873,RT!A:B,2,FALSE),"")</f>
        <v/>
      </c>
      <c r="D1873" s="7" t="str">
        <f t="array" ref="D1873">IFERROR(VLOOKUP(B1873,RT!A:J,10,FALSE),"")</f>
        <v/>
      </c>
      <c r="E1873" s="203">
        <v>10005424014</v>
      </c>
      <c r="F1873" s="204" t="s">
        <v>2145</v>
      </c>
      <c r="G1873" s="204" t="s">
        <v>70</v>
      </c>
      <c r="H1873" s="204"/>
      <c r="I1873" s="204" t="s">
        <v>2103</v>
      </c>
      <c r="J1873" s="202" t="s">
        <v>72</v>
      </c>
      <c r="K1873" s="169" t="str">
        <f t="array" ref="K1873">IFERROR(VLOOKUP(B1873,RT!A:K,11,FALSE),"")</f>
        <v/>
      </c>
      <c r="L1873" s="170" t="str">
        <f t="array" ref="L1873">IFERROR(VLOOKUP(B1873,RT!A:AJ,36,FALSE),"")</f>
        <v/>
      </c>
      <c r="M1873" s="53" t="str">
        <f t="array" ref="M1873">IFERROR(VLOOKUP(B1873,RT!A:AL,38,FALSE),"")</f>
        <v/>
      </c>
      <c r="N1873" s="52" t="str">
        <f t="array" ref="N1873">IFERROR(VLOOKUP(B1873,RT!A:AK,37,FALSE),"")</f>
        <v/>
      </c>
      <c r="O1873" s="54" t="str">
        <f t="array" ref="O1873">IFERROR(VLOOKUP(B1873,RT!A:I,9,FALSE),"")</f>
        <v/>
      </c>
      <c r="P1873" s="52" t="str">
        <f t="array" ref="P1873">IFERROR(VLOOKUP(B1873,RT!A:H,8,FALSE),"")</f>
        <v/>
      </c>
      <c r="Q1873" s="55" t="str">
        <f t="array" ref="Q1873">IFERROR(VLOOKUP(B1873,RT!A:AA,27,FALSE),"")</f>
        <v/>
      </c>
      <c r="R1873" s="56" t="str">
        <f t="array" ref="R1873">IF(AND(E1873&lt;&gt;"",G1873="INS",K1873="OUI",M1873&gt;0),M1873*IF($O1873&gt;41790,5.94,5.65),"")</f>
        <v/>
      </c>
      <c r="S1873" s="50" t="str">
        <f t="array" ref="S1873">IF(AND(E1873&lt;&gt;"",G1873="REV",K1873="OUI",M1873&gt;0),M1873*IF($O1873&gt;41790,6.2,5.9),"")</f>
        <v/>
      </c>
      <c r="T1873" s="57" t="str">
        <f t="array" ref="T1873">IF(AND(E1873&lt;&gt;"",K1873="NON",OR(L1873="Branchement individuel",L1873="Batiment détruit")),3,"")</f>
        <v/>
      </c>
      <c r="U1873" s="58"/>
      <c r="V1873" s="58" t="str">
        <f t="array" ref="V1873">IF(AND(E1873&lt;&gt;"",K1873="OUI",Q1873="OUI"),18,"")</f>
        <v/>
      </c>
      <c r="W1873" s="49" t="str">
        <f t="array" ref="W1873">IF(AND(E1873&lt;&gt;"",K1873="OUI",Q1873="OUI"),60,"")</f>
        <v/>
      </c>
      <c r="X1873" s="56"/>
      <c r="Y1873" s="49"/>
      <c r="Z1873" s="49"/>
      <c r="AA1873" s="51"/>
      <c r="AB1873" s="48"/>
    </row>
    <row r="1874" spans="1:28" x14ac:dyDescent="0.25">
      <c r="A1874" s="152" t="str">
        <f t="array" ref="A1874">IF(D1874="",RIGHT(E1874,7),"")</f>
        <v>5245312</v>
      </c>
      <c r="B1874" s="152">
        <f t="array" ref="B1874">E1874</f>
        <v>10005245312</v>
      </c>
      <c r="C1874" s="61" t="str">
        <f t="array" ref="C1874">IFERROR(VLOOKUP(B1874,RT!A:B,2,FALSE),"")</f>
        <v/>
      </c>
      <c r="D1874" s="7" t="str">
        <f t="array" ref="D1874">IFERROR(VLOOKUP(B1874,RT!A:J,10,FALSE),"")</f>
        <v/>
      </c>
      <c r="E1874" s="203">
        <v>10005245312</v>
      </c>
      <c r="F1874" s="204" t="s">
        <v>2180</v>
      </c>
      <c r="G1874" s="204" t="s">
        <v>70</v>
      </c>
      <c r="H1874" s="204"/>
      <c r="I1874" s="204" t="s">
        <v>2103</v>
      </c>
      <c r="J1874" s="202" t="s">
        <v>72</v>
      </c>
      <c r="K1874" s="169" t="str">
        <f t="array" ref="K1874">IFERROR(VLOOKUP(B1874,RT!A:K,11,FALSE),"")</f>
        <v/>
      </c>
      <c r="L1874" s="170" t="str">
        <f t="array" ref="L1874">IFERROR(VLOOKUP(B1874,RT!A:AJ,36,FALSE),"")</f>
        <v/>
      </c>
      <c r="M1874" s="53" t="str">
        <f t="array" ref="M1874">IFERROR(VLOOKUP(B1874,RT!A:AL,38,FALSE),"")</f>
        <v/>
      </c>
      <c r="N1874" s="52" t="str">
        <f t="array" ref="N1874">IFERROR(VLOOKUP(B1874,RT!A:AK,37,FALSE),"")</f>
        <v/>
      </c>
      <c r="O1874" s="54" t="str">
        <f t="array" ref="O1874">IFERROR(VLOOKUP(B1874,RT!A:I,9,FALSE),"")</f>
        <v/>
      </c>
      <c r="P1874" s="52" t="str">
        <f t="array" ref="P1874">IFERROR(VLOOKUP(B1874,RT!A:H,8,FALSE),"")</f>
        <v/>
      </c>
      <c r="Q1874" s="55" t="str">
        <f t="array" ref="Q1874">IFERROR(VLOOKUP(B1874,RT!A:AA,27,FALSE),"")</f>
        <v/>
      </c>
      <c r="R1874" s="56" t="str">
        <f t="array" ref="R1874">IF(AND(E1874&lt;&gt;"",G1874="INS",K1874="OUI",M1874&gt;0),M1874*IF($O1874&gt;41790,5.94,5.65),"")</f>
        <v/>
      </c>
      <c r="S1874" s="50" t="str">
        <f t="array" ref="S1874">IF(AND(E1874&lt;&gt;"",G1874="REV",K1874="OUI",M1874&gt;0),M1874*IF($O1874&gt;41790,6.2,5.9),"")</f>
        <v/>
      </c>
      <c r="T1874" s="57" t="str">
        <f t="array" ref="T1874">IF(AND(E1874&lt;&gt;"",K1874="NON",OR(L1874="Branchement individuel",L1874="Batiment détruit")),3,"")</f>
        <v/>
      </c>
      <c r="U1874" s="58"/>
      <c r="V1874" s="58" t="str">
        <f t="array" ref="V1874">IF(AND(E1874&lt;&gt;"",K1874="OUI",Q1874="OUI"),18,"")</f>
        <v/>
      </c>
      <c r="W1874" s="49" t="str">
        <f t="array" ref="W1874">IF(AND(E1874&lt;&gt;"",K1874="OUI",Q1874="OUI"),60,"")</f>
        <v/>
      </c>
      <c r="X1874" s="56"/>
      <c r="Y1874" s="49"/>
      <c r="Z1874" s="49"/>
      <c r="AA1874" s="51"/>
      <c r="AB1874" s="48"/>
    </row>
    <row r="1875" spans="1:28" x14ac:dyDescent="0.25">
      <c r="A1875" s="152" t="str">
        <f t="array" ref="A1875">IF(D1875="",RIGHT(E1875,7),"")</f>
        <v>5256290</v>
      </c>
      <c r="B1875" s="152">
        <f t="array" ref="B1875">E1875</f>
        <v>10005256290</v>
      </c>
      <c r="C1875" s="61" t="str">
        <f t="array" ref="C1875">IFERROR(VLOOKUP(B1875,RT!A:B,2,FALSE),"")</f>
        <v/>
      </c>
      <c r="D1875" s="7" t="str">
        <f t="array" ref="D1875">IFERROR(VLOOKUP(B1875,RT!A:J,10,FALSE),"")</f>
        <v/>
      </c>
      <c r="E1875" s="203">
        <v>10005256290</v>
      </c>
      <c r="F1875" s="204" t="s">
        <v>2110</v>
      </c>
      <c r="G1875" s="204" t="s">
        <v>70</v>
      </c>
      <c r="H1875" s="204"/>
      <c r="I1875" s="204" t="s">
        <v>2103</v>
      </c>
      <c r="J1875" s="202" t="s">
        <v>72</v>
      </c>
      <c r="K1875" s="169" t="str">
        <f t="array" ref="K1875">IFERROR(VLOOKUP(B1875,RT!A:K,11,FALSE),"")</f>
        <v/>
      </c>
      <c r="L1875" s="170" t="str">
        <f t="array" ref="L1875">IFERROR(VLOOKUP(B1875,RT!A:AJ,36,FALSE),"")</f>
        <v/>
      </c>
      <c r="M1875" s="53" t="str">
        <f t="array" ref="M1875">IFERROR(VLOOKUP(B1875,RT!A:AL,38,FALSE),"")</f>
        <v/>
      </c>
      <c r="N1875" s="52" t="str">
        <f t="array" ref="N1875">IFERROR(VLOOKUP(B1875,RT!A:AK,37,FALSE),"")</f>
        <v/>
      </c>
      <c r="O1875" s="54" t="str">
        <f t="array" ref="O1875">IFERROR(VLOOKUP(B1875,RT!A:I,9,FALSE),"")</f>
        <v/>
      </c>
      <c r="P1875" s="52" t="str">
        <f t="array" ref="P1875">IFERROR(VLOOKUP(B1875,RT!A:H,8,FALSE),"")</f>
        <v/>
      </c>
      <c r="Q1875" s="55" t="str">
        <f t="array" ref="Q1875">IFERROR(VLOOKUP(B1875,RT!A:AA,27,FALSE),"")</f>
        <v/>
      </c>
      <c r="R1875" s="56" t="str">
        <f t="array" ref="R1875">IF(AND(E1875&lt;&gt;"",G1875="INS",K1875="OUI",M1875&gt;0),M1875*IF($O1875&gt;41790,5.94,5.65),"")</f>
        <v/>
      </c>
      <c r="S1875" s="50" t="str">
        <f t="array" ref="S1875">IF(AND(E1875&lt;&gt;"",G1875="REV",K1875="OUI",M1875&gt;0),M1875*IF($O1875&gt;41790,6.2,5.9),"")</f>
        <v/>
      </c>
      <c r="T1875" s="57" t="str">
        <f t="array" ref="T1875">IF(AND(E1875&lt;&gt;"",K1875="NON",OR(L1875="Branchement individuel",L1875="Batiment détruit")),3,"")</f>
        <v/>
      </c>
      <c r="U1875" s="58"/>
      <c r="V1875" s="58" t="str">
        <f t="array" ref="V1875">IF(AND(E1875&lt;&gt;"",K1875="OUI",Q1875="OUI"),18,"")</f>
        <v/>
      </c>
      <c r="W1875" s="49" t="str">
        <f t="array" ref="W1875">IF(AND(E1875&lt;&gt;"",K1875="OUI",Q1875="OUI"),60,"")</f>
        <v/>
      </c>
      <c r="X1875" s="56"/>
      <c r="Y1875" s="49"/>
      <c r="Z1875" s="49"/>
      <c r="AA1875" s="51"/>
      <c r="AB1875" s="48"/>
    </row>
    <row r="1876" spans="1:28" x14ac:dyDescent="0.25">
      <c r="A1876" s="152" t="str">
        <f t="array" ref="A1876">IF(D1876="",RIGHT(E1876,7),"")</f>
        <v>5284444</v>
      </c>
      <c r="B1876" s="152">
        <f t="array" ref="B1876">E1876</f>
        <v>10005284444</v>
      </c>
      <c r="C1876" s="61" t="str">
        <f t="array" ref="C1876">IFERROR(VLOOKUP(B1876,RT!A:B,2,FALSE),"")</f>
        <v/>
      </c>
      <c r="D1876" s="7" t="str">
        <f t="array" ref="D1876">IFERROR(VLOOKUP(B1876,RT!A:J,10,FALSE),"")</f>
        <v/>
      </c>
      <c r="E1876" s="203">
        <v>10005284444</v>
      </c>
      <c r="F1876" s="204" t="s">
        <v>2172</v>
      </c>
      <c r="G1876" s="204" t="s">
        <v>70</v>
      </c>
      <c r="H1876" s="204"/>
      <c r="I1876" s="204" t="s">
        <v>2103</v>
      </c>
      <c r="J1876" s="202" t="s">
        <v>72</v>
      </c>
      <c r="K1876" s="169" t="str">
        <f t="array" ref="K1876">IFERROR(VLOOKUP(B1876,RT!A:K,11,FALSE),"")</f>
        <v/>
      </c>
      <c r="L1876" s="170" t="str">
        <f t="array" ref="L1876">IFERROR(VLOOKUP(B1876,RT!A:AJ,36,FALSE),"")</f>
        <v/>
      </c>
      <c r="M1876" s="53" t="str">
        <f t="array" ref="M1876">IFERROR(VLOOKUP(B1876,RT!A:AL,38,FALSE),"")</f>
        <v/>
      </c>
      <c r="N1876" s="52" t="str">
        <f t="array" ref="N1876">IFERROR(VLOOKUP(B1876,RT!A:AK,37,FALSE),"")</f>
        <v/>
      </c>
      <c r="O1876" s="54" t="str">
        <f t="array" ref="O1876">IFERROR(VLOOKUP(B1876,RT!A:I,9,FALSE),"")</f>
        <v/>
      </c>
      <c r="P1876" s="52" t="str">
        <f t="array" ref="P1876">IFERROR(VLOOKUP(B1876,RT!A:H,8,FALSE),"")</f>
        <v/>
      </c>
      <c r="Q1876" s="55" t="str">
        <f t="array" ref="Q1876">IFERROR(VLOOKUP(B1876,RT!A:AA,27,FALSE),"")</f>
        <v/>
      </c>
      <c r="R1876" s="56" t="str">
        <f t="array" ref="R1876">IF(AND(E1876&lt;&gt;"",G1876="INS",K1876="OUI",M1876&gt;0),M1876*IF($O1876&gt;41790,5.94,5.65),"")</f>
        <v/>
      </c>
      <c r="S1876" s="50" t="str">
        <f t="array" ref="S1876">IF(AND(E1876&lt;&gt;"",G1876="REV",K1876="OUI",M1876&gt;0),M1876*IF($O1876&gt;41790,6.2,5.9),"")</f>
        <v/>
      </c>
      <c r="T1876" s="57" t="str">
        <f t="array" ref="T1876">IF(AND(E1876&lt;&gt;"",K1876="NON",OR(L1876="Branchement individuel",L1876="Batiment détruit")),3,"")</f>
        <v/>
      </c>
      <c r="U1876" s="58"/>
      <c r="V1876" s="58" t="str">
        <f t="array" ref="V1876">IF(AND(E1876&lt;&gt;"",K1876="OUI",Q1876="OUI"),18,"")</f>
        <v/>
      </c>
      <c r="W1876" s="49" t="str">
        <f t="array" ref="W1876">IF(AND(E1876&lt;&gt;"",K1876="OUI",Q1876="OUI"),60,"")</f>
        <v/>
      </c>
      <c r="X1876" s="56"/>
      <c r="Y1876" s="49"/>
      <c r="Z1876" s="49"/>
      <c r="AA1876" s="51"/>
      <c r="AB1876" s="48"/>
    </row>
    <row r="1877" spans="1:28" x14ac:dyDescent="0.25">
      <c r="A1877" s="152" t="str">
        <f t="array" ref="A1877">IF(D1877="",RIGHT(E1877,7),"")</f>
        <v>5462360</v>
      </c>
      <c r="B1877" s="152">
        <f t="array" ref="B1877">E1877</f>
        <v>10005462360</v>
      </c>
      <c r="C1877" s="61" t="str">
        <f t="array" ref="C1877">IFERROR(VLOOKUP(B1877,RT!A:B,2,FALSE),"")</f>
        <v/>
      </c>
      <c r="D1877" s="7" t="str">
        <f t="array" ref="D1877">IFERROR(VLOOKUP(B1877,RT!A:J,10,FALSE),"")</f>
        <v/>
      </c>
      <c r="E1877" s="203">
        <v>10005462360</v>
      </c>
      <c r="F1877" s="204" t="s">
        <v>2115</v>
      </c>
      <c r="G1877" s="204" t="s">
        <v>70</v>
      </c>
      <c r="H1877" s="204"/>
      <c r="I1877" s="204" t="s">
        <v>2103</v>
      </c>
      <c r="J1877" s="202" t="s">
        <v>72</v>
      </c>
      <c r="K1877" s="169" t="str">
        <f t="array" ref="K1877">IFERROR(VLOOKUP(B1877,RT!A:K,11,FALSE),"")</f>
        <v/>
      </c>
      <c r="L1877" s="170" t="str">
        <f t="array" ref="L1877">IFERROR(VLOOKUP(B1877,RT!A:AJ,36,FALSE),"")</f>
        <v/>
      </c>
      <c r="M1877" s="53" t="str">
        <f t="array" ref="M1877">IFERROR(VLOOKUP(B1877,RT!A:AL,38,FALSE),"")</f>
        <v/>
      </c>
      <c r="N1877" s="52" t="str">
        <f t="array" ref="N1877">IFERROR(VLOOKUP(B1877,RT!A:AK,37,FALSE),"")</f>
        <v/>
      </c>
      <c r="O1877" s="54" t="str">
        <f t="array" ref="O1877">IFERROR(VLOOKUP(B1877,RT!A:I,9,FALSE),"")</f>
        <v/>
      </c>
      <c r="P1877" s="52" t="str">
        <f t="array" ref="P1877">IFERROR(VLOOKUP(B1877,RT!A:H,8,FALSE),"")</f>
        <v/>
      </c>
      <c r="Q1877" s="55" t="str">
        <f t="array" ref="Q1877">IFERROR(VLOOKUP(B1877,RT!A:AA,27,FALSE),"")</f>
        <v/>
      </c>
      <c r="R1877" s="56" t="str">
        <f t="array" ref="R1877">IF(AND(E1877&lt;&gt;"",G1877="INS",K1877="OUI",M1877&gt;0),M1877*IF($O1877&gt;41790,5.94,5.65),"")</f>
        <v/>
      </c>
      <c r="S1877" s="50" t="str">
        <f t="array" ref="S1877">IF(AND(E1877&lt;&gt;"",G1877="REV",K1877="OUI",M1877&gt;0),M1877*IF($O1877&gt;41790,6.2,5.9),"")</f>
        <v/>
      </c>
      <c r="T1877" s="57" t="str">
        <f t="array" ref="T1877">IF(AND(E1877&lt;&gt;"",K1877="NON",OR(L1877="Branchement individuel",L1877="Batiment détruit")),3,"")</f>
        <v/>
      </c>
      <c r="U1877" s="58"/>
      <c r="V1877" s="58" t="str">
        <f t="array" ref="V1877">IF(AND(E1877&lt;&gt;"",K1877="OUI",Q1877="OUI"),18,"")</f>
        <v/>
      </c>
      <c r="W1877" s="49" t="str">
        <f t="array" ref="W1877">IF(AND(E1877&lt;&gt;"",K1877="OUI",Q1877="OUI"),60,"")</f>
        <v/>
      </c>
      <c r="X1877" s="56"/>
      <c r="Y1877" s="49"/>
      <c r="Z1877" s="49"/>
      <c r="AA1877" s="51"/>
      <c r="AB1877" s="48"/>
    </row>
    <row r="1878" spans="1:28" x14ac:dyDescent="0.25">
      <c r="A1878" s="152" t="str">
        <f t="array" ref="A1878">IF(D1878="",RIGHT(E1878,7),"")</f>
        <v>5193941</v>
      </c>
      <c r="B1878" s="152">
        <f t="array" ref="B1878">E1878</f>
        <v>10005193941</v>
      </c>
      <c r="C1878" s="61" t="str">
        <f t="array" ref="C1878">IFERROR(VLOOKUP(B1878,RT!A:B,2,FALSE),"")</f>
        <v/>
      </c>
      <c r="D1878" s="7" t="str">
        <f t="array" ref="D1878">IFERROR(VLOOKUP(B1878,RT!A:J,10,FALSE),"")</f>
        <v/>
      </c>
      <c r="E1878" s="203">
        <v>10005193941</v>
      </c>
      <c r="F1878" s="204" t="s">
        <v>73</v>
      </c>
      <c r="G1878" s="204" t="s">
        <v>70</v>
      </c>
      <c r="H1878" s="204"/>
      <c r="I1878" s="204" t="s">
        <v>74</v>
      </c>
      <c r="J1878" s="202" t="s">
        <v>75</v>
      </c>
      <c r="K1878" s="169" t="str">
        <f t="array" ref="K1878">IFERROR(VLOOKUP(B1878,RT!A:K,11,FALSE),"")</f>
        <v/>
      </c>
      <c r="L1878" s="170" t="str">
        <f t="array" ref="L1878">IFERROR(VLOOKUP(B1878,RT!A:AJ,36,FALSE),"")</f>
        <v/>
      </c>
      <c r="M1878" s="53" t="str">
        <f t="array" ref="M1878">IFERROR(VLOOKUP(B1878,RT!A:AL,38,FALSE),"")</f>
        <v/>
      </c>
      <c r="N1878" s="52" t="str">
        <f t="array" ref="N1878">IFERROR(VLOOKUP(B1878,RT!A:AK,37,FALSE),"")</f>
        <v/>
      </c>
      <c r="O1878" s="54" t="str">
        <f t="array" ref="O1878">IFERROR(VLOOKUP(B1878,RT!A:I,9,FALSE),"")</f>
        <v/>
      </c>
      <c r="P1878" s="52" t="str">
        <f t="array" ref="P1878">IFERROR(VLOOKUP(B1878,RT!A:H,8,FALSE),"")</f>
        <v/>
      </c>
      <c r="Q1878" s="55" t="str">
        <f t="array" ref="Q1878">IFERROR(VLOOKUP(B1878,RT!A:AA,27,FALSE),"")</f>
        <v/>
      </c>
      <c r="R1878" s="56" t="str">
        <f t="array" ref="R1878">IF(AND(E1878&lt;&gt;"",G1878="INS",K1878="OUI",M1878&gt;0),M1878*IF($O1878&gt;41790,5.94,5.65),"")</f>
        <v/>
      </c>
      <c r="S1878" s="50" t="str">
        <f t="array" ref="S1878">IF(AND(E1878&lt;&gt;"",G1878="REV",K1878="OUI",M1878&gt;0),M1878*IF($O1878&gt;41790,6.2,5.9),"")</f>
        <v/>
      </c>
      <c r="T1878" s="57" t="str">
        <f t="array" ref="T1878">IF(AND(E1878&lt;&gt;"",K1878="NON",OR(L1878="Branchement individuel",L1878="Batiment détruit")),3,"")</f>
        <v/>
      </c>
      <c r="U1878" s="58"/>
      <c r="V1878" s="58" t="str">
        <f t="array" ref="V1878">IF(AND(E1878&lt;&gt;"",K1878="OUI",Q1878="OUI"),18,"")</f>
        <v/>
      </c>
      <c r="W1878" s="49" t="str">
        <f t="array" ref="W1878">IF(AND(E1878&lt;&gt;"",K1878="OUI",Q1878="OUI"),60,"")</f>
        <v/>
      </c>
      <c r="X1878" s="56"/>
      <c r="Y1878" s="49"/>
      <c r="Z1878" s="49"/>
      <c r="AA1878" s="51"/>
      <c r="AB1878" s="48"/>
    </row>
    <row r="1879" spans="1:28" x14ac:dyDescent="0.25">
      <c r="A1879" s="152" t="str">
        <f t="array" ref="A1879">IF(D1879="",RIGHT(E1879,7),"")</f>
        <v>5196078</v>
      </c>
      <c r="B1879" s="152">
        <f t="array" ref="B1879">E1879</f>
        <v>10005196078</v>
      </c>
      <c r="C1879" s="61" t="str">
        <f t="array" ref="C1879">IFERROR(VLOOKUP(B1879,RT!A:B,2,FALSE),"")</f>
        <v/>
      </c>
      <c r="D1879" s="7" t="str">
        <f t="array" ref="D1879">IFERROR(VLOOKUP(B1879,RT!A:J,10,FALSE),"")</f>
        <v/>
      </c>
      <c r="E1879" s="203">
        <v>10005196078</v>
      </c>
      <c r="F1879" s="204" t="s">
        <v>76</v>
      </c>
      <c r="G1879" s="204" t="s">
        <v>70</v>
      </c>
      <c r="H1879" s="204"/>
      <c r="I1879" s="204" t="s">
        <v>74</v>
      </c>
      <c r="J1879" s="202" t="s">
        <v>75</v>
      </c>
      <c r="K1879" s="169" t="str">
        <f t="array" ref="K1879">IFERROR(VLOOKUP(B1879,RT!A:K,11,FALSE),"")</f>
        <v/>
      </c>
      <c r="L1879" s="170" t="str">
        <f t="array" ref="L1879">IFERROR(VLOOKUP(B1879,RT!A:AJ,36,FALSE),"")</f>
        <v/>
      </c>
      <c r="M1879" s="53" t="str">
        <f t="array" ref="M1879">IFERROR(VLOOKUP(B1879,RT!A:AL,38,FALSE),"")</f>
        <v/>
      </c>
      <c r="N1879" s="52" t="str">
        <f t="array" ref="N1879">IFERROR(VLOOKUP(B1879,RT!A:AK,37,FALSE),"")</f>
        <v/>
      </c>
      <c r="O1879" s="54" t="str">
        <f t="array" ref="O1879">IFERROR(VLOOKUP(B1879,RT!A:I,9,FALSE),"")</f>
        <v/>
      </c>
      <c r="P1879" s="52" t="str">
        <f t="array" ref="P1879">IFERROR(VLOOKUP(B1879,RT!A:H,8,FALSE),"")</f>
        <v/>
      </c>
      <c r="Q1879" s="55" t="str">
        <f t="array" ref="Q1879">IFERROR(VLOOKUP(B1879,RT!A:AA,27,FALSE),"")</f>
        <v/>
      </c>
      <c r="R1879" s="56" t="str">
        <f t="array" ref="R1879">IF(AND(E1879&lt;&gt;"",G1879="INS",K1879="OUI",M1879&gt;0),M1879*IF($O1879&gt;41790,5.94,5.65),"")</f>
        <v/>
      </c>
      <c r="S1879" s="50" t="str">
        <f t="array" ref="S1879">IF(AND(E1879&lt;&gt;"",G1879="REV",K1879="OUI",M1879&gt;0),M1879*IF($O1879&gt;41790,6.2,5.9),"")</f>
        <v/>
      </c>
      <c r="T1879" s="57" t="str">
        <f t="array" ref="T1879">IF(AND(E1879&lt;&gt;"",K1879="NON",OR(L1879="Branchement individuel",L1879="Batiment détruit")),3,"")</f>
        <v/>
      </c>
      <c r="U1879" s="58"/>
      <c r="V1879" s="58" t="str">
        <f t="array" ref="V1879">IF(AND(E1879&lt;&gt;"",K1879="OUI",Q1879="OUI"),18,"")</f>
        <v/>
      </c>
      <c r="W1879" s="49" t="str">
        <f t="array" ref="W1879">IF(AND(E1879&lt;&gt;"",K1879="OUI",Q1879="OUI"),60,"")</f>
        <v/>
      </c>
      <c r="X1879" s="56"/>
      <c r="Y1879" s="49"/>
      <c r="Z1879" s="49"/>
      <c r="AA1879" s="51"/>
      <c r="AB1879" s="48"/>
    </row>
    <row r="1880" spans="1:28" x14ac:dyDescent="0.25">
      <c r="A1880" s="152" t="str">
        <f t="array" ref="A1880">IF(D1880="",RIGHT(E1880,7),"")</f>
        <v>4849326</v>
      </c>
      <c r="B1880" s="152">
        <f t="array" ref="B1880">E1880</f>
        <v>10004849326</v>
      </c>
      <c r="C1880" s="61" t="str">
        <f t="array" ref="C1880">IFERROR(VLOOKUP(B1880,RT!A:B,2,FALSE),"")</f>
        <v/>
      </c>
      <c r="D1880" s="7" t="str">
        <f t="array" ref="D1880">IFERROR(VLOOKUP(B1880,RT!A:J,10,FALSE),"")</f>
        <v/>
      </c>
      <c r="E1880" s="203">
        <v>10004849326</v>
      </c>
      <c r="F1880" s="204" t="s">
        <v>326</v>
      </c>
      <c r="G1880" s="204" t="s">
        <v>70</v>
      </c>
      <c r="H1880" s="204"/>
      <c r="I1880" s="204" t="s">
        <v>327</v>
      </c>
      <c r="J1880" s="202" t="s">
        <v>75</v>
      </c>
      <c r="K1880" s="169" t="str">
        <f t="array" ref="K1880">IFERROR(VLOOKUP(B1880,RT!A:K,11,FALSE),"")</f>
        <v/>
      </c>
      <c r="L1880" s="170" t="str">
        <f t="array" ref="L1880">IFERROR(VLOOKUP(B1880,RT!A:AJ,36,FALSE),"")</f>
        <v/>
      </c>
      <c r="M1880" s="53" t="str">
        <f t="array" ref="M1880">IFERROR(VLOOKUP(B1880,RT!A:AL,38,FALSE),"")</f>
        <v/>
      </c>
      <c r="N1880" s="52" t="str">
        <f t="array" ref="N1880">IFERROR(VLOOKUP(B1880,RT!A:AK,37,FALSE),"")</f>
        <v/>
      </c>
      <c r="O1880" s="54" t="str">
        <f t="array" ref="O1880">IFERROR(VLOOKUP(B1880,RT!A:I,9,FALSE),"")</f>
        <v/>
      </c>
      <c r="P1880" s="52" t="str">
        <f t="array" ref="P1880">IFERROR(VLOOKUP(B1880,RT!A:H,8,FALSE),"")</f>
        <v/>
      </c>
      <c r="Q1880" s="55" t="str">
        <f t="array" ref="Q1880">IFERROR(VLOOKUP(B1880,RT!A:AA,27,FALSE),"")</f>
        <v/>
      </c>
      <c r="R1880" s="56" t="str">
        <f t="array" ref="R1880">IF(AND(E1880&lt;&gt;"",G1880="INS",K1880="OUI",M1880&gt;0),M1880*IF($O1880&gt;41790,5.94,5.65),"")</f>
        <v/>
      </c>
      <c r="S1880" s="50" t="str">
        <f t="array" ref="S1880">IF(AND(E1880&lt;&gt;"",G1880="REV",K1880="OUI",M1880&gt;0),M1880*IF($O1880&gt;41790,6.2,5.9),"")</f>
        <v/>
      </c>
      <c r="T1880" s="57" t="str">
        <f t="array" ref="T1880">IF(AND(E1880&lt;&gt;"",K1880="NON",OR(L1880="Branchement individuel",L1880="Batiment détruit")),3,"")</f>
        <v/>
      </c>
      <c r="U1880" s="58"/>
      <c r="V1880" s="58" t="str">
        <f t="array" ref="V1880">IF(AND(E1880&lt;&gt;"",K1880="OUI",Q1880="OUI"),18,"")</f>
        <v/>
      </c>
      <c r="W1880" s="49" t="str">
        <f t="array" ref="W1880">IF(AND(E1880&lt;&gt;"",K1880="OUI",Q1880="OUI"),60,"")</f>
        <v/>
      </c>
      <c r="X1880" s="56"/>
      <c r="Y1880" s="49"/>
      <c r="Z1880" s="49"/>
      <c r="AA1880" s="51"/>
      <c r="AB1880" s="48"/>
    </row>
    <row r="1881" spans="1:28" x14ac:dyDescent="0.25">
      <c r="A1881" s="152" t="str">
        <f t="array" ref="A1881">IF(D1881="",RIGHT(E1881,7),"")</f>
        <v>5338142</v>
      </c>
      <c r="B1881" s="152">
        <f t="array" ref="B1881">E1881</f>
        <v>10005338142</v>
      </c>
      <c r="C1881" s="61" t="str">
        <f t="array" ref="C1881">IFERROR(VLOOKUP(B1881,RT!A:B,2,FALSE),"")</f>
        <v/>
      </c>
      <c r="D1881" s="7" t="str">
        <f t="array" ref="D1881">IFERROR(VLOOKUP(B1881,RT!A:J,10,FALSE),"")</f>
        <v/>
      </c>
      <c r="E1881" s="203">
        <v>10005338142</v>
      </c>
      <c r="F1881" s="204" t="s">
        <v>391</v>
      </c>
      <c r="G1881" s="204" t="s">
        <v>70</v>
      </c>
      <c r="H1881" s="204"/>
      <c r="I1881" s="204" t="s">
        <v>392</v>
      </c>
      <c r="J1881" s="202" t="s">
        <v>75</v>
      </c>
      <c r="K1881" s="169" t="str">
        <f t="array" ref="K1881">IFERROR(VLOOKUP(B1881,RT!A:K,11,FALSE),"")</f>
        <v/>
      </c>
      <c r="L1881" s="170" t="str">
        <f t="array" ref="L1881">IFERROR(VLOOKUP(B1881,RT!A:AJ,36,FALSE),"")</f>
        <v/>
      </c>
      <c r="M1881" s="53" t="str">
        <f t="array" ref="M1881">IFERROR(VLOOKUP(B1881,RT!A:AL,38,FALSE),"")</f>
        <v/>
      </c>
      <c r="N1881" s="52" t="str">
        <f t="array" ref="N1881">IFERROR(VLOOKUP(B1881,RT!A:AK,37,FALSE),"")</f>
        <v/>
      </c>
      <c r="O1881" s="54" t="str">
        <f t="array" ref="O1881">IFERROR(VLOOKUP(B1881,RT!A:I,9,FALSE),"")</f>
        <v/>
      </c>
      <c r="P1881" s="52" t="str">
        <f t="array" ref="P1881">IFERROR(VLOOKUP(B1881,RT!A:H,8,FALSE),"")</f>
        <v/>
      </c>
      <c r="Q1881" s="55" t="str">
        <f t="array" ref="Q1881">IFERROR(VLOOKUP(B1881,RT!A:AA,27,FALSE),"")</f>
        <v/>
      </c>
      <c r="R1881" s="56" t="str">
        <f t="array" ref="R1881">IF(AND(E1881&lt;&gt;"",G1881="INS",K1881="OUI",M1881&gt;0),M1881*IF($O1881&gt;41790,5.94,5.65),"")</f>
        <v/>
      </c>
      <c r="S1881" s="50" t="str">
        <f t="array" ref="S1881">IF(AND(E1881&lt;&gt;"",G1881="REV",K1881="OUI",M1881&gt;0),M1881*IF($O1881&gt;41790,6.2,5.9),"")</f>
        <v/>
      </c>
      <c r="T1881" s="57" t="str">
        <f t="array" ref="T1881">IF(AND(E1881&lt;&gt;"",K1881="NON",OR(L1881="Branchement individuel",L1881="Batiment détruit")),3,"")</f>
        <v/>
      </c>
      <c r="U1881" s="58"/>
      <c r="V1881" s="58" t="str">
        <f t="array" ref="V1881">IF(AND(E1881&lt;&gt;"",K1881="OUI",Q1881="OUI"),18,"")</f>
        <v/>
      </c>
      <c r="W1881" s="49" t="str">
        <f t="array" ref="W1881">IF(AND(E1881&lt;&gt;"",K1881="OUI",Q1881="OUI"),60,"")</f>
        <v/>
      </c>
      <c r="X1881" s="56"/>
      <c r="Y1881" s="49"/>
      <c r="Z1881" s="49"/>
      <c r="AA1881" s="51"/>
      <c r="AB1881" s="48"/>
    </row>
    <row r="1882" spans="1:28" x14ac:dyDescent="0.25">
      <c r="A1882" s="152" t="str">
        <f t="array" ref="A1882">IF(D1882="",RIGHT(E1882,7),"")</f>
        <v>5336590</v>
      </c>
      <c r="B1882" s="152">
        <f t="array" ref="B1882">E1882</f>
        <v>10005336590</v>
      </c>
      <c r="C1882" s="61" t="str">
        <f t="array" ref="C1882">IFERROR(VLOOKUP(B1882,RT!A:B,2,FALSE),"")</f>
        <v/>
      </c>
      <c r="D1882" s="7" t="str">
        <f t="array" ref="D1882">IFERROR(VLOOKUP(B1882,RT!A:J,10,FALSE),"")</f>
        <v/>
      </c>
      <c r="E1882" s="203">
        <v>10005336590</v>
      </c>
      <c r="F1882" s="204" t="s">
        <v>394</v>
      </c>
      <c r="G1882" s="204" t="s">
        <v>70</v>
      </c>
      <c r="H1882" s="204"/>
      <c r="I1882" s="204" t="s">
        <v>392</v>
      </c>
      <c r="J1882" s="202" t="s">
        <v>75</v>
      </c>
      <c r="K1882" s="169" t="str">
        <f t="array" ref="K1882">IFERROR(VLOOKUP(B1882,RT!A:K,11,FALSE),"")</f>
        <v/>
      </c>
      <c r="L1882" s="170" t="str">
        <f t="array" ref="L1882">IFERROR(VLOOKUP(B1882,RT!A:AJ,36,FALSE),"")</f>
        <v/>
      </c>
      <c r="M1882" s="53" t="str">
        <f t="array" ref="M1882">IFERROR(VLOOKUP(B1882,RT!A:AL,38,FALSE),"")</f>
        <v/>
      </c>
      <c r="N1882" s="52" t="str">
        <f t="array" ref="N1882">IFERROR(VLOOKUP(B1882,RT!A:AK,37,FALSE),"")</f>
        <v/>
      </c>
      <c r="O1882" s="54" t="str">
        <f t="array" ref="O1882">IFERROR(VLOOKUP(B1882,RT!A:I,9,FALSE),"")</f>
        <v/>
      </c>
      <c r="P1882" s="52" t="str">
        <f t="array" ref="P1882">IFERROR(VLOOKUP(B1882,RT!A:H,8,FALSE),"")</f>
        <v/>
      </c>
      <c r="Q1882" s="55" t="str">
        <f t="array" ref="Q1882">IFERROR(VLOOKUP(B1882,RT!A:AA,27,FALSE),"")</f>
        <v/>
      </c>
      <c r="R1882" s="56" t="str">
        <f t="array" ref="R1882">IF(AND(E1882&lt;&gt;"",G1882="INS",K1882="OUI",M1882&gt;0),M1882*IF($O1882&gt;41790,5.94,5.65),"")</f>
        <v/>
      </c>
      <c r="S1882" s="50" t="str">
        <f t="array" ref="S1882">IF(AND(E1882&lt;&gt;"",G1882="REV",K1882="OUI",M1882&gt;0),M1882*IF($O1882&gt;41790,6.2,5.9),"")</f>
        <v/>
      </c>
      <c r="T1882" s="57" t="str">
        <f t="array" ref="T1882">IF(AND(E1882&lt;&gt;"",K1882="NON",OR(L1882="Branchement individuel",L1882="Batiment détruit")),3,"")</f>
        <v/>
      </c>
      <c r="U1882" s="58"/>
      <c r="V1882" s="58" t="str">
        <f t="array" ref="V1882">IF(AND(E1882&lt;&gt;"",K1882="OUI",Q1882="OUI"),18,"")</f>
        <v/>
      </c>
      <c r="W1882" s="49" t="str">
        <f t="array" ref="W1882">IF(AND(E1882&lt;&gt;"",K1882="OUI",Q1882="OUI"),60,"")</f>
        <v/>
      </c>
      <c r="X1882" s="56"/>
      <c r="Y1882" s="49"/>
      <c r="Z1882" s="49"/>
      <c r="AA1882" s="51"/>
      <c r="AB1882" s="48"/>
    </row>
    <row r="1883" spans="1:28" x14ac:dyDescent="0.25">
      <c r="A1883" s="152" t="str">
        <f t="array" ref="A1883">IF(D1883="",RIGHT(E1883,7),"")</f>
        <v>5337622</v>
      </c>
      <c r="B1883" s="152">
        <f t="array" ref="B1883">E1883</f>
        <v>10005337622</v>
      </c>
      <c r="C1883" s="61" t="str">
        <f t="array" ref="C1883">IFERROR(VLOOKUP(B1883,RT!A:B,2,FALSE),"")</f>
        <v/>
      </c>
      <c r="D1883" s="7" t="str">
        <f t="array" ref="D1883">IFERROR(VLOOKUP(B1883,RT!A:J,10,FALSE),"")</f>
        <v/>
      </c>
      <c r="E1883" s="203">
        <v>10005337622</v>
      </c>
      <c r="F1883" s="204" t="s">
        <v>395</v>
      </c>
      <c r="G1883" s="204" t="s">
        <v>70</v>
      </c>
      <c r="H1883" s="204"/>
      <c r="I1883" s="204" t="s">
        <v>392</v>
      </c>
      <c r="J1883" s="202" t="s">
        <v>75</v>
      </c>
      <c r="K1883" s="169" t="str">
        <f t="array" ref="K1883">IFERROR(VLOOKUP(B1883,RT!A:K,11,FALSE),"")</f>
        <v/>
      </c>
      <c r="L1883" s="170" t="str">
        <f t="array" ref="L1883">IFERROR(VLOOKUP(B1883,RT!A:AJ,36,FALSE),"")</f>
        <v/>
      </c>
      <c r="M1883" s="53" t="str">
        <f t="array" ref="M1883">IFERROR(VLOOKUP(B1883,RT!A:AL,38,FALSE),"")</f>
        <v/>
      </c>
      <c r="N1883" s="52" t="str">
        <f t="array" ref="N1883">IFERROR(VLOOKUP(B1883,RT!A:AK,37,FALSE),"")</f>
        <v/>
      </c>
      <c r="O1883" s="54" t="str">
        <f t="array" ref="O1883">IFERROR(VLOOKUP(B1883,RT!A:I,9,FALSE),"")</f>
        <v/>
      </c>
      <c r="P1883" s="52" t="str">
        <f t="array" ref="P1883">IFERROR(VLOOKUP(B1883,RT!A:H,8,FALSE),"")</f>
        <v/>
      </c>
      <c r="Q1883" s="55" t="str">
        <f t="array" ref="Q1883">IFERROR(VLOOKUP(B1883,RT!A:AA,27,FALSE),"")</f>
        <v/>
      </c>
      <c r="R1883" s="56" t="str">
        <f t="array" ref="R1883">IF(AND(E1883&lt;&gt;"",G1883="INS",K1883="OUI",M1883&gt;0),M1883*IF($O1883&gt;41790,5.94,5.65),"")</f>
        <v/>
      </c>
      <c r="S1883" s="50" t="str">
        <f t="array" ref="S1883">IF(AND(E1883&lt;&gt;"",G1883="REV",K1883="OUI",M1883&gt;0),M1883*IF($O1883&gt;41790,6.2,5.9),"")</f>
        <v/>
      </c>
      <c r="T1883" s="57" t="str">
        <f t="array" ref="T1883">IF(AND(E1883&lt;&gt;"",K1883="NON",OR(L1883="Branchement individuel",L1883="Batiment détruit")),3,"")</f>
        <v/>
      </c>
      <c r="U1883" s="58"/>
      <c r="V1883" s="58" t="str">
        <f t="array" ref="V1883">IF(AND(E1883&lt;&gt;"",K1883="OUI",Q1883="OUI"),18,"")</f>
        <v/>
      </c>
      <c r="W1883" s="49" t="str">
        <f t="array" ref="W1883">IF(AND(E1883&lt;&gt;"",K1883="OUI",Q1883="OUI"),60,"")</f>
        <v/>
      </c>
      <c r="X1883" s="56"/>
      <c r="Y1883" s="49"/>
      <c r="Z1883" s="49"/>
      <c r="AA1883" s="51"/>
      <c r="AB1883" s="48"/>
    </row>
    <row r="1884" spans="1:28" x14ac:dyDescent="0.25">
      <c r="A1884" s="152" t="str">
        <f t="array" ref="A1884">IF(D1884="",RIGHT(E1884,7),"")</f>
        <v>5337103</v>
      </c>
      <c r="B1884" s="152">
        <f t="array" ref="B1884">E1884</f>
        <v>10005337103</v>
      </c>
      <c r="C1884" s="61" t="str">
        <f t="array" ref="C1884">IFERROR(VLOOKUP(B1884,RT!A:B,2,FALSE),"")</f>
        <v/>
      </c>
      <c r="D1884" s="7" t="str">
        <f t="array" ref="D1884">IFERROR(VLOOKUP(B1884,RT!A:J,10,FALSE),"")</f>
        <v/>
      </c>
      <c r="E1884" s="203">
        <v>10005337103</v>
      </c>
      <c r="F1884" s="204" t="s">
        <v>393</v>
      </c>
      <c r="G1884" s="204" t="s">
        <v>70</v>
      </c>
      <c r="H1884" s="204"/>
      <c r="I1884" s="204" t="s">
        <v>392</v>
      </c>
      <c r="J1884" s="202" t="s">
        <v>75</v>
      </c>
      <c r="K1884" s="169" t="str">
        <f t="array" ref="K1884">IFERROR(VLOOKUP(B1884,RT!A:K,11,FALSE),"")</f>
        <v/>
      </c>
      <c r="L1884" s="170" t="str">
        <f t="array" ref="L1884">IFERROR(VLOOKUP(B1884,RT!A:AJ,36,FALSE),"")</f>
        <v/>
      </c>
      <c r="M1884" s="53" t="str">
        <f t="array" ref="M1884">IFERROR(VLOOKUP(B1884,RT!A:AL,38,FALSE),"")</f>
        <v/>
      </c>
      <c r="N1884" s="52" t="str">
        <f t="array" ref="N1884">IFERROR(VLOOKUP(B1884,RT!A:AK,37,FALSE),"")</f>
        <v/>
      </c>
      <c r="O1884" s="54" t="str">
        <f t="array" ref="O1884">IFERROR(VLOOKUP(B1884,RT!A:I,9,FALSE),"")</f>
        <v/>
      </c>
      <c r="P1884" s="52" t="str">
        <f t="array" ref="P1884">IFERROR(VLOOKUP(B1884,RT!A:H,8,FALSE),"")</f>
        <v/>
      </c>
      <c r="Q1884" s="55" t="str">
        <f t="array" ref="Q1884">IFERROR(VLOOKUP(B1884,RT!A:AA,27,FALSE),"")</f>
        <v/>
      </c>
      <c r="R1884" s="56" t="str">
        <f t="array" ref="R1884">IF(AND(E1884&lt;&gt;"",G1884="INS",K1884="OUI",M1884&gt;0),M1884*IF($O1884&gt;41790,5.94,5.65),"")</f>
        <v/>
      </c>
      <c r="S1884" s="50" t="str">
        <f t="array" ref="S1884">IF(AND(E1884&lt;&gt;"",G1884="REV",K1884="OUI",M1884&gt;0),M1884*IF($O1884&gt;41790,6.2,5.9),"")</f>
        <v/>
      </c>
      <c r="T1884" s="57" t="str">
        <f t="array" ref="T1884">IF(AND(E1884&lt;&gt;"",K1884="NON",OR(L1884="Branchement individuel",L1884="Batiment détruit")),3,"")</f>
        <v/>
      </c>
      <c r="U1884" s="58"/>
      <c r="V1884" s="58" t="str">
        <f t="array" ref="V1884">IF(AND(E1884&lt;&gt;"",K1884="OUI",Q1884="OUI"),18,"")</f>
        <v/>
      </c>
      <c r="W1884" s="49" t="str">
        <f t="array" ref="W1884">IF(AND(E1884&lt;&gt;"",K1884="OUI",Q1884="OUI"),60,"")</f>
        <v/>
      </c>
      <c r="X1884" s="56"/>
      <c r="Y1884" s="49"/>
      <c r="Z1884" s="49"/>
      <c r="AA1884" s="51"/>
      <c r="AB1884" s="48"/>
    </row>
    <row r="1885" spans="1:28" x14ac:dyDescent="0.25">
      <c r="A1885" s="152" t="str">
        <f t="array" ref="A1885">IF(D1885="",RIGHT(E1885,7),"")</f>
        <v>5336591</v>
      </c>
      <c r="B1885" s="152">
        <f t="array" ref="B1885">E1885</f>
        <v>10005336591</v>
      </c>
      <c r="C1885" s="61" t="str">
        <f t="array" ref="C1885">IFERROR(VLOOKUP(B1885,RT!A:B,2,FALSE),"")</f>
        <v/>
      </c>
      <c r="D1885" s="7" t="str">
        <f t="array" ref="D1885">IFERROR(VLOOKUP(B1885,RT!A:J,10,FALSE),"")</f>
        <v/>
      </c>
      <c r="E1885" s="203">
        <v>10005336591</v>
      </c>
      <c r="F1885" s="204" t="s">
        <v>398</v>
      </c>
      <c r="G1885" s="204" t="s">
        <v>70</v>
      </c>
      <c r="H1885" s="204"/>
      <c r="I1885" s="204" t="s">
        <v>397</v>
      </c>
      <c r="J1885" s="202" t="s">
        <v>75</v>
      </c>
      <c r="K1885" s="169" t="str">
        <f t="array" ref="K1885">IFERROR(VLOOKUP(B1885,RT!A:K,11,FALSE),"")</f>
        <v/>
      </c>
      <c r="L1885" s="170" t="str">
        <f t="array" ref="L1885">IFERROR(VLOOKUP(B1885,RT!A:AJ,36,FALSE),"")</f>
        <v/>
      </c>
      <c r="M1885" s="53" t="str">
        <f t="array" ref="M1885">IFERROR(VLOOKUP(B1885,RT!A:AL,38,FALSE),"")</f>
        <v/>
      </c>
      <c r="N1885" s="52" t="str">
        <f t="array" ref="N1885">IFERROR(VLOOKUP(B1885,RT!A:AK,37,FALSE),"")</f>
        <v/>
      </c>
      <c r="O1885" s="54" t="str">
        <f t="array" ref="O1885">IFERROR(VLOOKUP(B1885,RT!A:I,9,FALSE),"")</f>
        <v/>
      </c>
      <c r="P1885" s="52" t="str">
        <f t="array" ref="P1885">IFERROR(VLOOKUP(B1885,RT!A:H,8,FALSE),"")</f>
        <v/>
      </c>
      <c r="Q1885" s="55" t="str">
        <f t="array" ref="Q1885">IFERROR(VLOOKUP(B1885,RT!A:AA,27,FALSE),"")</f>
        <v/>
      </c>
      <c r="R1885" s="56" t="str">
        <f t="array" ref="R1885">IF(AND(E1885&lt;&gt;"",G1885="INS",K1885="OUI",M1885&gt;0),M1885*IF($O1885&gt;41790,5.94,5.65),"")</f>
        <v/>
      </c>
      <c r="S1885" s="50" t="str">
        <f t="array" ref="S1885">IF(AND(E1885&lt;&gt;"",G1885="REV",K1885="OUI",M1885&gt;0),M1885*IF($O1885&gt;41790,6.2,5.9),"")</f>
        <v/>
      </c>
      <c r="T1885" s="57" t="str">
        <f t="array" ref="T1885">IF(AND(E1885&lt;&gt;"",K1885="NON",OR(L1885="Branchement individuel",L1885="Batiment détruit")),3,"")</f>
        <v/>
      </c>
      <c r="U1885" s="58"/>
      <c r="V1885" s="58" t="str">
        <f t="array" ref="V1885">IF(AND(E1885&lt;&gt;"",K1885="OUI",Q1885="OUI"),18,"")</f>
        <v/>
      </c>
      <c r="W1885" s="49" t="str">
        <f t="array" ref="W1885">IF(AND(E1885&lt;&gt;"",K1885="OUI",Q1885="OUI"),60,"")</f>
        <v/>
      </c>
      <c r="X1885" s="56"/>
      <c r="Y1885" s="49"/>
      <c r="Z1885" s="49"/>
      <c r="AA1885" s="51"/>
      <c r="AB1885" s="48"/>
    </row>
    <row r="1886" spans="1:28" x14ac:dyDescent="0.25">
      <c r="A1886" s="152" t="str">
        <f t="array" ref="A1886">IF(D1886="",RIGHT(E1886,7),"")</f>
        <v>5337104</v>
      </c>
      <c r="B1886" s="152">
        <f t="array" ref="B1886">E1886</f>
        <v>10005337104</v>
      </c>
      <c r="C1886" s="61" t="str">
        <f t="array" ref="C1886">IFERROR(VLOOKUP(B1886,RT!A:B,2,FALSE),"")</f>
        <v/>
      </c>
      <c r="D1886" s="7" t="str">
        <f t="array" ref="D1886">IFERROR(VLOOKUP(B1886,RT!A:J,10,FALSE),"")</f>
        <v/>
      </c>
      <c r="E1886" s="203">
        <v>10005337104</v>
      </c>
      <c r="F1886" s="204" t="s">
        <v>396</v>
      </c>
      <c r="G1886" s="204" t="s">
        <v>70</v>
      </c>
      <c r="H1886" s="204"/>
      <c r="I1886" s="204" t="s">
        <v>397</v>
      </c>
      <c r="J1886" s="202" t="s">
        <v>75</v>
      </c>
      <c r="K1886" s="169" t="str">
        <f t="array" ref="K1886">IFERROR(VLOOKUP(B1886,RT!A:K,11,FALSE),"")</f>
        <v/>
      </c>
      <c r="L1886" s="170" t="str">
        <f t="array" ref="L1886">IFERROR(VLOOKUP(B1886,RT!A:AJ,36,FALSE),"")</f>
        <v/>
      </c>
      <c r="M1886" s="53" t="str">
        <f t="array" ref="M1886">IFERROR(VLOOKUP(B1886,RT!A:AL,38,FALSE),"")</f>
        <v/>
      </c>
      <c r="N1886" s="52" t="str">
        <f t="array" ref="N1886">IFERROR(VLOOKUP(B1886,RT!A:AK,37,FALSE),"")</f>
        <v/>
      </c>
      <c r="O1886" s="54" t="str">
        <f t="array" ref="O1886">IFERROR(VLOOKUP(B1886,RT!A:I,9,FALSE),"")</f>
        <v/>
      </c>
      <c r="P1886" s="52" t="str">
        <f t="array" ref="P1886">IFERROR(VLOOKUP(B1886,RT!A:H,8,FALSE),"")</f>
        <v/>
      </c>
      <c r="Q1886" s="55" t="str">
        <f t="array" ref="Q1886">IFERROR(VLOOKUP(B1886,RT!A:AA,27,FALSE),"")</f>
        <v/>
      </c>
      <c r="R1886" s="56" t="str">
        <f t="array" ref="R1886">IF(AND(E1886&lt;&gt;"",G1886="INS",K1886="OUI",M1886&gt;0),M1886*IF($O1886&gt;41790,5.94,5.65),"")</f>
        <v/>
      </c>
      <c r="S1886" s="50" t="str">
        <f t="array" ref="S1886">IF(AND(E1886&lt;&gt;"",G1886="REV",K1886="OUI",M1886&gt;0),M1886*IF($O1886&gt;41790,6.2,5.9),"")</f>
        <v/>
      </c>
      <c r="T1886" s="57" t="str">
        <f t="array" ref="T1886">IF(AND(E1886&lt;&gt;"",K1886="NON",OR(L1886="Branchement individuel",L1886="Batiment détruit")),3,"")</f>
        <v/>
      </c>
      <c r="U1886" s="58"/>
      <c r="V1886" s="58" t="str">
        <f t="array" ref="V1886">IF(AND(E1886&lt;&gt;"",K1886="OUI",Q1886="OUI"),18,"")</f>
        <v/>
      </c>
      <c r="W1886" s="49" t="str">
        <f t="array" ref="W1886">IF(AND(E1886&lt;&gt;"",K1886="OUI",Q1886="OUI"),60,"")</f>
        <v/>
      </c>
      <c r="X1886" s="56"/>
      <c r="Y1886" s="49"/>
      <c r="Z1886" s="49"/>
      <c r="AA1886" s="51"/>
      <c r="AB1886" s="48"/>
    </row>
    <row r="1887" spans="1:28" x14ac:dyDescent="0.25">
      <c r="A1887" s="152" t="str">
        <f t="array" ref="A1887">IF(D1887="",RIGHT(E1887,7),"")</f>
        <v>5522132</v>
      </c>
      <c r="B1887" s="152">
        <f t="array" ref="B1887">E1887</f>
        <v>10005522132</v>
      </c>
      <c r="C1887" s="61" t="str">
        <f t="array" ref="C1887">IFERROR(VLOOKUP(B1887,RT!A:B,2,FALSE),"")</f>
        <v/>
      </c>
      <c r="D1887" s="7" t="str">
        <f t="array" ref="D1887">IFERROR(VLOOKUP(B1887,RT!A:J,10,FALSE),"")</f>
        <v/>
      </c>
      <c r="E1887" s="203">
        <v>10005522132</v>
      </c>
      <c r="F1887" s="204" t="s">
        <v>427</v>
      </c>
      <c r="G1887" s="204" t="s">
        <v>70</v>
      </c>
      <c r="H1887" s="204"/>
      <c r="I1887" s="204" t="s">
        <v>416</v>
      </c>
      <c r="J1887" s="202" t="s">
        <v>75</v>
      </c>
      <c r="K1887" s="169" t="str">
        <f t="array" ref="K1887">IFERROR(VLOOKUP(B1887,RT!A:K,11,FALSE),"")</f>
        <v/>
      </c>
      <c r="L1887" s="170" t="str">
        <f t="array" ref="L1887">IFERROR(VLOOKUP(B1887,RT!A:AJ,36,FALSE),"")</f>
        <v/>
      </c>
      <c r="M1887" s="53" t="str">
        <f t="array" ref="M1887">IFERROR(VLOOKUP(B1887,RT!A:AL,38,FALSE),"")</f>
        <v/>
      </c>
      <c r="N1887" s="52" t="str">
        <f t="array" ref="N1887">IFERROR(VLOOKUP(B1887,RT!A:AK,37,FALSE),"")</f>
        <v/>
      </c>
      <c r="O1887" s="54" t="str">
        <f t="array" ref="O1887">IFERROR(VLOOKUP(B1887,RT!A:I,9,FALSE),"")</f>
        <v/>
      </c>
      <c r="P1887" s="52" t="str">
        <f t="array" ref="P1887">IFERROR(VLOOKUP(B1887,RT!A:H,8,FALSE),"")</f>
        <v/>
      </c>
      <c r="Q1887" s="55" t="str">
        <f t="array" ref="Q1887">IFERROR(VLOOKUP(B1887,RT!A:AA,27,FALSE),"")</f>
        <v/>
      </c>
      <c r="R1887" s="56" t="str">
        <f t="array" ref="R1887">IF(AND(E1887&lt;&gt;"",G1887="INS",K1887="OUI",M1887&gt;0),M1887*IF($O1887&gt;41790,5.94,5.65),"")</f>
        <v/>
      </c>
      <c r="S1887" s="50" t="str">
        <f t="array" ref="S1887">IF(AND(E1887&lt;&gt;"",G1887="REV",K1887="OUI",M1887&gt;0),M1887*IF($O1887&gt;41790,6.2,5.9),"")</f>
        <v/>
      </c>
      <c r="T1887" s="57" t="str">
        <f t="array" ref="T1887">IF(AND(E1887&lt;&gt;"",K1887="NON",OR(L1887="Branchement individuel",L1887="Batiment détruit")),3,"")</f>
        <v/>
      </c>
      <c r="U1887" s="58"/>
      <c r="V1887" s="58" t="str">
        <f t="array" ref="V1887">IF(AND(E1887&lt;&gt;"",K1887="OUI",Q1887="OUI"),18,"")</f>
        <v/>
      </c>
      <c r="W1887" s="49" t="str">
        <f t="array" ref="W1887">IF(AND(E1887&lt;&gt;"",K1887="OUI",Q1887="OUI"),60,"")</f>
        <v/>
      </c>
      <c r="X1887" s="56"/>
      <c r="Y1887" s="49"/>
      <c r="Z1887" s="49"/>
      <c r="AA1887" s="51"/>
      <c r="AB1887" s="48"/>
    </row>
    <row r="1888" spans="1:28" x14ac:dyDescent="0.25">
      <c r="A1888" s="152" t="str">
        <f t="array" ref="A1888">IF(D1888="",RIGHT(E1888,7),"")</f>
        <v>5655086</v>
      </c>
      <c r="B1888" s="152">
        <f t="array" ref="B1888">E1888</f>
        <v>10005655086</v>
      </c>
      <c r="C1888" s="61" t="str">
        <f t="array" ref="C1888">IFERROR(VLOOKUP(B1888,RT!A:B,2,FALSE),"")</f>
        <v/>
      </c>
      <c r="D1888" s="7" t="str">
        <f t="array" ref="D1888">IFERROR(VLOOKUP(B1888,RT!A:J,10,FALSE),"")</f>
        <v/>
      </c>
      <c r="E1888" s="203">
        <v>10005655086</v>
      </c>
      <c r="F1888" s="204" t="s">
        <v>426</v>
      </c>
      <c r="G1888" s="204" t="s">
        <v>70</v>
      </c>
      <c r="H1888" s="204"/>
      <c r="I1888" s="204" t="s">
        <v>416</v>
      </c>
      <c r="J1888" s="202" t="s">
        <v>75</v>
      </c>
      <c r="K1888" s="169" t="str">
        <f t="array" ref="K1888">IFERROR(VLOOKUP(B1888,RT!A:K,11,FALSE),"")</f>
        <v/>
      </c>
      <c r="L1888" s="170" t="str">
        <f t="array" ref="L1888">IFERROR(VLOOKUP(B1888,RT!A:AJ,36,FALSE),"")</f>
        <v/>
      </c>
      <c r="M1888" s="53" t="str">
        <f t="array" ref="M1888">IFERROR(VLOOKUP(B1888,RT!A:AL,38,FALSE),"")</f>
        <v/>
      </c>
      <c r="N1888" s="52" t="str">
        <f t="array" ref="N1888">IFERROR(VLOOKUP(B1888,RT!A:AK,37,FALSE),"")</f>
        <v/>
      </c>
      <c r="O1888" s="54" t="str">
        <f t="array" ref="O1888">IFERROR(VLOOKUP(B1888,RT!A:I,9,FALSE),"")</f>
        <v/>
      </c>
      <c r="P1888" s="52" t="str">
        <f t="array" ref="P1888">IFERROR(VLOOKUP(B1888,RT!A:H,8,FALSE),"")</f>
        <v/>
      </c>
      <c r="Q1888" s="55" t="str">
        <f t="array" ref="Q1888">IFERROR(VLOOKUP(B1888,RT!A:AA,27,FALSE),"")</f>
        <v/>
      </c>
      <c r="R1888" s="56" t="str">
        <f t="array" ref="R1888">IF(AND(E1888&lt;&gt;"",G1888="INS",K1888="OUI",M1888&gt;0),M1888*IF($O1888&gt;41790,5.94,5.65),"")</f>
        <v/>
      </c>
      <c r="S1888" s="50" t="str">
        <f t="array" ref="S1888">IF(AND(E1888&lt;&gt;"",G1888="REV",K1888="OUI",M1888&gt;0),M1888*IF($O1888&gt;41790,6.2,5.9),"")</f>
        <v/>
      </c>
      <c r="T1888" s="57" t="str">
        <f t="array" ref="T1888">IF(AND(E1888&lt;&gt;"",K1888="NON",OR(L1888="Branchement individuel",L1888="Batiment détruit")),3,"")</f>
        <v/>
      </c>
      <c r="U1888" s="58"/>
      <c r="V1888" s="58" t="str">
        <f t="array" ref="V1888">IF(AND(E1888&lt;&gt;"",K1888="OUI",Q1888="OUI"),18,"")</f>
        <v/>
      </c>
      <c r="W1888" s="49" t="str">
        <f t="array" ref="W1888">IF(AND(E1888&lt;&gt;"",K1888="OUI",Q1888="OUI"),60,"")</f>
        <v/>
      </c>
      <c r="X1888" s="56"/>
      <c r="Y1888" s="49"/>
      <c r="Z1888" s="49"/>
      <c r="AA1888" s="51"/>
      <c r="AB1888" s="48"/>
    </row>
    <row r="1889" spans="1:28" x14ac:dyDescent="0.25">
      <c r="A1889" s="152" t="str">
        <f t="array" ref="A1889">IF(D1889="",RIGHT(E1889,7),"")</f>
        <v>5385387</v>
      </c>
      <c r="B1889" s="152">
        <f t="array" ref="B1889">E1889</f>
        <v>10005385387</v>
      </c>
      <c r="C1889" s="61" t="str">
        <f t="array" ref="C1889">IFERROR(VLOOKUP(B1889,RT!A:B,2,FALSE),"")</f>
        <v/>
      </c>
      <c r="D1889" s="7" t="str">
        <f t="array" ref="D1889">IFERROR(VLOOKUP(B1889,RT!A:J,10,FALSE),"")</f>
        <v/>
      </c>
      <c r="E1889" s="203">
        <v>10005385387</v>
      </c>
      <c r="F1889" s="204" t="s">
        <v>419</v>
      </c>
      <c r="G1889" s="204" t="s">
        <v>70</v>
      </c>
      <c r="H1889" s="204"/>
      <c r="I1889" s="204" t="s">
        <v>416</v>
      </c>
      <c r="J1889" s="202" t="s">
        <v>75</v>
      </c>
      <c r="K1889" s="169" t="str">
        <f t="array" ref="K1889">IFERROR(VLOOKUP(B1889,RT!A:K,11,FALSE),"")</f>
        <v/>
      </c>
      <c r="L1889" s="170" t="str">
        <f t="array" ref="L1889">IFERROR(VLOOKUP(B1889,RT!A:AJ,36,FALSE),"")</f>
        <v/>
      </c>
      <c r="M1889" s="53" t="str">
        <f t="array" ref="M1889">IFERROR(VLOOKUP(B1889,RT!A:AL,38,FALSE),"")</f>
        <v/>
      </c>
      <c r="N1889" s="52" t="str">
        <f t="array" ref="N1889">IFERROR(VLOOKUP(B1889,RT!A:AK,37,FALSE),"")</f>
        <v/>
      </c>
      <c r="O1889" s="54" t="str">
        <f t="array" ref="O1889">IFERROR(VLOOKUP(B1889,RT!A:I,9,FALSE),"")</f>
        <v/>
      </c>
      <c r="P1889" s="52" t="str">
        <f t="array" ref="P1889">IFERROR(VLOOKUP(B1889,RT!A:H,8,FALSE),"")</f>
        <v/>
      </c>
      <c r="Q1889" s="55" t="str">
        <f t="array" ref="Q1889">IFERROR(VLOOKUP(B1889,RT!A:AA,27,FALSE),"")</f>
        <v/>
      </c>
      <c r="R1889" s="56" t="str">
        <f t="array" ref="R1889">IF(AND(E1889&lt;&gt;"",G1889="INS",K1889="OUI",M1889&gt;0),M1889*IF($O1889&gt;41790,5.94,5.65),"")</f>
        <v/>
      </c>
      <c r="S1889" s="50" t="str">
        <f t="array" ref="S1889">IF(AND(E1889&lt;&gt;"",G1889="REV",K1889="OUI",M1889&gt;0),M1889*IF($O1889&gt;41790,6.2,5.9),"")</f>
        <v/>
      </c>
      <c r="T1889" s="57" t="str">
        <f t="array" ref="T1889">IF(AND(E1889&lt;&gt;"",K1889="NON",OR(L1889="Branchement individuel",L1889="Batiment détruit")),3,"")</f>
        <v/>
      </c>
      <c r="U1889" s="58"/>
      <c r="V1889" s="58" t="str">
        <f t="array" ref="V1889">IF(AND(E1889&lt;&gt;"",K1889="OUI",Q1889="OUI"),18,"")</f>
        <v/>
      </c>
      <c r="W1889" s="49" t="str">
        <f t="array" ref="W1889">IF(AND(E1889&lt;&gt;"",K1889="OUI",Q1889="OUI"),60,"")</f>
        <v/>
      </c>
      <c r="X1889" s="56"/>
      <c r="Y1889" s="49"/>
      <c r="Z1889" s="49"/>
      <c r="AA1889" s="51"/>
      <c r="AB1889" s="48"/>
    </row>
    <row r="1890" spans="1:28" x14ac:dyDescent="0.25">
      <c r="A1890" s="152" t="str">
        <f t="array" ref="A1890">IF(D1890="",RIGHT(E1890,7),"")</f>
        <v>5384469</v>
      </c>
      <c r="B1890" s="152">
        <f t="array" ref="B1890">E1890</f>
        <v>10005384469</v>
      </c>
      <c r="C1890" s="61" t="str">
        <f t="array" ref="C1890">IFERROR(VLOOKUP(B1890,RT!A:B,2,FALSE),"")</f>
        <v/>
      </c>
      <c r="D1890" s="7" t="str">
        <f t="array" ref="D1890">IFERROR(VLOOKUP(B1890,RT!A:J,10,FALSE),"")</f>
        <v/>
      </c>
      <c r="E1890" s="203">
        <v>10005384469</v>
      </c>
      <c r="F1890" s="204" t="s">
        <v>423</v>
      </c>
      <c r="G1890" s="204" t="s">
        <v>70</v>
      </c>
      <c r="H1890" s="204"/>
      <c r="I1890" s="204" t="s">
        <v>416</v>
      </c>
      <c r="J1890" s="202" t="s">
        <v>75</v>
      </c>
      <c r="K1890" s="169" t="str">
        <f t="array" ref="K1890">IFERROR(VLOOKUP(B1890,RT!A:K,11,FALSE),"")</f>
        <v/>
      </c>
      <c r="L1890" s="170" t="str">
        <f t="array" ref="L1890">IFERROR(VLOOKUP(B1890,RT!A:AJ,36,FALSE),"")</f>
        <v/>
      </c>
      <c r="M1890" s="53" t="str">
        <f t="array" ref="M1890">IFERROR(VLOOKUP(B1890,RT!A:AL,38,FALSE),"")</f>
        <v/>
      </c>
      <c r="N1890" s="52" t="str">
        <f t="array" ref="N1890">IFERROR(VLOOKUP(B1890,RT!A:AK,37,FALSE),"")</f>
        <v/>
      </c>
      <c r="O1890" s="54" t="str">
        <f t="array" ref="O1890">IFERROR(VLOOKUP(B1890,RT!A:I,9,FALSE),"")</f>
        <v/>
      </c>
      <c r="P1890" s="52" t="str">
        <f t="array" ref="P1890">IFERROR(VLOOKUP(B1890,RT!A:H,8,FALSE),"")</f>
        <v/>
      </c>
      <c r="Q1890" s="55" t="str">
        <f t="array" ref="Q1890">IFERROR(VLOOKUP(B1890,RT!A:AA,27,FALSE),"")</f>
        <v/>
      </c>
      <c r="R1890" s="56" t="str">
        <f t="array" ref="R1890">IF(AND(E1890&lt;&gt;"",G1890="INS",K1890="OUI",M1890&gt;0),M1890*IF($O1890&gt;41790,5.94,5.65),"")</f>
        <v/>
      </c>
      <c r="S1890" s="50" t="str">
        <f t="array" ref="S1890">IF(AND(E1890&lt;&gt;"",G1890="REV",K1890="OUI",M1890&gt;0),M1890*IF($O1890&gt;41790,6.2,5.9),"")</f>
        <v/>
      </c>
      <c r="T1890" s="57" t="str">
        <f t="array" ref="T1890">IF(AND(E1890&lt;&gt;"",K1890="NON",OR(L1890="Branchement individuel",L1890="Batiment détruit")),3,"")</f>
        <v/>
      </c>
      <c r="U1890" s="58"/>
      <c r="V1890" s="58" t="str">
        <f t="array" ref="V1890">IF(AND(E1890&lt;&gt;"",K1890="OUI",Q1890="OUI"),18,"")</f>
        <v/>
      </c>
      <c r="W1890" s="49" t="str">
        <f t="array" ref="W1890">IF(AND(E1890&lt;&gt;"",K1890="OUI",Q1890="OUI"),60,"")</f>
        <v/>
      </c>
      <c r="X1890" s="56"/>
      <c r="Y1890" s="49"/>
      <c r="Z1890" s="49"/>
      <c r="AA1890" s="51"/>
      <c r="AB1890" s="48"/>
    </row>
    <row r="1891" spans="1:28" x14ac:dyDescent="0.25">
      <c r="A1891" s="152" t="str">
        <f t="array" ref="A1891">IF(D1891="",RIGHT(E1891,7),"")</f>
        <v>5384943</v>
      </c>
      <c r="B1891" s="152">
        <f t="array" ref="B1891">E1891</f>
        <v>10005384943</v>
      </c>
      <c r="C1891" s="61" t="str">
        <f t="array" ref="C1891">IFERROR(VLOOKUP(B1891,RT!A:B,2,FALSE),"")</f>
        <v/>
      </c>
      <c r="D1891" s="7" t="str">
        <f t="array" ref="D1891">IFERROR(VLOOKUP(B1891,RT!A:J,10,FALSE),"")</f>
        <v/>
      </c>
      <c r="E1891" s="203">
        <v>10005384943</v>
      </c>
      <c r="F1891" s="204" t="s">
        <v>418</v>
      </c>
      <c r="G1891" s="204" t="s">
        <v>70</v>
      </c>
      <c r="H1891" s="204"/>
      <c r="I1891" s="204" t="s">
        <v>416</v>
      </c>
      <c r="J1891" s="202" t="s">
        <v>75</v>
      </c>
      <c r="K1891" s="169" t="str">
        <f t="array" ref="K1891">IFERROR(VLOOKUP(B1891,RT!A:K,11,FALSE),"")</f>
        <v/>
      </c>
      <c r="L1891" s="170" t="str">
        <f t="array" ref="L1891">IFERROR(VLOOKUP(B1891,RT!A:AJ,36,FALSE),"")</f>
        <v/>
      </c>
      <c r="M1891" s="53" t="str">
        <f t="array" ref="M1891">IFERROR(VLOOKUP(B1891,RT!A:AL,38,FALSE),"")</f>
        <v/>
      </c>
      <c r="N1891" s="52" t="str">
        <f t="array" ref="N1891">IFERROR(VLOOKUP(B1891,RT!A:AK,37,FALSE),"")</f>
        <v/>
      </c>
      <c r="O1891" s="54" t="str">
        <f t="array" ref="O1891">IFERROR(VLOOKUP(B1891,RT!A:I,9,FALSE),"")</f>
        <v/>
      </c>
      <c r="P1891" s="52" t="str">
        <f t="array" ref="P1891">IFERROR(VLOOKUP(B1891,RT!A:H,8,FALSE),"")</f>
        <v/>
      </c>
      <c r="Q1891" s="55" t="str">
        <f t="array" ref="Q1891">IFERROR(VLOOKUP(B1891,RT!A:AA,27,FALSE),"")</f>
        <v/>
      </c>
      <c r="R1891" s="56" t="str">
        <f t="array" ref="R1891">IF(AND(E1891&lt;&gt;"",G1891="INS",K1891="OUI",M1891&gt;0),M1891*IF($O1891&gt;41790,5.94,5.65),"")</f>
        <v/>
      </c>
      <c r="S1891" s="50" t="str">
        <f t="array" ref="S1891">IF(AND(E1891&lt;&gt;"",G1891="REV",K1891="OUI",M1891&gt;0),M1891*IF($O1891&gt;41790,6.2,5.9),"")</f>
        <v/>
      </c>
      <c r="T1891" s="57" t="str">
        <f t="array" ref="T1891">IF(AND(E1891&lt;&gt;"",K1891="NON",OR(L1891="Branchement individuel",L1891="Batiment détruit")),3,"")</f>
        <v/>
      </c>
      <c r="U1891" s="58"/>
      <c r="V1891" s="58" t="str">
        <f t="array" ref="V1891">IF(AND(E1891&lt;&gt;"",K1891="OUI",Q1891="OUI"),18,"")</f>
        <v/>
      </c>
      <c r="W1891" s="49" t="str">
        <f t="array" ref="W1891">IF(AND(E1891&lt;&gt;"",K1891="OUI",Q1891="OUI"),60,"")</f>
        <v/>
      </c>
      <c r="X1891" s="56"/>
      <c r="Y1891" s="49"/>
      <c r="Z1891" s="49"/>
      <c r="AA1891" s="51"/>
      <c r="AB1891" s="48"/>
    </row>
    <row r="1892" spans="1:28" x14ac:dyDescent="0.25">
      <c r="A1892" s="152" t="str">
        <f t="array" ref="A1892">IF(D1892="",RIGHT(E1892,7),"")</f>
        <v>5387307</v>
      </c>
      <c r="B1892" s="152">
        <f t="array" ref="B1892">E1892</f>
        <v>10005387307</v>
      </c>
      <c r="C1892" s="61" t="str">
        <f t="array" ref="C1892">IFERROR(VLOOKUP(B1892,RT!A:B,2,FALSE),"")</f>
        <v/>
      </c>
      <c r="D1892" s="7" t="str">
        <f t="array" ref="D1892">IFERROR(VLOOKUP(B1892,RT!A:J,10,FALSE),"")</f>
        <v/>
      </c>
      <c r="E1892" s="203">
        <v>10005387307</v>
      </c>
      <c r="F1892" s="204" t="s">
        <v>428</v>
      </c>
      <c r="G1892" s="204" t="s">
        <v>70</v>
      </c>
      <c r="H1892" s="204"/>
      <c r="I1892" s="204" t="s">
        <v>416</v>
      </c>
      <c r="J1892" s="202" t="s">
        <v>75</v>
      </c>
      <c r="K1892" s="169" t="str">
        <f t="array" ref="K1892">IFERROR(VLOOKUP(B1892,RT!A:K,11,FALSE),"")</f>
        <v/>
      </c>
      <c r="L1892" s="170" t="str">
        <f t="array" ref="L1892">IFERROR(VLOOKUP(B1892,RT!A:AJ,36,FALSE),"")</f>
        <v/>
      </c>
      <c r="M1892" s="53" t="str">
        <f t="array" ref="M1892">IFERROR(VLOOKUP(B1892,RT!A:AL,38,FALSE),"")</f>
        <v/>
      </c>
      <c r="N1892" s="52" t="str">
        <f t="array" ref="N1892">IFERROR(VLOOKUP(B1892,RT!A:AK,37,FALSE),"")</f>
        <v/>
      </c>
      <c r="O1892" s="54" t="str">
        <f t="array" ref="O1892">IFERROR(VLOOKUP(B1892,RT!A:I,9,FALSE),"")</f>
        <v/>
      </c>
      <c r="P1892" s="52" t="str">
        <f t="array" ref="P1892">IFERROR(VLOOKUP(B1892,RT!A:H,8,FALSE),"")</f>
        <v/>
      </c>
      <c r="Q1892" s="55" t="str">
        <f t="array" ref="Q1892">IFERROR(VLOOKUP(B1892,RT!A:AA,27,FALSE),"")</f>
        <v/>
      </c>
      <c r="R1892" s="56" t="str">
        <f t="array" ref="R1892">IF(AND(E1892&lt;&gt;"",G1892="INS",K1892="OUI",M1892&gt;0),M1892*IF($O1892&gt;41790,5.94,5.65),"")</f>
        <v/>
      </c>
      <c r="S1892" s="50" t="str">
        <f t="array" ref="S1892">IF(AND(E1892&lt;&gt;"",G1892="REV",K1892="OUI",M1892&gt;0),M1892*IF($O1892&gt;41790,6.2,5.9),"")</f>
        <v/>
      </c>
      <c r="T1892" s="57" t="str">
        <f t="array" ref="T1892">IF(AND(E1892&lt;&gt;"",K1892="NON",OR(L1892="Branchement individuel",L1892="Batiment détruit")),3,"")</f>
        <v/>
      </c>
      <c r="U1892" s="58"/>
      <c r="V1892" s="58" t="str">
        <f t="array" ref="V1892">IF(AND(E1892&lt;&gt;"",K1892="OUI",Q1892="OUI"),18,"")</f>
        <v/>
      </c>
      <c r="W1892" s="49" t="str">
        <f t="array" ref="W1892">IF(AND(E1892&lt;&gt;"",K1892="OUI",Q1892="OUI"),60,"")</f>
        <v/>
      </c>
      <c r="X1892" s="56"/>
      <c r="Y1892" s="49"/>
      <c r="Z1892" s="49"/>
      <c r="AA1892" s="51"/>
      <c r="AB1892" s="48"/>
    </row>
    <row r="1893" spans="1:28" x14ac:dyDescent="0.25">
      <c r="A1893" s="152" t="str">
        <f t="array" ref="A1893">IF(D1893="",RIGHT(E1893,7),"")</f>
        <v>5385388</v>
      </c>
      <c r="B1893" s="152">
        <f t="array" ref="B1893">E1893</f>
        <v>10005385388</v>
      </c>
      <c r="C1893" s="61" t="str">
        <f t="array" ref="C1893">IFERROR(VLOOKUP(B1893,RT!A:B,2,FALSE),"")</f>
        <v/>
      </c>
      <c r="D1893" s="7" t="str">
        <f t="array" ref="D1893">IFERROR(VLOOKUP(B1893,RT!A:J,10,FALSE),"")</f>
        <v/>
      </c>
      <c r="E1893" s="203">
        <v>10005385388</v>
      </c>
      <c r="F1893" s="204" t="s">
        <v>424</v>
      </c>
      <c r="G1893" s="204" t="s">
        <v>70</v>
      </c>
      <c r="H1893" s="204"/>
      <c r="I1893" s="204" t="s">
        <v>416</v>
      </c>
      <c r="J1893" s="202" t="s">
        <v>75</v>
      </c>
      <c r="K1893" s="169" t="str">
        <f t="array" ref="K1893">IFERROR(VLOOKUP(B1893,RT!A:K,11,FALSE),"")</f>
        <v/>
      </c>
      <c r="L1893" s="170" t="str">
        <f t="array" ref="L1893">IFERROR(VLOOKUP(B1893,RT!A:AJ,36,FALSE),"")</f>
        <v/>
      </c>
      <c r="M1893" s="53" t="str">
        <f t="array" ref="M1893">IFERROR(VLOOKUP(B1893,RT!A:AL,38,FALSE),"")</f>
        <v/>
      </c>
      <c r="N1893" s="52" t="str">
        <f t="array" ref="N1893">IFERROR(VLOOKUP(B1893,RT!A:AK,37,FALSE),"")</f>
        <v/>
      </c>
      <c r="O1893" s="54" t="str">
        <f t="array" ref="O1893">IFERROR(VLOOKUP(B1893,RT!A:I,9,FALSE),"")</f>
        <v/>
      </c>
      <c r="P1893" s="52" t="str">
        <f t="array" ref="P1893">IFERROR(VLOOKUP(B1893,RT!A:H,8,FALSE),"")</f>
        <v/>
      </c>
      <c r="Q1893" s="55" t="str">
        <f t="array" ref="Q1893">IFERROR(VLOOKUP(B1893,RT!A:AA,27,FALSE),"")</f>
        <v/>
      </c>
      <c r="R1893" s="56" t="str">
        <f t="array" ref="R1893">IF(AND(E1893&lt;&gt;"",G1893="INS",K1893="OUI",M1893&gt;0),M1893*IF($O1893&gt;41790,5.94,5.65),"")</f>
        <v/>
      </c>
      <c r="S1893" s="50" t="str">
        <f t="array" ref="S1893">IF(AND(E1893&lt;&gt;"",G1893="REV",K1893="OUI",M1893&gt;0),M1893*IF($O1893&gt;41790,6.2,5.9),"")</f>
        <v/>
      </c>
      <c r="T1893" s="57" t="str">
        <f t="array" ref="T1893">IF(AND(E1893&lt;&gt;"",K1893="NON",OR(L1893="Branchement individuel",L1893="Batiment détruit")),3,"")</f>
        <v/>
      </c>
      <c r="U1893" s="58"/>
      <c r="V1893" s="58" t="str">
        <f t="array" ref="V1893">IF(AND(E1893&lt;&gt;"",K1893="OUI",Q1893="OUI"),18,"")</f>
        <v/>
      </c>
      <c r="W1893" s="49" t="str">
        <f t="array" ref="W1893">IF(AND(E1893&lt;&gt;"",K1893="OUI",Q1893="OUI"),60,"")</f>
        <v/>
      </c>
      <c r="X1893" s="56"/>
      <c r="Y1893" s="49"/>
      <c r="Z1893" s="49"/>
      <c r="AA1893" s="51"/>
      <c r="AB1893" s="48"/>
    </row>
    <row r="1894" spans="1:28" x14ac:dyDescent="0.25">
      <c r="A1894" s="152" t="str">
        <f t="array" ref="A1894">IF(D1894="",RIGHT(E1894,7),"")</f>
        <v>5386870</v>
      </c>
      <c r="B1894" s="152">
        <f t="array" ref="B1894">E1894</f>
        <v>10005386870</v>
      </c>
      <c r="C1894" s="61" t="str">
        <f t="array" ref="C1894">IFERROR(VLOOKUP(B1894,RT!A:B,2,FALSE),"")</f>
        <v/>
      </c>
      <c r="D1894" s="7" t="str">
        <f t="array" ref="D1894">IFERROR(VLOOKUP(B1894,RT!A:J,10,FALSE),"")</f>
        <v/>
      </c>
      <c r="E1894" s="203">
        <v>10005386870</v>
      </c>
      <c r="F1894" s="204" t="s">
        <v>422</v>
      </c>
      <c r="G1894" s="204" t="s">
        <v>70</v>
      </c>
      <c r="H1894" s="204"/>
      <c r="I1894" s="204" t="s">
        <v>416</v>
      </c>
      <c r="J1894" s="202" t="s">
        <v>75</v>
      </c>
      <c r="K1894" s="169" t="str">
        <f t="array" ref="K1894">IFERROR(VLOOKUP(B1894,RT!A:K,11,FALSE),"")</f>
        <v/>
      </c>
      <c r="L1894" s="170" t="str">
        <f t="array" ref="L1894">IFERROR(VLOOKUP(B1894,RT!A:AJ,36,FALSE),"")</f>
        <v/>
      </c>
      <c r="M1894" s="53" t="str">
        <f t="array" ref="M1894">IFERROR(VLOOKUP(B1894,RT!A:AL,38,FALSE),"")</f>
        <v/>
      </c>
      <c r="N1894" s="52" t="str">
        <f t="array" ref="N1894">IFERROR(VLOOKUP(B1894,RT!A:AK,37,FALSE),"")</f>
        <v/>
      </c>
      <c r="O1894" s="54" t="str">
        <f t="array" ref="O1894">IFERROR(VLOOKUP(B1894,RT!A:I,9,FALSE),"")</f>
        <v/>
      </c>
      <c r="P1894" s="52" t="str">
        <f t="array" ref="P1894">IFERROR(VLOOKUP(B1894,RT!A:H,8,FALSE),"")</f>
        <v/>
      </c>
      <c r="Q1894" s="55" t="str">
        <f t="array" ref="Q1894">IFERROR(VLOOKUP(B1894,RT!A:AA,27,FALSE),"")</f>
        <v/>
      </c>
      <c r="R1894" s="56" t="str">
        <f t="array" ref="R1894">IF(AND(E1894&lt;&gt;"",G1894="INS",K1894="OUI",M1894&gt;0),M1894*IF($O1894&gt;41790,5.94,5.65),"")</f>
        <v/>
      </c>
      <c r="S1894" s="50" t="str">
        <f t="array" ref="S1894">IF(AND(E1894&lt;&gt;"",G1894="REV",K1894="OUI",M1894&gt;0),M1894*IF($O1894&gt;41790,6.2,5.9),"")</f>
        <v/>
      </c>
      <c r="T1894" s="57" t="str">
        <f t="array" ref="T1894">IF(AND(E1894&lt;&gt;"",K1894="NON",OR(L1894="Branchement individuel",L1894="Batiment détruit")),3,"")</f>
        <v/>
      </c>
      <c r="U1894" s="58"/>
      <c r="V1894" s="58" t="str">
        <f t="array" ref="V1894">IF(AND(E1894&lt;&gt;"",K1894="OUI",Q1894="OUI"),18,"")</f>
        <v/>
      </c>
      <c r="W1894" s="49" t="str">
        <f t="array" ref="W1894">IF(AND(E1894&lt;&gt;"",K1894="OUI",Q1894="OUI"),60,"")</f>
        <v/>
      </c>
      <c r="X1894" s="56"/>
      <c r="Y1894" s="49"/>
      <c r="Z1894" s="49"/>
      <c r="AA1894" s="51"/>
      <c r="AB1894" s="48"/>
    </row>
    <row r="1895" spans="1:28" x14ac:dyDescent="0.25">
      <c r="A1895" s="152" t="str">
        <f t="array" ref="A1895">IF(D1895="",RIGHT(E1895,7),"")</f>
        <v>5385885</v>
      </c>
      <c r="B1895" s="152">
        <f t="array" ref="B1895">E1895</f>
        <v>10005385885</v>
      </c>
      <c r="C1895" s="61" t="str">
        <f t="array" ref="C1895">IFERROR(VLOOKUP(B1895,RT!A:B,2,FALSE),"")</f>
        <v/>
      </c>
      <c r="D1895" s="7" t="str">
        <f t="array" ref="D1895">IFERROR(VLOOKUP(B1895,RT!A:J,10,FALSE),"")</f>
        <v/>
      </c>
      <c r="E1895" s="203">
        <v>10005385885</v>
      </c>
      <c r="F1895" s="204" t="s">
        <v>425</v>
      </c>
      <c r="G1895" s="204" t="s">
        <v>70</v>
      </c>
      <c r="H1895" s="204"/>
      <c r="I1895" s="204" t="s">
        <v>416</v>
      </c>
      <c r="J1895" s="202" t="s">
        <v>75</v>
      </c>
      <c r="K1895" s="169" t="str">
        <f t="array" ref="K1895">IFERROR(VLOOKUP(B1895,RT!A:K,11,FALSE),"")</f>
        <v/>
      </c>
      <c r="L1895" s="170" t="str">
        <f t="array" ref="L1895">IFERROR(VLOOKUP(B1895,RT!A:AJ,36,FALSE),"")</f>
        <v/>
      </c>
      <c r="M1895" s="53" t="str">
        <f t="array" ref="M1895">IFERROR(VLOOKUP(B1895,RT!A:AL,38,FALSE),"")</f>
        <v/>
      </c>
      <c r="N1895" s="52" t="str">
        <f t="array" ref="N1895">IFERROR(VLOOKUP(B1895,RT!A:AK,37,FALSE),"")</f>
        <v/>
      </c>
      <c r="O1895" s="54" t="str">
        <f t="array" ref="O1895">IFERROR(VLOOKUP(B1895,RT!A:I,9,FALSE),"")</f>
        <v/>
      </c>
      <c r="P1895" s="52" t="str">
        <f t="array" ref="P1895">IFERROR(VLOOKUP(B1895,RT!A:H,8,FALSE),"")</f>
        <v/>
      </c>
      <c r="Q1895" s="55" t="str">
        <f t="array" ref="Q1895">IFERROR(VLOOKUP(B1895,RT!A:AA,27,FALSE),"")</f>
        <v/>
      </c>
      <c r="R1895" s="56" t="str">
        <f t="array" ref="R1895">IF(AND(E1895&lt;&gt;"",G1895="INS",K1895="OUI",M1895&gt;0),M1895*IF($O1895&gt;41790,5.94,5.65),"")</f>
        <v/>
      </c>
      <c r="S1895" s="50" t="str">
        <f t="array" ref="S1895">IF(AND(E1895&lt;&gt;"",G1895="REV",K1895="OUI",M1895&gt;0),M1895*IF($O1895&gt;41790,6.2,5.9),"")</f>
        <v/>
      </c>
      <c r="T1895" s="57" t="str">
        <f t="array" ref="T1895">IF(AND(E1895&lt;&gt;"",K1895="NON",OR(L1895="Branchement individuel",L1895="Batiment détruit")),3,"")</f>
        <v/>
      </c>
      <c r="U1895" s="58"/>
      <c r="V1895" s="58" t="str">
        <f t="array" ref="V1895">IF(AND(E1895&lt;&gt;"",K1895="OUI",Q1895="OUI"),18,"")</f>
        <v/>
      </c>
      <c r="W1895" s="49" t="str">
        <f t="array" ref="W1895">IF(AND(E1895&lt;&gt;"",K1895="OUI",Q1895="OUI"),60,"")</f>
        <v/>
      </c>
      <c r="X1895" s="56"/>
      <c r="Y1895" s="49"/>
      <c r="Z1895" s="49"/>
      <c r="AA1895" s="51"/>
      <c r="AB1895" s="48"/>
    </row>
    <row r="1896" spans="1:28" x14ac:dyDescent="0.25">
      <c r="A1896" s="152" t="str">
        <f t="array" ref="A1896">IF(D1896="",RIGHT(E1896,7),"")</f>
        <v>5385884</v>
      </c>
      <c r="B1896" s="152">
        <f t="array" ref="B1896">E1896</f>
        <v>10005385884</v>
      </c>
      <c r="C1896" s="61" t="str">
        <f t="array" ref="C1896">IFERROR(VLOOKUP(B1896,RT!A:B,2,FALSE),"")</f>
        <v/>
      </c>
      <c r="D1896" s="7" t="str">
        <f t="array" ref="D1896">IFERROR(VLOOKUP(B1896,RT!A:J,10,FALSE),"")</f>
        <v/>
      </c>
      <c r="E1896" s="203">
        <v>10005385884</v>
      </c>
      <c r="F1896" s="204" t="s">
        <v>420</v>
      </c>
      <c r="G1896" s="204" t="s">
        <v>70</v>
      </c>
      <c r="H1896" s="204"/>
      <c r="I1896" s="204" t="s">
        <v>416</v>
      </c>
      <c r="J1896" s="202" t="s">
        <v>75</v>
      </c>
      <c r="K1896" s="169" t="str">
        <f t="array" ref="K1896">IFERROR(VLOOKUP(B1896,RT!A:K,11,FALSE),"")</f>
        <v/>
      </c>
      <c r="L1896" s="170" t="str">
        <f t="array" ref="L1896">IFERROR(VLOOKUP(B1896,RT!A:AJ,36,FALSE),"")</f>
        <v/>
      </c>
      <c r="M1896" s="53" t="str">
        <f t="array" ref="M1896">IFERROR(VLOOKUP(B1896,RT!A:AL,38,FALSE),"")</f>
        <v/>
      </c>
      <c r="N1896" s="52" t="str">
        <f t="array" ref="N1896">IFERROR(VLOOKUP(B1896,RT!A:AK,37,FALSE),"")</f>
        <v/>
      </c>
      <c r="O1896" s="54" t="str">
        <f t="array" ref="O1896">IFERROR(VLOOKUP(B1896,RT!A:I,9,FALSE),"")</f>
        <v/>
      </c>
      <c r="P1896" s="52" t="str">
        <f t="array" ref="P1896">IFERROR(VLOOKUP(B1896,RT!A:H,8,FALSE),"")</f>
        <v/>
      </c>
      <c r="Q1896" s="55" t="str">
        <f t="array" ref="Q1896">IFERROR(VLOOKUP(B1896,RT!A:AA,27,FALSE),"")</f>
        <v/>
      </c>
      <c r="R1896" s="56" t="str">
        <f t="array" ref="R1896">IF(AND(E1896&lt;&gt;"",G1896="INS",K1896="OUI",M1896&gt;0),M1896*IF($O1896&gt;41790,5.94,5.65),"")</f>
        <v/>
      </c>
      <c r="S1896" s="50" t="str">
        <f t="array" ref="S1896">IF(AND(E1896&lt;&gt;"",G1896="REV",K1896="OUI",M1896&gt;0),M1896*IF($O1896&gt;41790,6.2,5.9),"")</f>
        <v/>
      </c>
      <c r="T1896" s="57" t="str">
        <f t="array" ref="T1896">IF(AND(E1896&lt;&gt;"",K1896="NON",OR(L1896="Branchement individuel",L1896="Batiment détruit")),3,"")</f>
        <v/>
      </c>
      <c r="U1896" s="58"/>
      <c r="V1896" s="58" t="str">
        <f t="array" ref="V1896">IF(AND(E1896&lt;&gt;"",K1896="OUI",Q1896="OUI"),18,"")</f>
        <v/>
      </c>
      <c r="W1896" s="49" t="str">
        <f t="array" ref="W1896">IF(AND(E1896&lt;&gt;"",K1896="OUI",Q1896="OUI"),60,"")</f>
        <v/>
      </c>
      <c r="X1896" s="56"/>
      <c r="Y1896" s="49"/>
      <c r="Z1896" s="49"/>
      <c r="AA1896" s="51"/>
      <c r="AB1896" s="48"/>
    </row>
    <row r="1897" spans="1:28" x14ac:dyDescent="0.25">
      <c r="A1897" s="152" t="str">
        <f t="array" ref="A1897">IF(D1897="",RIGHT(E1897,7),"")</f>
        <v>5386365</v>
      </c>
      <c r="B1897" s="152">
        <f t="array" ref="B1897">E1897</f>
        <v>10005386365</v>
      </c>
      <c r="C1897" s="61" t="str">
        <f t="array" ref="C1897">IFERROR(VLOOKUP(B1897,RT!A:B,2,FALSE),"")</f>
        <v/>
      </c>
      <c r="D1897" s="7" t="str">
        <f t="array" ref="D1897">IFERROR(VLOOKUP(B1897,RT!A:J,10,FALSE),"")</f>
        <v/>
      </c>
      <c r="E1897" s="203">
        <v>10005386365</v>
      </c>
      <c r="F1897" s="204" t="s">
        <v>421</v>
      </c>
      <c r="G1897" s="204" t="s">
        <v>70</v>
      </c>
      <c r="H1897" s="204"/>
      <c r="I1897" s="204" t="s">
        <v>416</v>
      </c>
      <c r="J1897" s="202" t="s">
        <v>75</v>
      </c>
      <c r="K1897" s="169" t="str">
        <f t="array" ref="K1897">IFERROR(VLOOKUP(B1897,RT!A:K,11,FALSE),"")</f>
        <v/>
      </c>
      <c r="L1897" s="170" t="str">
        <f t="array" ref="L1897">IFERROR(VLOOKUP(B1897,RT!A:AJ,36,FALSE),"")</f>
        <v/>
      </c>
      <c r="M1897" s="53" t="str">
        <f t="array" ref="M1897">IFERROR(VLOOKUP(B1897,RT!A:AL,38,FALSE),"")</f>
        <v/>
      </c>
      <c r="N1897" s="52" t="str">
        <f t="array" ref="N1897">IFERROR(VLOOKUP(B1897,RT!A:AK,37,FALSE),"")</f>
        <v/>
      </c>
      <c r="O1897" s="54" t="str">
        <f t="array" ref="O1897">IFERROR(VLOOKUP(B1897,RT!A:I,9,FALSE),"")</f>
        <v/>
      </c>
      <c r="P1897" s="52" t="str">
        <f t="array" ref="P1897">IFERROR(VLOOKUP(B1897,RT!A:H,8,FALSE),"")</f>
        <v/>
      </c>
      <c r="Q1897" s="55" t="str">
        <f t="array" ref="Q1897">IFERROR(VLOOKUP(B1897,RT!A:AA,27,FALSE),"")</f>
        <v/>
      </c>
      <c r="R1897" s="56" t="str">
        <f t="array" ref="R1897">IF(AND(E1897&lt;&gt;"",G1897="INS",K1897="OUI",M1897&gt;0),M1897*IF($O1897&gt;41790,5.94,5.65),"")</f>
        <v/>
      </c>
      <c r="S1897" s="50" t="str">
        <f t="array" ref="S1897">IF(AND(E1897&lt;&gt;"",G1897="REV",K1897="OUI",M1897&gt;0),M1897*IF($O1897&gt;41790,6.2,5.9),"")</f>
        <v/>
      </c>
      <c r="T1897" s="57" t="str">
        <f t="array" ref="T1897">IF(AND(E1897&lt;&gt;"",K1897="NON",OR(L1897="Branchement individuel",L1897="Batiment détruit")),3,"")</f>
        <v/>
      </c>
      <c r="U1897" s="58"/>
      <c r="V1897" s="58" t="str">
        <f t="array" ref="V1897">IF(AND(E1897&lt;&gt;"",K1897="OUI",Q1897="OUI"),18,"")</f>
        <v/>
      </c>
      <c r="W1897" s="49" t="str">
        <f t="array" ref="W1897">IF(AND(E1897&lt;&gt;"",K1897="OUI",Q1897="OUI"),60,"")</f>
        <v/>
      </c>
      <c r="X1897" s="56"/>
      <c r="Y1897" s="49"/>
      <c r="Z1897" s="49"/>
      <c r="AA1897" s="51"/>
      <c r="AB1897" s="48"/>
    </row>
    <row r="1898" spans="1:28" x14ac:dyDescent="0.25">
      <c r="A1898" s="152" t="str">
        <f t="array" ref="A1898">IF(D1898="",RIGHT(E1898,7),"")</f>
        <v>5585140</v>
      </c>
      <c r="B1898" s="152">
        <f t="array" ref="B1898">E1898</f>
        <v>10005585140</v>
      </c>
      <c r="C1898" s="61" t="str">
        <f t="array" ref="C1898">IFERROR(VLOOKUP(B1898,RT!A:B,2,FALSE),"")</f>
        <v/>
      </c>
      <c r="D1898" s="7" t="str">
        <f t="array" ref="D1898">IFERROR(VLOOKUP(B1898,RT!A:J,10,FALSE),"")</f>
        <v/>
      </c>
      <c r="E1898" s="203">
        <v>10005585140</v>
      </c>
      <c r="F1898" s="204" t="s">
        <v>415</v>
      </c>
      <c r="G1898" s="204" t="s">
        <v>70</v>
      </c>
      <c r="H1898" s="204"/>
      <c r="I1898" s="204" t="s">
        <v>416</v>
      </c>
      <c r="J1898" s="202" t="s">
        <v>75</v>
      </c>
      <c r="K1898" s="169" t="str">
        <f t="array" ref="K1898">IFERROR(VLOOKUP(B1898,RT!A:K,11,FALSE),"")</f>
        <v/>
      </c>
      <c r="L1898" s="170" t="str">
        <f t="array" ref="L1898">IFERROR(VLOOKUP(B1898,RT!A:AJ,36,FALSE),"")</f>
        <v/>
      </c>
      <c r="M1898" s="53" t="str">
        <f t="array" ref="M1898">IFERROR(VLOOKUP(B1898,RT!A:AL,38,FALSE),"")</f>
        <v/>
      </c>
      <c r="N1898" s="52" t="str">
        <f t="array" ref="N1898">IFERROR(VLOOKUP(B1898,RT!A:AK,37,FALSE),"")</f>
        <v/>
      </c>
      <c r="O1898" s="54" t="str">
        <f t="array" ref="O1898">IFERROR(VLOOKUP(B1898,RT!A:I,9,FALSE),"")</f>
        <v/>
      </c>
      <c r="P1898" s="52" t="str">
        <f t="array" ref="P1898">IFERROR(VLOOKUP(B1898,RT!A:H,8,FALSE),"")</f>
        <v/>
      </c>
      <c r="Q1898" s="55" t="str">
        <f t="array" ref="Q1898">IFERROR(VLOOKUP(B1898,RT!A:AA,27,FALSE),"")</f>
        <v/>
      </c>
      <c r="R1898" s="56" t="str">
        <f t="array" ref="R1898">IF(AND(E1898&lt;&gt;"",G1898="INS",K1898="OUI",M1898&gt;0),M1898*IF($O1898&gt;41790,5.94,5.65),"")</f>
        <v/>
      </c>
      <c r="S1898" s="50" t="str">
        <f t="array" ref="S1898">IF(AND(E1898&lt;&gt;"",G1898="REV",K1898="OUI",M1898&gt;0),M1898*IF($O1898&gt;41790,6.2,5.9),"")</f>
        <v/>
      </c>
      <c r="T1898" s="57" t="str">
        <f t="array" ref="T1898">IF(AND(E1898&lt;&gt;"",K1898="NON",OR(L1898="Branchement individuel",L1898="Batiment détruit")),3,"")</f>
        <v/>
      </c>
      <c r="U1898" s="58"/>
      <c r="V1898" s="58" t="str">
        <f t="array" ref="V1898">IF(AND(E1898&lt;&gt;"",K1898="OUI",Q1898="OUI"),18,"")</f>
        <v/>
      </c>
      <c r="W1898" s="49" t="str">
        <f t="array" ref="W1898">IF(AND(E1898&lt;&gt;"",K1898="OUI",Q1898="OUI"),60,"")</f>
        <v/>
      </c>
      <c r="X1898" s="56"/>
      <c r="Y1898" s="49"/>
      <c r="Z1898" s="49"/>
      <c r="AA1898" s="51"/>
      <c r="AB1898" s="48"/>
    </row>
    <row r="1899" spans="1:28" x14ac:dyDescent="0.25">
      <c r="A1899" s="152" t="str">
        <f t="array" ref="A1899">IF(D1899="",RIGHT(E1899,7),"")</f>
        <v>5386364</v>
      </c>
      <c r="B1899" s="152">
        <f t="array" ref="B1899">E1899</f>
        <v>10005386364</v>
      </c>
      <c r="C1899" s="61" t="str">
        <f t="array" ref="C1899">IFERROR(VLOOKUP(B1899,RT!A:B,2,FALSE),"")</f>
        <v/>
      </c>
      <c r="D1899" s="7" t="str">
        <f t="array" ref="D1899">IFERROR(VLOOKUP(B1899,RT!A:J,10,FALSE),"")</f>
        <v/>
      </c>
      <c r="E1899" s="203">
        <v>10005386364</v>
      </c>
      <c r="F1899" s="204" t="s">
        <v>417</v>
      </c>
      <c r="G1899" s="204" t="s">
        <v>70</v>
      </c>
      <c r="H1899" s="204"/>
      <c r="I1899" s="204" t="s">
        <v>416</v>
      </c>
      <c r="J1899" s="202" t="s">
        <v>75</v>
      </c>
      <c r="K1899" s="169" t="str">
        <f t="array" ref="K1899">IFERROR(VLOOKUP(B1899,RT!A:K,11,FALSE),"")</f>
        <v/>
      </c>
      <c r="L1899" s="170" t="str">
        <f t="array" ref="L1899">IFERROR(VLOOKUP(B1899,RT!A:AJ,36,FALSE),"")</f>
        <v/>
      </c>
      <c r="M1899" s="53" t="str">
        <f t="array" ref="M1899">IFERROR(VLOOKUP(B1899,RT!A:AL,38,FALSE),"")</f>
        <v/>
      </c>
      <c r="N1899" s="52" t="str">
        <f t="array" ref="N1899">IFERROR(VLOOKUP(B1899,RT!A:AK,37,FALSE),"")</f>
        <v/>
      </c>
      <c r="O1899" s="54" t="str">
        <f t="array" ref="O1899">IFERROR(VLOOKUP(B1899,RT!A:I,9,FALSE),"")</f>
        <v/>
      </c>
      <c r="P1899" s="52" t="str">
        <f t="array" ref="P1899">IFERROR(VLOOKUP(B1899,RT!A:H,8,FALSE),"")</f>
        <v/>
      </c>
      <c r="Q1899" s="55" t="str">
        <f t="array" ref="Q1899">IFERROR(VLOOKUP(B1899,RT!A:AA,27,FALSE),"")</f>
        <v/>
      </c>
      <c r="R1899" s="56" t="str">
        <f t="array" ref="R1899">IF(AND(E1899&lt;&gt;"",G1899="INS",K1899="OUI",M1899&gt;0),M1899*IF($O1899&gt;41790,5.94,5.65),"")</f>
        <v/>
      </c>
      <c r="S1899" s="50" t="str">
        <f t="array" ref="S1899">IF(AND(E1899&lt;&gt;"",G1899="REV",K1899="OUI",M1899&gt;0),M1899*IF($O1899&gt;41790,6.2,5.9),"")</f>
        <v/>
      </c>
      <c r="T1899" s="57" t="str">
        <f t="array" ref="T1899">IF(AND(E1899&lt;&gt;"",K1899="NON",OR(L1899="Branchement individuel",L1899="Batiment détruit")),3,"")</f>
        <v/>
      </c>
      <c r="U1899" s="58"/>
      <c r="V1899" s="58" t="str">
        <f t="array" ref="V1899">IF(AND(E1899&lt;&gt;"",K1899="OUI",Q1899="OUI"),18,"")</f>
        <v/>
      </c>
      <c r="W1899" s="49" t="str">
        <f t="array" ref="W1899">IF(AND(E1899&lt;&gt;"",K1899="OUI",Q1899="OUI"),60,"")</f>
        <v/>
      </c>
      <c r="X1899" s="56"/>
      <c r="Y1899" s="49"/>
      <c r="Z1899" s="49"/>
      <c r="AA1899" s="51"/>
      <c r="AB1899" s="48"/>
    </row>
    <row r="1900" spans="1:28" x14ac:dyDescent="0.25">
      <c r="A1900" s="152" t="str">
        <f t="array" ref="A1900">IF(D1900="",RIGHT(E1900,7),"")</f>
        <v>5522134</v>
      </c>
      <c r="B1900" s="152">
        <f t="array" ref="B1900">E1900</f>
        <v>10005522134</v>
      </c>
      <c r="C1900" s="61" t="str">
        <f t="array" ref="C1900">IFERROR(VLOOKUP(B1900,RT!A:B,2,FALSE),"")</f>
        <v/>
      </c>
      <c r="D1900" s="7" t="str">
        <f t="array" ref="D1900">IFERROR(VLOOKUP(B1900,RT!A:J,10,FALSE),"")</f>
        <v/>
      </c>
      <c r="E1900" s="203">
        <v>10005522134</v>
      </c>
      <c r="F1900" s="204" t="s">
        <v>528</v>
      </c>
      <c r="G1900" s="204" t="s">
        <v>70</v>
      </c>
      <c r="H1900" s="204"/>
      <c r="I1900" s="204" t="s">
        <v>514</v>
      </c>
      <c r="J1900" s="202" t="s">
        <v>75</v>
      </c>
      <c r="K1900" s="169" t="str">
        <f t="array" ref="K1900">IFERROR(VLOOKUP(B1900,RT!A:K,11,FALSE),"")</f>
        <v/>
      </c>
      <c r="L1900" s="170" t="str">
        <f t="array" ref="L1900">IFERROR(VLOOKUP(B1900,RT!A:AJ,36,FALSE),"")</f>
        <v/>
      </c>
      <c r="M1900" s="53" t="str">
        <f t="array" ref="M1900">IFERROR(VLOOKUP(B1900,RT!A:AL,38,FALSE),"")</f>
        <v/>
      </c>
      <c r="N1900" s="52" t="str">
        <f t="array" ref="N1900">IFERROR(VLOOKUP(B1900,RT!A:AK,37,FALSE),"")</f>
        <v/>
      </c>
      <c r="O1900" s="54" t="str">
        <f t="array" ref="O1900">IFERROR(VLOOKUP(B1900,RT!A:I,9,FALSE),"")</f>
        <v/>
      </c>
      <c r="P1900" s="52" t="str">
        <f t="array" ref="P1900">IFERROR(VLOOKUP(B1900,RT!A:H,8,FALSE),"")</f>
        <v/>
      </c>
      <c r="Q1900" s="55" t="str">
        <f t="array" ref="Q1900">IFERROR(VLOOKUP(B1900,RT!A:AA,27,FALSE),"")</f>
        <v/>
      </c>
      <c r="R1900" s="56" t="str">
        <f t="array" ref="R1900">IF(AND(E1900&lt;&gt;"",G1900="INS",K1900="OUI",M1900&gt;0),M1900*IF($O1900&gt;41790,5.94,5.65),"")</f>
        <v/>
      </c>
      <c r="S1900" s="50" t="str">
        <f t="array" ref="S1900">IF(AND(E1900&lt;&gt;"",G1900="REV",K1900="OUI",M1900&gt;0),M1900*IF($O1900&gt;41790,6.2,5.9),"")</f>
        <v/>
      </c>
      <c r="T1900" s="57" t="str">
        <f t="array" ref="T1900">IF(AND(E1900&lt;&gt;"",K1900="NON",OR(L1900="Branchement individuel",L1900="Batiment détruit")),3,"")</f>
        <v/>
      </c>
      <c r="U1900" s="58"/>
      <c r="V1900" s="58" t="str">
        <f t="array" ref="V1900">IF(AND(E1900&lt;&gt;"",K1900="OUI",Q1900="OUI"),18,"")</f>
        <v/>
      </c>
      <c r="W1900" s="49" t="str">
        <f t="array" ref="W1900">IF(AND(E1900&lt;&gt;"",K1900="OUI",Q1900="OUI"),60,"")</f>
        <v/>
      </c>
      <c r="X1900" s="56"/>
      <c r="Y1900" s="49"/>
      <c r="Z1900" s="49"/>
      <c r="AA1900" s="51"/>
      <c r="AB1900" s="48"/>
    </row>
    <row r="1901" spans="1:28" x14ac:dyDescent="0.25">
      <c r="A1901" s="152" t="str">
        <f t="array" ref="A1901">IF(D1901="",RIGHT(E1901,7),"")</f>
        <v>5581435</v>
      </c>
      <c r="B1901" s="152">
        <f t="array" ref="B1901">E1901</f>
        <v>10005581435</v>
      </c>
      <c r="C1901" s="61" t="str">
        <f t="array" ref="C1901">IFERROR(VLOOKUP(B1901,RT!A:B,2,FALSE),"")</f>
        <v/>
      </c>
      <c r="D1901" s="7" t="str">
        <f t="array" ref="D1901">IFERROR(VLOOKUP(B1901,RT!A:J,10,FALSE),"")</f>
        <v/>
      </c>
      <c r="E1901" s="203">
        <v>10005581435</v>
      </c>
      <c r="F1901" s="204" t="s">
        <v>529</v>
      </c>
      <c r="G1901" s="204" t="s">
        <v>70</v>
      </c>
      <c r="H1901" s="204"/>
      <c r="I1901" s="204" t="s">
        <v>514</v>
      </c>
      <c r="J1901" s="202" t="s">
        <v>75</v>
      </c>
      <c r="K1901" s="169" t="str">
        <f t="array" ref="K1901">IFERROR(VLOOKUP(B1901,RT!A:K,11,FALSE),"")</f>
        <v/>
      </c>
      <c r="L1901" s="170" t="str">
        <f t="array" ref="L1901">IFERROR(VLOOKUP(B1901,RT!A:AJ,36,FALSE),"")</f>
        <v/>
      </c>
      <c r="M1901" s="53" t="str">
        <f t="array" ref="M1901">IFERROR(VLOOKUP(B1901,RT!A:AL,38,FALSE),"")</f>
        <v/>
      </c>
      <c r="N1901" s="52" t="str">
        <f t="array" ref="N1901">IFERROR(VLOOKUP(B1901,RT!A:AK,37,FALSE),"")</f>
        <v/>
      </c>
      <c r="O1901" s="54" t="str">
        <f t="array" ref="O1901">IFERROR(VLOOKUP(B1901,RT!A:I,9,FALSE),"")</f>
        <v/>
      </c>
      <c r="P1901" s="52" t="str">
        <f t="array" ref="P1901">IFERROR(VLOOKUP(B1901,RT!A:H,8,FALSE),"")</f>
        <v/>
      </c>
      <c r="Q1901" s="55" t="str">
        <f t="array" ref="Q1901">IFERROR(VLOOKUP(B1901,RT!A:AA,27,FALSE),"")</f>
        <v/>
      </c>
      <c r="R1901" s="56" t="str">
        <f t="array" ref="R1901">IF(AND(E1901&lt;&gt;"",G1901="INS",K1901="OUI",M1901&gt;0),M1901*IF($O1901&gt;41790,5.94,5.65),"")</f>
        <v/>
      </c>
      <c r="S1901" s="50" t="str">
        <f t="array" ref="S1901">IF(AND(E1901&lt;&gt;"",G1901="REV",K1901="OUI",M1901&gt;0),M1901*IF($O1901&gt;41790,6.2,5.9),"")</f>
        <v/>
      </c>
      <c r="T1901" s="57" t="str">
        <f t="array" ref="T1901">IF(AND(E1901&lt;&gt;"",K1901="NON",OR(L1901="Branchement individuel",L1901="Batiment détruit")),3,"")</f>
        <v/>
      </c>
      <c r="U1901" s="58"/>
      <c r="V1901" s="58" t="str">
        <f t="array" ref="V1901">IF(AND(E1901&lt;&gt;"",K1901="OUI",Q1901="OUI"),18,"")</f>
        <v/>
      </c>
      <c r="W1901" s="49" t="str">
        <f t="array" ref="W1901">IF(AND(E1901&lt;&gt;"",K1901="OUI",Q1901="OUI"),60,"")</f>
        <v/>
      </c>
      <c r="X1901" s="56"/>
      <c r="Y1901" s="49"/>
      <c r="Z1901" s="49"/>
      <c r="AA1901" s="51"/>
      <c r="AB1901" s="48"/>
    </row>
    <row r="1902" spans="1:28" x14ac:dyDescent="0.25">
      <c r="A1902" s="152" t="str">
        <f t="array" ref="A1902">IF(D1902="",RIGHT(E1902,7),"")</f>
        <v>5522981</v>
      </c>
      <c r="B1902" s="152">
        <f t="array" ref="B1902">E1902</f>
        <v>10005522981</v>
      </c>
      <c r="C1902" s="61" t="str">
        <f t="array" ref="C1902">IFERROR(VLOOKUP(B1902,RT!A:B,2,FALSE),"")</f>
        <v/>
      </c>
      <c r="D1902" s="7" t="str">
        <f t="array" ref="D1902">IFERROR(VLOOKUP(B1902,RT!A:J,10,FALSE),"")</f>
        <v/>
      </c>
      <c r="E1902" s="203">
        <v>10005522981</v>
      </c>
      <c r="F1902" s="204" t="s">
        <v>527</v>
      </c>
      <c r="G1902" s="204" t="s">
        <v>70</v>
      </c>
      <c r="H1902" s="204"/>
      <c r="I1902" s="204" t="s">
        <v>514</v>
      </c>
      <c r="J1902" s="202" t="s">
        <v>75</v>
      </c>
      <c r="K1902" s="169" t="str">
        <f t="array" ref="K1902">IFERROR(VLOOKUP(B1902,RT!A:K,11,FALSE),"")</f>
        <v/>
      </c>
      <c r="L1902" s="170" t="str">
        <f t="array" ref="L1902">IFERROR(VLOOKUP(B1902,RT!A:AJ,36,FALSE),"")</f>
        <v/>
      </c>
      <c r="M1902" s="53" t="str">
        <f t="array" ref="M1902">IFERROR(VLOOKUP(B1902,RT!A:AL,38,FALSE),"")</f>
        <v/>
      </c>
      <c r="N1902" s="52" t="str">
        <f t="array" ref="N1902">IFERROR(VLOOKUP(B1902,RT!A:AK,37,FALSE),"")</f>
        <v/>
      </c>
      <c r="O1902" s="54" t="str">
        <f t="array" ref="O1902">IFERROR(VLOOKUP(B1902,RT!A:I,9,FALSE),"")</f>
        <v/>
      </c>
      <c r="P1902" s="52" t="str">
        <f t="array" ref="P1902">IFERROR(VLOOKUP(B1902,RT!A:H,8,FALSE),"")</f>
        <v/>
      </c>
      <c r="Q1902" s="55" t="str">
        <f t="array" ref="Q1902">IFERROR(VLOOKUP(B1902,RT!A:AA,27,FALSE),"")</f>
        <v/>
      </c>
      <c r="R1902" s="56" t="str">
        <f t="array" ref="R1902">IF(AND(E1902&lt;&gt;"",G1902="INS",K1902="OUI",M1902&gt;0),M1902*IF($O1902&gt;41790,5.94,5.65),"")</f>
        <v/>
      </c>
      <c r="S1902" s="50" t="str">
        <f t="array" ref="S1902">IF(AND(E1902&lt;&gt;"",G1902="REV",K1902="OUI",M1902&gt;0),M1902*IF($O1902&gt;41790,6.2,5.9),"")</f>
        <v/>
      </c>
      <c r="T1902" s="57" t="str">
        <f t="array" ref="T1902">IF(AND(E1902&lt;&gt;"",K1902="NON",OR(L1902="Branchement individuel",L1902="Batiment détruit")),3,"")</f>
        <v/>
      </c>
      <c r="U1902" s="58"/>
      <c r="V1902" s="58" t="str">
        <f t="array" ref="V1902">IF(AND(E1902&lt;&gt;"",K1902="OUI",Q1902="OUI"),18,"")</f>
        <v/>
      </c>
      <c r="W1902" s="49" t="str">
        <f t="array" ref="W1902">IF(AND(E1902&lt;&gt;"",K1902="OUI",Q1902="OUI"),60,"")</f>
        <v/>
      </c>
      <c r="X1902" s="56"/>
      <c r="Y1902" s="49"/>
      <c r="Z1902" s="49"/>
      <c r="AA1902" s="51"/>
      <c r="AB1902" s="48"/>
    </row>
    <row r="1903" spans="1:28" x14ac:dyDescent="0.25">
      <c r="A1903" s="152" t="str">
        <f t="array" ref="A1903">IF(D1903="",RIGHT(E1903,7),"")</f>
        <v>5583899</v>
      </c>
      <c r="B1903" s="152">
        <f t="array" ref="B1903">E1903</f>
        <v>10005583899</v>
      </c>
      <c r="C1903" s="61" t="str">
        <f t="array" ref="C1903">IFERROR(VLOOKUP(B1903,RT!A:B,2,FALSE),"")</f>
        <v/>
      </c>
      <c r="D1903" s="7" t="str">
        <f t="array" ref="D1903">IFERROR(VLOOKUP(B1903,RT!A:J,10,FALSE),"")</f>
        <v/>
      </c>
      <c r="E1903" s="203">
        <v>10005583899</v>
      </c>
      <c r="F1903" s="204" t="s">
        <v>515</v>
      </c>
      <c r="G1903" s="204" t="s">
        <v>70</v>
      </c>
      <c r="H1903" s="204"/>
      <c r="I1903" s="204" t="s">
        <v>514</v>
      </c>
      <c r="J1903" s="202" t="s">
        <v>75</v>
      </c>
      <c r="K1903" s="169" t="str">
        <f t="array" ref="K1903">IFERROR(VLOOKUP(B1903,RT!A:K,11,FALSE),"")</f>
        <v/>
      </c>
      <c r="L1903" s="170" t="str">
        <f t="array" ref="L1903">IFERROR(VLOOKUP(B1903,RT!A:AJ,36,FALSE),"")</f>
        <v/>
      </c>
      <c r="M1903" s="53" t="str">
        <f t="array" ref="M1903">IFERROR(VLOOKUP(B1903,RT!A:AL,38,FALSE),"")</f>
        <v/>
      </c>
      <c r="N1903" s="52" t="str">
        <f t="array" ref="N1903">IFERROR(VLOOKUP(B1903,RT!A:AK,37,FALSE),"")</f>
        <v/>
      </c>
      <c r="O1903" s="54" t="str">
        <f t="array" ref="O1903">IFERROR(VLOOKUP(B1903,RT!A:I,9,FALSE),"")</f>
        <v/>
      </c>
      <c r="P1903" s="52" t="str">
        <f t="array" ref="P1903">IFERROR(VLOOKUP(B1903,RT!A:H,8,FALSE),"")</f>
        <v/>
      </c>
      <c r="Q1903" s="55" t="str">
        <f t="array" ref="Q1903">IFERROR(VLOOKUP(B1903,RT!A:AA,27,FALSE),"")</f>
        <v/>
      </c>
      <c r="R1903" s="56" t="str">
        <f t="array" ref="R1903">IF(AND(E1903&lt;&gt;"",G1903="INS",K1903="OUI",M1903&gt;0),M1903*IF($O1903&gt;41790,5.94,5.65),"")</f>
        <v/>
      </c>
      <c r="S1903" s="50" t="str">
        <f t="array" ref="S1903">IF(AND(E1903&lt;&gt;"",G1903="REV",K1903="OUI",M1903&gt;0),M1903*IF($O1903&gt;41790,6.2,5.9),"")</f>
        <v/>
      </c>
      <c r="T1903" s="57" t="str">
        <f t="array" ref="T1903">IF(AND(E1903&lt;&gt;"",K1903="NON",OR(L1903="Branchement individuel",L1903="Batiment détruit")),3,"")</f>
        <v/>
      </c>
      <c r="U1903" s="58"/>
      <c r="V1903" s="58" t="str">
        <f t="array" ref="V1903">IF(AND(E1903&lt;&gt;"",K1903="OUI",Q1903="OUI"),18,"")</f>
        <v/>
      </c>
      <c r="W1903" s="49" t="str">
        <f t="array" ref="W1903">IF(AND(E1903&lt;&gt;"",K1903="OUI",Q1903="OUI"),60,"")</f>
        <v/>
      </c>
      <c r="X1903" s="56"/>
      <c r="Y1903" s="49"/>
      <c r="Z1903" s="49"/>
      <c r="AA1903" s="51"/>
      <c r="AB1903" s="48"/>
    </row>
    <row r="1904" spans="1:28" x14ac:dyDescent="0.25">
      <c r="A1904" s="152" t="str">
        <f t="array" ref="A1904">IF(D1904="",RIGHT(E1904,7),"")</f>
        <v>5524183</v>
      </c>
      <c r="B1904" s="152">
        <f t="array" ref="B1904">E1904</f>
        <v>10005524183</v>
      </c>
      <c r="C1904" s="61" t="str">
        <f t="array" ref="C1904">IFERROR(VLOOKUP(B1904,RT!A:B,2,FALSE),"")</f>
        <v/>
      </c>
      <c r="D1904" s="7" t="str">
        <f t="array" ref="D1904">IFERROR(VLOOKUP(B1904,RT!A:J,10,FALSE),"")</f>
        <v/>
      </c>
      <c r="E1904" s="203">
        <v>10005524183</v>
      </c>
      <c r="F1904" s="204" t="s">
        <v>519</v>
      </c>
      <c r="G1904" s="204" t="s">
        <v>70</v>
      </c>
      <c r="H1904" s="204"/>
      <c r="I1904" s="204" t="s">
        <v>514</v>
      </c>
      <c r="J1904" s="202" t="s">
        <v>75</v>
      </c>
      <c r="K1904" s="169" t="str">
        <f t="array" ref="K1904">IFERROR(VLOOKUP(B1904,RT!A:K,11,FALSE),"")</f>
        <v/>
      </c>
      <c r="L1904" s="170" t="str">
        <f t="array" ref="L1904">IFERROR(VLOOKUP(B1904,RT!A:AJ,36,FALSE),"")</f>
        <v/>
      </c>
      <c r="M1904" s="53" t="str">
        <f t="array" ref="M1904">IFERROR(VLOOKUP(B1904,RT!A:AL,38,FALSE),"")</f>
        <v/>
      </c>
      <c r="N1904" s="52" t="str">
        <f t="array" ref="N1904">IFERROR(VLOOKUP(B1904,RT!A:AK,37,FALSE),"")</f>
        <v/>
      </c>
      <c r="O1904" s="54" t="str">
        <f t="array" ref="O1904">IFERROR(VLOOKUP(B1904,RT!A:I,9,FALSE),"")</f>
        <v/>
      </c>
      <c r="P1904" s="52" t="str">
        <f t="array" ref="P1904">IFERROR(VLOOKUP(B1904,RT!A:H,8,FALSE),"")</f>
        <v/>
      </c>
      <c r="Q1904" s="55" t="str">
        <f t="array" ref="Q1904">IFERROR(VLOOKUP(B1904,RT!A:AA,27,FALSE),"")</f>
        <v/>
      </c>
      <c r="R1904" s="56" t="str">
        <f t="array" ref="R1904">IF(AND(E1904&lt;&gt;"",G1904="INS",K1904="OUI",M1904&gt;0),M1904*IF($O1904&gt;41790,5.94,5.65),"")</f>
        <v/>
      </c>
      <c r="S1904" s="50" t="str">
        <f t="array" ref="S1904">IF(AND(E1904&lt;&gt;"",G1904="REV",K1904="OUI",M1904&gt;0),M1904*IF($O1904&gt;41790,6.2,5.9),"")</f>
        <v/>
      </c>
      <c r="T1904" s="57" t="str">
        <f t="array" ref="T1904">IF(AND(E1904&lt;&gt;"",K1904="NON",OR(L1904="Branchement individuel",L1904="Batiment détruit")),3,"")</f>
        <v/>
      </c>
      <c r="U1904" s="58"/>
      <c r="V1904" s="58" t="str">
        <f t="array" ref="V1904">IF(AND(E1904&lt;&gt;"",K1904="OUI",Q1904="OUI"),18,"")</f>
        <v/>
      </c>
      <c r="W1904" s="49" t="str">
        <f t="array" ref="W1904">IF(AND(E1904&lt;&gt;"",K1904="OUI",Q1904="OUI"),60,"")</f>
        <v/>
      </c>
      <c r="X1904" s="56"/>
      <c r="Y1904" s="49"/>
      <c r="Z1904" s="49"/>
      <c r="AA1904" s="51"/>
      <c r="AB1904" s="48"/>
    </row>
    <row r="1905" spans="1:28" x14ac:dyDescent="0.25">
      <c r="A1905" s="152" t="str">
        <f t="array" ref="A1905">IF(D1905="",RIGHT(E1905,7),"")</f>
        <v>5521308</v>
      </c>
      <c r="B1905" s="152">
        <f t="array" ref="B1905">E1905</f>
        <v>10005521308</v>
      </c>
      <c r="C1905" s="61" t="str">
        <f t="array" ref="C1905">IFERROR(VLOOKUP(B1905,RT!A:B,2,FALSE),"")</f>
        <v/>
      </c>
      <c r="D1905" s="7" t="str">
        <f t="array" ref="D1905">IFERROR(VLOOKUP(B1905,RT!A:J,10,FALSE),"")</f>
        <v/>
      </c>
      <c r="E1905" s="203">
        <v>10005521308</v>
      </c>
      <c r="F1905" s="204" t="s">
        <v>530</v>
      </c>
      <c r="G1905" s="204" t="s">
        <v>70</v>
      </c>
      <c r="H1905" s="204"/>
      <c r="I1905" s="204" t="s">
        <v>514</v>
      </c>
      <c r="J1905" s="202" t="s">
        <v>75</v>
      </c>
      <c r="K1905" s="169" t="str">
        <f t="array" ref="K1905">IFERROR(VLOOKUP(B1905,RT!A:K,11,FALSE),"")</f>
        <v/>
      </c>
      <c r="L1905" s="170" t="str">
        <f t="array" ref="L1905">IFERROR(VLOOKUP(B1905,RT!A:AJ,36,FALSE),"")</f>
        <v/>
      </c>
      <c r="M1905" s="53" t="str">
        <f t="array" ref="M1905">IFERROR(VLOOKUP(B1905,RT!A:AL,38,FALSE),"")</f>
        <v/>
      </c>
      <c r="N1905" s="52" t="str">
        <f t="array" ref="N1905">IFERROR(VLOOKUP(B1905,RT!A:AK,37,FALSE),"")</f>
        <v/>
      </c>
      <c r="O1905" s="54" t="str">
        <f t="array" ref="O1905">IFERROR(VLOOKUP(B1905,RT!A:I,9,FALSE),"")</f>
        <v/>
      </c>
      <c r="P1905" s="52" t="str">
        <f t="array" ref="P1905">IFERROR(VLOOKUP(B1905,RT!A:H,8,FALSE),"")</f>
        <v/>
      </c>
      <c r="Q1905" s="55" t="str">
        <f t="array" ref="Q1905">IFERROR(VLOOKUP(B1905,RT!A:AA,27,FALSE),"")</f>
        <v/>
      </c>
      <c r="R1905" s="56" t="str">
        <f t="array" ref="R1905">IF(AND(E1905&lt;&gt;"",G1905="INS",K1905="OUI",M1905&gt;0),M1905*IF($O1905&gt;41790,5.94,5.65),"")</f>
        <v/>
      </c>
      <c r="S1905" s="50" t="str">
        <f t="array" ref="S1905">IF(AND(E1905&lt;&gt;"",G1905="REV",K1905="OUI",M1905&gt;0),M1905*IF($O1905&gt;41790,6.2,5.9),"")</f>
        <v/>
      </c>
      <c r="T1905" s="57" t="str">
        <f t="array" ref="T1905">IF(AND(E1905&lt;&gt;"",K1905="NON",OR(L1905="Branchement individuel",L1905="Batiment détruit")),3,"")</f>
        <v/>
      </c>
      <c r="U1905" s="58"/>
      <c r="V1905" s="58" t="str">
        <f t="array" ref="V1905">IF(AND(E1905&lt;&gt;"",K1905="OUI",Q1905="OUI"),18,"")</f>
        <v/>
      </c>
      <c r="W1905" s="49" t="str">
        <f t="array" ref="W1905">IF(AND(E1905&lt;&gt;"",K1905="OUI",Q1905="OUI"),60,"")</f>
        <v/>
      </c>
      <c r="X1905" s="56"/>
      <c r="Y1905" s="49"/>
      <c r="Z1905" s="49"/>
      <c r="AA1905" s="51"/>
      <c r="AB1905" s="48"/>
    </row>
    <row r="1906" spans="1:28" x14ac:dyDescent="0.25">
      <c r="A1906" s="152" t="str">
        <f t="array" ref="A1906">IF(D1906="",RIGHT(E1906,7),"")</f>
        <v>5522563</v>
      </c>
      <c r="B1906" s="152">
        <f t="array" ref="B1906">E1906</f>
        <v>10005522563</v>
      </c>
      <c r="C1906" s="61" t="str">
        <f t="array" ref="C1906">IFERROR(VLOOKUP(B1906,RT!A:B,2,FALSE),"")</f>
        <v/>
      </c>
      <c r="D1906" s="7" t="str">
        <f t="array" ref="D1906">IFERROR(VLOOKUP(B1906,RT!A:J,10,FALSE),"")</f>
        <v/>
      </c>
      <c r="E1906" s="203">
        <v>10005522563</v>
      </c>
      <c r="F1906" s="204" t="s">
        <v>531</v>
      </c>
      <c r="G1906" s="204" t="s">
        <v>70</v>
      </c>
      <c r="H1906" s="204"/>
      <c r="I1906" s="204" t="s">
        <v>514</v>
      </c>
      <c r="J1906" s="202" t="s">
        <v>75</v>
      </c>
      <c r="K1906" s="169" t="str">
        <f t="array" ref="K1906">IFERROR(VLOOKUP(B1906,RT!A:K,11,FALSE),"")</f>
        <v/>
      </c>
      <c r="L1906" s="170" t="str">
        <f t="array" ref="L1906">IFERROR(VLOOKUP(B1906,RT!A:AJ,36,FALSE),"")</f>
        <v/>
      </c>
      <c r="M1906" s="53" t="str">
        <f t="array" ref="M1906">IFERROR(VLOOKUP(B1906,RT!A:AL,38,FALSE),"")</f>
        <v/>
      </c>
      <c r="N1906" s="52" t="str">
        <f t="array" ref="N1906">IFERROR(VLOOKUP(B1906,RT!A:AK,37,FALSE),"")</f>
        <v/>
      </c>
      <c r="O1906" s="54" t="str">
        <f t="array" ref="O1906">IFERROR(VLOOKUP(B1906,RT!A:I,9,FALSE),"")</f>
        <v/>
      </c>
      <c r="P1906" s="52" t="str">
        <f t="array" ref="P1906">IFERROR(VLOOKUP(B1906,RT!A:H,8,FALSE),"")</f>
        <v/>
      </c>
      <c r="Q1906" s="55" t="str">
        <f t="array" ref="Q1906">IFERROR(VLOOKUP(B1906,RT!A:AA,27,FALSE),"")</f>
        <v/>
      </c>
      <c r="R1906" s="56" t="str">
        <f t="array" ref="R1906">IF(AND(E1906&lt;&gt;"",G1906="INS",K1906="OUI",M1906&gt;0),M1906*IF($O1906&gt;41790,5.94,5.65),"")</f>
        <v/>
      </c>
      <c r="S1906" s="50" t="str">
        <f t="array" ref="S1906">IF(AND(E1906&lt;&gt;"",G1906="REV",K1906="OUI",M1906&gt;0),M1906*IF($O1906&gt;41790,6.2,5.9),"")</f>
        <v/>
      </c>
      <c r="T1906" s="57" t="str">
        <f t="array" ref="T1906">IF(AND(E1906&lt;&gt;"",K1906="NON",OR(L1906="Branchement individuel",L1906="Batiment détruit")),3,"")</f>
        <v/>
      </c>
      <c r="U1906" s="58"/>
      <c r="V1906" s="58" t="str">
        <f t="array" ref="V1906">IF(AND(E1906&lt;&gt;"",K1906="OUI",Q1906="OUI"),18,"")</f>
        <v/>
      </c>
      <c r="W1906" s="49" t="str">
        <f t="array" ref="W1906">IF(AND(E1906&lt;&gt;"",K1906="OUI",Q1906="OUI"),60,"")</f>
        <v/>
      </c>
      <c r="X1906" s="56"/>
      <c r="Y1906" s="49"/>
      <c r="Z1906" s="49"/>
      <c r="AA1906" s="51"/>
      <c r="AB1906" s="48"/>
    </row>
    <row r="1907" spans="1:28" x14ac:dyDescent="0.25">
      <c r="A1907" s="152" t="str">
        <f t="array" ref="A1907">IF(D1907="",RIGHT(E1907,7),"")</f>
        <v>5522980</v>
      </c>
      <c r="B1907" s="152">
        <f t="array" ref="B1907">E1907</f>
        <v>10005522980</v>
      </c>
      <c r="C1907" s="61" t="str">
        <f t="array" ref="C1907">IFERROR(VLOOKUP(B1907,RT!A:B,2,FALSE),"")</f>
        <v/>
      </c>
      <c r="D1907" s="7" t="str">
        <f t="array" ref="D1907">IFERROR(VLOOKUP(B1907,RT!A:J,10,FALSE),"")</f>
        <v/>
      </c>
      <c r="E1907" s="203">
        <v>10005522980</v>
      </c>
      <c r="F1907" s="204" t="s">
        <v>532</v>
      </c>
      <c r="G1907" s="204" t="s">
        <v>70</v>
      </c>
      <c r="H1907" s="204"/>
      <c r="I1907" s="204" t="s">
        <v>514</v>
      </c>
      <c r="J1907" s="202" t="s">
        <v>75</v>
      </c>
      <c r="K1907" s="169" t="str">
        <f t="array" ref="K1907">IFERROR(VLOOKUP(B1907,RT!A:K,11,FALSE),"")</f>
        <v/>
      </c>
      <c r="L1907" s="170" t="str">
        <f t="array" ref="L1907">IFERROR(VLOOKUP(B1907,RT!A:AJ,36,FALSE),"")</f>
        <v/>
      </c>
      <c r="M1907" s="53" t="str">
        <f t="array" ref="M1907">IFERROR(VLOOKUP(B1907,RT!A:AL,38,FALSE),"")</f>
        <v/>
      </c>
      <c r="N1907" s="52" t="str">
        <f t="array" ref="N1907">IFERROR(VLOOKUP(B1907,RT!A:AK,37,FALSE),"")</f>
        <v/>
      </c>
      <c r="O1907" s="54" t="str">
        <f t="array" ref="O1907">IFERROR(VLOOKUP(B1907,RT!A:I,9,FALSE),"")</f>
        <v/>
      </c>
      <c r="P1907" s="52" t="str">
        <f t="array" ref="P1907">IFERROR(VLOOKUP(B1907,RT!A:H,8,FALSE),"")</f>
        <v/>
      </c>
      <c r="Q1907" s="55" t="str">
        <f t="array" ref="Q1907">IFERROR(VLOOKUP(B1907,RT!A:AA,27,FALSE),"")</f>
        <v/>
      </c>
      <c r="R1907" s="56" t="str">
        <f t="array" ref="R1907">IF(AND(E1907&lt;&gt;"",G1907="INS",K1907="OUI",M1907&gt;0),M1907*IF($O1907&gt;41790,5.94,5.65),"")</f>
        <v/>
      </c>
      <c r="S1907" s="50" t="str">
        <f t="array" ref="S1907">IF(AND(E1907&lt;&gt;"",G1907="REV",K1907="OUI",M1907&gt;0),M1907*IF($O1907&gt;41790,6.2,5.9),"")</f>
        <v/>
      </c>
      <c r="T1907" s="57" t="str">
        <f t="array" ref="T1907">IF(AND(E1907&lt;&gt;"",K1907="NON",OR(L1907="Branchement individuel",L1907="Batiment détruit")),3,"")</f>
        <v/>
      </c>
      <c r="U1907" s="58"/>
      <c r="V1907" s="58" t="str">
        <f t="array" ref="V1907">IF(AND(E1907&lt;&gt;"",K1907="OUI",Q1907="OUI"),18,"")</f>
        <v/>
      </c>
      <c r="W1907" s="49" t="str">
        <f t="array" ref="W1907">IF(AND(E1907&lt;&gt;"",K1907="OUI",Q1907="OUI"),60,"")</f>
        <v/>
      </c>
      <c r="X1907" s="56"/>
      <c r="Y1907" s="49"/>
      <c r="Z1907" s="49"/>
      <c r="AA1907" s="51"/>
      <c r="AB1907" s="48"/>
    </row>
    <row r="1908" spans="1:28" x14ac:dyDescent="0.25">
      <c r="A1908" s="152" t="str">
        <f t="array" ref="A1908">IF(D1908="",RIGHT(E1908,7),"")</f>
        <v>5585142</v>
      </c>
      <c r="B1908" s="152">
        <f t="array" ref="B1908">E1908</f>
        <v>10005585142</v>
      </c>
      <c r="C1908" s="61" t="str">
        <f t="array" ref="C1908">IFERROR(VLOOKUP(B1908,RT!A:B,2,FALSE),"")</f>
        <v/>
      </c>
      <c r="D1908" s="7" t="str">
        <f t="array" ref="D1908">IFERROR(VLOOKUP(B1908,RT!A:J,10,FALSE),"")</f>
        <v/>
      </c>
      <c r="E1908" s="203">
        <v>10005585142</v>
      </c>
      <c r="F1908" s="204" t="s">
        <v>533</v>
      </c>
      <c r="G1908" s="204" t="s">
        <v>70</v>
      </c>
      <c r="H1908" s="204"/>
      <c r="I1908" s="204" t="s">
        <v>514</v>
      </c>
      <c r="J1908" s="202" t="s">
        <v>75</v>
      </c>
      <c r="K1908" s="169" t="str">
        <f t="array" ref="K1908">IFERROR(VLOOKUP(B1908,RT!A:K,11,FALSE),"")</f>
        <v/>
      </c>
      <c r="L1908" s="170" t="str">
        <f t="array" ref="L1908">IFERROR(VLOOKUP(B1908,RT!A:AJ,36,FALSE),"")</f>
        <v/>
      </c>
      <c r="M1908" s="53" t="str">
        <f t="array" ref="M1908">IFERROR(VLOOKUP(B1908,RT!A:AL,38,FALSE),"")</f>
        <v/>
      </c>
      <c r="N1908" s="52" t="str">
        <f t="array" ref="N1908">IFERROR(VLOOKUP(B1908,RT!A:AK,37,FALSE),"")</f>
        <v/>
      </c>
      <c r="O1908" s="54" t="str">
        <f t="array" ref="O1908">IFERROR(VLOOKUP(B1908,RT!A:I,9,FALSE),"")</f>
        <v/>
      </c>
      <c r="P1908" s="52" t="str">
        <f t="array" ref="P1908">IFERROR(VLOOKUP(B1908,RT!A:H,8,FALSE),"")</f>
        <v/>
      </c>
      <c r="Q1908" s="55" t="str">
        <f t="array" ref="Q1908">IFERROR(VLOOKUP(B1908,RT!A:AA,27,FALSE),"")</f>
        <v/>
      </c>
      <c r="R1908" s="56" t="str">
        <f t="array" ref="R1908">IF(AND(E1908&lt;&gt;"",G1908="INS",K1908="OUI",M1908&gt;0),M1908*IF($O1908&gt;41790,5.94,5.65),"")</f>
        <v/>
      </c>
      <c r="S1908" s="50" t="str">
        <f t="array" ref="S1908">IF(AND(E1908&lt;&gt;"",G1908="REV",K1908="OUI",M1908&gt;0),M1908*IF($O1908&gt;41790,6.2,5.9),"")</f>
        <v/>
      </c>
      <c r="T1908" s="57" t="str">
        <f t="array" ref="T1908">IF(AND(E1908&lt;&gt;"",K1908="NON",OR(L1908="Branchement individuel",L1908="Batiment détruit")),3,"")</f>
        <v/>
      </c>
      <c r="U1908" s="58"/>
      <c r="V1908" s="58" t="str">
        <f t="array" ref="V1908">IF(AND(E1908&lt;&gt;"",K1908="OUI",Q1908="OUI"),18,"")</f>
        <v/>
      </c>
      <c r="W1908" s="49" t="str">
        <f t="array" ref="W1908">IF(AND(E1908&lt;&gt;"",K1908="OUI",Q1908="OUI"),60,"")</f>
        <v/>
      </c>
      <c r="X1908" s="56"/>
      <c r="Y1908" s="49"/>
      <c r="Z1908" s="49"/>
      <c r="AA1908" s="51"/>
      <c r="AB1908" s="48"/>
    </row>
    <row r="1909" spans="1:28" x14ac:dyDescent="0.25">
      <c r="A1909" s="152" t="str">
        <f t="array" ref="A1909">IF(D1909="",RIGHT(E1909,7),"")</f>
        <v>5523774</v>
      </c>
      <c r="B1909" s="152">
        <f t="array" ref="B1909">E1909</f>
        <v>10005523774</v>
      </c>
      <c r="C1909" s="61" t="str">
        <f t="array" ref="C1909">IFERROR(VLOOKUP(B1909,RT!A:B,2,FALSE),"")</f>
        <v/>
      </c>
      <c r="D1909" s="7" t="str">
        <f t="array" ref="D1909">IFERROR(VLOOKUP(B1909,RT!A:J,10,FALSE),"")</f>
        <v/>
      </c>
      <c r="E1909" s="203">
        <v>10005523774</v>
      </c>
      <c r="F1909" s="204" t="s">
        <v>520</v>
      </c>
      <c r="G1909" s="204" t="s">
        <v>70</v>
      </c>
      <c r="H1909" s="204"/>
      <c r="I1909" s="204" t="s">
        <v>514</v>
      </c>
      <c r="J1909" s="202" t="s">
        <v>75</v>
      </c>
      <c r="K1909" s="169" t="str">
        <f t="array" ref="K1909">IFERROR(VLOOKUP(B1909,RT!A:K,11,FALSE),"")</f>
        <v/>
      </c>
      <c r="L1909" s="170" t="str">
        <f t="array" ref="L1909">IFERROR(VLOOKUP(B1909,RT!A:AJ,36,FALSE),"")</f>
        <v/>
      </c>
      <c r="M1909" s="53" t="str">
        <f t="array" ref="M1909">IFERROR(VLOOKUP(B1909,RT!A:AL,38,FALSE),"")</f>
        <v/>
      </c>
      <c r="N1909" s="52" t="str">
        <f t="array" ref="N1909">IFERROR(VLOOKUP(B1909,RT!A:AK,37,FALSE),"")</f>
        <v/>
      </c>
      <c r="O1909" s="54" t="str">
        <f t="array" ref="O1909">IFERROR(VLOOKUP(B1909,RT!A:I,9,FALSE),"")</f>
        <v/>
      </c>
      <c r="P1909" s="52" t="str">
        <f t="array" ref="P1909">IFERROR(VLOOKUP(B1909,RT!A:H,8,FALSE),"")</f>
        <v/>
      </c>
      <c r="Q1909" s="55" t="str">
        <f t="array" ref="Q1909">IFERROR(VLOOKUP(B1909,RT!A:AA,27,FALSE),"")</f>
        <v/>
      </c>
      <c r="R1909" s="56" t="str">
        <f t="array" ref="R1909">IF(AND(E1909&lt;&gt;"",G1909="INS",K1909="OUI",M1909&gt;0),M1909*IF($O1909&gt;41790,5.94,5.65),"")</f>
        <v/>
      </c>
      <c r="S1909" s="50" t="str">
        <f t="array" ref="S1909">IF(AND(E1909&lt;&gt;"",G1909="REV",K1909="OUI",M1909&gt;0),M1909*IF($O1909&gt;41790,6.2,5.9),"")</f>
        <v/>
      </c>
      <c r="T1909" s="57" t="str">
        <f t="array" ref="T1909">IF(AND(E1909&lt;&gt;"",K1909="NON",OR(L1909="Branchement individuel",L1909="Batiment détruit")),3,"")</f>
        <v/>
      </c>
      <c r="U1909" s="58"/>
      <c r="V1909" s="58" t="str">
        <f t="array" ref="V1909">IF(AND(E1909&lt;&gt;"",K1909="OUI",Q1909="OUI"),18,"")</f>
        <v/>
      </c>
      <c r="W1909" s="49" t="str">
        <f t="array" ref="W1909">IF(AND(E1909&lt;&gt;"",K1909="OUI",Q1909="OUI"),60,"")</f>
        <v/>
      </c>
      <c r="X1909" s="56"/>
      <c r="Y1909" s="49"/>
      <c r="Z1909" s="49"/>
      <c r="AA1909" s="51"/>
      <c r="AB1909" s="48"/>
    </row>
    <row r="1910" spans="1:28" x14ac:dyDescent="0.25">
      <c r="A1910" s="152" t="str">
        <f t="array" ref="A1910">IF(D1910="",RIGHT(E1910,7),"")</f>
        <v>5584524</v>
      </c>
      <c r="B1910" s="152">
        <f t="array" ref="B1910">E1910</f>
        <v>10005584524</v>
      </c>
      <c r="C1910" s="61" t="str">
        <f t="array" ref="C1910">IFERROR(VLOOKUP(B1910,RT!A:B,2,FALSE),"")</f>
        <v/>
      </c>
      <c r="D1910" s="7" t="str">
        <f t="array" ref="D1910">IFERROR(VLOOKUP(B1910,RT!A:J,10,FALSE),"")</f>
        <v/>
      </c>
      <c r="E1910" s="203">
        <v>10005584524</v>
      </c>
      <c r="F1910" s="204" t="s">
        <v>556</v>
      </c>
      <c r="G1910" s="204" t="s">
        <v>70</v>
      </c>
      <c r="H1910" s="204"/>
      <c r="I1910" s="204" t="s">
        <v>514</v>
      </c>
      <c r="J1910" s="202" t="s">
        <v>75</v>
      </c>
      <c r="K1910" s="169" t="str">
        <f t="array" ref="K1910">IFERROR(VLOOKUP(B1910,RT!A:K,11,FALSE),"")</f>
        <v/>
      </c>
      <c r="L1910" s="170" t="str">
        <f t="array" ref="L1910">IFERROR(VLOOKUP(B1910,RT!A:AJ,36,FALSE),"")</f>
        <v/>
      </c>
      <c r="M1910" s="53" t="str">
        <f t="array" ref="M1910">IFERROR(VLOOKUP(B1910,RT!A:AL,38,FALSE),"")</f>
        <v/>
      </c>
      <c r="N1910" s="52" t="str">
        <f t="array" ref="N1910">IFERROR(VLOOKUP(B1910,RT!A:AK,37,FALSE),"")</f>
        <v/>
      </c>
      <c r="O1910" s="54" t="str">
        <f t="array" ref="O1910">IFERROR(VLOOKUP(B1910,RT!A:I,9,FALSE),"")</f>
        <v/>
      </c>
      <c r="P1910" s="52" t="str">
        <f t="array" ref="P1910">IFERROR(VLOOKUP(B1910,RT!A:H,8,FALSE),"")</f>
        <v/>
      </c>
      <c r="Q1910" s="55" t="str">
        <f t="array" ref="Q1910">IFERROR(VLOOKUP(B1910,RT!A:AA,27,FALSE),"")</f>
        <v/>
      </c>
      <c r="R1910" s="56" t="str">
        <f t="array" ref="R1910">IF(AND(E1910&lt;&gt;"",G1910="INS",K1910="OUI",M1910&gt;0),M1910*IF($O1910&gt;41790,5.94,5.65),"")</f>
        <v/>
      </c>
      <c r="S1910" s="50" t="str">
        <f t="array" ref="S1910">IF(AND(E1910&lt;&gt;"",G1910="REV",K1910="OUI",M1910&gt;0),M1910*IF($O1910&gt;41790,6.2,5.9),"")</f>
        <v/>
      </c>
      <c r="T1910" s="57" t="str">
        <f t="array" ref="T1910">IF(AND(E1910&lt;&gt;"",K1910="NON",OR(L1910="Branchement individuel",L1910="Batiment détruit")),3,"")</f>
        <v/>
      </c>
      <c r="U1910" s="58"/>
      <c r="V1910" s="58" t="str">
        <f t="array" ref="V1910">IF(AND(E1910&lt;&gt;"",K1910="OUI",Q1910="OUI"),18,"")</f>
        <v/>
      </c>
      <c r="W1910" s="49" t="str">
        <f t="array" ref="W1910">IF(AND(E1910&lt;&gt;"",K1910="OUI",Q1910="OUI"),60,"")</f>
        <v/>
      </c>
      <c r="X1910" s="56"/>
      <c r="Y1910" s="49"/>
      <c r="Z1910" s="49"/>
      <c r="AA1910" s="51"/>
      <c r="AB1910" s="48"/>
    </row>
    <row r="1911" spans="1:28" x14ac:dyDescent="0.25">
      <c r="A1911" s="152" t="str">
        <f t="array" ref="A1911">IF(D1911="",RIGHT(E1911,7),"")</f>
        <v>5521307</v>
      </c>
      <c r="B1911" s="152">
        <f t="array" ref="B1911">E1911</f>
        <v>10005521307</v>
      </c>
      <c r="C1911" s="61" t="str">
        <f t="array" ref="C1911">IFERROR(VLOOKUP(B1911,RT!A:B,2,FALSE),"")</f>
        <v/>
      </c>
      <c r="D1911" s="7" t="str">
        <f t="array" ref="D1911">IFERROR(VLOOKUP(B1911,RT!A:J,10,FALSE),"")</f>
        <v/>
      </c>
      <c r="E1911" s="203">
        <v>10005521307</v>
      </c>
      <c r="F1911" s="204" t="s">
        <v>555</v>
      </c>
      <c r="G1911" s="204" t="s">
        <v>70</v>
      </c>
      <c r="H1911" s="204"/>
      <c r="I1911" s="204" t="s">
        <v>514</v>
      </c>
      <c r="J1911" s="202" t="s">
        <v>75</v>
      </c>
      <c r="K1911" s="169" t="str">
        <f t="array" ref="K1911">IFERROR(VLOOKUP(B1911,RT!A:K,11,FALSE),"")</f>
        <v/>
      </c>
      <c r="L1911" s="170" t="str">
        <f t="array" ref="L1911">IFERROR(VLOOKUP(B1911,RT!A:AJ,36,FALSE),"")</f>
        <v/>
      </c>
      <c r="M1911" s="53" t="str">
        <f t="array" ref="M1911">IFERROR(VLOOKUP(B1911,RT!A:AL,38,FALSE),"")</f>
        <v/>
      </c>
      <c r="N1911" s="52" t="str">
        <f t="array" ref="N1911">IFERROR(VLOOKUP(B1911,RT!A:AK,37,FALSE),"")</f>
        <v/>
      </c>
      <c r="O1911" s="54" t="str">
        <f t="array" ref="O1911">IFERROR(VLOOKUP(B1911,RT!A:I,9,FALSE),"")</f>
        <v/>
      </c>
      <c r="P1911" s="52" t="str">
        <f t="array" ref="P1911">IFERROR(VLOOKUP(B1911,RT!A:H,8,FALSE),"")</f>
        <v/>
      </c>
      <c r="Q1911" s="55" t="str">
        <f t="array" ref="Q1911">IFERROR(VLOOKUP(B1911,RT!A:AA,27,FALSE),"")</f>
        <v/>
      </c>
      <c r="R1911" s="56" t="str">
        <f t="array" ref="R1911">IF(AND(E1911&lt;&gt;"",G1911="INS",K1911="OUI",M1911&gt;0),M1911*IF($O1911&gt;41790,5.94,5.65),"")</f>
        <v/>
      </c>
      <c r="S1911" s="50" t="str">
        <f t="array" ref="S1911">IF(AND(E1911&lt;&gt;"",G1911="REV",K1911="OUI",M1911&gt;0),M1911*IF($O1911&gt;41790,6.2,5.9),"")</f>
        <v/>
      </c>
      <c r="T1911" s="57" t="str">
        <f t="array" ref="T1911">IF(AND(E1911&lt;&gt;"",K1911="NON",OR(L1911="Branchement individuel",L1911="Batiment détruit")),3,"")</f>
        <v/>
      </c>
      <c r="U1911" s="58"/>
      <c r="V1911" s="58" t="str">
        <f t="array" ref="V1911">IF(AND(E1911&lt;&gt;"",K1911="OUI",Q1911="OUI"),18,"")</f>
        <v/>
      </c>
      <c r="W1911" s="49" t="str">
        <f t="array" ref="W1911">IF(AND(E1911&lt;&gt;"",K1911="OUI",Q1911="OUI"),60,"")</f>
        <v/>
      </c>
      <c r="X1911" s="56"/>
      <c r="Y1911" s="49"/>
      <c r="Z1911" s="49"/>
      <c r="AA1911" s="51"/>
      <c r="AB1911" s="48"/>
    </row>
    <row r="1912" spans="1:28" x14ac:dyDescent="0.25">
      <c r="A1912" s="152" t="str">
        <f t="array" ref="A1912">IF(D1912="",RIGHT(E1912,7),"")</f>
        <v>5523773</v>
      </c>
      <c r="B1912" s="152">
        <f t="array" ref="B1912">E1912</f>
        <v>10005523773</v>
      </c>
      <c r="C1912" s="61" t="str">
        <f t="array" ref="C1912">IFERROR(VLOOKUP(B1912,RT!A:B,2,FALSE),"")</f>
        <v/>
      </c>
      <c r="D1912" s="7" t="str">
        <f t="array" ref="D1912">IFERROR(VLOOKUP(B1912,RT!A:J,10,FALSE),"")</f>
        <v/>
      </c>
      <c r="E1912" s="203">
        <v>10005523773</v>
      </c>
      <c r="F1912" s="204" t="s">
        <v>537</v>
      </c>
      <c r="G1912" s="204" t="s">
        <v>70</v>
      </c>
      <c r="H1912" s="204"/>
      <c r="I1912" s="204" t="s">
        <v>514</v>
      </c>
      <c r="J1912" s="202" t="s">
        <v>75</v>
      </c>
      <c r="K1912" s="169" t="str">
        <f t="array" ref="K1912">IFERROR(VLOOKUP(B1912,RT!A:K,11,FALSE),"")</f>
        <v/>
      </c>
      <c r="L1912" s="170" t="str">
        <f t="array" ref="L1912">IFERROR(VLOOKUP(B1912,RT!A:AJ,36,FALSE),"")</f>
        <v/>
      </c>
      <c r="M1912" s="53" t="str">
        <f t="array" ref="M1912">IFERROR(VLOOKUP(B1912,RT!A:AL,38,FALSE),"")</f>
        <v/>
      </c>
      <c r="N1912" s="52" t="str">
        <f t="array" ref="N1912">IFERROR(VLOOKUP(B1912,RT!A:AK,37,FALSE),"")</f>
        <v/>
      </c>
      <c r="O1912" s="54" t="str">
        <f t="array" ref="O1912">IFERROR(VLOOKUP(B1912,RT!A:I,9,FALSE),"")</f>
        <v/>
      </c>
      <c r="P1912" s="52" t="str">
        <f t="array" ref="P1912">IFERROR(VLOOKUP(B1912,RT!A:H,8,FALSE),"")</f>
        <v/>
      </c>
      <c r="Q1912" s="55" t="str">
        <f t="array" ref="Q1912">IFERROR(VLOOKUP(B1912,RT!A:AA,27,FALSE),"")</f>
        <v/>
      </c>
      <c r="R1912" s="56" t="str">
        <f t="array" ref="R1912">IF(AND(E1912&lt;&gt;"",G1912="INS",K1912="OUI",M1912&gt;0),M1912*IF($O1912&gt;41790,5.94,5.65),"")</f>
        <v/>
      </c>
      <c r="S1912" s="50" t="str">
        <f t="array" ref="S1912">IF(AND(E1912&lt;&gt;"",G1912="REV",K1912="OUI",M1912&gt;0),M1912*IF($O1912&gt;41790,6.2,5.9),"")</f>
        <v/>
      </c>
      <c r="T1912" s="57" t="str">
        <f t="array" ref="T1912">IF(AND(E1912&lt;&gt;"",K1912="NON",OR(L1912="Branchement individuel",L1912="Batiment détruit")),3,"")</f>
        <v/>
      </c>
      <c r="U1912" s="58"/>
      <c r="V1912" s="58" t="str">
        <f t="array" ref="V1912">IF(AND(E1912&lt;&gt;"",K1912="OUI",Q1912="OUI"),18,"")</f>
        <v/>
      </c>
      <c r="W1912" s="49" t="str">
        <f t="array" ref="W1912">IF(AND(E1912&lt;&gt;"",K1912="OUI",Q1912="OUI"),60,"")</f>
        <v/>
      </c>
      <c r="X1912" s="56"/>
      <c r="Y1912" s="49"/>
      <c r="Z1912" s="49"/>
      <c r="AA1912" s="51"/>
      <c r="AB1912" s="48"/>
    </row>
    <row r="1913" spans="1:28" x14ac:dyDescent="0.25">
      <c r="A1913" s="152" t="str">
        <f t="array" ref="A1913">IF(D1913="",RIGHT(E1913,7),"")</f>
        <v>5523374</v>
      </c>
      <c r="B1913" s="152">
        <f t="array" ref="B1913">E1913</f>
        <v>10005523374</v>
      </c>
      <c r="C1913" s="61" t="str">
        <f t="array" ref="C1913">IFERROR(VLOOKUP(B1913,RT!A:B,2,FALSE),"")</f>
        <v/>
      </c>
      <c r="D1913" s="7" t="str">
        <f t="array" ref="D1913">IFERROR(VLOOKUP(B1913,RT!A:J,10,FALSE),"")</f>
        <v/>
      </c>
      <c r="E1913" s="203">
        <v>10005523374</v>
      </c>
      <c r="F1913" s="204" t="s">
        <v>557</v>
      </c>
      <c r="G1913" s="204" t="s">
        <v>70</v>
      </c>
      <c r="H1913" s="204"/>
      <c r="I1913" s="204" t="s">
        <v>514</v>
      </c>
      <c r="J1913" s="202" t="s">
        <v>75</v>
      </c>
      <c r="K1913" s="169" t="str">
        <f t="array" ref="K1913">IFERROR(VLOOKUP(B1913,RT!A:K,11,FALSE),"")</f>
        <v/>
      </c>
      <c r="L1913" s="170" t="str">
        <f t="array" ref="L1913">IFERROR(VLOOKUP(B1913,RT!A:AJ,36,FALSE),"")</f>
        <v/>
      </c>
      <c r="M1913" s="53" t="str">
        <f t="array" ref="M1913">IFERROR(VLOOKUP(B1913,RT!A:AL,38,FALSE),"")</f>
        <v/>
      </c>
      <c r="N1913" s="52" t="str">
        <f t="array" ref="N1913">IFERROR(VLOOKUP(B1913,RT!A:AK,37,FALSE),"")</f>
        <v/>
      </c>
      <c r="O1913" s="54" t="str">
        <f t="array" ref="O1913">IFERROR(VLOOKUP(B1913,RT!A:I,9,FALSE),"")</f>
        <v/>
      </c>
      <c r="P1913" s="52" t="str">
        <f t="array" ref="P1913">IFERROR(VLOOKUP(B1913,RT!A:H,8,FALSE),"")</f>
        <v/>
      </c>
      <c r="Q1913" s="55" t="str">
        <f t="array" ref="Q1913">IFERROR(VLOOKUP(B1913,RT!A:AA,27,FALSE),"")</f>
        <v/>
      </c>
      <c r="R1913" s="56" t="str">
        <f t="array" ref="R1913">IF(AND(E1913&lt;&gt;"",G1913="INS",K1913="OUI",M1913&gt;0),M1913*IF($O1913&gt;41790,5.94,5.65),"")</f>
        <v/>
      </c>
      <c r="S1913" s="50" t="str">
        <f t="array" ref="S1913">IF(AND(E1913&lt;&gt;"",G1913="REV",K1913="OUI",M1913&gt;0),M1913*IF($O1913&gt;41790,6.2,5.9),"")</f>
        <v/>
      </c>
      <c r="T1913" s="57" t="str">
        <f t="array" ref="T1913">IF(AND(E1913&lt;&gt;"",K1913="NON",OR(L1913="Branchement individuel",L1913="Batiment détruit")),3,"")</f>
        <v/>
      </c>
      <c r="U1913" s="58"/>
      <c r="V1913" s="58" t="str">
        <f t="array" ref="V1913">IF(AND(E1913&lt;&gt;"",K1913="OUI",Q1913="OUI"),18,"")</f>
        <v/>
      </c>
      <c r="W1913" s="49" t="str">
        <f t="array" ref="W1913">IF(AND(E1913&lt;&gt;"",K1913="OUI",Q1913="OUI"),60,"")</f>
        <v/>
      </c>
      <c r="X1913" s="56"/>
      <c r="Y1913" s="49"/>
      <c r="Z1913" s="49"/>
      <c r="AA1913" s="51"/>
      <c r="AB1913" s="48"/>
    </row>
    <row r="1914" spans="1:28" x14ac:dyDescent="0.25">
      <c r="A1914" s="152" t="str">
        <f t="array" ref="A1914">IF(D1914="",RIGHT(E1914,7),"")</f>
        <v>5522564</v>
      </c>
      <c r="B1914" s="152">
        <f t="array" ref="B1914">E1914</f>
        <v>10005522564</v>
      </c>
      <c r="C1914" s="61" t="str">
        <f t="array" ref="C1914">IFERROR(VLOOKUP(B1914,RT!A:B,2,FALSE),"")</f>
        <v/>
      </c>
      <c r="D1914" s="7" t="str">
        <f t="array" ref="D1914">IFERROR(VLOOKUP(B1914,RT!A:J,10,FALSE),"")</f>
        <v/>
      </c>
      <c r="E1914" s="203">
        <v>10005522564</v>
      </c>
      <c r="F1914" s="204" t="s">
        <v>536</v>
      </c>
      <c r="G1914" s="204" t="s">
        <v>70</v>
      </c>
      <c r="H1914" s="204"/>
      <c r="I1914" s="204" t="s">
        <v>514</v>
      </c>
      <c r="J1914" s="202" t="s">
        <v>75</v>
      </c>
      <c r="K1914" s="169" t="str">
        <f t="array" ref="K1914">IFERROR(VLOOKUP(B1914,RT!A:K,11,FALSE),"")</f>
        <v/>
      </c>
      <c r="L1914" s="170" t="str">
        <f t="array" ref="L1914">IFERROR(VLOOKUP(B1914,RT!A:AJ,36,FALSE),"")</f>
        <v/>
      </c>
      <c r="M1914" s="53" t="str">
        <f t="array" ref="M1914">IFERROR(VLOOKUP(B1914,RT!A:AL,38,FALSE),"")</f>
        <v/>
      </c>
      <c r="N1914" s="52" t="str">
        <f t="array" ref="N1914">IFERROR(VLOOKUP(B1914,RT!A:AK,37,FALSE),"")</f>
        <v/>
      </c>
      <c r="O1914" s="54" t="str">
        <f t="array" ref="O1914">IFERROR(VLOOKUP(B1914,RT!A:I,9,FALSE),"")</f>
        <v/>
      </c>
      <c r="P1914" s="52" t="str">
        <f t="array" ref="P1914">IFERROR(VLOOKUP(B1914,RT!A:H,8,FALSE),"")</f>
        <v/>
      </c>
      <c r="Q1914" s="55" t="str">
        <f t="array" ref="Q1914">IFERROR(VLOOKUP(B1914,RT!A:AA,27,FALSE),"")</f>
        <v/>
      </c>
      <c r="R1914" s="56" t="str">
        <f t="array" ref="R1914">IF(AND(E1914&lt;&gt;"",G1914="INS",K1914="OUI",M1914&gt;0),M1914*IF($O1914&gt;41790,5.94,5.65),"")</f>
        <v/>
      </c>
      <c r="S1914" s="50" t="str">
        <f t="array" ref="S1914">IF(AND(E1914&lt;&gt;"",G1914="REV",K1914="OUI",M1914&gt;0),M1914*IF($O1914&gt;41790,6.2,5.9),"")</f>
        <v/>
      </c>
      <c r="T1914" s="57" t="str">
        <f t="array" ref="T1914">IF(AND(E1914&lt;&gt;"",K1914="NON",OR(L1914="Branchement individuel",L1914="Batiment détruit")),3,"")</f>
        <v/>
      </c>
      <c r="U1914" s="58"/>
      <c r="V1914" s="58" t="str">
        <f t="array" ref="V1914">IF(AND(E1914&lt;&gt;"",K1914="OUI",Q1914="OUI"),18,"")</f>
        <v/>
      </c>
      <c r="W1914" s="49" t="str">
        <f t="array" ref="W1914">IF(AND(E1914&lt;&gt;"",K1914="OUI",Q1914="OUI"),60,"")</f>
        <v/>
      </c>
      <c r="X1914" s="56"/>
      <c r="Y1914" s="49"/>
      <c r="Z1914" s="49"/>
      <c r="AA1914" s="51"/>
      <c r="AB1914" s="48"/>
    </row>
    <row r="1915" spans="1:28" x14ac:dyDescent="0.25">
      <c r="A1915" s="152" t="str">
        <f t="array" ref="A1915">IF(D1915="",RIGHT(E1915,7),"")</f>
        <v>5520919</v>
      </c>
      <c r="B1915" s="152">
        <f t="array" ref="B1915">E1915</f>
        <v>10005520919</v>
      </c>
      <c r="C1915" s="61" t="str">
        <f t="array" ref="C1915">IFERROR(VLOOKUP(B1915,RT!A:B,2,FALSE),"")</f>
        <v/>
      </c>
      <c r="D1915" s="7" t="str">
        <f t="array" ref="D1915">IFERROR(VLOOKUP(B1915,RT!A:J,10,FALSE),"")</f>
        <v/>
      </c>
      <c r="E1915" s="203">
        <v>10005520919</v>
      </c>
      <c r="F1915" s="204" t="s">
        <v>535</v>
      </c>
      <c r="G1915" s="204" t="s">
        <v>70</v>
      </c>
      <c r="H1915" s="204"/>
      <c r="I1915" s="204" t="s">
        <v>514</v>
      </c>
      <c r="J1915" s="202" t="s">
        <v>75</v>
      </c>
      <c r="K1915" s="169" t="str">
        <f t="array" ref="K1915">IFERROR(VLOOKUP(B1915,RT!A:K,11,FALSE),"")</f>
        <v/>
      </c>
      <c r="L1915" s="170" t="str">
        <f t="array" ref="L1915">IFERROR(VLOOKUP(B1915,RT!A:AJ,36,FALSE),"")</f>
        <v/>
      </c>
      <c r="M1915" s="53" t="str">
        <f t="array" ref="M1915">IFERROR(VLOOKUP(B1915,RT!A:AL,38,FALSE),"")</f>
        <v/>
      </c>
      <c r="N1915" s="52" t="str">
        <f t="array" ref="N1915">IFERROR(VLOOKUP(B1915,RT!A:AK,37,FALSE),"")</f>
        <v/>
      </c>
      <c r="O1915" s="54" t="str">
        <f t="array" ref="O1915">IFERROR(VLOOKUP(B1915,RT!A:I,9,FALSE),"")</f>
        <v/>
      </c>
      <c r="P1915" s="52" t="str">
        <f t="array" ref="P1915">IFERROR(VLOOKUP(B1915,RT!A:H,8,FALSE),"")</f>
        <v/>
      </c>
      <c r="Q1915" s="55" t="str">
        <f t="array" ref="Q1915">IFERROR(VLOOKUP(B1915,RT!A:AA,27,FALSE),"")</f>
        <v/>
      </c>
      <c r="R1915" s="56" t="str">
        <f t="array" ref="R1915">IF(AND(E1915&lt;&gt;"",G1915="INS",K1915="OUI",M1915&gt;0),M1915*IF($O1915&gt;41790,5.94,5.65),"")</f>
        <v/>
      </c>
      <c r="S1915" s="50" t="str">
        <f t="array" ref="S1915">IF(AND(E1915&lt;&gt;"",G1915="REV",K1915="OUI",M1915&gt;0),M1915*IF($O1915&gt;41790,6.2,5.9),"")</f>
        <v/>
      </c>
      <c r="T1915" s="57" t="str">
        <f t="array" ref="T1915">IF(AND(E1915&lt;&gt;"",K1915="NON",OR(L1915="Branchement individuel",L1915="Batiment détruit")),3,"")</f>
        <v/>
      </c>
      <c r="U1915" s="58"/>
      <c r="V1915" s="58" t="str">
        <f t="array" ref="V1915">IF(AND(E1915&lt;&gt;"",K1915="OUI",Q1915="OUI"),18,"")</f>
        <v/>
      </c>
      <c r="W1915" s="49" t="str">
        <f t="array" ref="W1915">IF(AND(E1915&lt;&gt;"",K1915="OUI",Q1915="OUI"),60,"")</f>
        <v/>
      </c>
      <c r="X1915" s="56"/>
      <c r="Y1915" s="49"/>
      <c r="Z1915" s="49"/>
      <c r="AA1915" s="51"/>
      <c r="AB1915" s="48"/>
    </row>
    <row r="1916" spans="1:28" x14ac:dyDescent="0.25">
      <c r="A1916" s="152" t="str">
        <f t="array" ref="A1916">IF(D1916="",RIGHT(E1916,7),"")</f>
        <v>5582671</v>
      </c>
      <c r="B1916" s="152">
        <f t="array" ref="B1916">E1916</f>
        <v>10005582671</v>
      </c>
      <c r="C1916" s="61" t="str">
        <f t="array" ref="C1916">IFERROR(VLOOKUP(B1916,RT!A:B,2,FALSE),"")</f>
        <v/>
      </c>
      <c r="D1916" s="7" t="str">
        <f t="array" ref="D1916">IFERROR(VLOOKUP(B1916,RT!A:J,10,FALSE),"")</f>
        <v/>
      </c>
      <c r="E1916" s="203">
        <v>10005582671</v>
      </c>
      <c r="F1916" s="204" t="s">
        <v>552</v>
      </c>
      <c r="G1916" s="204" t="s">
        <v>70</v>
      </c>
      <c r="H1916" s="204"/>
      <c r="I1916" s="204" t="s">
        <v>514</v>
      </c>
      <c r="J1916" s="202" t="s">
        <v>75</v>
      </c>
      <c r="K1916" s="169" t="str">
        <f t="array" ref="K1916">IFERROR(VLOOKUP(B1916,RT!A:K,11,FALSE),"")</f>
        <v/>
      </c>
      <c r="L1916" s="170" t="str">
        <f t="array" ref="L1916">IFERROR(VLOOKUP(B1916,RT!A:AJ,36,FALSE),"")</f>
        <v/>
      </c>
      <c r="M1916" s="53" t="str">
        <f t="array" ref="M1916">IFERROR(VLOOKUP(B1916,RT!A:AL,38,FALSE),"")</f>
        <v/>
      </c>
      <c r="N1916" s="52" t="str">
        <f t="array" ref="N1916">IFERROR(VLOOKUP(B1916,RT!A:AK,37,FALSE),"")</f>
        <v/>
      </c>
      <c r="O1916" s="54" t="str">
        <f t="array" ref="O1916">IFERROR(VLOOKUP(B1916,RT!A:I,9,FALSE),"")</f>
        <v/>
      </c>
      <c r="P1916" s="52" t="str">
        <f t="array" ref="P1916">IFERROR(VLOOKUP(B1916,RT!A:H,8,FALSE),"")</f>
        <v/>
      </c>
      <c r="Q1916" s="55" t="str">
        <f t="array" ref="Q1916">IFERROR(VLOOKUP(B1916,RT!A:AA,27,FALSE),"")</f>
        <v/>
      </c>
      <c r="R1916" s="56" t="str">
        <f t="array" ref="R1916">IF(AND(E1916&lt;&gt;"",G1916="INS",K1916="OUI",M1916&gt;0),M1916*IF($O1916&gt;41790,5.94,5.65),"")</f>
        <v/>
      </c>
      <c r="S1916" s="50" t="str">
        <f t="array" ref="S1916">IF(AND(E1916&lt;&gt;"",G1916="REV",K1916="OUI",M1916&gt;0),M1916*IF($O1916&gt;41790,6.2,5.9),"")</f>
        <v/>
      </c>
      <c r="T1916" s="57" t="str">
        <f t="array" ref="T1916">IF(AND(E1916&lt;&gt;"",K1916="NON",OR(L1916="Branchement individuel",L1916="Batiment détruit")),3,"")</f>
        <v/>
      </c>
      <c r="U1916" s="58"/>
      <c r="V1916" s="58" t="str">
        <f t="array" ref="V1916">IF(AND(E1916&lt;&gt;"",K1916="OUI",Q1916="OUI"),18,"")</f>
        <v/>
      </c>
      <c r="W1916" s="49" t="str">
        <f t="array" ref="W1916">IF(AND(E1916&lt;&gt;"",K1916="OUI",Q1916="OUI"),60,"")</f>
        <v/>
      </c>
      <c r="X1916" s="56"/>
      <c r="Y1916" s="49"/>
      <c r="Z1916" s="49"/>
      <c r="AA1916" s="51"/>
      <c r="AB1916" s="48"/>
    </row>
    <row r="1917" spans="1:28" x14ac:dyDescent="0.25">
      <c r="A1917" s="152" t="str">
        <f t="array" ref="A1917">IF(D1917="",RIGHT(E1917,7),"")</f>
        <v>5524554</v>
      </c>
      <c r="B1917" s="152">
        <f t="array" ref="B1917">E1917</f>
        <v>10005524554</v>
      </c>
      <c r="C1917" s="61" t="str">
        <f t="array" ref="C1917">IFERROR(VLOOKUP(B1917,RT!A:B,2,FALSE),"")</f>
        <v/>
      </c>
      <c r="D1917" s="7" t="str">
        <f t="array" ref="D1917">IFERROR(VLOOKUP(B1917,RT!A:J,10,FALSE),"")</f>
        <v/>
      </c>
      <c r="E1917" s="203">
        <v>10005524554</v>
      </c>
      <c r="F1917" s="204" t="s">
        <v>553</v>
      </c>
      <c r="G1917" s="204" t="s">
        <v>70</v>
      </c>
      <c r="H1917" s="204"/>
      <c r="I1917" s="204" t="s">
        <v>514</v>
      </c>
      <c r="J1917" s="202" t="s">
        <v>75</v>
      </c>
      <c r="K1917" s="169" t="str">
        <f t="array" ref="K1917">IFERROR(VLOOKUP(B1917,RT!A:K,11,FALSE),"")</f>
        <v/>
      </c>
      <c r="L1917" s="170" t="str">
        <f t="array" ref="L1917">IFERROR(VLOOKUP(B1917,RT!A:AJ,36,FALSE),"")</f>
        <v/>
      </c>
      <c r="M1917" s="53" t="str">
        <f t="array" ref="M1917">IFERROR(VLOOKUP(B1917,RT!A:AL,38,FALSE),"")</f>
        <v/>
      </c>
      <c r="N1917" s="52" t="str">
        <f t="array" ref="N1917">IFERROR(VLOOKUP(B1917,RT!A:AK,37,FALSE),"")</f>
        <v/>
      </c>
      <c r="O1917" s="54" t="str">
        <f t="array" ref="O1917">IFERROR(VLOOKUP(B1917,RT!A:I,9,FALSE),"")</f>
        <v/>
      </c>
      <c r="P1917" s="52" t="str">
        <f t="array" ref="P1917">IFERROR(VLOOKUP(B1917,RT!A:H,8,FALSE),"")</f>
        <v/>
      </c>
      <c r="Q1917" s="55" t="str">
        <f t="array" ref="Q1917">IFERROR(VLOOKUP(B1917,RT!A:AA,27,FALSE),"")</f>
        <v/>
      </c>
      <c r="R1917" s="56" t="str">
        <f t="array" ref="R1917">IF(AND(E1917&lt;&gt;"",G1917="INS",K1917="OUI",M1917&gt;0),M1917*IF($O1917&gt;41790,5.94,5.65),"")</f>
        <v/>
      </c>
      <c r="S1917" s="50" t="str">
        <f t="array" ref="S1917">IF(AND(E1917&lt;&gt;"",G1917="REV",K1917="OUI",M1917&gt;0),M1917*IF($O1917&gt;41790,6.2,5.9),"")</f>
        <v/>
      </c>
      <c r="T1917" s="57" t="str">
        <f t="array" ref="T1917">IF(AND(E1917&lt;&gt;"",K1917="NON",OR(L1917="Branchement individuel",L1917="Batiment détruit")),3,"")</f>
        <v/>
      </c>
      <c r="U1917" s="58"/>
      <c r="V1917" s="58" t="str">
        <f t="array" ref="V1917">IF(AND(E1917&lt;&gt;"",K1917="OUI",Q1917="OUI"),18,"")</f>
        <v/>
      </c>
      <c r="W1917" s="49" t="str">
        <f t="array" ref="W1917">IF(AND(E1917&lt;&gt;"",K1917="OUI",Q1917="OUI"),60,"")</f>
        <v/>
      </c>
      <c r="X1917" s="56"/>
      <c r="Y1917" s="49"/>
      <c r="Z1917" s="49"/>
      <c r="AA1917" s="51"/>
      <c r="AB1917" s="48"/>
    </row>
    <row r="1918" spans="1:28" x14ac:dyDescent="0.25">
      <c r="A1918" s="152" t="str">
        <f t="array" ref="A1918">IF(D1918="",RIGHT(E1918,7),"")</f>
        <v>5585742</v>
      </c>
      <c r="B1918" s="152">
        <f t="array" ref="B1918">E1918</f>
        <v>10005585742</v>
      </c>
      <c r="C1918" s="61" t="str">
        <f t="array" ref="C1918">IFERROR(VLOOKUP(B1918,RT!A:B,2,FALSE),"")</f>
        <v/>
      </c>
      <c r="D1918" s="7" t="str">
        <f t="array" ref="D1918">IFERROR(VLOOKUP(B1918,RT!A:J,10,FALSE),"")</f>
        <v/>
      </c>
      <c r="E1918" s="203">
        <v>10005585742</v>
      </c>
      <c r="F1918" s="204" t="s">
        <v>513</v>
      </c>
      <c r="G1918" s="204" t="s">
        <v>70</v>
      </c>
      <c r="H1918" s="204"/>
      <c r="I1918" s="204" t="s">
        <v>514</v>
      </c>
      <c r="J1918" s="202" t="s">
        <v>75</v>
      </c>
      <c r="K1918" s="169" t="str">
        <f t="array" ref="K1918">IFERROR(VLOOKUP(B1918,RT!A:K,11,FALSE),"")</f>
        <v/>
      </c>
      <c r="L1918" s="170" t="str">
        <f t="array" ref="L1918">IFERROR(VLOOKUP(B1918,RT!A:AJ,36,FALSE),"")</f>
        <v/>
      </c>
      <c r="M1918" s="53" t="str">
        <f t="array" ref="M1918">IFERROR(VLOOKUP(B1918,RT!A:AL,38,FALSE),"")</f>
        <v/>
      </c>
      <c r="N1918" s="52" t="str">
        <f t="array" ref="N1918">IFERROR(VLOOKUP(B1918,RT!A:AK,37,FALSE),"")</f>
        <v/>
      </c>
      <c r="O1918" s="54" t="str">
        <f t="array" ref="O1918">IFERROR(VLOOKUP(B1918,RT!A:I,9,FALSE),"")</f>
        <v/>
      </c>
      <c r="P1918" s="52" t="str">
        <f t="array" ref="P1918">IFERROR(VLOOKUP(B1918,RT!A:H,8,FALSE),"")</f>
        <v/>
      </c>
      <c r="Q1918" s="55" t="str">
        <f t="array" ref="Q1918">IFERROR(VLOOKUP(B1918,RT!A:AA,27,FALSE),"")</f>
        <v/>
      </c>
      <c r="R1918" s="56" t="str">
        <f t="array" ref="R1918">IF(AND(E1918&lt;&gt;"",G1918="INS",K1918="OUI",M1918&gt;0),M1918*IF($O1918&gt;41790,5.94,5.65),"")</f>
        <v/>
      </c>
      <c r="S1918" s="50" t="str">
        <f t="array" ref="S1918">IF(AND(E1918&lt;&gt;"",G1918="REV",K1918="OUI",M1918&gt;0),M1918*IF($O1918&gt;41790,6.2,5.9),"")</f>
        <v/>
      </c>
      <c r="T1918" s="57" t="str">
        <f t="array" ref="T1918">IF(AND(E1918&lt;&gt;"",K1918="NON",OR(L1918="Branchement individuel",L1918="Batiment détruit")),3,"")</f>
        <v/>
      </c>
      <c r="U1918" s="58"/>
      <c r="V1918" s="58" t="str">
        <f t="array" ref="V1918">IF(AND(E1918&lt;&gt;"",K1918="OUI",Q1918="OUI"),18,"")</f>
        <v/>
      </c>
      <c r="W1918" s="49" t="str">
        <f t="array" ref="W1918">IF(AND(E1918&lt;&gt;"",K1918="OUI",Q1918="OUI"),60,"")</f>
        <v/>
      </c>
      <c r="X1918" s="56"/>
      <c r="Y1918" s="49"/>
      <c r="Z1918" s="49"/>
      <c r="AA1918" s="51"/>
      <c r="AB1918" s="48"/>
    </row>
    <row r="1919" spans="1:28" x14ac:dyDescent="0.25">
      <c r="A1919" s="152" t="str">
        <f t="array" ref="A1919">IF(D1919="",RIGHT(E1919,7),"")</f>
        <v>5585143</v>
      </c>
      <c r="B1919" s="152">
        <f t="array" ref="B1919">E1919</f>
        <v>10005585143</v>
      </c>
      <c r="C1919" s="61" t="str">
        <f t="array" ref="C1919">IFERROR(VLOOKUP(B1919,RT!A:B,2,FALSE),"")</f>
        <v/>
      </c>
      <c r="D1919" s="7" t="str">
        <f t="array" ref="D1919">IFERROR(VLOOKUP(B1919,RT!A:J,10,FALSE),"")</f>
        <v/>
      </c>
      <c r="E1919" s="203">
        <v>10005585143</v>
      </c>
      <c r="F1919" s="204" t="s">
        <v>518</v>
      </c>
      <c r="G1919" s="204" t="s">
        <v>70</v>
      </c>
      <c r="H1919" s="204"/>
      <c r="I1919" s="204" t="s">
        <v>514</v>
      </c>
      <c r="J1919" s="202" t="s">
        <v>75</v>
      </c>
      <c r="K1919" s="169" t="str">
        <f t="array" ref="K1919">IFERROR(VLOOKUP(B1919,RT!A:K,11,FALSE),"")</f>
        <v/>
      </c>
      <c r="L1919" s="170" t="str">
        <f t="array" ref="L1919">IFERROR(VLOOKUP(B1919,RT!A:AJ,36,FALSE),"")</f>
        <v/>
      </c>
      <c r="M1919" s="53" t="str">
        <f t="array" ref="M1919">IFERROR(VLOOKUP(B1919,RT!A:AL,38,FALSE),"")</f>
        <v/>
      </c>
      <c r="N1919" s="52" t="str">
        <f t="array" ref="N1919">IFERROR(VLOOKUP(B1919,RT!A:AK,37,FALSE),"")</f>
        <v/>
      </c>
      <c r="O1919" s="54" t="str">
        <f t="array" ref="O1919">IFERROR(VLOOKUP(B1919,RT!A:I,9,FALSE),"")</f>
        <v/>
      </c>
      <c r="P1919" s="52" t="str">
        <f t="array" ref="P1919">IFERROR(VLOOKUP(B1919,RT!A:H,8,FALSE),"")</f>
        <v/>
      </c>
      <c r="Q1919" s="55" t="str">
        <f t="array" ref="Q1919">IFERROR(VLOOKUP(B1919,RT!A:AA,27,FALSE),"")</f>
        <v/>
      </c>
      <c r="R1919" s="56" t="str">
        <f t="array" ref="R1919">IF(AND(E1919&lt;&gt;"",G1919="INS",K1919="OUI",M1919&gt;0),M1919*IF($O1919&gt;41790,5.94,5.65),"")</f>
        <v/>
      </c>
      <c r="S1919" s="50" t="str">
        <f t="array" ref="S1919">IF(AND(E1919&lt;&gt;"",G1919="REV",K1919="OUI",M1919&gt;0),M1919*IF($O1919&gt;41790,6.2,5.9),"")</f>
        <v/>
      </c>
      <c r="T1919" s="57" t="str">
        <f t="array" ref="T1919">IF(AND(E1919&lt;&gt;"",K1919="NON",OR(L1919="Branchement individuel",L1919="Batiment détruit")),3,"")</f>
        <v/>
      </c>
      <c r="U1919" s="58"/>
      <c r="V1919" s="58" t="str">
        <f t="array" ref="V1919">IF(AND(E1919&lt;&gt;"",K1919="OUI",Q1919="OUI"),18,"")</f>
        <v/>
      </c>
      <c r="W1919" s="49" t="str">
        <f t="array" ref="W1919">IF(AND(E1919&lt;&gt;"",K1919="OUI",Q1919="OUI"),60,"")</f>
        <v/>
      </c>
      <c r="X1919" s="56"/>
      <c r="Y1919" s="49"/>
      <c r="Z1919" s="49"/>
      <c r="AA1919" s="51"/>
      <c r="AB1919" s="48"/>
    </row>
    <row r="1920" spans="1:28" x14ac:dyDescent="0.25">
      <c r="A1920" s="152" t="str">
        <f t="array" ref="A1920">IF(D1920="",RIGHT(E1920,7),"")</f>
        <v>5524182</v>
      </c>
      <c r="B1920" s="152">
        <f t="array" ref="B1920">E1920</f>
        <v>10005524182</v>
      </c>
      <c r="C1920" s="61" t="str">
        <f t="array" ref="C1920">IFERROR(VLOOKUP(B1920,RT!A:B,2,FALSE),"")</f>
        <v/>
      </c>
      <c r="D1920" s="7" t="str">
        <f t="array" ref="D1920">IFERROR(VLOOKUP(B1920,RT!A:J,10,FALSE),"")</f>
        <v/>
      </c>
      <c r="E1920" s="203">
        <v>10005524182</v>
      </c>
      <c r="F1920" s="204" t="s">
        <v>554</v>
      </c>
      <c r="G1920" s="204" t="s">
        <v>70</v>
      </c>
      <c r="H1920" s="204"/>
      <c r="I1920" s="204" t="s">
        <v>514</v>
      </c>
      <c r="J1920" s="202" t="s">
        <v>75</v>
      </c>
      <c r="K1920" s="169" t="str">
        <f t="array" ref="K1920">IFERROR(VLOOKUP(B1920,RT!A:K,11,FALSE),"")</f>
        <v/>
      </c>
      <c r="L1920" s="170" t="str">
        <f t="array" ref="L1920">IFERROR(VLOOKUP(B1920,RT!A:AJ,36,FALSE),"")</f>
        <v/>
      </c>
      <c r="M1920" s="53" t="str">
        <f t="array" ref="M1920">IFERROR(VLOOKUP(B1920,RT!A:AL,38,FALSE),"")</f>
        <v/>
      </c>
      <c r="N1920" s="52" t="str">
        <f t="array" ref="N1920">IFERROR(VLOOKUP(B1920,RT!A:AK,37,FALSE),"")</f>
        <v/>
      </c>
      <c r="O1920" s="54" t="str">
        <f t="array" ref="O1920">IFERROR(VLOOKUP(B1920,RT!A:I,9,FALSE),"")</f>
        <v/>
      </c>
      <c r="P1920" s="52" t="str">
        <f t="array" ref="P1920">IFERROR(VLOOKUP(B1920,RT!A:H,8,FALSE),"")</f>
        <v/>
      </c>
      <c r="Q1920" s="55" t="str">
        <f t="array" ref="Q1920">IFERROR(VLOOKUP(B1920,RT!A:AA,27,FALSE),"")</f>
        <v/>
      </c>
      <c r="R1920" s="56" t="str">
        <f t="array" ref="R1920">IF(AND(E1920&lt;&gt;"",G1920="INS",K1920="OUI",M1920&gt;0),M1920*IF($O1920&gt;41790,5.94,5.65),"")</f>
        <v/>
      </c>
      <c r="S1920" s="50" t="str">
        <f t="array" ref="S1920">IF(AND(E1920&lt;&gt;"",G1920="REV",K1920="OUI",M1920&gt;0),M1920*IF($O1920&gt;41790,6.2,5.9),"")</f>
        <v/>
      </c>
      <c r="T1920" s="57" t="str">
        <f t="array" ref="T1920">IF(AND(E1920&lt;&gt;"",K1920="NON",OR(L1920="Branchement individuel",L1920="Batiment détruit")),3,"")</f>
        <v/>
      </c>
      <c r="U1920" s="58"/>
      <c r="V1920" s="58" t="str">
        <f t="array" ref="V1920">IF(AND(E1920&lt;&gt;"",K1920="OUI",Q1920="OUI"),18,"")</f>
        <v/>
      </c>
      <c r="W1920" s="49" t="str">
        <f t="array" ref="W1920">IF(AND(E1920&lt;&gt;"",K1920="OUI",Q1920="OUI"),60,"")</f>
        <v/>
      </c>
      <c r="X1920" s="56"/>
      <c r="Y1920" s="49"/>
      <c r="Z1920" s="49"/>
      <c r="AA1920" s="51"/>
      <c r="AB1920" s="48"/>
    </row>
    <row r="1921" spans="1:28" x14ac:dyDescent="0.25">
      <c r="A1921" s="152" t="str">
        <f t="array" ref="A1921">IF(D1921="",RIGHT(E1921,7),"")</f>
        <v>5522562</v>
      </c>
      <c r="B1921" s="152">
        <f t="array" ref="B1921">E1921</f>
        <v>10005522562</v>
      </c>
      <c r="C1921" s="61" t="str">
        <f t="array" ref="C1921">IFERROR(VLOOKUP(B1921,RT!A:B,2,FALSE),"")</f>
        <v/>
      </c>
      <c r="D1921" s="7" t="str">
        <f t="array" ref="D1921">IFERROR(VLOOKUP(B1921,RT!A:J,10,FALSE),"")</f>
        <v/>
      </c>
      <c r="E1921" s="203">
        <v>10005522562</v>
      </c>
      <c r="F1921" s="204" t="s">
        <v>534</v>
      </c>
      <c r="G1921" s="204" t="s">
        <v>70</v>
      </c>
      <c r="H1921" s="204"/>
      <c r="I1921" s="204" t="s">
        <v>514</v>
      </c>
      <c r="J1921" s="202" t="s">
        <v>75</v>
      </c>
      <c r="K1921" s="169" t="str">
        <f t="array" ref="K1921">IFERROR(VLOOKUP(B1921,RT!A:K,11,FALSE),"")</f>
        <v/>
      </c>
      <c r="L1921" s="170" t="str">
        <f t="array" ref="L1921">IFERROR(VLOOKUP(B1921,RT!A:AJ,36,FALSE),"")</f>
        <v/>
      </c>
      <c r="M1921" s="53" t="str">
        <f t="array" ref="M1921">IFERROR(VLOOKUP(B1921,RT!A:AL,38,FALSE),"")</f>
        <v/>
      </c>
      <c r="N1921" s="52" t="str">
        <f t="array" ref="N1921">IFERROR(VLOOKUP(B1921,RT!A:AK,37,FALSE),"")</f>
        <v/>
      </c>
      <c r="O1921" s="54" t="str">
        <f t="array" ref="O1921">IFERROR(VLOOKUP(B1921,RT!A:I,9,FALSE),"")</f>
        <v/>
      </c>
      <c r="P1921" s="52" t="str">
        <f t="array" ref="P1921">IFERROR(VLOOKUP(B1921,RT!A:H,8,FALSE),"")</f>
        <v/>
      </c>
      <c r="Q1921" s="55" t="str">
        <f t="array" ref="Q1921">IFERROR(VLOOKUP(B1921,RT!A:AA,27,FALSE),"")</f>
        <v/>
      </c>
      <c r="R1921" s="56" t="str">
        <f t="array" ref="R1921">IF(AND(E1921&lt;&gt;"",G1921="INS",K1921="OUI",M1921&gt;0),M1921*IF($O1921&gt;41790,5.94,5.65),"")</f>
        <v/>
      </c>
      <c r="S1921" s="50" t="str">
        <f t="array" ref="S1921">IF(AND(E1921&lt;&gt;"",G1921="REV",K1921="OUI",M1921&gt;0),M1921*IF($O1921&gt;41790,6.2,5.9),"")</f>
        <v/>
      </c>
      <c r="T1921" s="57" t="str">
        <f t="array" ref="T1921">IF(AND(E1921&lt;&gt;"",K1921="NON",OR(L1921="Branchement individuel",L1921="Batiment détruit")),3,"")</f>
        <v/>
      </c>
      <c r="U1921" s="58"/>
      <c r="V1921" s="58" t="str">
        <f t="array" ref="V1921">IF(AND(E1921&lt;&gt;"",K1921="OUI",Q1921="OUI"),18,"")</f>
        <v/>
      </c>
      <c r="W1921" s="49" t="str">
        <f t="array" ref="W1921">IF(AND(E1921&lt;&gt;"",K1921="OUI",Q1921="OUI"),60,"")</f>
        <v/>
      </c>
      <c r="X1921" s="56"/>
      <c r="Y1921" s="49"/>
      <c r="Z1921" s="49"/>
      <c r="AA1921" s="51"/>
      <c r="AB1921" s="48"/>
    </row>
    <row r="1922" spans="1:28" x14ac:dyDescent="0.25">
      <c r="A1922" s="152" t="str">
        <f t="array" ref="A1922">IF(D1922="",RIGHT(E1922,7),"")</f>
        <v>5504074</v>
      </c>
      <c r="B1922" s="152">
        <f t="array" ref="B1922">E1922</f>
        <v>10005504074</v>
      </c>
      <c r="C1922" s="61" t="str">
        <f t="array" ref="C1922">IFERROR(VLOOKUP(B1922,RT!A:B,2,FALSE),"")</f>
        <v/>
      </c>
      <c r="D1922" s="7" t="str">
        <f t="array" ref="D1922">IFERROR(VLOOKUP(B1922,RT!A:J,10,FALSE),"")</f>
        <v/>
      </c>
      <c r="E1922" s="203">
        <v>10005504074</v>
      </c>
      <c r="F1922" s="204" t="s">
        <v>549</v>
      </c>
      <c r="G1922" s="204" t="s">
        <v>70</v>
      </c>
      <c r="H1922" s="204"/>
      <c r="I1922" s="204" t="s">
        <v>514</v>
      </c>
      <c r="J1922" s="202" t="s">
        <v>75</v>
      </c>
      <c r="K1922" s="169" t="str">
        <f t="array" ref="K1922">IFERROR(VLOOKUP(B1922,RT!A:K,11,FALSE),"")</f>
        <v/>
      </c>
      <c r="L1922" s="170" t="str">
        <f t="array" ref="L1922">IFERROR(VLOOKUP(B1922,RT!A:AJ,36,FALSE),"")</f>
        <v/>
      </c>
      <c r="M1922" s="53" t="str">
        <f t="array" ref="M1922">IFERROR(VLOOKUP(B1922,RT!A:AL,38,FALSE),"")</f>
        <v/>
      </c>
      <c r="N1922" s="52" t="str">
        <f t="array" ref="N1922">IFERROR(VLOOKUP(B1922,RT!A:AK,37,FALSE),"")</f>
        <v/>
      </c>
      <c r="O1922" s="54" t="str">
        <f t="array" ref="O1922">IFERROR(VLOOKUP(B1922,RT!A:I,9,FALSE),"")</f>
        <v/>
      </c>
      <c r="P1922" s="52" t="str">
        <f t="array" ref="P1922">IFERROR(VLOOKUP(B1922,RT!A:H,8,FALSE),"")</f>
        <v/>
      </c>
      <c r="Q1922" s="55" t="str">
        <f t="array" ref="Q1922">IFERROR(VLOOKUP(B1922,RT!A:AA,27,FALSE),"")</f>
        <v/>
      </c>
      <c r="R1922" s="56" t="str">
        <f t="array" ref="R1922">IF(AND(E1922&lt;&gt;"",G1922="INS",K1922="OUI",M1922&gt;0),M1922*IF($O1922&gt;41790,5.94,5.65),"")</f>
        <v/>
      </c>
      <c r="S1922" s="50" t="str">
        <f t="array" ref="S1922">IF(AND(E1922&lt;&gt;"",G1922="REV",K1922="OUI",M1922&gt;0),M1922*IF($O1922&gt;41790,6.2,5.9),"")</f>
        <v/>
      </c>
      <c r="T1922" s="57" t="str">
        <f t="array" ref="T1922">IF(AND(E1922&lt;&gt;"",K1922="NON",OR(L1922="Branchement individuel",L1922="Batiment détruit")),3,"")</f>
        <v/>
      </c>
      <c r="U1922" s="58"/>
      <c r="V1922" s="58" t="str">
        <f t="array" ref="V1922">IF(AND(E1922&lt;&gt;"",K1922="OUI",Q1922="OUI"),18,"")</f>
        <v/>
      </c>
      <c r="W1922" s="49" t="str">
        <f t="array" ref="W1922">IF(AND(E1922&lt;&gt;"",K1922="OUI",Q1922="OUI"),60,"")</f>
        <v/>
      </c>
      <c r="X1922" s="56"/>
      <c r="Y1922" s="49"/>
      <c r="Z1922" s="49"/>
      <c r="AA1922" s="51"/>
      <c r="AB1922" s="48"/>
    </row>
    <row r="1923" spans="1:28" x14ac:dyDescent="0.25">
      <c r="A1923" s="152" t="str">
        <f t="array" ref="A1923">IF(D1923="",RIGHT(E1923,7),"")</f>
        <v>5497439</v>
      </c>
      <c r="B1923" s="152">
        <f t="array" ref="B1923">E1923</f>
        <v>10005497439</v>
      </c>
      <c r="C1923" s="61" t="str">
        <f t="array" ref="C1923">IFERROR(VLOOKUP(B1923,RT!A:B,2,FALSE),"")</f>
        <v/>
      </c>
      <c r="D1923" s="7" t="str">
        <f t="array" ref="D1923">IFERROR(VLOOKUP(B1923,RT!A:J,10,FALSE),"")</f>
        <v/>
      </c>
      <c r="E1923" s="203">
        <v>10005497439</v>
      </c>
      <c r="F1923" s="204" t="s">
        <v>548</v>
      </c>
      <c r="G1923" s="204" t="s">
        <v>70</v>
      </c>
      <c r="H1923" s="204"/>
      <c r="I1923" s="204" t="s">
        <v>514</v>
      </c>
      <c r="J1923" s="202" t="s">
        <v>75</v>
      </c>
      <c r="K1923" s="169" t="str">
        <f t="array" ref="K1923">IFERROR(VLOOKUP(B1923,RT!A:K,11,FALSE),"")</f>
        <v/>
      </c>
      <c r="L1923" s="170" t="str">
        <f t="array" ref="L1923">IFERROR(VLOOKUP(B1923,RT!A:AJ,36,FALSE),"")</f>
        <v/>
      </c>
      <c r="M1923" s="53" t="str">
        <f t="array" ref="M1923">IFERROR(VLOOKUP(B1923,RT!A:AL,38,FALSE),"")</f>
        <v/>
      </c>
      <c r="N1923" s="52" t="str">
        <f t="array" ref="N1923">IFERROR(VLOOKUP(B1923,RT!A:AK,37,FALSE),"")</f>
        <v/>
      </c>
      <c r="O1923" s="54" t="str">
        <f t="array" ref="O1923">IFERROR(VLOOKUP(B1923,RT!A:I,9,FALSE),"")</f>
        <v/>
      </c>
      <c r="P1923" s="52" t="str">
        <f t="array" ref="P1923">IFERROR(VLOOKUP(B1923,RT!A:H,8,FALSE),"")</f>
        <v/>
      </c>
      <c r="Q1923" s="55" t="str">
        <f t="array" ref="Q1923">IFERROR(VLOOKUP(B1923,RT!A:AA,27,FALSE),"")</f>
        <v/>
      </c>
      <c r="R1923" s="56" t="str">
        <f t="array" ref="R1923">IF(AND(E1923&lt;&gt;"",G1923="INS",K1923="OUI",M1923&gt;0),M1923*IF($O1923&gt;41790,5.94,5.65),"")</f>
        <v/>
      </c>
      <c r="S1923" s="50" t="str">
        <f t="array" ref="S1923">IF(AND(E1923&lt;&gt;"",G1923="REV",K1923="OUI",M1923&gt;0),M1923*IF($O1923&gt;41790,6.2,5.9),"")</f>
        <v/>
      </c>
      <c r="T1923" s="57" t="str">
        <f t="array" ref="T1923">IF(AND(E1923&lt;&gt;"",K1923="NON",OR(L1923="Branchement individuel",L1923="Batiment détruit")),3,"")</f>
        <v/>
      </c>
      <c r="U1923" s="58"/>
      <c r="V1923" s="58" t="str">
        <f t="array" ref="V1923">IF(AND(E1923&lt;&gt;"",K1923="OUI",Q1923="OUI"),18,"")</f>
        <v/>
      </c>
      <c r="W1923" s="49" t="str">
        <f t="array" ref="W1923">IF(AND(E1923&lt;&gt;"",K1923="OUI",Q1923="OUI"),60,"")</f>
        <v/>
      </c>
      <c r="X1923" s="56"/>
      <c r="Y1923" s="49"/>
      <c r="Z1923" s="49"/>
      <c r="AA1923" s="51"/>
      <c r="AB1923" s="48"/>
    </row>
    <row r="1924" spans="1:28" x14ac:dyDescent="0.25">
      <c r="A1924" s="152" t="str">
        <f t="array" ref="A1924">IF(D1924="",RIGHT(E1924,7),"")</f>
        <v>5501407</v>
      </c>
      <c r="B1924" s="152">
        <f t="array" ref="B1924">E1924</f>
        <v>10005501407</v>
      </c>
      <c r="C1924" s="61" t="str">
        <f t="array" ref="C1924">IFERROR(VLOOKUP(B1924,RT!A:B,2,FALSE),"")</f>
        <v/>
      </c>
      <c r="D1924" s="7" t="str">
        <f t="array" ref="D1924">IFERROR(VLOOKUP(B1924,RT!A:J,10,FALSE),"")</f>
        <v/>
      </c>
      <c r="E1924" s="203">
        <v>10005501407</v>
      </c>
      <c r="F1924" s="204" t="s">
        <v>559</v>
      </c>
      <c r="G1924" s="204" t="s">
        <v>70</v>
      </c>
      <c r="H1924" s="204"/>
      <c r="I1924" s="204" t="s">
        <v>514</v>
      </c>
      <c r="J1924" s="202" t="s">
        <v>75</v>
      </c>
      <c r="K1924" s="169" t="str">
        <f t="array" ref="K1924">IFERROR(VLOOKUP(B1924,RT!A:K,11,FALSE),"")</f>
        <v/>
      </c>
      <c r="L1924" s="170" t="str">
        <f t="array" ref="L1924">IFERROR(VLOOKUP(B1924,RT!A:AJ,36,FALSE),"")</f>
        <v/>
      </c>
      <c r="M1924" s="53" t="str">
        <f t="array" ref="M1924">IFERROR(VLOOKUP(B1924,RT!A:AL,38,FALSE),"")</f>
        <v/>
      </c>
      <c r="N1924" s="52" t="str">
        <f t="array" ref="N1924">IFERROR(VLOOKUP(B1924,RT!A:AK,37,FALSE),"")</f>
        <v/>
      </c>
      <c r="O1924" s="54" t="str">
        <f t="array" ref="O1924">IFERROR(VLOOKUP(B1924,RT!A:I,9,FALSE),"")</f>
        <v/>
      </c>
      <c r="P1924" s="52" t="str">
        <f t="array" ref="P1924">IFERROR(VLOOKUP(B1924,RT!A:H,8,FALSE),"")</f>
        <v/>
      </c>
      <c r="Q1924" s="55" t="str">
        <f t="array" ref="Q1924">IFERROR(VLOOKUP(B1924,RT!A:AA,27,FALSE),"")</f>
        <v/>
      </c>
      <c r="R1924" s="56" t="str">
        <f t="array" ref="R1924">IF(AND(E1924&lt;&gt;"",G1924="INS",K1924="OUI",M1924&gt;0),M1924*IF($O1924&gt;41790,5.94,5.65),"")</f>
        <v/>
      </c>
      <c r="S1924" s="50" t="str">
        <f t="array" ref="S1924">IF(AND(E1924&lt;&gt;"",G1924="REV",K1924="OUI",M1924&gt;0),M1924*IF($O1924&gt;41790,6.2,5.9),"")</f>
        <v/>
      </c>
      <c r="T1924" s="57" t="str">
        <f t="array" ref="T1924">IF(AND(E1924&lt;&gt;"",K1924="NON",OR(L1924="Branchement individuel",L1924="Batiment détruit")),3,"")</f>
        <v/>
      </c>
      <c r="U1924" s="58"/>
      <c r="V1924" s="58" t="str">
        <f t="array" ref="V1924">IF(AND(E1924&lt;&gt;"",K1924="OUI",Q1924="OUI"),18,"")</f>
        <v/>
      </c>
      <c r="W1924" s="49" t="str">
        <f t="array" ref="W1924">IF(AND(E1924&lt;&gt;"",K1924="OUI",Q1924="OUI"),60,"")</f>
        <v/>
      </c>
      <c r="X1924" s="56"/>
      <c r="Y1924" s="49"/>
      <c r="Z1924" s="49"/>
      <c r="AA1924" s="51"/>
      <c r="AB1924" s="48"/>
    </row>
    <row r="1925" spans="1:28" x14ac:dyDescent="0.25">
      <c r="A1925" s="152" t="str">
        <f t="array" ref="A1925">IF(D1925="",RIGHT(E1925,7),"")</f>
        <v>5580082</v>
      </c>
      <c r="B1925" s="152">
        <f t="array" ref="B1925">E1925</f>
        <v>10005580082</v>
      </c>
      <c r="C1925" s="61" t="str">
        <f t="array" ref="C1925">IFERROR(VLOOKUP(B1925,RT!A:B,2,FALSE),"")</f>
        <v/>
      </c>
      <c r="D1925" s="7" t="str">
        <f t="array" ref="D1925">IFERROR(VLOOKUP(B1925,RT!A:J,10,FALSE),"")</f>
        <v/>
      </c>
      <c r="E1925" s="203">
        <v>10005580082</v>
      </c>
      <c r="F1925" s="204" t="s">
        <v>542</v>
      </c>
      <c r="G1925" s="204" t="s">
        <v>70</v>
      </c>
      <c r="H1925" s="204"/>
      <c r="I1925" s="204" t="s">
        <v>514</v>
      </c>
      <c r="J1925" s="202" t="s">
        <v>75</v>
      </c>
      <c r="K1925" s="169" t="str">
        <f t="array" ref="K1925">IFERROR(VLOOKUP(B1925,RT!A:K,11,FALSE),"")</f>
        <v/>
      </c>
      <c r="L1925" s="170" t="str">
        <f t="array" ref="L1925">IFERROR(VLOOKUP(B1925,RT!A:AJ,36,FALSE),"")</f>
        <v/>
      </c>
      <c r="M1925" s="53" t="str">
        <f t="array" ref="M1925">IFERROR(VLOOKUP(B1925,RT!A:AL,38,FALSE),"")</f>
        <v/>
      </c>
      <c r="N1925" s="52" t="str">
        <f t="array" ref="N1925">IFERROR(VLOOKUP(B1925,RT!A:AK,37,FALSE),"")</f>
        <v/>
      </c>
      <c r="O1925" s="54" t="str">
        <f t="array" ref="O1925">IFERROR(VLOOKUP(B1925,RT!A:I,9,FALSE),"")</f>
        <v/>
      </c>
      <c r="P1925" s="52" t="str">
        <f t="array" ref="P1925">IFERROR(VLOOKUP(B1925,RT!A:H,8,FALSE),"")</f>
        <v/>
      </c>
      <c r="Q1925" s="55" t="str">
        <f t="array" ref="Q1925">IFERROR(VLOOKUP(B1925,RT!A:AA,27,FALSE),"")</f>
        <v/>
      </c>
      <c r="R1925" s="56" t="str">
        <f t="array" ref="R1925">IF(AND(E1925&lt;&gt;"",G1925="INS",K1925="OUI",M1925&gt;0),M1925*IF($O1925&gt;41790,5.94,5.65),"")</f>
        <v/>
      </c>
      <c r="S1925" s="50" t="str">
        <f t="array" ref="S1925">IF(AND(E1925&lt;&gt;"",G1925="REV",K1925="OUI",M1925&gt;0),M1925*IF($O1925&gt;41790,6.2,5.9),"")</f>
        <v/>
      </c>
      <c r="T1925" s="57" t="str">
        <f t="array" ref="T1925">IF(AND(E1925&lt;&gt;"",K1925="NON",OR(L1925="Branchement individuel",L1925="Batiment détruit")),3,"")</f>
        <v/>
      </c>
      <c r="U1925" s="58"/>
      <c r="V1925" s="58" t="str">
        <f t="array" ref="V1925">IF(AND(E1925&lt;&gt;"",K1925="OUI",Q1925="OUI"),18,"")</f>
        <v/>
      </c>
      <c r="W1925" s="49" t="str">
        <f t="array" ref="W1925">IF(AND(E1925&lt;&gt;"",K1925="OUI",Q1925="OUI"),60,"")</f>
        <v/>
      </c>
      <c r="X1925" s="56"/>
      <c r="Y1925" s="49"/>
      <c r="Z1925" s="49"/>
      <c r="AA1925" s="51"/>
      <c r="AB1925" s="48"/>
    </row>
    <row r="1926" spans="1:28" x14ac:dyDescent="0.25">
      <c r="A1926" s="152" t="str">
        <f t="array" ref="A1926">IF(D1926="",RIGHT(E1926,7),"")</f>
        <v>5500003</v>
      </c>
      <c r="B1926" s="152">
        <f t="array" ref="B1926">E1926</f>
        <v>10005500003</v>
      </c>
      <c r="C1926" s="61" t="str">
        <f t="array" ref="C1926">IFERROR(VLOOKUP(B1926,RT!A:B,2,FALSE),"")</f>
        <v/>
      </c>
      <c r="D1926" s="7" t="str">
        <f t="array" ref="D1926">IFERROR(VLOOKUP(B1926,RT!A:J,10,FALSE),"")</f>
        <v/>
      </c>
      <c r="E1926" s="203">
        <v>10005500003</v>
      </c>
      <c r="F1926" s="204" t="s">
        <v>561</v>
      </c>
      <c r="G1926" s="204" t="s">
        <v>70</v>
      </c>
      <c r="H1926" s="204"/>
      <c r="I1926" s="204" t="s">
        <v>514</v>
      </c>
      <c r="J1926" s="202" t="s">
        <v>75</v>
      </c>
      <c r="K1926" s="169" t="str">
        <f t="array" ref="K1926">IFERROR(VLOOKUP(B1926,RT!A:K,11,FALSE),"")</f>
        <v/>
      </c>
      <c r="L1926" s="170" t="str">
        <f t="array" ref="L1926">IFERROR(VLOOKUP(B1926,RT!A:AJ,36,FALSE),"")</f>
        <v/>
      </c>
      <c r="M1926" s="53" t="str">
        <f t="array" ref="M1926">IFERROR(VLOOKUP(B1926,RT!A:AL,38,FALSE),"")</f>
        <v/>
      </c>
      <c r="N1926" s="52" t="str">
        <f t="array" ref="N1926">IFERROR(VLOOKUP(B1926,RT!A:AK,37,FALSE),"")</f>
        <v/>
      </c>
      <c r="O1926" s="54" t="str">
        <f t="array" ref="O1926">IFERROR(VLOOKUP(B1926,RT!A:I,9,FALSE),"")</f>
        <v/>
      </c>
      <c r="P1926" s="52" t="str">
        <f t="array" ref="P1926">IFERROR(VLOOKUP(B1926,RT!A:H,8,FALSE),"")</f>
        <v/>
      </c>
      <c r="Q1926" s="55" t="str">
        <f t="array" ref="Q1926">IFERROR(VLOOKUP(B1926,RT!A:AA,27,FALSE),"")</f>
        <v/>
      </c>
      <c r="R1926" s="56" t="str">
        <f t="array" ref="R1926">IF(AND(E1926&lt;&gt;"",G1926="INS",K1926="OUI",M1926&gt;0),M1926*IF($O1926&gt;41790,5.94,5.65),"")</f>
        <v/>
      </c>
      <c r="S1926" s="50" t="str">
        <f t="array" ref="S1926">IF(AND(E1926&lt;&gt;"",G1926="REV",K1926="OUI",M1926&gt;0),M1926*IF($O1926&gt;41790,6.2,5.9),"")</f>
        <v/>
      </c>
      <c r="T1926" s="57" t="str">
        <f t="array" ref="T1926">IF(AND(E1926&lt;&gt;"",K1926="NON",OR(L1926="Branchement individuel",L1926="Batiment détruit")),3,"")</f>
        <v/>
      </c>
      <c r="U1926" s="58"/>
      <c r="V1926" s="58" t="str">
        <f t="array" ref="V1926">IF(AND(E1926&lt;&gt;"",K1926="OUI",Q1926="OUI"),18,"")</f>
        <v/>
      </c>
      <c r="W1926" s="49" t="str">
        <f t="array" ref="W1926">IF(AND(E1926&lt;&gt;"",K1926="OUI",Q1926="OUI"),60,"")</f>
        <v/>
      </c>
      <c r="X1926" s="56"/>
      <c r="Y1926" s="49"/>
      <c r="Z1926" s="49"/>
      <c r="AA1926" s="51"/>
      <c r="AB1926" s="48"/>
    </row>
    <row r="1927" spans="1:28" x14ac:dyDescent="0.25">
      <c r="A1927" s="152" t="str">
        <f t="array" ref="A1927">IF(D1927="",RIGHT(E1927,7),"")</f>
        <v>5500004</v>
      </c>
      <c r="B1927" s="152">
        <f t="array" ref="B1927">E1927</f>
        <v>10005500004</v>
      </c>
      <c r="C1927" s="61" t="str">
        <f t="array" ref="C1927">IFERROR(VLOOKUP(B1927,RT!A:B,2,FALSE),"")</f>
        <v/>
      </c>
      <c r="D1927" s="7" t="str">
        <f t="array" ref="D1927">IFERROR(VLOOKUP(B1927,RT!A:J,10,FALSE),"")</f>
        <v/>
      </c>
      <c r="E1927" s="203">
        <v>10005500004</v>
      </c>
      <c r="F1927" s="204" t="s">
        <v>560</v>
      </c>
      <c r="G1927" s="204" t="s">
        <v>70</v>
      </c>
      <c r="H1927" s="204"/>
      <c r="I1927" s="204" t="s">
        <v>514</v>
      </c>
      <c r="J1927" s="202" t="s">
        <v>75</v>
      </c>
      <c r="K1927" s="169" t="str">
        <f t="array" ref="K1927">IFERROR(VLOOKUP(B1927,RT!A:K,11,FALSE),"")</f>
        <v/>
      </c>
      <c r="L1927" s="170" t="str">
        <f t="array" ref="L1927">IFERROR(VLOOKUP(B1927,RT!A:AJ,36,FALSE),"")</f>
        <v/>
      </c>
      <c r="M1927" s="53" t="str">
        <f t="array" ref="M1927">IFERROR(VLOOKUP(B1927,RT!A:AL,38,FALSE),"")</f>
        <v/>
      </c>
      <c r="N1927" s="52" t="str">
        <f t="array" ref="N1927">IFERROR(VLOOKUP(B1927,RT!A:AK,37,FALSE),"")</f>
        <v/>
      </c>
      <c r="O1927" s="54" t="str">
        <f t="array" ref="O1927">IFERROR(VLOOKUP(B1927,RT!A:I,9,FALSE),"")</f>
        <v/>
      </c>
      <c r="P1927" s="52" t="str">
        <f t="array" ref="P1927">IFERROR(VLOOKUP(B1927,RT!A:H,8,FALSE),"")</f>
        <v/>
      </c>
      <c r="Q1927" s="55" t="str">
        <f t="array" ref="Q1927">IFERROR(VLOOKUP(B1927,RT!A:AA,27,FALSE),"")</f>
        <v/>
      </c>
      <c r="R1927" s="56" t="str">
        <f t="array" ref="R1927">IF(AND(E1927&lt;&gt;"",G1927="INS",K1927="OUI",M1927&gt;0),M1927*IF($O1927&gt;41790,5.94,5.65),"")</f>
        <v/>
      </c>
      <c r="S1927" s="50" t="str">
        <f t="array" ref="S1927">IF(AND(E1927&lt;&gt;"",G1927="REV",K1927="OUI",M1927&gt;0),M1927*IF($O1927&gt;41790,6.2,5.9),"")</f>
        <v/>
      </c>
      <c r="T1927" s="57" t="str">
        <f t="array" ref="T1927">IF(AND(E1927&lt;&gt;"",K1927="NON",OR(L1927="Branchement individuel",L1927="Batiment détruit")),3,"")</f>
        <v/>
      </c>
      <c r="U1927" s="58"/>
      <c r="V1927" s="58" t="str">
        <f t="array" ref="V1927">IF(AND(E1927&lt;&gt;"",K1927="OUI",Q1927="OUI"),18,"")</f>
        <v/>
      </c>
      <c r="W1927" s="49" t="str">
        <f t="array" ref="W1927">IF(AND(E1927&lt;&gt;"",K1927="OUI",Q1927="OUI"),60,"")</f>
        <v/>
      </c>
      <c r="X1927" s="56"/>
      <c r="Y1927" s="49"/>
      <c r="Z1927" s="49"/>
      <c r="AA1927" s="51"/>
      <c r="AB1927" s="48"/>
    </row>
    <row r="1928" spans="1:28" x14ac:dyDescent="0.25">
      <c r="A1928" s="152" t="str">
        <f t="array" ref="A1928">IF(D1928="",RIGHT(E1928,7),"")</f>
        <v>5583302</v>
      </c>
      <c r="B1928" s="152">
        <f t="array" ref="B1928">E1928</f>
        <v>10005583302</v>
      </c>
      <c r="C1928" s="61" t="str">
        <f t="array" ref="C1928">IFERROR(VLOOKUP(B1928,RT!A:B,2,FALSE),"")</f>
        <v/>
      </c>
      <c r="D1928" s="7" t="str">
        <f t="array" ref="D1928">IFERROR(VLOOKUP(B1928,RT!A:J,10,FALSE),"")</f>
        <v/>
      </c>
      <c r="E1928" s="203">
        <v>10005583302</v>
      </c>
      <c r="F1928" s="204" t="s">
        <v>516</v>
      </c>
      <c r="G1928" s="204" t="s">
        <v>70</v>
      </c>
      <c r="H1928" s="204"/>
      <c r="I1928" s="204" t="s">
        <v>514</v>
      </c>
      <c r="J1928" s="202" t="s">
        <v>75</v>
      </c>
      <c r="K1928" s="169" t="str">
        <f t="array" ref="K1928">IFERROR(VLOOKUP(B1928,RT!A:K,11,FALSE),"")</f>
        <v/>
      </c>
      <c r="L1928" s="170" t="str">
        <f t="array" ref="L1928">IFERROR(VLOOKUP(B1928,RT!A:AJ,36,FALSE),"")</f>
        <v/>
      </c>
      <c r="M1928" s="53" t="str">
        <f t="array" ref="M1928">IFERROR(VLOOKUP(B1928,RT!A:AL,38,FALSE),"")</f>
        <v/>
      </c>
      <c r="N1928" s="52" t="str">
        <f t="array" ref="N1928">IFERROR(VLOOKUP(B1928,RT!A:AK,37,FALSE),"")</f>
        <v/>
      </c>
      <c r="O1928" s="54" t="str">
        <f t="array" ref="O1928">IFERROR(VLOOKUP(B1928,RT!A:I,9,FALSE),"")</f>
        <v/>
      </c>
      <c r="P1928" s="52" t="str">
        <f t="array" ref="P1928">IFERROR(VLOOKUP(B1928,RT!A:H,8,FALSE),"")</f>
        <v/>
      </c>
      <c r="Q1928" s="55" t="str">
        <f t="array" ref="Q1928">IFERROR(VLOOKUP(B1928,RT!A:AA,27,FALSE),"")</f>
        <v/>
      </c>
      <c r="R1928" s="56" t="str">
        <f t="array" ref="R1928">IF(AND(E1928&lt;&gt;"",G1928="INS",K1928="OUI",M1928&gt;0),M1928*IF($O1928&gt;41790,5.94,5.65),"")</f>
        <v/>
      </c>
      <c r="S1928" s="50" t="str">
        <f t="array" ref="S1928">IF(AND(E1928&lt;&gt;"",G1928="REV",K1928="OUI",M1928&gt;0),M1928*IF($O1928&gt;41790,6.2,5.9),"")</f>
        <v/>
      </c>
      <c r="T1928" s="57" t="str">
        <f t="array" ref="T1928">IF(AND(E1928&lt;&gt;"",K1928="NON",OR(L1928="Branchement individuel",L1928="Batiment détruit")),3,"")</f>
        <v/>
      </c>
      <c r="U1928" s="58"/>
      <c r="V1928" s="58" t="str">
        <f t="array" ref="V1928">IF(AND(E1928&lt;&gt;"",K1928="OUI",Q1928="OUI"),18,"")</f>
        <v/>
      </c>
      <c r="W1928" s="49" t="str">
        <f t="array" ref="W1928">IF(AND(E1928&lt;&gt;"",K1928="OUI",Q1928="OUI"),60,"")</f>
        <v/>
      </c>
      <c r="X1928" s="56"/>
      <c r="Y1928" s="49"/>
      <c r="Z1928" s="49"/>
      <c r="AA1928" s="51"/>
      <c r="AB1928" s="48"/>
    </row>
    <row r="1929" spans="1:28" x14ac:dyDescent="0.25">
      <c r="A1929" s="152" t="str">
        <f t="array" ref="A1929">IF(D1929="",RIGHT(E1929,7),"")</f>
        <v>5524184</v>
      </c>
      <c r="B1929" s="152">
        <f t="array" ref="B1929">E1929</f>
        <v>10005524184</v>
      </c>
      <c r="C1929" s="61" t="str">
        <f t="array" ref="C1929">IFERROR(VLOOKUP(B1929,RT!A:B,2,FALSE),"")</f>
        <v/>
      </c>
      <c r="D1929" s="7" t="str">
        <f t="array" ref="D1929">IFERROR(VLOOKUP(B1929,RT!A:J,10,FALSE),"")</f>
        <v/>
      </c>
      <c r="E1929" s="203">
        <v>10005524184</v>
      </c>
      <c r="F1929" s="204" t="s">
        <v>526</v>
      </c>
      <c r="G1929" s="204" t="s">
        <v>70</v>
      </c>
      <c r="H1929" s="204"/>
      <c r="I1929" s="204" t="s">
        <v>514</v>
      </c>
      <c r="J1929" s="202" t="s">
        <v>75</v>
      </c>
      <c r="K1929" s="169" t="str">
        <f t="array" ref="K1929">IFERROR(VLOOKUP(B1929,RT!A:K,11,FALSE),"")</f>
        <v/>
      </c>
      <c r="L1929" s="170" t="str">
        <f t="array" ref="L1929">IFERROR(VLOOKUP(B1929,RT!A:AJ,36,FALSE),"")</f>
        <v/>
      </c>
      <c r="M1929" s="53" t="str">
        <f t="array" ref="M1929">IFERROR(VLOOKUP(B1929,RT!A:AL,38,FALSE),"")</f>
        <v/>
      </c>
      <c r="N1929" s="52" t="str">
        <f t="array" ref="N1929">IFERROR(VLOOKUP(B1929,RT!A:AK,37,FALSE),"")</f>
        <v/>
      </c>
      <c r="O1929" s="54" t="str">
        <f t="array" ref="O1929">IFERROR(VLOOKUP(B1929,RT!A:I,9,FALSE),"")</f>
        <v/>
      </c>
      <c r="P1929" s="52" t="str">
        <f t="array" ref="P1929">IFERROR(VLOOKUP(B1929,RT!A:H,8,FALSE),"")</f>
        <v/>
      </c>
      <c r="Q1929" s="55" t="str">
        <f t="array" ref="Q1929">IFERROR(VLOOKUP(B1929,RT!A:AA,27,FALSE),"")</f>
        <v/>
      </c>
      <c r="R1929" s="56" t="str">
        <f t="array" ref="R1929">IF(AND(E1929&lt;&gt;"",G1929="INS",K1929="OUI",M1929&gt;0),M1929*IF($O1929&gt;41790,5.94,5.65),"")</f>
        <v/>
      </c>
      <c r="S1929" s="50" t="str">
        <f t="array" ref="S1929">IF(AND(E1929&lt;&gt;"",G1929="REV",K1929="OUI",M1929&gt;0),M1929*IF($O1929&gt;41790,6.2,5.9),"")</f>
        <v/>
      </c>
      <c r="T1929" s="57" t="str">
        <f t="array" ref="T1929">IF(AND(E1929&lt;&gt;"",K1929="NON",OR(L1929="Branchement individuel",L1929="Batiment détruit")),3,"")</f>
        <v/>
      </c>
      <c r="U1929" s="58"/>
      <c r="V1929" s="58" t="str">
        <f t="array" ref="V1929">IF(AND(E1929&lt;&gt;"",K1929="OUI",Q1929="OUI"),18,"")</f>
        <v/>
      </c>
      <c r="W1929" s="49" t="str">
        <f t="array" ref="W1929">IF(AND(E1929&lt;&gt;"",K1929="OUI",Q1929="OUI"),60,"")</f>
        <v/>
      </c>
      <c r="X1929" s="56"/>
      <c r="Y1929" s="49"/>
      <c r="Z1929" s="49"/>
      <c r="AA1929" s="51"/>
      <c r="AB1929" s="48"/>
    </row>
    <row r="1930" spans="1:28" x14ac:dyDescent="0.25">
      <c r="A1930" s="152" t="str">
        <f t="array" ref="A1930">IF(D1930="",RIGHT(E1930,7),"")</f>
        <v>5521309</v>
      </c>
      <c r="B1930" s="152">
        <f t="array" ref="B1930">E1930</f>
        <v>10005521309</v>
      </c>
      <c r="C1930" s="61" t="str">
        <f t="array" ref="C1930">IFERROR(VLOOKUP(B1930,RT!A:B,2,FALSE),"")</f>
        <v/>
      </c>
      <c r="D1930" s="7" t="str">
        <f t="array" ref="D1930">IFERROR(VLOOKUP(B1930,RT!A:J,10,FALSE),"")</f>
        <v/>
      </c>
      <c r="E1930" s="203">
        <v>10005521309</v>
      </c>
      <c r="F1930" s="204" t="s">
        <v>525</v>
      </c>
      <c r="G1930" s="204" t="s">
        <v>70</v>
      </c>
      <c r="H1930" s="204"/>
      <c r="I1930" s="204" t="s">
        <v>514</v>
      </c>
      <c r="J1930" s="202" t="s">
        <v>75</v>
      </c>
      <c r="K1930" s="169" t="str">
        <f t="array" ref="K1930">IFERROR(VLOOKUP(B1930,RT!A:K,11,FALSE),"")</f>
        <v/>
      </c>
      <c r="L1930" s="170" t="str">
        <f t="array" ref="L1930">IFERROR(VLOOKUP(B1930,RT!A:AJ,36,FALSE),"")</f>
        <v/>
      </c>
      <c r="M1930" s="53" t="str">
        <f t="array" ref="M1930">IFERROR(VLOOKUP(B1930,RT!A:AL,38,FALSE),"")</f>
        <v/>
      </c>
      <c r="N1930" s="52" t="str">
        <f t="array" ref="N1930">IFERROR(VLOOKUP(B1930,RT!A:AK,37,FALSE),"")</f>
        <v/>
      </c>
      <c r="O1930" s="54" t="str">
        <f t="array" ref="O1930">IFERROR(VLOOKUP(B1930,RT!A:I,9,FALSE),"")</f>
        <v/>
      </c>
      <c r="P1930" s="52" t="str">
        <f t="array" ref="P1930">IFERROR(VLOOKUP(B1930,RT!A:H,8,FALSE),"")</f>
        <v/>
      </c>
      <c r="Q1930" s="55" t="str">
        <f t="array" ref="Q1930">IFERROR(VLOOKUP(B1930,RT!A:AA,27,FALSE),"")</f>
        <v/>
      </c>
      <c r="R1930" s="56" t="str">
        <f t="array" ref="R1930">IF(AND(E1930&lt;&gt;"",G1930="INS",K1930="OUI",M1930&gt;0),M1930*IF($O1930&gt;41790,5.94,5.65),"")</f>
        <v/>
      </c>
      <c r="S1930" s="50" t="str">
        <f t="array" ref="S1930">IF(AND(E1930&lt;&gt;"",G1930="REV",K1930="OUI",M1930&gt;0),M1930*IF($O1930&gt;41790,6.2,5.9),"")</f>
        <v/>
      </c>
      <c r="T1930" s="57" t="str">
        <f t="array" ref="T1930">IF(AND(E1930&lt;&gt;"",K1930="NON",OR(L1930="Branchement individuel",L1930="Batiment détruit")),3,"")</f>
        <v/>
      </c>
      <c r="U1930" s="58"/>
      <c r="V1930" s="58" t="str">
        <f t="array" ref="V1930">IF(AND(E1930&lt;&gt;"",K1930="OUI",Q1930="OUI"),18,"")</f>
        <v/>
      </c>
      <c r="W1930" s="49" t="str">
        <f t="array" ref="W1930">IF(AND(E1930&lt;&gt;"",K1930="OUI",Q1930="OUI"),60,"")</f>
        <v/>
      </c>
      <c r="X1930" s="56"/>
      <c r="Y1930" s="49"/>
      <c r="Z1930" s="49"/>
      <c r="AA1930" s="51"/>
      <c r="AB1930" s="48"/>
    </row>
    <row r="1931" spans="1:28" x14ac:dyDescent="0.25">
      <c r="A1931" s="152" t="str">
        <f t="array" ref="A1931">IF(D1931="",RIGHT(E1931,7),"")</f>
        <v>5522135</v>
      </c>
      <c r="B1931" s="152">
        <f t="array" ref="B1931">E1931</f>
        <v>10005522135</v>
      </c>
      <c r="C1931" s="61" t="str">
        <f t="array" ref="C1931">IFERROR(VLOOKUP(B1931,RT!A:B,2,FALSE),"")</f>
        <v/>
      </c>
      <c r="D1931" s="7" t="str">
        <f t="array" ref="D1931">IFERROR(VLOOKUP(B1931,RT!A:J,10,FALSE),"")</f>
        <v/>
      </c>
      <c r="E1931" s="203">
        <v>10005522135</v>
      </c>
      <c r="F1931" s="204" t="s">
        <v>524</v>
      </c>
      <c r="G1931" s="204" t="s">
        <v>70</v>
      </c>
      <c r="H1931" s="204"/>
      <c r="I1931" s="204" t="s">
        <v>514</v>
      </c>
      <c r="J1931" s="202" t="s">
        <v>75</v>
      </c>
      <c r="K1931" s="169" t="str">
        <f t="array" ref="K1931">IFERROR(VLOOKUP(B1931,RT!A:K,11,FALSE),"")</f>
        <v/>
      </c>
      <c r="L1931" s="170" t="str">
        <f t="array" ref="L1931">IFERROR(VLOOKUP(B1931,RT!A:AJ,36,FALSE),"")</f>
        <v/>
      </c>
      <c r="M1931" s="53" t="str">
        <f t="array" ref="M1931">IFERROR(VLOOKUP(B1931,RT!A:AL,38,FALSE),"")</f>
        <v/>
      </c>
      <c r="N1931" s="52" t="str">
        <f t="array" ref="N1931">IFERROR(VLOOKUP(B1931,RT!A:AK,37,FALSE),"")</f>
        <v/>
      </c>
      <c r="O1931" s="54" t="str">
        <f t="array" ref="O1931">IFERROR(VLOOKUP(B1931,RT!A:I,9,FALSE),"")</f>
        <v/>
      </c>
      <c r="P1931" s="52" t="str">
        <f t="array" ref="P1931">IFERROR(VLOOKUP(B1931,RT!A:H,8,FALSE),"")</f>
        <v/>
      </c>
      <c r="Q1931" s="55" t="str">
        <f t="array" ref="Q1931">IFERROR(VLOOKUP(B1931,RT!A:AA,27,FALSE),"")</f>
        <v/>
      </c>
      <c r="R1931" s="56" t="str">
        <f t="array" ref="R1931">IF(AND(E1931&lt;&gt;"",G1931="INS",K1931="OUI",M1931&gt;0),M1931*IF($O1931&gt;41790,5.94,5.65),"")</f>
        <v/>
      </c>
      <c r="S1931" s="50" t="str">
        <f t="array" ref="S1931">IF(AND(E1931&lt;&gt;"",G1931="REV",K1931="OUI",M1931&gt;0),M1931*IF($O1931&gt;41790,6.2,5.9),"")</f>
        <v/>
      </c>
      <c r="T1931" s="57" t="str">
        <f t="array" ref="T1931">IF(AND(E1931&lt;&gt;"",K1931="NON",OR(L1931="Branchement individuel",L1931="Batiment détruit")),3,"")</f>
        <v/>
      </c>
      <c r="U1931" s="58"/>
      <c r="V1931" s="58" t="str">
        <f t="array" ref="V1931">IF(AND(E1931&lt;&gt;"",K1931="OUI",Q1931="OUI"),18,"")</f>
        <v/>
      </c>
      <c r="W1931" s="49" t="str">
        <f t="array" ref="W1931">IF(AND(E1931&lt;&gt;"",K1931="OUI",Q1931="OUI"),60,"")</f>
        <v/>
      </c>
      <c r="X1931" s="56"/>
      <c r="Y1931" s="49"/>
      <c r="Z1931" s="49"/>
      <c r="AA1931" s="51"/>
      <c r="AB1931" s="48"/>
    </row>
    <row r="1932" spans="1:28" x14ac:dyDescent="0.25">
      <c r="A1932" s="152" t="str">
        <f t="array" ref="A1932">IF(D1932="",RIGHT(E1932,7),"")</f>
        <v>5580768</v>
      </c>
      <c r="B1932" s="152">
        <f t="array" ref="B1932">E1932</f>
        <v>10005580768</v>
      </c>
      <c r="C1932" s="61" t="str">
        <f t="array" ref="C1932">IFERROR(VLOOKUP(B1932,RT!A:B,2,FALSE),"")</f>
        <v/>
      </c>
      <c r="D1932" s="7" t="str">
        <f t="array" ref="D1932">IFERROR(VLOOKUP(B1932,RT!A:J,10,FALSE),"")</f>
        <v/>
      </c>
      <c r="E1932" s="203">
        <v>10005580768</v>
      </c>
      <c r="F1932" s="204" t="s">
        <v>523</v>
      </c>
      <c r="G1932" s="204" t="s">
        <v>70</v>
      </c>
      <c r="H1932" s="204"/>
      <c r="I1932" s="204" t="s">
        <v>514</v>
      </c>
      <c r="J1932" s="202" t="s">
        <v>75</v>
      </c>
      <c r="K1932" s="169" t="str">
        <f t="array" ref="K1932">IFERROR(VLOOKUP(B1932,RT!A:K,11,FALSE),"")</f>
        <v/>
      </c>
      <c r="L1932" s="170" t="str">
        <f t="array" ref="L1932">IFERROR(VLOOKUP(B1932,RT!A:AJ,36,FALSE),"")</f>
        <v/>
      </c>
      <c r="M1932" s="53" t="str">
        <f t="array" ref="M1932">IFERROR(VLOOKUP(B1932,RT!A:AL,38,FALSE),"")</f>
        <v/>
      </c>
      <c r="N1932" s="52" t="str">
        <f t="array" ref="N1932">IFERROR(VLOOKUP(B1932,RT!A:AK,37,FALSE),"")</f>
        <v/>
      </c>
      <c r="O1932" s="54" t="str">
        <f t="array" ref="O1932">IFERROR(VLOOKUP(B1932,RT!A:I,9,FALSE),"")</f>
        <v/>
      </c>
      <c r="P1932" s="52" t="str">
        <f t="array" ref="P1932">IFERROR(VLOOKUP(B1932,RT!A:H,8,FALSE),"")</f>
        <v/>
      </c>
      <c r="Q1932" s="55" t="str">
        <f t="array" ref="Q1932">IFERROR(VLOOKUP(B1932,RT!A:AA,27,FALSE),"")</f>
        <v/>
      </c>
      <c r="R1932" s="56" t="str">
        <f t="array" ref="R1932">IF(AND(E1932&lt;&gt;"",G1932="INS",K1932="OUI",M1932&gt;0),M1932*IF($O1932&gt;41790,5.94,5.65),"")</f>
        <v/>
      </c>
      <c r="S1932" s="50" t="str">
        <f t="array" ref="S1932">IF(AND(E1932&lt;&gt;"",G1932="REV",K1932="OUI",M1932&gt;0),M1932*IF($O1932&gt;41790,6.2,5.9),"")</f>
        <v/>
      </c>
      <c r="T1932" s="57" t="str">
        <f t="array" ref="T1932">IF(AND(E1932&lt;&gt;"",K1932="NON",OR(L1932="Branchement individuel",L1932="Batiment détruit")),3,"")</f>
        <v/>
      </c>
      <c r="U1932" s="58"/>
      <c r="V1932" s="58" t="str">
        <f t="array" ref="V1932">IF(AND(E1932&lt;&gt;"",K1932="OUI",Q1932="OUI"),18,"")</f>
        <v/>
      </c>
      <c r="W1932" s="49" t="str">
        <f t="array" ref="W1932">IF(AND(E1932&lt;&gt;"",K1932="OUI",Q1932="OUI"),60,"")</f>
        <v/>
      </c>
      <c r="X1932" s="56"/>
      <c r="Y1932" s="49"/>
      <c r="Z1932" s="49"/>
      <c r="AA1932" s="51"/>
      <c r="AB1932" s="48"/>
    </row>
    <row r="1933" spans="1:28" x14ac:dyDescent="0.25">
      <c r="A1933" s="152" t="str">
        <f t="array" ref="A1933">IF(D1933="",RIGHT(E1933,7),"")</f>
        <v>5584525</v>
      </c>
      <c r="B1933" s="152">
        <f t="array" ref="B1933">E1933</f>
        <v>10005584525</v>
      </c>
      <c r="C1933" s="61" t="str">
        <f t="array" ref="C1933">IFERROR(VLOOKUP(B1933,RT!A:B,2,FALSE),"")</f>
        <v/>
      </c>
      <c r="D1933" s="7" t="str">
        <f t="array" ref="D1933">IFERROR(VLOOKUP(B1933,RT!A:J,10,FALSE),"")</f>
        <v/>
      </c>
      <c r="E1933" s="203">
        <v>10005584525</v>
      </c>
      <c r="F1933" s="204" t="s">
        <v>522</v>
      </c>
      <c r="G1933" s="204" t="s">
        <v>70</v>
      </c>
      <c r="H1933" s="204"/>
      <c r="I1933" s="204" t="s">
        <v>514</v>
      </c>
      <c r="J1933" s="202" t="s">
        <v>75</v>
      </c>
      <c r="K1933" s="169" t="str">
        <f t="array" ref="K1933">IFERROR(VLOOKUP(B1933,RT!A:K,11,FALSE),"")</f>
        <v/>
      </c>
      <c r="L1933" s="170" t="str">
        <f t="array" ref="L1933">IFERROR(VLOOKUP(B1933,RT!A:AJ,36,FALSE),"")</f>
        <v/>
      </c>
      <c r="M1933" s="53" t="str">
        <f t="array" ref="M1933">IFERROR(VLOOKUP(B1933,RT!A:AL,38,FALSE),"")</f>
        <v/>
      </c>
      <c r="N1933" s="52" t="str">
        <f t="array" ref="N1933">IFERROR(VLOOKUP(B1933,RT!A:AK,37,FALSE),"")</f>
        <v/>
      </c>
      <c r="O1933" s="54" t="str">
        <f t="array" ref="O1933">IFERROR(VLOOKUP(B1933,RT!A:I,9,FALSE),"")</f>
        <v/>
      </c>
      <c r="P1933" s="52" t="str">
        <f t="array" ref="P1933">IFERROR(VLOOKUP(B1933,RT!A:H,8,FALSE),"")</f>
        <v/>
      </c>
      <c r="Q1933" s="55" t="str">
        <f t="array" ref="Q1933">IFERROR(VLOOKUP(B1933,RT!A:AA,27,FALSE),"")</f>
        <v/>
      </c>
      <c r="R1933" s="56" t="str">
        <f t="array" ref="R1933">IF(AND(E1933&lt;&gt;"",G1933="INS",K1933="OUI",M1933&gt;0),M1933*IF($O1933&gt;41790,5.94,5.65),"")</f>
        <v/>
      </c>
      <c r="S1933" s="50" t="str">
        <f t="array" ref="S1933">IF(AND(E1933&lt;&gt;"",G1933="REV",K1933="OUI",M1933&gt;0),M1933*IF($O1933&gt;41790,6.2,5.9),"")</f>
        <v/>
      </c>
      <c r="T1933" s="57" t="str">
        <f t="array" ref="T1933">IF(AND(E1933&lt;&gt;"",K1933="NON",OR(L1933="Branchement individuel",L1933="Batiment détruit")),3,"")</f>
        <v/>
      </c>
      <c r="U1933" s="58"/>
      <c r="V1933" s="58" t="str">
        <f t="array" ref="V1933">IF(AND(E1933&lt;&gt;"",K1933="OUI",Q1933="OUI"),18,"")</f>
        <v/>
      </c>
      <c r="W1933" s="49" t="str">
        <f t="array" ref="W1933">IF(AND(E1933&lt;&gt;"",K1933="OUI",Q1933="OUI"),60,"")</f>
        <v/>
      </c>
      <c r="X1933" s="56"/>
      <c r="Y1933" s="49"/>
      <c r="Z1933" s="49"/>
      <c r="AA1933" s="51"/>
      <c r="AB1933" s="48"/>
    </row>
    <row r="1934" spans="1:28" x14ac:dyDescent="0.25">
      <c r="A1934" s="152" t="str">
        <f t="array" ref="A1934">IF(D1934="",RIGHT(E1934,7),"")</f>
        <v>5581437</v>
      </c>
      <c r="B1934" s="152">
        <f t="array" ref="B1934">E1934</f>
        <v>10005581437</v>
      </c>
      <c r="C1934" s="61" t="str">
        <f t="array" ref="C1934">IFERROR(VLOOKUP(B1934,RT!A:B,2,FALSE),"")</f>
        <v/>
      </c>
      <c r="D1934" s="7" t="str">
        <f t="array" ref="D1934">IFERROR(VLOOKUP(B1934,RT!A:J,10,FALSE),"")</f>
        <v/>
      </c>
      <c r="E1934" s="203">
        <v>10005581437</v>
      </c>
      <c r="F1934" s="204" t="s">
        <v>521</v>
      </c>
      <c r="G1934" s="204" t="s">
        <v>70</v>
      </c>
      <c r="H1934" s="204"/>
      <c r="I1934" s="204" t="s">
        <v>514</v>
      </c>
      <c r="J1934" s="202" t="s">
        <v>75</v>
      </c>
      <c r="K1934" s="169" t="str">
        <f t="array" ref="K1934">IFERROR(VLOOKUP(B1934,RT!A:K,11,FALSE),"")</f>
        <v/>
      </c>
      <c r="L1934" s="170" t="str">
        <f t="array" ref="L1934">IFERROR(VLOOKUP(B1934,RT!A:AJ,36,FALSE),"")</f>
        <v/>
      </c>
      <c r="M1934" s="53" t="str">
        <f t="array" ref="M1934">IFERROR(VLOOKUP(B1934,RT!A:AL,38,FALSE),"")</f>
        <v/>
      </c>
      <c r="N1934" s="52" t="str">
        <f t="array" ref="N1934">IFERROR(VLOOKUP(B1934,RT!A:AK,37,FALSE),"")</f>
        <v/>
      </c>
      <c r="O1934" s="54" t="str">
        <f t="array" ref="O1934">IFERROR(VLOOKUP(B1934,RT!A:I,9,FALSE),"")</f>
        <v/>
      </c>
      <c r="P1934" s="52" t="str">
        <f t="array" ref="P1934">IFERROR(VLOOKUP(B1934,RT!A:H,8,FALSE),"")</f>
        <v/>
      </c>
      <c r="Q1934" s="55" t="str">
        <f t="array" ref="Q1934">IFERROR(VLOOKUP(B1934,RT!A:AA,27,FALSE),"")</f>
        <v/>
      </c>
      <c r="R1934" s="56" t="str">
        <f t="array" ref="R1934">IF(AND(E1934&lt;&gt;"",G1934="INS",K1934="OUI",M1934&gt;0),M1934*IF($O1934&gt;41790,5.94,5.65),"")</f>
        <v/>
      </c>
      <c r="S1934" s="50" t="str">
        <f t="array" ref="S1934">IF(AND(E1934&lt;&gt;"",G1934="REV",K1934="OUI",M1934&gt;0),M1934*IF($O1934&gt;41790,6.2,5.9),"")</f>
        <v/>
      </c>
      <c r="T1934" s="57" t="str">
        <f t="array" ref="T1934">IF(AND(E1934&lt;&gt;"",K1934="NON",OR(L1934="Branchement individuel",L1934="Batiment détruit")),3,"")</f>
        <v/>
      </c>
      <c r="U1934" s="58"/>
      <c r="V1934" s="58" t="str">
        <f t="array" ref="V1934">IF(AND(E1934&lt;&gt;"",K1934="OUI",Q1934="OUI"),18,"")</f>
        <v/>
      </c>
      <c r="W1934" s="49" t="str">
        <f t="array" ref="W1934">IF(AND(E1934&lt;&gt;"",K1934="OUI",Q1934="OUI"),60,"")</f>
        <v/>
      </c>
      <c r="X1934" s="56"/>
      <c r="Y1934" s="49"/>
      <c r="Z1934" s="49"/>
      <c r="AA1934" s="51"/>
      <c r="AB1934" s="48"/>
    </row>
    <row r="1935" spans="1:28" x14ac:dyDescent="0.25">
      <c r="A1935" s="152" t="str">
        <f t="array" ref="A1935">IF(D1935="",RIGHT(E1935,7),"")</f>
        <v>5581436</v>
      </c>
      <c r="B1935" s="152">
        <f t="array" ref="B1935">E1935</f>
        <v>10005581436</v>
      </c>
      <c r="C1935" s="61" t="str">
        <f t="array" ref="C1935">IFERROR(VLOOKUP(B1935,RT!A:B,2,FALSE),"")</f>
        <v/>
      </c>
      <c r="D1935" s="7" t="str">
        <f t="array" ref="D1935">IFERROR(VLOOKUP(B1935,RT!A:J,10,FALSE),"")</f>
        <v/>
      </c>
      <c r="E1935" s="203">
        <v>10005581436</v>
      </c>
      <c r="F1935" s="204" t="s">
        <v>545</v>
      </c>
      <c r="G1935" s="204" t="s">
        <v>70</v>
      </c>
      <c r="H1935" s="204"/>
      <c r="I1935" s="204" t="s">
        <v>514</v>
      </c>
      <c r="J1935" s="202" t="s">
        <v>75</v>
      </c>
      <c r="K1935" s="169" t="str">
        <f t="array" ref="K1935">IFERROR(VLOOKUP(B1935,RT!A:K,11,FALSE),"")</f>
        <v/>
      </c>
      <c r="L1935" s="170" t="str">
        <f t="array" ref="L1935">IFERROR(VLOOKUP(B1935,RT!A:AJ,36,FALSE),"")</f>
        <v/>
      </c>
      <c r="M1935" s="53" t="str">
        <f t="array" ref="M1935">IFERROR(VLOOKUP(B1935,RT!A:AL,38,FALSE),"")</f>
        <v/>
      </c>
      <c r="N1935" s="52" t="str">
        <f t="array" ref="N1935">IFERROR(VLOOKUP(B1935,RT!A:AK,37,FALSE),"")</f>
        <v/>
      </c>
      <c r="O1935" s="54" t="str">
        <f t="array" ref="O1935">IFERROR(VLOOKUP(B1935,RT!A:I,9,FALSE),"")</f>
        <v/>
      </c>
      <c r="P1935" s="52" t="str">
        <f t="array" ref="P1935">IFERROR(VLOOKUP(B1935,RT!A:H,8,FALSE),"")</f>
        <v/>
      </c>
      <c r="Q1935" s="55" t="str">
        <f t="array" ref="Q1935">IFERROR(VLOOKUP(B1935,RT!A:AA,27,FALSE),"")</f>
        <v/>
      </c>
      <c r="R1935" s="56" t="str">
        <f t="array" ref="R1935">IF(AND(E1935&lt;&gt;"",G1935="INS",K1935="OUI",M1935&gt;0),M1935*IF($O1935&gt;41790,5.94,5.65),"")</f>
        <v/>
      </c>
      <c r="S1935" s="50" t="str">
        <f t="array" ref="S1935">IF(AND(E1935&lt;&gt;"",G1935="REV",K1935="OUI",M1935&gt;0),M1935*IF($O1935&gt;41790,6.2,5.9),"")</f>
        <v/>
      </c>
      <c r="T1935" s="57" t="str">
        <f t="array" ref="T1935">IF(AND(E1935&lt;&gt;"",K1935="NON",OR(L1935="Branchement individuel",L1935="Batiment détruit")),3,"")</f>
        <v/>
      </c>
      <c r="U1935" s="58"/>
      <c r="V1935" s="58" t="str">
        <f t="array" ref="V1935">IF(AND(E1935&lt;&gt;"",K1935="OUI",Q1935="OUI"),18,"")</f>
        <v/>
      </c>
      <c r="W1935" s="49" t="str">
        <f t="array" ref="W1935">IF(AND(E1935&lt;&gt;"",K1935="OUI",Q1935="OUI"),60,"")</f>
        <v/>
      </c>
      <c r="X1935" s="56"/>
      <c r="Y1935" s="49"/>
      <c r="Z1935" s="49"/>
      <c r="AA1935" s="51"/>
      <c r="AB1935" s="48"/>
    </row>
    <row r="1936" spans="1:28" x14ac:dyDescent="0.25">
      <c r="A1936" s="152" t="str">
        <f t="array" ref="A1936">IF(D1936="",RIGHT(E1936,7),"")</f>
        <v>5501408</v>
      </c>
      <c r="B1936" s="152">
        <f t="array" ref="B1936">E1936</f>
        <v>10005501408</v>
      </c>
      <c r="C1936" s="61" t="str">
        <f t="array" ref="C1936">IFERROR(VLOOKUP(B1936,RT!A:B,2,FALSE),"")</f>
        <v/>
      </c>
      <c r="D1936" s="7" t="str">
        <f t="array" ref="D1936">IFERROR(VLOOKUP(B1936,RT!A:J,10,FALSE),"")</f>
        <v/>
      </c>
      <c r="E1936" s="203">
        <v>10005501408</v>
      </c>
      <c r="F1936" s="204" t="s">
        <v>558</v>
      </c>
      <c r="G1936" s="204" t="s">
        <v>70</v>
      </c>
      <c r="H1936" s="204"/>
      <c r="I1936" s="204" t="s">
        <v>514</v>
      </c>
      <c r="J1936" s="202" t="s">
        <v>75</v>
      </c>
      <c r="K1936" s="169" t="str">
        <f t="array" ref="K1936">IFERROR(VLOOKUP(B1936,RT!A:K,11,FALSE),"")</f>
        <v/>
      </c>
      <c r="L1936" s="170" t="str">
        <f t="array" ref="L1936">IFERROR(VLOOKUP(B1936,RT!A:AJ,36,FALSE),"")</f>
        <v/>
      </c>
      <c r="M1936" s="53" t="str">
        <f t="array" ref="M1936">IFERROR(VLOOKUP(B1936,RT!A:AL,38,FALSE),"")</f>
        <v/>
      </c>
      <c r="N1936" s="52" t="str">
        <f t="array" ref="N1936">IFERROR(VLOOKUP(B1936,RT!A:AK,37,FALSE),"")</f>
        <v/>
      </c>
      <c r="O1936" s="54" t="str">
        <f t="array" ref="O1936">IFERROR(VLOOKUP(B1936,RT!A:I,9,FALSE),"")</f>
        <v/>
      </c>
      <c r="P1936" s="52" t="str">
        <f t="array" ref="P1936">IFERROR(VLOOKUP(B1936,RT!A:H,8,FALSE),"")</f>
        <v/>
      </c>
      <c r="Q1936" s="55" t="str">
        <f t="array" ref="Q1936">IFERROR(VLOOKUP(B1936,RT!A:AA,27,FALSE),"")</f>
        <v/>
      </c>
      <c r="R1936" s="56" t="str">
        <f t="array" ref="R1936">IF(AND(E1936&lt;&gt;"",G1936="INS",K1936="OUI",M1936&gt;0),M1936*IF($O1936&gt;41790,5.94,5.65),"")</f>
        <v/>
      </c>
      <c r="S1936" s="50" t="str">
        <f t="array" ref="S1936">IF(AND(E1936&lt;&gt;"",G1936="REV",K1936="OUI",M1936&gt;0),M1936*IF($O1936&gt;41790,6.2,5.9),"")</f>
        <v/>
      </c>
      <c r="T1936" s="57" t="str">
        <f t="array" ref="T1936">IF(AND(E1936&lt;&gt;"",K1936="NON",OR(L1936="Branchement individuel",L1936="Batiment détruit")),3,"")</f>
        <v/>
      </c>
      <c r="U1936" s="58"/>
      <c r="V1936" s="58" t="str">
        <f t="array" ref="V1936">IF(AND(E1936&lt;&gt;"",K1936="OUI",Q1936="OUI"),18,"")</f>
        <v/>
      </c>
      <c r="W1936" s="49" t="str">
        <f t="array" ref="W1936">IF(AND(E1936&lt;&gt;"",K1936="OUI",Q1936="OUI"),60,"")</f>
        <v/>
      </c>
      <c r="X1936" s="56"/>
      <c r="Y1936" s="49"/>
      <c r="Z1936" s="49"/>
      <c r="AA1936" s="51"/>
      <c r="AB1936" s="48"/>
    </row>
    <row r="1937" spans="1:28" x14ac:dyDescent="0.25">
      <c r="A1937" s="152" t="str">
        <f t="array" ref="A1937">IF(D1937="",RIGHT(E1937,7),"")</f>
        <v>5580767</v>
      </c>
      <c r="B1937" s="152">
        <f t="array" ref="B1937">E1937</f>
        <v>10005580767</v>
      </c>
      <c r="C1937" s="61" t="str">
        <f t="array" ref="C1937">IFERROR(VLOOKUP(B1937,RT!A:B,2,FALSE),"")</f>
        <v/>
      </c>
      <c r="D1937" s="7" t="str">
        <f t="array" ref="D1937">IFERROR(VLOOKUP(B1937,RT!A:J,10,FALSE),"")</f>
        <v/>
      </c>
      <c r="E1937" s="203">
        <v>10005580767</v>
      </c>
      <c r="F1937" s="204" t="s">
        <v>517</v>
      </c>
      <c r="G1937" s="204" t="s">
        <v>70</v>
      </c>
      <c r="H1937" s="204"/>
      <c r="I1937" s="204" t="s">
        <v>514</v>
      </c>
      <c r="J1937" s="202" t="s">
        <v>75</v>
      </c>
      <c r="K1937" s="169" t="str">
        <f t="array" ref="K1937">IFERROR(VLOOKUP(B1937,RT!A:K,11,FALSE),"")</f>
        <v/>
      </c>
      <c r="L1937" s="170" t="str">
        <f t="array" ref="L1937">IFERROR(VLOOKUP(B1937,RT!A:AJ,36,FALSE),"")</f>
        <v/>
      </c>
      <c r="M1937" s="53" t="str">
        <f t="array" ref="M1937">IFERROR(VLOOKUP(B1937,RT!A:AL,38,FALSE),"")</f>
        <v/>
      </c>
      <c r="N1937" s="52" t="str">
        <f t="array" ref="N1937">IFERROR(VLOOKUP(B1937,RT!A:AK,37,FALSE),"")</f>
        <v/>
      </c>
      <c r="O1937" s="54" t="str">
        <f t="array" ref="O1937">IFERROR(VLOOKUP(B1937,RT!A:I,9,FALSE),"")</f>
        <v/>
      </c>
      <c r="P1937" s="52" t="str">
        <f t="array" ref="P1937">IFERROR(VLOOKUP(B1937,RT!A:H,8,FALSE),"")</f>
        <v/>
      </c>
      <c r="Q1937" s="55" t="str">
        <f t="array" ref="Q1937">IFERROR(VLOOKUP(B1937,RT!A:AA,27,FALSE),"")</f>
        <v/>
      </c>
      <c r="R1937" s="56" t="str">
        <f t="array" ref="R1937">IF(AND(E1937&lt;&gt;"",G1937="INS",K1937="OUI",M1937&gt;0),M1937*IF($O1937&gt;41790,5.94,5.65),"")</f>
        <v/>
      </c>
      <c r="S1937" s="50" t="str">
        <f t="array" ref="S1937">IF(AND(E1937&lt;&gt;"",G1937="REV",K1937="OUI",M1937&gt;0),M1937*IF($O1937&gt;41790,6.2,5.9),"")</f>
        <v/>
      </c>
      <c r="T1937" s="57" t="str">
        <f t="array" ref="T1937">IF(AND(E1937&lt;&gt;"",K1937="NON",OR(L1937="Branchement individuel",L1937="Batiment détruit")),3,"")</f>
        <v/>
      </c>
      <c r="U1937" s="58"/>
      <c r="V1937" s="58" t="str">
        <f t="array" ref="V1937">IF(AND(E1937&lt;&gt;"",K1937="OUI",Q1937="OUI"),18,"")</f>
        <v/>
      </c>
      <c r="W1937" s="49" t="str">
        <f t="array" ref="W1937">IF(AND(E1937&lt;&gt;"",K1937="OUI",Q1937="OUI"),60,"")</f>
        <v/>
      </c>
      <c r="X1937" s="56"/>
      <c r="Y1937" s="49"/>
      <c r="Z1937" s="49"/>
      <c r="AA1937" s="51"/>
      <c r="AB1937" s="48"/>
    </row>
    <row r="1938" spans="1:28" x14ac:dyDescent="0.25">
      <c r="A1938" s="152" t="str">
        <f t="array" ref="A1938">IF(D1938="",RIGHT(E1938,7),"")</f>
        <v>5502438</v>
      </c>
      <c r="B1938" s="152">
        <f t="array" ref="B1938">E1938</f>
        <v>10005502438</v>
      </c>
      <c r="C1938" s="61" t="str">
        <f t="array" ref="C1938">IFERROR(VLOOKUP(B1938,RT!A:B,2,FALSE),"")</f>
        <v/>
      </c>
      <c r="D1938" s="7" t="str">
        <f t="array" ref="D1938">IFERROR(VLOOKUP(B1938,RT!A:J,10,FALSE),"")</f>
        <v/>
      </c>
      <c r="E1938" s="203">
        <v>10005502438</v>
      </c>
      <c r="F1938" s="204" t="s">
        <v>546</v>
      </c>
      <c r="G1938" s="204" t="s">
        <v>70</v>
      </c>
      <c r="H1938" s="204"/>
      <c r="I1938" s="204" t="s">
        <v>514</v>
      </c>
      <c r="J1938" s="202" t="s">
        <v>75</v>
      </c>
      <c r="K1938" s="169" t="str">
        <f t="array" ref="K1938">IFERROR(VLOOKUP(B1938,RT!A:K,11,FALSE),"")</f>
        <v/>
      </c>
      <c r="L1938" s="170" t="str">
        <f t="array" ref="L1938">IFERROR(VLOOKUP(B1938,RT!A:AJ,36,FALSE),"")</f>
        <v/>
      </c>
      <c r="M1938" s="53" t="str">
        <f t="array" ref="M1938">IFERROR(VLOOKUP(B1938,RT!A:AL,38,FALSE),"")</f>
        <v/>
      </c>
      <c r="N1938" s="52" t="str">
        <f t="array" ref="N1938">IFERROR(VLOOKUP(B1938,RT!A:AK,37,FALSE),"")</f>
        <v/>
      </c>
      <c r="O1938" s="54" t="str">
        <f t="array" ref="O1938">IFERROR(VLOOKUP(B1938,RT!A:I,9,FALSE),"")</f>
        <v/>
      </c>
      <c r="P1938" s="52" t="str">
        <f t="array" ref="P1938">IFERROR(VLOOKUP(B1938,RT!A:H,8,FALSE),"")</f>
        <v/>
      </c>
      <c r="Q1938" s="55" t="str">
        <f t="array" ref="Q1938">IFERROR(VLOOKUP(B1938,RT!A:AA,27,FALSE),"")</f>
        <v/>
      </c>
      <c r="R1938" s="56" t="str">
        <f t="array" ref="R1938">IF(AND(E1938&lt;&gt;"",G1938="INS",K1938="OUI",M1938&gt;0),M1938*IF($O1938&gt;41790,5.94,5.65),"")</f>
        <v/>
      </c>
      <c r="S1938" s="50" t="str">
        <f t="array" ref="S1938">IF(AND(E1938&lt;&gt;"",G1938="REV",K1938="OUI",M1938&gt;0),M1938*IF($O1938&gt;41790,6.2,5.9),"")</f>
        <v/>
      </c>
      <c r="T1938" s="57" t="str">
        <f t="array" ref="T1938">IF(AND(E1938&lt;&gt;"",K1938="NON",OR(L1938="Branchement individuel",L1938="Batiment détruit")),3,"")</f>
        <v/>
      </c>
      <c r="U1938" s="58"/>
      <c r="V1938" s="58" t="str">
        <f t="array" ref="V1938">IF(AND(E1938&lt;&gt;"",K1938="OUI",Q1938="OUI"),18,"")</f>
        <v/>
      </c>
      <c r="W1938" s="49" t="str">
        <f t="array" ref="W1938">IF(AND(E1938&lt;&gt;"",K1938="OUI",Q1938="OUI"),60,"")</f>
        <v/>
      </c>
      <c r="X1938" s="56"/>
      <c r="Y1938" s="49"/>
      <c r="Z1938" s="49"/>
      <c r="AA1938" s="51"/>
      <c r="AB1938" s="48"/>
    </row>
    <row r="1939" spans="1:28" x14ac:dyDescent="0.25">
      <c r="A1939" s="152" t="str">
        <f t="array" ref="A1939">IF(D1939="",RIGHT(E1939,7),"")</f>
        <v>5582672</v>
      </c>
      <c r="B1939" s="152">
        <f t="array" ref="B1939">E1939</f>
        <v>10005582672</v>
      </c>
      <c r="C1939" s="61" t="str">
        <f t="array" ref="C1939">IFERROR(VLOOKUP(B1939,RT!A:B,2,FALSE),"")</f>
        <v/>
      </c>
      <c r="D1939" s="7" t="str">
        <f t="array" ref="D1939">IFERROR(VLOOKUP(B1939,RT!A:J,10,FALSE),"")</f>
        <v/>
      </c>
      <c r="E1939" s="203">
        <v>10005582672</v>
      </c>
      <c r="F1939" s="204" t="s">
        <v>544</v>
      </c>
      <c r="G1939" s="204" t="s">
        <v>70</v>
      </c>
      <c r="H1939" s="204"/>
      <c r="I1939" s="204" t="s">
        <v>514</v>
      </c>
      <c r="J1939" s="202" t="s">
        <v>75</v>
      </c>
      <c r="K1939" s="169" t="str">
        <f t="array" ref="K1939">IFERROR(VLOOKUP(B1939,RT!A:K,11,FALSE),"")</f>
        <v/>
      </c>
      <c r="L1939" s="170" t="str">
        <f t="array" ref="L1939">IFERROR(VLOOKUP(B1939,RT!A:AJ,36,FALSE),"")</f>
        <v/>
      </c>
      <c r="M1939" s="53" t="str">
        <f t="array" ref="M1939">IFERROR(VLOOKUP(B1939,RT!A:AL,38,FALSE),"")</f>
        <v/>
      </c>
      <c r="N1939" s="52" t="str">
        <f t="array" ref="N1939">IFERROR(VLOOKUP(B1939,RT!A:AK,37,FALSE),"")</f>
        <v/>
      </c>
      <c r="O1939" s="54" t="str">
        <f t="array" ref="O1939">IFERROR(VLOOKUP(B1939,RT!A:I,9,FALSE),"")</f>
        <v/>
      </c>
      <c r="P1939" s="52" t="str">
        <f t="array" ref="P1939">IFERROR(VLOOKUP(B1939,RT!A:H,8,FALSE),"")</f>
        <v/>
      </c>
      <c r="Q1939" s="55" t="str">
        <f t="array" ref="Q1939">IFERROR(VLOOKUP(B1939,RT!A:AA,27,FALSE),"")</f>
        <v/>
      </c>
      <c r="R1939" s="56" t="str">
        <f t="array" ref="R1939">IF(AND(E1939&lt;&gt;"",G1939="INS",K1939="OUI",M1939&gt;0),M1939*IF($O1939&gt;41790,5.94,5.65),"")</f>
        <v/>
      </c>
      <c r="S1939" s="50" t="str">
        <f t="array" ref="S1939">IF(AND(E1939&lt;&gt;"",G1939="REV",K1939="OUI",M1939&gt;0),M1939*IF($O1939&gt;41790,6.2,5.9),"")</f>
        <v/>
      </c>
      <c r="T1939" s="57" t="str">
        <f t="array" ref="T1939">IF(AND(E1939&lt;&gt;"",K1939="NON",OR(L1939="Branchement individuel",L1939="Batiment détruit")),3,"")</f>
        <v/>
      </c>
      <c r="U1939" s="58"/>
      <c r="V1939" s="58" t="str">
        <f t="array" ref="V1939">IF(AND(E1939&lt;&gt;"",K1939="OUI",Q1939="OUI"),18,"")</f>
        <v/>
      </c>
      <c r="W1939" s="49" t="str">
        <f t="array" ref="W1939">IF(AND(E1939&lt;&gt;"",K1939="OUI",Q1939="OUI"),60,"")</f>
        <v/>
      </c>
      <c r="X1939" s="56"/>
      <c r="Y1939" s="49"/>
      <c r="Z1939" s="49"/>
      <c r="AA1939" s="51"/>
      <c r="AB1939" s="48"/>
    </row>
    <row r="1940" spans="1:28" x14ac:dyDescent="0.25">
      <c r="A1940" s="152" t="str">
        <f t="array" ref="A1940">IF(D1940="",RIGHT(E1940,7),"")</f>
        <v>5585743</v>
      </c>
      <c r="B1940" s="152">
        <f t="array" ref="B1940">E1940</f>
        <v>10005585743</v>
      </c>
      <c r="C1940" s="61" t="str">
        <f t="array" ref="C1940">IFERROR(VLOOKUP(B1940,RT!A:B,2,FALSE),"")</f>
        <v/>
      </c>
      <c r="D1940" s="7" t="str">
        <f t="array" ref="D1940">IFERROR(VLOOKUP(B1940,RT!A:J,10,FALSE),"")</f>
        <v/>
      </c>
      <c r="E1940" s="203">
        <v>10005585743</v>
      </c>
      <c r="F1940" s="204" t="s">
        <v>547</v>
      </c>
      <c r="G1940" s="204" t="s">
        <v>70</v>
      </c>
      <c r="H1940" s="204"/>
      <c r="I1940" s="204" t="s">
        <v>514</v>
      </c>
      <c r="J1940" s="202" t="s">
        <v>75</v>
      </c>
      <c r="K1940" s="169" t="str">
        <f t="array" ref="K1940">IFERROR(VLOOKUP(B1940,RT!A:K,11,FALSE),"")</f>
        <v/>
      </c>
      <c r="L1940" s="170" t="str">
        <f t="array" ref="L1940">IFERROR(VLOOKUP(B1940,RT!A:AJ,36,FALSE),"")</f>
        <v/>
      </c>
      <c r="M1940" s="53" t="str">
        <f t="array" ref="M1940">IFERROR(VLOOKUP(B1940,RT!A:AL,38,FALSE),"")</f>
        <v/>
      </c>
      <c r="N1940" s="52" t="str">
        <f t="array" ref="N1940">IFERROR(VLOOKUP(B1940,RT!A:AK,37,FALSE),"")</f>
        <v/>
      </c>
      <c r="O1940" s="54" t="str">
        <f t="array" ref="O1940">IFERROR(VLOOKUP(B1940,RT!A:I,9,FALSE),"")</f>
        <v/>
      </c>
      <c r="P1940" s="52" t="str">
        <f t="array" ref="P1940">IFERROR(VLOOKUP(B1940,RT!A:H,8,FALSE),"")</f>
        <v/>
      </c>
      <c r="Q1940" s="55" t="str">
        <f t="array" ref="Q1940">IFERROR(VLOOKUP(B1940,RT!A:AA,27,FALSE),"")</f>
        <v/>
      </c>
      <c r="R1940" s="56" t="str">
        <f t="array" ref="R1940">IF(AND(E1940&lt;&gt;"",G1940="INS",K1940="OUI",M1940&gt;0),M1940*IF($O1940&gt;41790,5.94,5.65),"")</f>
        <v/>
      </c>
      <c r="S1940" s="50" t="str">
        <f t="array" ref="S1940">IF(AND(E1940&lt;&gt;"",G1940="REV",K1940="OUI",M1940&gt;0),M1940*IF($O1940&gt;41790,6.2,5.9),"")</f>
        <v/>
      </c>
      <c r="T1940" s="57" t="str">
        <f t="array" ref="T1940">IF(AND(E1940&lt;&gt;"",K1940="NON",OR(L1940="Branchement individuel",L1940="Batiment détruit")),3,"")</f>
        <v/>
      </c>
      <c r="U1940" s="58"/>
      <c r="V1940" s="58" t="str">
        <f t="array" ref="V1940">IF(AND(E1940&lt;&gt;"",K1940="OUI",Q1940="OUI"),18,"")</f>
        <v/>
      </c>
      <c r="W1940" s="49" t="str">
        <f t="array" ref="W1940">IF(AND(E1940&lt;&gt;"",K1940="OUI",Q1940="OUI"),60,"")</f>
        <v/>
      </c>
      <c r="X1940" s="56"/>
      <c r="Y1940" s="49"/>
      <c r="Z1940" s="49"/>
      <c r="AA1940" s="51"/>
      <c r="AB1940" s="48"/>
    </row>
    <row r="1941" spans="1:28" x14ac:dyDescent="0.25">
      <c r="A1941" s="152" t="str">
        <f t="array" ref="A1941">IF(D1941="",RIGHT(E1941,7),"")</f>
        <v>5580083</v>
      </c>
      <c r="B1941" s="152">
        <f t="array" ref="B1941">E1941</f>
        <v>10005580083</v>
      </c>
      <c r="C1941" s="61" t="str">
        <f t="array" ref="C1941">IFERROR(VLOOKUP(B1941,RT!A:B,2,FALSE),"")</f>
        <v/>
      </c>
      <c r="D1941" s="7" t="str">
        <f t="array" ref="D1941">IFERROR(VLOOKUP(B1941,RT!A:J,10,FALSE),"")</f>
        <v/>
      </c>
      <c r="E1941" s="203">
        <v>10005580083</v>
      </c>
      <c r="F1941" s="204" t="s">
        <v>543</v>
      </c>
      <c r="G1941" s="204" t="s">
        <v>70</v>
      </c>
      <c r="H1941" s="204"/>
      <c r="I1941" s="204" t="s">
        <v>514</v>
      </c>
      <c r="J1941" s="202" t="s">
        <v>75</v>
      </c>
      <c r="K1941" s="169" t="str">
        <f t="array" ref="K1941">IFERROR(VLOOKUP(B1941,RT!A:K,11,FALSE),"")</f>
        <v/>
      </c>
      <c r="L1941" s="170" t="str">
        <f t="array" ref="L1941">IFERROR(VLOOKUP(B1941,RT!A:AJ,36,FALSE),"")</f>
        <v/>
      </c>
      <c r="M1941" s="53" t="str">
        <f t="array" ref="M1941">IFERROR(VLOOKUP(B1941,RT!A:AL,38,FALSE),"")</f>
        <v/>
      </c>
      <c r="N1941" s="52" t="str">
        <f t="array" ref="N1941">IFERROR(VLOOKUP(B1941,RT!A:AK,37,FALSE),"")</f>
        <v/>
      </c>
      <c r="O1941" s="54" t="str">
        <f t="array" ref="O1941">IFERROR(VLOOKUP(B1941,RT!A:I,9,FALSE),"")</f>
        <v/>
      </c>
      <c r="P1941" s="52" t="str">
        <f t="array" ref="P1941">IFERROR(VLOOKUP(B1941,RT!A:H,8,FALSE),"")</f>
        <v/>
      </c>
      <c r="Q1941" s="55" t="str">
        <f t="array" ref="Q1941">IFERROR(VLOOKUP(B1941,RT!A:AA,27,FALSE),"")</f>
        <v/>
      </c>
      <c r="R1941" s="56" t="str">
        <f t="array" ref="R1941">IF(AND(E1941&lt;&gt;"",G1941="INS",K1941="OUI",M1941&gt;0),M1941*IF($O1941&gt;41790,5.94,5.65),"")</f>
        <v/>
      </c>
      <c r="S1941" s="50" t="str">
        <f t="array" ref="S1941">IF(AND(E1941&lt;&gt;"",G1941="REV",K1941="OUI",M1941&gt;0),M1941*IF($O1941&gt;41790,6.2,5.9),"")</f>
        <v/>
      </c>
      <c r="T1941" s="57" t="str">
        <f t="array" ref="T1941">IF(AND(E1941&lt;&gt;"",K1941="NON",OR(L1941="Branchement individuel",L1941="Batiment détruit")),3,"")</f>
        <v/>
      </c>
      <c r="U1941" s="58"/>
      <c r="V1941" s="58" t="str">
        <f t="array" ref="V1941">IF(AND(E1941&lt;&gt;"",K1941="OUI",Q1941="OUI"),18,"")</f>
        <v/>
      </c>
      <c r="W1941" s="49" t="str">
        <f t="array" ref="W1941">IF(AND(E1941&lt;&gt;"",K1941="OUI",Q1941="OUI"),60,"")</f>
        <v/>
      </c>
      <c r="X1941" s="56"/>
      <c r="Y1941" s="49"/>
      <c r="Z1941" s="49"/>
      <c r="AA1941" s="51"/>
      <c r="AB1941" s="48"/>
    </row>
    <row r="1942" spans="1:28" x14ac:dyDescent="0.25">
      <c r="A1942" s="152" t="str">
        <f t="array" ref="A1942">IF(D1942="",RIGHT(E1942,7),"")</f>
        <v>5522979</v>
      </c>
      <c r="B1942" s="152">
        <f t="array" ref="B1942">E1942</f>
        <v>10005522979</v>
      </c>
      <c r="C1942" s="61" t="str">
        <f t="array" ref="C1942">IFERROR(VLOOKUP(B1942,RT!A:B,2,FALSE),"")</f>
        <v/>
      </c>
      <c r="D1942" s="7" t="str">
        <f t="array" ref="D1942">IFERROR(VLOOKUP(B1942,RT!A:J,10,FALSE),"")</f>
        <v/>
      </c>
      <c r="E1942" s="203">
        <v>10005522979</v>
      </c>
      <c r="F1942" s="204" t="s">
        <v>551</v>
      </c>
      <c r="G1942" s="204" t="s">
        <v>70</v>
      </c>
      <c r="H1942" s="204"/>
      <c r="I1942" s="204" t="s">
        <v>514</v>
      </c>
      <c r="J1942" s="202" t="s">
        <v>75</v>
      </c>
      <c r="K1942" s="169" t="str">
        <f t="array" ref="K1942">IFERROR(VLOOKUP(B1942,RT!A:K,11,FALSE),"")</f>
        <v/>
      </c>
      <c r="L1942" s="170" t="str">
        <f t="array" ref="L1942">IFERROR(VLOOKUP(B1942,RT!A:AJ,36,FALSE),"")</f>
        <v/>
      </c>
      <c r="M1942" s="53" t="str">
        <f t="array" ref="M1942">IFERROR(VLOOKUP(B1942,RT!A:AL,38,FALSE),"")</f>
        <v/>
      </c>
      <c r="N1942" s="52" t="str">
        <f t="array" ref="N1942">IFERROR(VLOOKUP(B1942,RT!A:AK,37,FALSE),"")</f>
        <v/>
      </c>
      <c r="O1942" s="54" t="str">
        <f t="array" ref="O1942">IFERROR(VLOOKUP(B1942,RT!A:I,9,FALSE),"")</f>
        <v/>
      </c>
      <c r="P1942" s="52" t="str">
        <f t="array" ref="P1942">IFERROR(VLOOKUP(B1942,RT!A:H,8,FALSE),"")</f>
        <v/>
      </c>
      <c r="Q1942" s="55" t="str">
        <f t="array" ref="Q1942">IFERROR(VLOOKUP(B1942,RT!A:AA,27,FALSE),"")</f>
        <v/>
      </c>
      <c r="R1942" s="56" t="str">
        <f t="array" ref="R1942">IF(AND(E1942&lt;&gt;"",G1942="INS",K1942="OUI",M1942&gt;0),M1942*IF($O1942&gt;41790,5.94,5.65),"")</f>
        <v/>
      </c>
      <c r="S1942" s="50" t="str">
        <f t="array" ref="S1942">IF(AND(E1942&lt;&gt;"",G1942="REV",K1942="OUI",M1942&gt;0),M1942*IF($O1942&gt;41790,6.2,5.9),"")</f>
        <v/>
      </c>
      <c r="T1942" s="57" t="str">
        <f t="array" ref="T1942">IF(AND(E1942&lt;&gt;"",K1942="NON",OR(L1942="Branchement individuel",L1942="Batiment détruit")),3,"")</f>
        <v/>
      </c>
      <c r="U1942" s="58"/>
      <c r="V1942" s="58" t="str">
        <f t="array" ref="V1942">IF(AND(E1942&lt;&gt;"",K1942="OUI",Q1942="OUI"),18,"")</f>
        <v/>
      </c>
      <c r="W1942" s="49" t="str">
        <f t="array" ref="W1942">IF(AND(E1942&lt;&gt;"",K1942="OUI",Q1942="OUI"),60,"")</f>
        <v/>
      </c>
      <c r="X1942" s="56"/>
      <c r="Y1942" s="49"/>
      <c r="Z1942" s="49"/>
      <c r="AA1942" s="51"/>
      <c r="AB1942" s="48"/>
    </row>
    <row r="1943" spans="1:28" x14ac:dyDescent="0.25">
      <c r="A1943" s="152" t="str">
        <f t="array" ref="A1943">IF(D1943="",RIGHT(E1943,7),"")</f>
        <v>5504075</v>
      </c>
      <c r="B1943" s="152">
        <f t="array" ref="B1943">E1943</f>
        <v>10005504075</v>
      </c>
      <c r="C1943" s="61" t="str">
        <f t="array" ref="C1943">IFERROR(VLOOKUP(B1943,RT!A:B,2,FALSE),"")</f>
        <v/>
      </c>
      <c r="D1943" s="7" t="str">
        <f t="array" ref="D1943">IFERROR(VLOOKUP(B1943,RT!A:J,10,FALSE),"")</f>
        <v/>
      </c>
      <c r="E1943" s="203">
        <v>10005504075</v>
      </c>
      <c r="F1943" s="204" t="s">
        <v>538</v>
      </c>
      <c r="G1943" s="204" t="s">
        <v>70</v>
      </c>
      <c r="H1943" s="204"/>
      <c r="I1943" s="204" t="s">
        <v>514</v>
      </c>
      <c r="J1943" s="202" t="s">
        <v>75</v>
      </c>
      <c r="K1943" s="169" t="str">
        <f t="array" ref="K1943">IFERROR(VLOOKUP(B1943,RT!A:K,11,FALSE),"")</f>
        <v/>
      </c>
      <c r="L1943" s="170" t="str">
        <f t="array" ref="L1943">IFERROR(VLOOKUP(B1943,RT!A:AJ,36,FALSE),"")</f>
        <v/>
      </c>
      <c r="M1943" s="53" t="str">
        <f t="array" ref="M1943">IFERROR(VLOOKUP(B1943,RT!A:AL,38,FALSE),"")</f>
        <v/>
      </c>
      <c r="N1943" s="52" t="str">
        <f t="array" ref="N1943">IFERROR(VLOOKUP(B1943,RT!A:AK,37,FALSE),"")</f>
        <v/>
      </c>
      <c r="O1943" s="54" t="str">
        <f t="array" ref="O1943">IFERROR(VLOOKUP(B1943,RT!A:I,9,FALSE),"")</f>
        <v/>
      </c>
      <c r="P1943" s="52" t="str">
        <f t="array" ref="P1943">IFERROR(VLOOKUP(B1943,RT!A:H,8,FALSE),"")</f>
        <v/>
      </c>
      <c r="Q1943" s="55" t="str">
        <f t="array" ref="Q1943">IFERROR(VLOOKUP(B1943,RT!A:AA,27,FALSE),"")</f>
        <v/>
      </c>
      <c r="R1943" s="56" t="str">
        <f t="array" ref="R1943">IF(AND(E1943&lt;&gt;"",G1943="INS",K1943="OUI",M1943&gt;0),M1943*IF($O1943&gt;41790,5.94,5.65),"")</f>
        <v/>
      </c>
      <c r="S1943" s="50" t="str">
        <f t="array" ref="S1943">IF(AND(E1943&lt;&gt;"",G1943="REV",K1943="OUI",M1943&gt;0),M1943*IF($O1943&gt;41790,6.2,5.9),"")</f>
        <v/>
      </c>
      <c r="T1943" s="57" t="str">
        <f t="array" ref="T1943">IF(AND(E1943&lt;&gt;"",K1943="NON",OR(L1943="Branchement individuel",L1943="Batiment détruit")),3,"")</f>
        <v/>
      </c>
      <c r="U1943" s="58"/>
      <c r="V1943" s="58" t="str">
        <f t="array" ref="V1943">IF(AND(E1943&lt;&gt;"",K1943="OUI",Q1943="OUI"),18,"")</f>
        <v/>
      </c>
      <c r="W1943" s="49" t="str">
        <f t="array" ref="W1943">IF(AND(E1943&lt;&gt;"",K1943="OUI",Q1943="OUI"),60,"")</f>
        <v/>
      </c>
      <c r="X1943" s="56"/>
      <c r="Y1943" s="49"/>
      <c r="Z1943" s="49"/>
      <c r="AA1943" s="51"/>
      <c r="AB1943" s="48"/>
    </row>
    <row r="1944" spans="1:28" x14ac:dyDescent="0.25">
      <c r="A1944" s="152" t="str">
        <f t="array" ref="A1944">IF(D1944="",RIGHT(E1944,7),"")</f>
        <v>5582056</v>
      </c>
      <c r="B1944" s="152">
        <f t="array" ref="B1944">E1944</f>
        <v>10005582056</v>
      </c>
      <c r="C1944" s="61" t="str">
        <f t="array" ref="C1944">IFERROR(VLOOKUP(B1944,RT!A:B,2,FALSE),"")</f>
        <v/>
      </c>
      <c r="D1944" s="7" t="str">
        <f t="array" ref="D1944">IFERROR(VLOOKUP(B1944,RT!A:J,10,FALSE),"")</f>
        <v/>
      </c>
      <c r="E1944" s="203">
        <v>10005582056</v>
      </c>
      <c r="F1944" s="204" t="s">
        <v>541</v>
      </c>
      <c r="G1944" s="204" t="s">
        <v>70</v>
      </c>
      <c r="H1944" s="204"/>
      <c r="I1944" s="204" t="s">
        <v>514</v>
      </c>
      <c r="J1944" s="202" t="s">
        <v>75</v>
      </c>
      <c r="K1944" s="169" t="str">
        <f t="array" ref="K1944">IFERROR(VLOOKUP(B1944,RT!A:K,11,FALSE),"")</f>
        <v/>
      </c>
      <c r="L1944" s="170" t="str">
        <f t="array" ref="L1944">IFERROR(VLOOKUP(B1944,RT!A:AJ,36,FALSE),"")</f>
        <v/>
      </c>
      <c r="M1944" s="53" t="str">
        <f t="array" ref="M1944">IFERROR(VLOOKUP(B1944,RT!A:AL,38,FALSE),"")</f>
        <v/>
      </c>
      <c r="N1944" s="52" t="str">
        <f t="array" ref="N1944">IFERROR(VLOOKUP(B1944,RT!A:AK,37,FALSE),"")</f>
        <v/>
      </c>
      <c r="O1944" s="54" t="str">
        <f t="array" ref="O1944">IFERROR(VLOOKUP(B1944,RT!A:I,9,FALSE),"")</f>
        <v/>
      </c>
      <c r="P1944" s="52" t="str">
        <f t="array" ref="P1944">IFERROR(VLOOKUP(B1944,RT!A:H,8,FALSE),"")</f>
        <v/>
      </c>
      <c r="Q1944" s="55" t="str">
        <f t="array" ref="Q1944">IFERROR(VLOOKUP(B1944,RT!A:AA,27,FALSE),"")</f>
        <v/>
      </c>
      <c r="R1944" s="56" t="str">
        <f t="array" ref="R1944">IF(AND(E1944&lt;&gt;"",G1944="INS",K1944="OUI",M1944&gt;0),M1944*IF($O1944&gt;41790,5.94,5.65),"")</f>
        <v/>
      </c>
      <c r="S1944" s="50" t="str">
        <f t="array" ref="S1944">IF(AND(E1944&lt;&gt;"",G1944="REV",K1944="OUI",M1944&gt;0),M1944*IF($O1944&gt;41790,6.2,5.9),"")</f>
        <v/>
      </c>
      <c r="T1944" s="57" t="str">
        <f t="array" ref="T1944">IF(AND(E1944&lt;&gt;"",K1944="NON",OR(L1944="Branchement individuel",L1944="Batiment détruit")),3,"")</f>
        <v/>
      </c>
      <c r="U1944" s="58"/>
      <c r="V1944" s="58" t="str">
        <f t="array" ref="V1944">IF(AND(E1944&lt;&gt;"",K1944="OUI",Q1944="OUI"),18,"")</f>
        <v/>
      </c>
      <c r="W1944" s="49" t="str">
        <f t="array" ref="W1944">IF(AND(E1944&lt;&gt;"",K1944="OUI",Q1944="OUI"),60,"")</f>
        <v/>
      </c>
      <c r="X1944" s="56"/>
      <c r="Y1944" s="49"/>
      <c r="Z1944" s="49"/>
      <c r="AA1944" s="51"/>
      <c r="AB1944" s="48"/>
    </row>
    <row r="1945" spans="1:28" x14ac:dyDescent="0.25">
      <c r="A1945" s="152" t="str">
        <f t="array" ref="A1945">IF(D1945="",RIGHT(E1945,7),"")</f>
        <v>5583898</v>
      </c>
      <c r="B1945" s="152">
        <f t="array" ref="B1945">E1945</f>
        <v>10005583898</v>
      </c>
      <c r="C1945" s="61" t="str">
        <f t="array" ref="C1945">IFERROR(VLOOKUP(B1945,RT!A:B,2,FALSE),"")</f>
        <v/>
      </c>
      <c r="D1945" s="7" t="str">
        <f t="array" ref="D1945">IFERROR(VLOOKUP(B1945,RT!A:J,10,FALSE),"")</f>
        <v/>
      </c>
      <c r="E1945" s="203">
        <v>10005583898</v>
      </c>
      <c r="F1945" s="204" t="s">
        <v>550</v>
      </c>
      <c r="G1945" s="204" t="s">
        <v>70</v>
      </c>
      <c r="H1945" s="204"/>
      <c r="I1945" s="204" t="s">
        <v>514</v>
      </c>
      <c r="J1945" s="202" t="s">
        <v>75</v>
      </c>
      <c r="K1945" s="169" t="str">
        <f t="array" ref="K1945">IFERROR(VLOOKUP(B1945,RT!A:K,11,FALSE),"")</f>
        <v/>
      </c>
      <c r="L1945" s="170" t="str">
        <f t="array" ref="L1945">IFERROR(VLOOKUP(B1945,RT!A:AJ,36,FALSE),"")</f>
        <v/>
      </c>
      <c r="M1945" s="53" t="str">
        <f t="array" ref="M1945">IFERROR(VLOOKUP(B1945,RT!A:AL,38,FALSE),"")</f>
        <v/>
      </c>
      <c r="N1945" s="52" t="str">
        <f t="array" ref="N1945">IFERROR(VLOOKUP(B1945,RT!A:AK,37,FALSE),"")</f>
        <v/>
      </c>
      <c r="O1945" s="54" t="str">
        <f t="array" ref="O1945">IFERROR(VLOOKUP(B1945,RT!A:I,9,FALSE),"")</f>
        <v/>
      </c>
      <c r="P1945" s="52" t="str">
        <f t="array" ref="P1945">IFERROR(VLOOKUP(B1945,RT!A:H,8,FALSE),"")</f>
        <v/>
      </c>
      <c r="Q1945" s="55" t="str">
        <f t="array" ref="Q1945">IFERROR(VLOOKUP(B1945,RT!A:AA,27,FALSE),"")</f>
        <v/>
      </c>
      <c r="R1945" s="56" t="str">
        <f t="array" ref="R1945">IF(AND(E1945&lt;&gt;"",G1945="INS",K1945="OUI",M1945&gt;0),M1945*IF($O1945&gt;41790,5.94,5.65),"")</f>
        <v/>
      </c>
      <c r="S1945" s="50" t="str">
        <f t="array" ref="S1945">IF(AND(E1945&lt;&gt;"",G1945="REV",K1945="OUI",M1945&gt;0),M1945*IF($O1945&gt;41790,6.2,5.9),"")</f>
        <v/>
      </c>
      <c r="T1945" s="57" t="str">
        <f t="array" ref="T1945">IF(AND(E1945&lt;&gt;"",K1945="NON",OR(L1945="Branchement individuel",L1945="Batiment détruit")),3,"")</f>
        <v/>
      </c>
      <c r="U1945" s="58"/>
      <c r="V1945" s="58" t="str">
        <f t="array" ref="V1945">IF(AND(E1945&lt;&gt;"",K1945="OUI",Q1945="OUI"),18,"")</f>
        <v/>
      </c>
      <c r="W1945" s="49" t="str">
        <f t="array" ref="W1945">IF(AND(E1945&lt;&gt;"",K1945="OUI",Q1945="OUI"),60,"")</f>
        <v/>
      </c>
      <c r="X1945" s="56"/>
      <c r="Y1945" s="49"/>
      <c r="Z1945" s="49"/>
      <c r="AA1945" s="51"/>
      <c r="AB1945" s="48"/>
    </row>
    <row r="1946" spans="1:28" x14ac:dyDescent="0.25">
      <c r="A1946" s="152" t="str">
        <f t="array" ref="A1946">IF(D1946="",RIGHT(E1946,7),"")</f>
        <v>5497440</v>
      </c>
      <c r="B1946" s="152">
        <f t="array" ref="B1946">E1946</f>
        <v>10005497440</v>
      </c>
      <c r="C1946" s="61" t="str">
        <f t="array" ref="C1946">IFERROR(VLOOKUP(B1946,RT!A:B,2,FALSE),"")</f>
        <v/>
      </c>
      <c r="D1946" s="7" t="str">
        <f t="array" ref="D1946">IFERROR(VLOOKUP(B1946,RT!A:J,10,FALSE),"")</f>
        <v/>
      </c>
      <c r="E1946" s="203">
        <v>10005497440</v>
      </c>
      <c r="F1946" s="204" t="s">
        <v>540</v>
      </c>
      <c r="G1946" s="204" t="s">
        <v>70</v>
      </c>
      <c r="H1946" s="204"/>
      <c r="I1946" s="204" t="s">
        <v>514</v>
      </c>
      <c r="J1946" s="202" t="s">
        <v>75</v>
      </c>
      <c r="K1946" s="169" t="str">
        <f t="array" ref="K1946">IFERROR(VLOOKUP(B1946,RT!A:K,11,FALSE),"")</f>
        <v/>
      </c>
      <c r="L1946" s="170" t="str">
        <f t="array" ref="L1946">IFERROR(VLOOKUP(B1946,RT!A:AJ,36,FALSE),"")</f>
        <v/>
      </c>
      <c r="M1946" s="53" t="str">
        <f t="array" ref="M1946">IFERROR(VLOOKUP(B1946,RT!A:AL,38,FALSE),"")</f>
        <v/>
      </c>
      <c r="N1946" s="52" t="str">
        <f t="array" ref="N1946">IFERROR(VLOOKUP(B1946,RT!A:AK,37,FALSE),"")</f>
        <v/>
      </c>
      <c r="O1946" s="54" t="str">
        <f t="array" ref="O1946">IFERROR(VLOOKUP(B1946,RT!A:I,9,FALSE),"")</f>
        <v/>
      </c>
      <c r="P1946" s="52" t="str">
        <f t="array" ref="P1946">IFERROR(VLOOKUP(B1946,RT!A:H,8,FALSE),"")</f>
        <v/>
      </c>
      <c r="Q1946" s="55" t="str">
        <f t="array" ref="Q1946">IFERROR(VLOOKUP(B1946,RT!A:AA,27,FALSE),"")</f>
        <v/>
      </c>
      <c r="R1946" s="56" t="str">
        <f t="array" ref="R1946">IF(AND(E1946&lt;&gt;"",G1946="INS",K1946="OUI",M1946&gt;0),M1946*IF($O1946&gt;41790,5.94,5.65),"")</f>
        <v/>
      </c>
      <c r="S1946" s="50" t="str">
        <f t="array" ref="S1946">IF(AND(E1946&lt;&gt;"",G1946="REV",K1946="OUI",M1946&gt;0),M1946*IF($O1946&gt;41790,6.2,5.9),"")</f>
        <v/>
      </c>
      <c r="T1946" s="57" t="str">
        <f t="array" ref="T1946">IF(AND(E1946&lt;&gt;"",K1946="NON",OR(L1946="Branchement individuel",L1946="Batiment détruit")),3,"")</f>
        <v/>
      </c>
      <c r="U1946" s="58"/>
      <c r="V1946" s="58" t="str">
        <f t="array" ref="V1946">IF(AND(E1946&lt;&gt;"",K1946="OUI",Q1946="OUI"),18,"")</f>
        <v/>
      </c>
      <c r="W1946" s="49" t="str">
        <f t="array" ref="W1946">IF(AND(E1946&lt;&gt;"",K1946="OUI",Q1946="OUI"),60,"")</f>
        <v/>
      </c>
      <c r="X1946" s="56"/>
      <c r="Y1946" s="49"/>
      <c r="Z1946" s="49"/>
      <c r="AA1946" s="51"/>
      <c r="AB1946" s="48"/>
    </row>
    <row r="1947" spans="1:28" x14ac:dyDescent="0.25">
      <c r="A1947" s="152" t="str">
        <f t="array" ref="A1947">IF(D1947="",RIGHT(E1947,7),"")</f>
        <v>5498637</v>
      </c>
      <c r="B1947" s="152">
        <f t="array" ref="B1947">E1947</f>
        <v>10005498637</v>
      </c>
      <c r="C1947" s="61" t="str">
        <f t="array" ref="C1947">IFERROR(VLOOKUP(B1947,RT!A:B,2,FALSE),"")</f>
        <v/>
      </c>
      <c r="D1947" s="7" t="str">
        <f t="array" ref="D1947">IFERROR(VLOOKUP(B1947,RT!A:J,10,FALSE),"")</f>
        <v/>
      </c>
      <c r="E1947" s="203">
        <v>10005498637</v>
      </c>
      <c r="F1947" s="204" t="s">
        <v>539</v>
      </c>
      <c r="G1947" s="204" t="s">
        <v>70</v>
      </c>
      <c r="H1947" s="204"/>
      <c r="I1947" s="204" t="s">
        <v>514</v>
      </c>
      <c r="J1947" s="202" t="s">
        <v>75</v>
      </c>
      <c r="K1947" s="169" t="str">
        <f t="array" ref="K1947">IFERROR(VLOOKUP(B1947,RT!A:K,11,FALSE),"")</f>
        <v/>
      </c>
      <c r="L1947" s="170" t="str">
        <f t="array" ref="L1947">IFERROR(VLOOKUP(B1947,RT!A:AJ,36,FALSE),"")</f>
        <v/>
      </c>
      <c r="M1947" s="53" t="str">
        <f t="array" ref="M1947">IFERROR(VLOOKUP(B1947,RT!A:AL,38,FALSE),"")</f>
        <v/>
      </c>
      <c r="N1947" s="52" t="str">
        <f t="array" ref="N1947">IFERROR(VLOOKUP(B1947,RT!A:AK,37,FALSE),"")</f>
        <v/>
      </c>
      <c r="O1947" s="54" t="str">
        <f t="array" ref="O1947">IFERROR(VLOOKUP(B1947,RT!A:I,9,FALSE),"")</f>
        <v/>
      </c>
      <c r="P1947" s="52" t="str">
        <f t="array" ref="P1947">IFERROR(VLOOKUP(B1947,RT!A:H,8,FALSE),"")</f>
        <v/>
      </c>
      <c r="Q1947" s="55" t="str">
        <f t="array" ref="Q1947">IFERROR(VLOOKUP(B1947,RT!A:AA,27,FALSE),"")</f>
        <v/>
      </c>
      <c r="R1947" s="56" t="str">
        <f t="array" ref="R1947">IF(AND(E1947&lt;&gt;"",G1947="INS",K1947="OUI",M1947&gt;0),M1947*IF($O1947&gt;41790,5.94,5.65),"")</f>
        <v/>
      </c>
      <c r="S1947" s="50" t="str">
        <f t="array" ref="S1947">IF(AND(E1947&lt;&gt;"",G1947="REV",K1947="OUI",M1947&gt;0),M1947*IF($O1947&gt;41790,6.2,5.9),"")</f>
        <v/>
      </c>
      <c r="T1947" s="57" t="str">
        <f t="array" ref="T1947">IF(AND(E1947&lt;&gt;"",K1947="NON",OR(L1947="Branchement individuel",L1947="Batiment détruit")),3,"")</f>
        <v/>
      </c>
      <c r="U1947" s="58"/>
      <c r="V1947" s="58" t="str">
        <f t="array" ref="V1947">IF(AND(E1947&lt;&gt;"",K1947="OUI",Q1947="OUI"),18,"")</f>
        <v/>
      </c>
      <c r="W1947" s="49" t="str">
        <f t="array" ref="W1947">IF(AND(E1947&lt;&gt;"",K1947="OUI",Q1947="OUI"),60,"")</f>
        <v/>
      </c>
      <c r="X1947" s="56"/>
      <c r="Y1947" s="49"/>
      <c r="Z1947" s="49"/>
      <c r="AA1947" s="51"/>
      <c r="AB1947" s="48"/>
    </row>
    <row r="1948" spans="1:28" x14ac:dyDescent="0.25">
      <c r="A1948" s="152" t="str">
        <f t="array" ref="A1948">IF(D1948="",RIGHT(E1948,7),"")</f>
        <v>5244477</v>
      </c>
      <c r="B1948" s="152">
        <f t="array" ref="B1948">E1948</f>
        <v>10005244477</v>
      </c>
      <c r="C1948" s="61" t="str">
        <f t="array" ref="C1948">IFERROR(VLOOKUP(B1948,RT!A:B,2,FALSE),"")</f>
        <v/>
      </c>
      <c r="D1948" s="7" t="str">
        <f t="array" ref="D1948">IFERROR(VLOOKUP(B1948,RT!A:J,10,FALSE),"")</f>
        <v/>
      </c>
      <c r="E1948" s="203">
        <v>10005244477</v>
      </c>
      <c r="F1948" s="204" t="s">
        <v>570</v>
      </c>
      <c r="G1948" s="204" t="s">
        <v>70</v>
      </c>
      <c r="H1948" s="204"/>
      <c r="I1948" s="204" t="s">
        <v>569</v>
      </c>
      <c r="J1948" s="202" t="s">
        <v>75</v>
      </c>
      <c r="K1948" s="169" t="str">
        <f t="array" ref="K1948">IFERROR(VLOOKUP(B1948,RT!A:K,11,FALSE),"")</f>
        <v/>
      </c>
      <c r="L1948" s="170" t="str">
        <f t="array" ref="L1948">IFERROR(VLOOKUP(B1948,RT!A:AJ,36,FALSE),"")</f>
        <v/>
      </c>
      <c r="M1948" s="53" t="str">
        <f t="array" ref="M1948">IFERROR(VLOOKUP(B1948,RT!A:AL,38,FALSE),"")</f>
        <v/>
      </c>
      <c r="N1948" s="52" t="str">
        <f t="array" ref="N1948">IFERROR(VLOOKUP(B1948,RT!A:AK,37,FALSE),"")</f>
        <v/>
      </c>
      <c r="O1948" s="54" t="str">
        <f t="array" ref="O1948">IFERROR(VLOOKUP(B1948,RT!A:I,9,FALSE),"")</f>
        <v/>
      </c>
      <c r="P1948" s="52" t="str">
        <f t="array" ref="P1948">IFERROR(VLOOKUP(B1948,RT!A:H,8,FALSE),"")</f>
        <v/>
      </c>
      <c r="Q1948" s="55" t="str">
        <f t="array" ref="Q1948">IFERROR(VLOOKUP(B1948,RT!A:AA,27,FALSE),"")</f>
        <v/>
      </c>
      <c r="R1948" s="56" t="str">
        <f t="array" ref="R1948">IF(AND(E1948&lt;&gt;"",G1948="INS",K1948="OUI",M1948&gt;0),M1948*IF($O1948&gt;41790,5.94,5.65),"")</f>
        <v/>
      </c>
      <c r="S1948" s="50" t="str">
        <f t="array" ref="S1948">IF(AND(E1948&lt;&gt;"",G1948="REV",K1948="OUI",M1948&gt;0),M1948*IF($O1948&gt;41790,6.2,5.9),"")</f>
        <v/>
      </c>
      <c r="T1948" s="57" t="str">
        <f t="array" ref="T1948">IF(AND(E1948&lt;&gt;"",K1948="NON",OR(L1948="Branchement individuel",L1948="Batiment détruit")),3,"")</f>
        <v/>
      </c>
      <c r="U1948" s="58"/>
      <c r="V1948" s="58" t="str">
        <f t="array" ref="V1948">IF(AND(E1948&lt;&gt;"",K1948="OUI",Q1948="OUI"),18,"")</f>
        <v/>
      </c>
      <c r="W1948" s="49" t="str">
        <f t="array" ref="W1948">IF(AND(E1948&lt;&gt;"",K1948="OUI",Q1948="OUI"),60,"")</f>
        <v/>
      </c>
      <c r="X1948" s="56"/>
      <c r="Y1948" s="49"/>
      <c r="Z1948" s="49"/>
      <c r="AA1948" s="51"/>
      <c r="AB1948" s="48"/>
    </row>
    <row r="1949" spans="1:28" x14ac:dyDescent="0.25">
      <c r="A1949" s="152" t="str">
        <f t="array" ref="A1949">IF(D1949="",RIGHT(E1949,7),"")</f>
        <v>5240293</v>
      </c>
      <c r="B1949" s="152">
        <f t="array" ref="B1949">E1949</f>
        <v>10005240293</v>
      </c>
      <c r="C1949" s="61" t="str">
        <f t="array" ref="C1949">IFERROR(VLOOKUP(B1949,RT!A:B,2,FALSE),"")</f>
        <v/>
      </c>
      <c r="D1949" s="7" t="str">
        <f t="array" ref="D1949">IFERROR(VLOOKUP(B1949,RT!A:J,10,FALSE),"")</f>
        <v/>
      </c>
      <c r="E1949" s="203">
        <v>10005240293</v>
      </c>
      <c r="F1949" s="204" t="s">
        <v>568</v>
      </c>
      <c r="G1949" s="204" t="s">
        <v>70</v>
      </c>
      <c r="H1949" s="204"/>
      <c r="I1949" s="204" t="s">
        <v>569</v>
      </c>
      <c r="J1949" s="202" t="s">
        <v>75</v>
      </c>
      <c r="K1949" s="169" t="str">
        <f t="array" ref="K1949">IFERROR(VLOOKUP(B1949,RT!A:K,11,FALSE),"")</f>
        <v/>
      </c>
      <c r="L1949" s="170" t="str">
        <f t="array" ref="L1949">IFERROR(VLOOKUP(B1949,RT!A:AJ,36,FALSE),"")</f>
        <v/>
      </c>
      <c r="M1949" s="53" t="str">
        <f t="array" ref="M1949">IFERROR(VLOOKUP(B1949,RT!A:AL,38,FALSE),"")</f>
        <v/>
      </c>
      <c r="N1949" s="52" t="str">
        <f t="array" ref="N1949">IFERROR(VLOOKUP(B1949,RT!A:AK,37,FALSE),"")</f>
        <v/>
      </c>
      <c r="O1949" s="54" t="str">
        <f t="array" ref="O1949">IFERROR(VLOOKUP(B1949,RT!A:I,9,FALSE),"")</f>
        <v/>
      </c>
      <c r="P1949" s="52" t="str">
        <f t="array" ref="P1949">IFERROR(VLOOKUP(B1949,RT!A:H,8,FALSE),"")</f>
        <v/>
      </c>
      <c r="Q1949" s="55" t="str">
        <f t="array" ref="Q1949">IFERROR(VLOOKUP(B1949,RT!A:AA,27,FALSE),"")</f>
        <v/>
      </c>
      <c r="R1949" s="56" t="str">
        <f t="array" ref="R1949">IF(AND(E1949&lt;&gt;"",G1949="INS",K1949="OUI",M1949&gt;0),M1949*IF($O1949&gt;41790,5.94,5.65),"")</f>
        <v/>
      </c>
      <c r="S1949" s="50" t="str">
        <f t="array" ref="S1949">IF(AND(E1949&lt;&gt;"",G1949="REV",K1949="OUI",M1949&gt;0),M1949*IF($O1949&gt;41790,6.2,5.9),"")</f>
        <v/>
      </c>
      <c r="T1949" s="57" t="str">
        <f t="array" ref="T1949">IF(AND(E1949&lt;&gt;"",K1949="NON",OR(L1949="Branchement individuel",L1949="Batiment détruit")),3,"")</f>
        <v/>
      </c>
      <c r="U1949" s="58"/>
      <c r="V1949" s="58" t="str">
        <f t="array" ref="V1949">IF(AND(E1949&lt;&gt;"",K1949="OUI",Q1949="OUI"),18,"")</f>
        <v/>
      </c>
      <c r="W1949" s="49" t="str">
        <f t="array" ref="W1949">IF(AND(E1949&lt;&gt;"",K1949="OUI",Q1949="OUI"),60,"")</f>
        <v/>
      </c>
      <c r="X1949" s="56"/>
      <c r="Y1949" s="49"/>
      <c r="Z1949" s="49"/>
      <c r="AA1949" s="51"/>
      <c r="AB1949" s="48"/>
    </row>
    <row r="1950" spans="1:28" x14ac:dyDescent="0.25">
      <c r="A1950" s="152" t="str">
        <f t="array" ref="A1950">IF(D1950="",RIGHT(E1950,7),"")</f>
        <v>4766142</v>
      </c>
      <c r="B1950" s="152">
        <f t="array" ref="B1950">E1950</f>
        <v>10004766142</v>
      </c>
      <c r="C1950" s="61" t="str">
        <f t="array" ref="C1950">IFERROR(VLOOKUP(B1950,RT!A:B,2,FALSE),"")</f>
        <v/>
      </c>
      <c r="D1950" s="7" t="str">
        <f t="array" ref="D1950">IFERROR(VLOOKUP(B1950,RT!A:J,10,FALSE),"")</f>
        <v/>
      </c>
      <c r="E1950" s="203">
        <v>10004766142</v>
      </c>
      <c r="F1950" s="204" t="s">
        <v>582</v>
      </c>
      <c r="G1950" s="204" t="s">
        <v>70</v>
      </c>
      <c r="H1950" s="204"/>
      <c r="I1950" s="204" t="s">
        <v>579</v>
      </c>
      <c r="J1950" s="202" t="s">
        <v>75</v>
      </c>
      <c r="K1950" s="169" t="str">
        <f t="array" ref="K1950">IFERROR(VLOOKUP(B1950,RT!A:K,11,FALSE),"")</f>
        <v/>
      </c>
      <c r="L1950" s="170" t="str">
        <f t="array" ref="L1950">IFERROR(VLOOKUP(B1950,RT!A:AJ,36,FALSE),"")</f>
        <v/>
      </c>
      <c r="M1950" s="53" t="str">
        <f t="array" ref="M1950">IFERROR(VLOOKUP(B1950,RT!A:AL,38,FALSE),"")</f>
        <v/>
      </c>
      <c r="N1950" s="52" t="str">
        <f t="array" ref="N1950">IFERROR(VLOOKUP(B1950,RT!A:AK,37,FALSE),"")</f>
        <v/>
      </c>
      <c r="O1950" s="54" t="str">
        <f t="array" ref="O1950">IFERROR(VLOOKUP(B1950,RT!A:I,9,FALSE),"")</f>
        <v/>
      </c>
      <c r="P1950" s="52" t="str">
        <f t="array" ref="P1950">IFERROR(VLOOKUP(B1950,RT!A:H,8,FALSE),"")</f>
        <v/>
      </c>
      <c r="Q1950" s="55" t="str">
        <f t="array" ref="Q1950">IFERROR(VLOOKUP(B1950,RT!A:AA,27,FALSE),"")</f>
        <v/>
      </c>
      <c r="R1950" s="56" t="str">
        <f t="array" ref="R1950">IF(AND(E1950&lt;&gt;"",G1950="INS",K1950="OUI",M1950&gt;0),M1950*IF($O1950&gt;41790,5.94,5.65),"")</f>
        <v/>
      </c>
      <c r="S1950" s="50" t="str">
        <f t="array" ref="S1950">IF(AND(E1950&lt;&gt;"",G1950="REV",K1950="OUI",M1950&gt;0),M1950*IF($O1950&gt;41790,6.2,5.9),"")</f>
        <v/>
      </c>
      <c r="T1950" s="57" t="str">
        <f t="array" ref="T1950">IF(AND(E1950&lt;&gt;"",K1950="NON",OR(L1950="Branchement individuel",L1950="Batiment détruit")),3,"")</f>
        <v/>
      </c>
      <c r="U1950" s="58"/>
      <c r="V1950" s="58" t="str">
        <f t="array" ref="V1950">IF(AND(E1950&lt;&gt;"",K1950="OUI",Q1950="OUI"),18,"")</f>
        <v/>
      </c>
      <c r="W1950" s="49" t="str">
        <f t="array" ref="W1950">IF(AND(E1950&lt;&gt;"",K1950="OUI",Q1950="OUI"),60,"")</f>
        <v/>
      </c>
      <c r="X1950" s="56"/>
      <c r="Y1950" s="49"/>
      <c r="Z1950" s="49"/>
      <c r="AA1950" s="51"/>
      <c r="AB1950" s="48"/>
    </row>
    <row r="1951" spans="1:28" x14ac:dyDescent="0.25">
      <c r="A1951" s="152" t="str">
        <f t="array" ref="A1951">IF(D1951="",RIGHT(E1951,7),"")</f>
        <v>5134133</v>
      </c>
      <c r="B1951" s="152">
        <f t="array" ref="B1951">E1951</f>
        <v>10005134133</v>
      </c>
      <c r="C1951" s="61" t="str">
        <f t="array" ref="C1951">IFERROR(VLOOKUP(B1951,RT!A:B,2,FALSE),"")</f>
        <v/>
      </c>
      <c r="D1951" s="7" t="str">
        <f t="array" ref="D1951">IFERROR(VLOOKUP(B1951,RT!A:J,10,FALSE),"")</f>
        <v/>
      </c>
      <c r="E1951" s="203">
        <v>10005134133</v>
      </c>
      <c r="F1951" s="204" t="s">
        <v>583</v>
      </c>
      <c r="G1951" s="204" t="s">
        <v>70</v>
      </c>
      <c r="H1951" s="204"/>
      <c r="I1951" s="204" t="s">
        <v>579</v>
      </c>
      <c r="J1951" s="202" t="s">
        <v>75</v>
      </c>
      <c r="K1951" s="169" t="str">
        <f t="array" ref="K1951">IFERROR(VLOOKUP(B1951,RT!A:K,11,FALSE),"")</f>
        <v/>
      </c>
      <c r="L1951" s="170" t="str">
        <f t="array" ref="L1951">IFERROR(VLOOKUP(B1951,RT!A:AJ,36,FALSE),"")</f>
        <v/>
      </c>
      <c r="M1951" s="53" t="str">
        <f t="array" ref="M1951">IFERROR(VLOOKUP(B1951,RT!A:AL,38,FALSE),"")</f>
        <v/>
      </c>
      <c r="N1951" s="52" t="str">
        <f t="array" ref="N1951">IFERROR(VLOOKUP(B1951,RT!A:AK,37,FALSE),"")</f>
        <v/>
      </c>
      <c r="O1951" s="54" t="str">
        <f t="array" ref="O1951">IFERROR(VLOOKUP(B1951,RT!A:I,9,FALSE),"")</f>
        <v/>
      </c>
      <c r="P1951" s="52" t="str">
        <f t="array" ref="P1951">IFERROR(VLOOKUP(B1951,RT!A:H,8,FALSE),"")</f>
        <v/>
      </c>
      <c r="Q1951" s="55" t="str">
        <f t="array" ref="Q1951">IFERROR(VLOOKUP(B1951,RT!A:AA,27,FALSE),"")</f>
        <v/>
      </c>
      <c r="R1951" s="56" t="str">
        <f t="array" ref="R1951">IF(AND(E1951&lt;&gt;"",G1951="INS",K1951="OUI",M1951&gt;0),M1951*IF($O1951&gt;41790,5.94,5.65),"")</f>
        <v/>
      </c>
      <c r="S1951" s="50" t="str">
        <f t="array" ref="S1951">IF(AND(E1951&lt;&gt;"",G1951="REV",K1951="OUI",M1951&gt;0),M1951*IF($O1951&gt;41790,6.2,5.9),"")</f>
        <v/>
      </c>
      <c r="T1951" s="57" t="str">
        <f t="array" ref="T1951">IF(AND(E1951&lt;&gt;"",K1951="NON",OR(L1951="Branchement individuel",L1951="Batiment détruit")),3,"")</f>
        <v/>
      </c>
      <c r="U1951" s="58"/>
      <c r="V1951" s="58" t="str">
        <f t="array" ref="V1951">IF(AND(E1951&lt;&gt;"",K1951="OUI",Q1951="OUI"),18,"")</f>
        <v/>
      </c>
      <c r="W1951" s="49" t="str">
        <f t="array" ref="W1951">IF(AND(E1951&lt;&gt;"",K1951="OUI",Q1951="OUI"),60,"")</f>
        <v/>
      </c>
      <c r="X1951" s="56"/>
      <c r="Y1951" s="49"/>
      <c r="Z1951" s="49"/>
      <c r="AA1951" s="51"/>
      <c r="AB1951" s="48"/>
    </row>
    <row r="1952" spans="1:28" x14ac:dyDescent="0.25">
      <c r="A1952" s="152" t="str">
        <f t="array" ref="A1952">IF(D1952="",RIGHT(E1952,7),"")</f>
        <v>5136798</v>
      </c>
      <c r="B1952" s="152">
        <f t="array" ref="B1952">E1952</f>
        <v>10005136798</v>
      </c>
      <c r="C1952" s="61" t="str">
        <f t="array" ref="C1952">IFERROR(VLOOKUP(B1952,RT!A:B,2,FALSE),"")</f>
        <v/>
      </c>
      <c r="D1952" s="7" t="str">
        <f t="array" ref="D1952">IFERROR(VLOOKUP(B1952,RT!A:J,10,FALSE),"")</f>
        <v/>
      </c>
      <c r="E1952" s="203">
        <v>10005136798</v>
      </c>
      <c r="F1952" s="204" t="s">
        <v>584</v>
      </c>
      <c r="G1952" s="204" t="s">
        <v>70</v>
      </c>
      <c r="H1952" s="204"/>
      <c r="I1952" s="204" t="s">
        <v>579</v>
      </c>
      <c r="J1952" s="202" t="s">
        <v>75</v>
      </c>
      <c r="K1952" s="169" t="str">
        <f t="array" ref="K1952">IFERROR(VLOOKUP(B1952,RT!A:K,11,FALSE),"")</f>
        <v/>
      </c>
      <c r="L1952" s="170" t="str">
        <f t="array" ref="L1952">IFERROR(VLOOKUP(B1952,RT!A:AJ,36,FALSE),"")</f>
        <v/>
      </c>
      <c r="M1952" s="53" t="str">
        <f t="array" ref="M1952">IFERROR(VLOOKUP(B1952,RT!A:AL,38,FALSE),"")</f>
        <v/>
      </c>
      <c r="N1952" s="52" t="str">
        <f t="array" ref="N1952">IFERROR(VLOOKUP(B1952,RT!A:AK,37,FALSE),"")</f>
        <v/>
      </c>
      <c r="O1952" s="54" t="str">
        <f t="array" ref="O1952">IFERROR(VLOOKUP(B1952,RT!A:I,9,FALSE),"")</f>
        <v/>
      </c>
      <c r="P1952" s="52" t="str">
        <f t="array" ref="P1952">IFERROR(VLOOKUP(B1952,RT!A:H,8,FALSE),"")</f>
        <v/>
      </c>
      <c r="Q1952" s="55" t="str">
        <f t="array" ref="Q1952">IFERROR(VLOOKUP(B1952,RT!A:AA,27,FALSE),"")</f>
        <v/>
      </c>
      <c r="R1952" s="56" t="str">
        <f t="array" ref="R1952">IF(AND(E1952&lt;&gt;"",G1952="INS",K1952="OUI",M1952&gt;0),M1952*IF($O1952&gt;41790,5.94,5.65),"")</f>
        <v/>
      </c>
      <c r="S1952" s="50" t="str">
        <f t="array" ref="S1952">IF(AND(E1952&lt;&gt;"",G1952="REV",K1952="OUI",M1952&gt;0),M1952*IF($O1952&gt;41790,6.2,5.9),"")</f>
        <v/>
      </c>
      <c r="T1952" s="57" t="str">
        <f t="array" ref="T1952">IF(AND(E1952&lt;&gt;"",K1952="NON",OR(L1952="Branchement individuel",L1952="Batiment détruit")),3,"")</f>
        <v/>
      </c>
      <c r="U1952" s="58"/>
      <c r="V1952" s="58" t="str">
        <f t="array" ref="V1952">IF(AND(E1952&lt;&gt;"",K1952="OUI",Q1952="OUI"),18,"")</f>
        <v/>
      </c>
      <c r="W1952" s="49" t="str">
        <f t="array" ref="W1952">IF(AND(E1952&lt;&gt;"",K1952="OUI",Q1952="OUI"),60,"")</f>
        <v/>
      </c>
      <c r="X1952" s="56"/>
      <c r="Y1952" s="49"/>
      <c r="Z1952" s="49"/>
      <c r="AA1952" s="51"/>
      <c r="AB1952" s="48"/>
    </row>
    <row r="1953" spans="1:28" x14ac:dyDescent="0.25">
      <c r="A1953" s="152" t="str">
        <f t="array" ref="A1953">IF(D1953="",RIGHT(E1953,7),"")</f>
        <v>5384472</v>
      </c>
      <c r="B1953" s="152">
        <f t="array" ref="B1953">E1953</f>
        <v>10005384472</v>
      </c>
      <c r="C1953" s="61" t="str">
        <f t="array" ref="C1953">IFERROR(VLOOKUP(B1953,RT!A:B,2,FALSE),"")</f>
        <v/>
      </c>
      <c r="D1953" s="7" t="str">
        <f t="array" ref="D1953">IFERROR(VLOOKUP(B1953,RT!A:J,10,FALSE),"")</f>
        <v/>
      </c>
      <c r="E1953" s="203">
        <v>10005384472</v>
      </c>
      <c r="F1953" s="204" t="s">
        <v>578</v>
      </c>
      <c r="G1953" s="204" t="s">
        <v>70</v>
      </c>
      <c r="H1953" s="204"/>
      <c r="I1953" s="204" t="s">
        <v>579</v>
      </c>
      <c r="J1953" s="202" t="s">
        <v>75</v>
      </c>
      <c r="K1953" s="169" t="str">
        <f t="array" ref="K1953">IFERROR(VLOOKUP(B1953,RT!A:K,11,FALSE),"")</f>
        <v/>
      </c>
      <c r="L1953" s="170" t="str">
        <f t="array" ref="L1953">IFERROR(VLOOKUP(B1953,RT!A:AJ,36,FALSE),"")</f>
        <v/>
      </c>
      <c r="M1953" s="53" t="str">
        <f t="array" ref="M1953">IFERROR(VLOOKUP(B1953,RT!A:AL,38,FALSE),"")</f>
        <v/>
      </c>
      <c r="N1953" s="52" t="str">
        <f t="array" ref="N1953">IFERROR(VLOOKUP(B1953,RT!A:AK,37,FALSE),"")</f>
        <v/>
      </c>
      <c r="O1953" s="54" t="str">
        <f t="array" ref="O1953">IFERROR(VLOOKUP(B1953,RT!A:I,9,FALSE),"")</f>
        <v/>
      </c>
      <c r="P1953" s="52" t="str">
        <f t="array" ref="P1953">IFERROR(VLOOKUP(B1953,RT!A:H,8,FALSE),"")</f>
        <v/>
      </c>
      <c r="Q1953" s="55" t="str">
        <f t="array" ref="Q1953">IFERROR(VLOOKUP(B1953,RT!A:AA,27,FALSE),"")</f>
        <v/>
      </c>
      <c r="R1953" s="56" t="str">
        <f t="array" ref="R1953">IF(AND(E1953&lt;&gt;"",G1953="INS",K1953="OUI",M1953&gt;0),M1953*IF($O1953&gt;41790,5.94,5.65),"")</f>
        <v/>
      </c>
      <c r="S1953" s="50" t="str">
        <f t="array" ref="S1953">IF(AND(E1953&lt;&gt;"",G1953="REV",K1953="OUI",M1953&gt;0),M1953*IF($O1953&gt;41790,6.2,5.9),"")</f>
        <v/>
      </c>
      <c r="T1953" s="57" t="str">
        <f t="array" ref="T1953">IF(AND(E1953&lt;&gt;"",K1953="NON",OR(L1953="Branchement individuel",L1953="Batiment détruit")),3,"")</f>
        <v/>
      </c>
      <c r="U1953" s="58"/>
      <c r="V1953" s="58" t="str">
        <f t="array" ref="V1953">IF(AND(E1953&lt;&gt;"",K1953="OUI",Q1953="OUI"),18,"")</f>
        <v/>
      </c>
      <c r="W1953" s="49" t="str">
        <f t="array" ref="W1953">IF(AND(E1953&lt;&gt;"",K1953="OUI",Q1953="OUI"),60,"")</f>
        <v/>
      </c>
      <c r="X1953" s="56"/>
      <c r="Y1953" s="49"/>
      <c r="Z1953" s="49"/>
      <c r="AA1953" s="51"/>
      <c r="AB1953" s="48"/>
    </row>
    <row r="1954" spans="1:28" x14ac:dyDescent="0.25">
      <c r="A1954" s="152" t="str">
        <f t="array" ref="A1954">IF(D1954="",RIGHT(E1954,7),"")</f>
        <v>5387310</v>
      </c>
      <c r="B1954" s="152">
        <f t="array" ref="B1954">E1954</f>
        <v>10005387310</v>
      </c>
      <c r="C1954" s="61" t="str">
        <f t="array" ref="C1954">IFERROR(VLOOKUP(B1954,RT!A:B,2,FALSE),"")</f>
        <v/>
      </c>
      <c r="D1954" s="7" t="str">
        <f t="array" ref="D1954">IFERROR(VLOOKUP(B1954,RT!A:J,10,FALSE),"")</f>
        <v/>
      </c>
      <c r="E1954" s="203">
        <v>10005387310</v>
      </c>
      <c r="F1954" s="204" t="s">
        <v>585</v>
      </c>
      <c r="G1954" s="204" t="s">
        <v>70</v>
      </c>
      <c r="H1954" s="204"/>
      <c r="I1954" s="204" t="s">
        <v>579</v>
      </c>
      <c r="J1954" s="202" t="s">
        <v>75</v>
      </c>
      <c r="K1954" s="169" t="str">
        <f t="array" ref="K1954">IFERROR(VLOOKUP(B1954,RT!A:K,11,FALSE),"")</f>
        <v/>
      </c>
      <c r="L1954" s="170" t="str">
        <f t="array" ref="L1954">IFERROR(VLOOKUP(B1954,RT!A:AJ,36,FALSE),"")</f>
        <v/>
      </c>
      <c r="M1954" s="53" t="str">
        <f t="array" ref="M1954">IFERROR(VLOOKUP(B1954,RT!A:AL,38,FALSE),"")</f>
        <v/>
      </c>
      <c r="N1954" s="52" t="str">
        <f t="array" ref="N1954">IFERROR(VLOOKUP(B1954,RT!A:AK,37,FALSE),"")</f>
        <v/>
      </c>
      <c r="O1954" s="54" t="str">
        <f t="array" ref="O1954">IFERROR(VLOOKUP(B1954,RT!A:I,9,FALSE),"")</f>
        <v/>
      </c>
      <c r="P1954" s="52" t="str">
        <f t="array" ref="P1954">IFERROR(VLOOKUP(B1954,RT!A:H,8,FALSE),"")</f>
        <v/>
      </c>
      <c r="Q1954" s="55" t="str">
        <f t="array" ref="Q1954">IFERROR(VLOOKUP(B1954,RT!A:AA,27,FALSE),"")</f>
        <v/>
      </c>
      <c r="R1954" s="56" t="str">
        <f t="array" ref="R1954">IF(AND(E1954&lt;&gt;"",G1954="INS",K1954="OUI",M1954&gt;0),M1954*IF($O1954&gt;41790,5.94,5.65),"")</f>
        <v/>
      </c>
      <c r="S1954" s="50" t="str">
        <f t="array" ref="S1954">IF(AND(E1954&lt;&gt;"",G1954="REV",K1954="OUI",M1954&gt;0),M1954*IF($O1954&gt;41790,6.2,5.9),"")</f>
        <v/>
      </c>
      <c r="T1954" s="57" t="str">
        <f t="array" ref="T1954">IF(AND(E1954&lt;&gt;"",K1954="NON",OR(L1954="Branchement individuel",L1954="Batiment détruit")),3,"")</f>
        <v/>
      </c>
      <c r="U1954" s="58"/>
      <c r="V1954" s="58" t="str">
        <f t="array" ref="V1954">IF(AND(E1954&lt;&gt;"",K1954="OUI",Q1954="OUI"),18,"")</f>
        <v/>
      </c>
      <c r="W1954" s="49" t="str">
        <f t="array" ref="W1954">IF(AND(E1954&lt;&gt;"",K1954="OUI",Q1954="OUI"),60,"")</f>
        <v/>
      </c>
      <c r="X1954" s="56"/>
      <c r="Y1954" s="49"/>
      <c r="Z1954" s="49"/>
      <c r="AA1954" s="51"/>
      <c r="AB1954" s="48"/>
    </row>
    <row r="1955" spans="1:28" x14ac:dyDescent="0.25">
      <c r="A1955" s="152" t="str">
        <f t="array" ref="A1955">IF(D1955="",RIGHT(E1955,7),"")</f>
        <v>5383992</v>
      </c>
      <c r="B1955" s="152">
        <f t="array" ref="B1955">E1955</f>
        <v>10005383992</v>
      </c>
      <c r="C1955" s="61" t="str">
        <f t="array" ref="C1955">IFERROR(VLOOKUP(B1955,RT!A:B,2,FALSE),"")</f>
        <v/>
      </c>
      <c r="D1955" s="7" t="str">
        <f t="array" ref="D1955">IFERROR(VLOOKUP(B1955,RT!A:J,10,FALSE),"")</f>
        <v/>
      </c>
      <c r="E1955" s="203">
        <v>10005383992</v>
      </c>
      <c r="F1955" s="204" t="s">
        <v>581</v>
      </c>
      <c r="G1955" s="204" t="s">
        <v>70</v>
      </c>
      <c r="H1955" s="204"/>
      <c r="I1955" s="204" t="s">
        <v>579</v>
      </c>
      <c r="J1955" s="202" t="s">
        <v>75</v>
      </c>
      <c r="K1955" s="169" t="str">
        <f t="array" ref="K1955">IFERROR(VLOOKUP(B1955,RT!A:K,11,FALSE),"")</f>
        <v/>
      </c>
      <c r="L1955" s="170" t="str">
        <f t="array" ref="L1955">IFERROR(VLOOKUP(B1955,RT!A:AJ,36,FALSE),"")</f>
        <v/>
      </c>
      <c r="M1955" s="53" t="str">
        <f t="array" ref="M1955">IFERROR(VLOOKUP(B1955,RT!A:AL,38,FALSE),"")</f>
        <v/>
      </c>
      <c r="N1955" s="52" t="str">
        <f t="array" ref="N1955">IFERROR(VLOOKUP(B1955,RT!A:AK,37,FALSE),"")</f>
        <v/>
      </c>
      <c r="O1955" s="54" t="str">
        <f t="array" ref="O1955">IFERROR(VLOOKUP(B1955,RT!A:I,9,FALSE),"")</f>
        <v/>
      </c>
      <c r="P1955" s="52" t="str">
        <f t="array" ref="P1955">IFERROR(VLOOKUP(B1955,RT!A:H,8,FALSE),"")</f>
        <v/>
      </c>
      <c r="Q1955" s="55" t="str">
        <f t="array" ref="Q1955">IFERROR(VLOOKUP(B1955,RT!A:AA,27,FALSE),"")</f>
        <v/>
      </c>
      <c r="R1955" s="56" t="str">
        <f t="array" ref="R1955">IF(AND(E1955&lt;&gt;"",G1955="INS",K1955="OUI",M1955&gt;0),M1955*IF($O1955&gt;41790,5.94,5.65),"")</f>
        <v/>
      </c>
      <c r="S1955" s="50" t="str">
        <f t="array" ref="S1955">IF(AND(E1955&lt;&gt;"",G1955="REV",K1955="OUI",M1955&gt;0),M1955*IF($O1955&gt;41790,6.2,5.9),"")</f>
        <v/>
      </c>
      <c r="T1955" s="57" t="str">
        <f t="array" ref="T1955">IF(AND(E1955&lt;&gt;"",K1955="NON",OR(L1955="Branchement individuel",L1955="Batiment détruit")),3,"")</f>
        <v/>
      </c>
      <c r="U1955" s="58"/>
      <c r="V1955" s="58" t="str">
        <f t="array" ref="V1955">IF(AND(E1955&lt;&gt;"",K1955="OUI",Q1955="OUI"),18,"")</f>
        <v/>
      </c>
      <c r="W1955" s="49" t="str">
        <f t="array" ref="W1955">IF(AND(E1955&lt;&gt;"",K1955="OUI",Q1955="OUI"),60,"")</f>
        <v/>
      </c>
      <c r="X1955" s="56"/>
      <c r="Y1955" s="49"/>
      <c r="Z1955" s="49"/>
      <c r="AA1955" s="51"/>
      <c r="AB1955" s="48"/>
    </row>
    <row r="1956" spans="1:28" x14ac:dyDescent="0.25">
      <c r="A1956" s="152" t="str">
        <f t="array" ref="A1956">IF(D1956="",RIGHT(E1956,7),"")</f>
        <v>5388570</v>
      </c>
      <c r="B1956" s="152">
        <f t="array" ref="B1956">E1956</f>
        <v>10005388570</v>
      </c>
      <c r="C1956" s="61" t="str">
        <f t="array" ref="C1956">IFERROR(VLOOKUP(B1956,RT!A:B,2,FALSE),"")</f>
        <v/>
      </c>
      <c r="D1956" s="7" t="str">
        <f t="array" ref="D1956">IFERROR(VLOOKUP(B1956,RT!A:J,10,FALSE),"")</f>
        <v/>
      </c>
      <c r="E1956" s="203">
        <v>10005388570</v>
      </c>
      <c r="F1956" s="204" t="s">
        <v>580</v>
      </c>
      <c r="G1956" s="204" t="s">
        <v>70</v>
      </c>
      <c r="H1956" s="204"/>
      <c r="I1956" s="204" t="s">
        <v>579</v>
      </c>
      <c r="J1956" s="202" t="s">
        <v>75</v>
      </c>
      <c r="K1956" s="169" t="str">
        <f t="array" ref="K1956">IFERROR(VLOOKUP(B1956,RT!A:K,11,FALSE),"")</f>
        <v/>
      </c>
      <c r="L1956" s="170" t="str">
        <f t="array" ref="L1956">IFERROR(VLOOKUP(B1956,RT!A:AJ,36,FALSE),"")</f>
        <v/>
      </c>
      <c r="M1956" s="53" t="str">
        <f t="array" ref="M1956">IFERROR(VLOOKUP(B1956,RT!A:AL,38,FALSE),"")</f>
        <v/>
      </c>
      <c r="N1956" s="52" t="str">
        <f t="array" ref="N1956">IFERROR(VLOOKUP(B1956,RT!A:AK,37,FALSE),"")</f>
        <v/>
      </c>
      <c r="O1956" s="54" t="str">
        <f t="array" ref="O1956">IFERROR(VLOOKUP(B1956,RT!A:I,9,FALSE),"")</f>
        <v/>
      </c>
      <c r="P1956" s="52" t="str">
        <f t="array" ref="P1956">IFERROR(VLOOKUP(B1956,RT!A:H,8,FALSE),"")</f>
        <v/>
      </c>
      <c r="Q1956" s="55" t="str">
        <f t="array" ref="Q1956">IFERROR(VLOOKUP(B1956,RT!A:AA,27,FALSE),"")</f>
        <v/>
      </c>
      <c r="R1956" s="56" t="str">
        <f t="array" ref="R1956">IF(AND(E1956&lt;&gt;"",G1956="INS",K1956="OUI",M1956&gt;0),M1956*IF($O1956&gt;41790,5.94,5.65),"")</f>
        <v/>
      </c>
      <c r="S1956" s="50" t="str">
        <f t="array" ref="S1956">IF(AND(E1956&lt;&gt;"",G1956="REV",K1956="OUI",M1956&gt;0),M1956*IF($O1956&gt;41790,6.2,5.9),"")</f>
        <v/>
      </c>
      <c r="T1956" s="57" t="str">
        <f t="array" ref="T1956">IF(AND(E1956&lt;&gt;"",K1956="NON",OR(L1956="Branchement individuel",L1956="Batiment détruit")),3,"")</f>
        <v/>
      </c>
      <c r="U1956" s="58"/>
      <c r="V1956" s="58" t="str">
        <f t="array" ref="V1956">IF(AND(E1956&lt;&gt;"",K1956="OUI",Q1956="OUI"),18,"")</f>
        <v/>
      </c>
      <c r="W1956" s="49" t="str">
        <f t="array" ref="W1956">IF(AND(E1956&lt;&gt;"",K1956="OUI",Q1956="OUI"),60,"")</f>
        <v/>
      </c>
      <c r="X1956" s="56"/>
      <c r="Y1956" s="49"/>
      <c r="Z1956" s="49"/>
      <c r="AA1956" s="51"/>
      <c r="AB1956" s="48"/>
    </row>
    <row r="1957" spans="1:28" x14ac:dyDescent="0.25">
      <c r="A1957" s="152" t="str">
        <f t="array" ref="A1957">IF(D1957="",RIGHT(E1957,7),"")</f>
        <v>5336151</v>
      </c>
      <c r="B1957" s="152">
        <f t="array" ref="B1957">E1957</f>
        <v>10005336151</v>
      </c>
      <c r="C1957" s="61" t="str">
        <f t="array" ref="C1957">IFERROR(VLOOKUP(B1957,RT!A:B,2,FALSE),"")</f>
        <v/>
      </c>
      <c r="D1957" s="7" t="str">
        <f t="array" ref="D1957">IFERROR(VLOOKUP(B1957,RT!A:J,10,FALSE),"")</f>
        <v/>
      </c>
      <c r="E1957" s="203">
        <v>10005336151</v>
      </c>
      <c r="F1957" s="204" t="s">
        <v>599</v>
      </c>
      <c r="G1957" s="204" t="s">
        <v>70</v>
      </c>
      <c r="H1957" s="204"/>
      <c r="I1957" s="204" t="s">
        <v>600</v>
      </c>
      <c r="J1957" s="202" t="s">
        <v>75</v>
      </c>
      <c r="K1957" s="169" t="str">
        <f t="array" ref="K1957">IFERROR(VLOOKUP(B1957,RT!A:K,11,FALSE),"")</f>
        <v/>
      </c>
      <c r="L1957" s="170" t="str">
        <f t="array" ref="L1957">IFERROR(VLOOKUP(B1957,RT!A:AJ,36,FALSE),"")</f>
        <v/>
      </c>
      <c r="M1957" s="53" t="str">
        <f t="array" ref="M1957">IFERROR(VLOOKUP(B1957,RT!A:AL,38,FALSE),"")</f>
        <v/>
      </c>
      <c r="N1957" s="52" t="str">
        <f t="array" ref="N1957">IFERROR(VLOOKUP(B1957,RT!A:AK,37,FALSE),"")</f>
        <v/>
      </c>
      <c r="O1957" s="54" t="str">
        <f t="array" ref="O1957">IFERROR(VLOOKUP(B1957,RT!A:I,9,FALSE),"")</f>
        <v/>
      </c>
      <c r="P1957" s="52" t="str">
        <f t="array" ref="P1957">IFERROR(VLOOKUP(B1957,RT!A:H,8,FALSE),"")</f>
        <v/>
      </c>
      <c r="Q1957" s="55" t="str">
        <f t="array" ref="Q1957">IFERROR(VLOOKUP(B1957,RT!A:AA,27,FALSE),"")</f>
        <v/>
      </c>
      <c r="R1957" s="56" t="str">
        <f t="array" ref="R1957">IF(AND(E1957&lt;&gt;"",G1957="INS",K1957="OUI",M1957&gt;0),M1957*IF($O1957&gt;41790,5.94,5.65),"")</f>
        <v/>
      </c>
      <c r="S1957" s="50" t="str">
        <f t="array" ref="S1957">IF(AND(E1957&lt;&gt;"",G1957="REV",K1957="OUI",M1957&gt;0),M1957*IF($O1957&gt;41790,6.2,5.9),"")</f>
        <v/>
      </c>
      <c r="T1957" s="57" t="str">
        <f t="array" ref="T1957">IF(AND(E1957&lt;&gt;"",K1957="NON",OR(L1957="Branchement individuel",L1957="Batiment détruit")),3,"")</f>
        <v/>
      </c>
      <c r="U1957" s="58"/>
      <c r="V1957" s="58" t="str">
        <f t="array" ref="V1957">IF(AND(E1957&lt;&gt;"",K1957="OUI",Q1957="OUI"),18,"")</f>
        <v/>
      </c>
      <c r="W1957" s="49" t="str">
        <f t="array" ref="W1957">IF(AND(E1957&lt;&gt;"",K1957="OUI",Q1957="OUI"),60,"")</f>
        <v/>
      </c>
      <c r="X1957" s="56"/>
      <c r="Y1957" s="49"/>
      <c r="Z1957" s="49"/>
      <c r="AA1957" s="51"/>
      <c r="AB1957" s="48"/>
    </row>
    <row r="1958" spans="1:28" x14ac:dyDescent="0.25">
      <c r="A1958" s="152" t="str">
        <f t="array" ref="A1958">IF(D1958="",RIGHT(E1958,7),"")</f>
        <v>5288237</v>
      </c>
      <c r="B1958" s="152">
        <f t="array" ref="B1958">E1958</f>
        <v>10005288237</v>
      </c>
      <c r="C1958" s="61" t="str">
        <f t="array" ref="C1958">IFERROR(VLOOKUP(B1958,RT!A:B,2,FALSE),"")</f>
        <v/>
      </c>
      <c r="D1958" s="7" t="str">
        <f t="array" ref="D1958">IFERROR(VLOOKUP(B1958,RT!A:J,10,FALSE),"")</f>
        <v/>
      </c>
      <c r="E1958" s="203">
        <v>10005288237</v>
      </c>
      <c r="F1958" s="204" t="s">
        <v>627</v>
      </c>
      <c r="G1958" s="204" t="s">
        <v>70</v>
      </c>
      <c r="H1958" s="204"/>
      <c r="I1958" s="204" t="s">
        <v>605</v>
      </c>
      <c r="J1958" s="202" t="s">
        <v>75</v>
      </c>
      <c r="K1958" s="169" t="str">
        <f t="array" ref="K1958">IFERROR(VLOOKUP(B1958,RT!A:K,11,FALSE),"")</f>
        <v/>
      </c>
      <c r="L1958" s="170" t="str">
        <f t="array" ref="L1958">IFERROR(VLOOKUP(B1958,RT!A:AJ,36,FALSE),"")</f>
        <v/>
      </c>
      <c r="M1958" s="53" t="str">
        <f t="array" ref="M1958">IFERROR(VLOOKUP(B1958,RT!A:AL,38,FALSE),"")</f>
        <v/>
      </c>
      <c r="N1958" s="52" t="str">
        <f t="array" ref="N1958">IFERROR(VLOOKUP(B1958,RT!A:AK,37,FALSE),"")</f>
        <v/>
      </c>
      <c r="O1958" s="54" t="str">
        <f t="array" ref="O1958">IFERROR(VLOOKUP(B1958,RT!A:I,9,FALSE),"")</f>
        <v/>
      </c>
      <c r="P1958" s="52" t="str">
        <f t="array" ref="P1958">IFERROR(VLOOKUP(B1958,RT!A:H,8,FALSE),"")</f>
        <v/>
      </c>
      <c r="Q1958" s="55" t="str">
        <f t="array" ref="Q1958">IFERROR(VLOOKUP(B1958,RT!A:AA,27,FALSE),"")</f>
        <v/>
      </c>
      <c r="R1958" s="56" t="str">
        <f t="array" ref="R1958">IF(AND(E1958&lt;&gt;"",G1958="INS",K1958="OUI",M1958&gt;0),M1958*IF($O1958&gt;41790,5.94,5.65),"")</f>
        <v/>
      </c>
      <c r="S1958" s="50" t="str">
        <f t="array" ref="S1958">IF(AND(E1958&lt;&gt;"",G1958="REV",K1958="OUI",M1958&gt;0),M1958*IF($O1958&gt;41790,6.2,5.9),"")</f>
        <v/>
      </c>
      <c r="T1958" s="57" t="str">
        <f t="array" ref="T1958">IF(AND(E1958&lt;&gt;"",K1958="NON",OR(L1958="Branchement individuel",L1958="Batiment détruit")),3,"")</f>
        <v/>
      </c>
      <c r="U1958" s="58"/>
      <c r="V1958" s="58" t="str">
        <f t="array" ref="V1958">IF(AND(E1958&lt;&gt;"",K1958="OUI",Q1958="OUI"),18,"")</f>
        <v/>
      </c>
      <c r="W1958" s="49" t="str">
        <f t="array" ref="W1958">IF(AND(E1958&lt;&gt;"",K1958="OUI",Q1958="OUI"),60,"")</f>
        <v/>
      </c>
      <c r="X1958" s="56"/>
      <c r="Y1958" s="49"/>
      <c r="Z1958" s="49"/>
      <c r="AA1958" s="51"/>
      <c r="AB1958" s="48"/>
    </row>
    <row r="1959" spans="1:28" x14ac:dyDescent="0.25">
      <c r="A1959" s="152" t="str">
        <f t="array" ref="A1959">IF(D1959="",RIGHT(E1959,7),"")</f>
        <v>5288859</v>
      </c>
      <c r="B1959" s="152">
        <f t="array" ref="B1959">E1959</f>
        <v>10005288859</v>
      </c>
      <c r="C1959" s="61" t="str">
        <f t="array" ref="C1959">IFERROR(VLOOKUP(B1959,RT!A:B,2,FALSE),"")</f>
        <v/>
      </c>
      <c r="D1959" s="7" t="str">
        <f t="array" ref="D1959">IFERROR(VLOOKUP(B1959,RT!A:J,10,FALSE),"")</f>
        <v/>
      </c>
      <c r="E1959" s="203">
        <v>10005288859</v>
      </c>
      <c r="F1959" s="204" t="s">
        <v>614</v>
      </c>
      <c r="G1959" s="204" t="s">
        <v>70</v>
      </c>
      <c r="H1959" s="204"/>
      <c r="I1959" s="204" t="s">
        <v>605</v>
      </c>
      <c r="J1959" s="202" t="s">
        <v>75</v>
      </c>
      <c r="K1959" s="169" t="str">
        <f t="array" ref="K1959">IFERROR(VLOOKUP(B1959,RT!A:K,11,FALSE),"")</f>
        <v/>
      </c>
      <c r="L1959" s="170" t="str">
        <f t="array" ref="L1959">IFERROR(VLOOKUP(B1959,RT!A:AJ,36,FALSE),"")</f>
        <v/>
      </c>
      <c r="M1959" s="53" t="str">
        <f t="array" ref="M1959">IFERROR(VLOOKUP(B1959,RT!A:AL,38,FALSE),"")</f>
        <v/>
      </c>
      <c r="N1959" s="52" t="str">
        <f t="array" ref="N1959">IFERROR(VLOOKUP(B1959,RT!A:AK,37,FALSE),"")</f>
        <v/>
      </c>
      <c r="O1959" s="54" t="str">
        <f t="array" ref="O1959">IFERROR(VLOOKUP(B1959,RT!A:I,9,FALSE),"")</f>
        <v/>
      </c>
      <c r="P1959" s="52" t="str">
        <f t="array" ref="P1959">IFERROR(VLOOKUP(B1959,RT!A:H,8,FALSE),"")</f>
        <v/>
      </c>
      <c r="Q1959" s="55" t="str">
        <f t="array" ref="Q1959">IFERROR(VLOOKUP(B1959,RT!A:AA,27,FALSE),"")</f>
        <v/>
      </c>
      <c r="R1959" s="56" t="str">
        <f t="array" ref="R1959">IF(AND(E1959&lt;&gt;"",G1959="INS",K1959="OUI",M1959&gt;0),M1959*IF($O1959&gt;41790,5.94,5.65),"")</f>
        <v/>
      </c>
      <c r="S1959" s="50" t="str">
        <f t="array" ref="S1959">IF(AND(E1959&lt;&gt;"",G1959="REV",K1959="OUI",M1959&gt;0),M1959*IF($O1959&gt;41790,6.2,5.9),"")</f>
        <v/>
      </c>
      <c r="T1959" s="57" t="str">
        <f t="array" ref="T1959">IF(AND(E1959&lt;&gt;"",K1959="NON",OR(L1959="Branchement individuel",L1959="Batiment détruit")),3,"")</f>
        <v/>
      </c>
      <c r="U1959" s="58"/>
      <c r="V1959" s="58" t="str">
        <f t="array" ref="V1959">IF(AND(E1959&lt;&gt;"",K1959="OUI",Q1959="OUI"),18,"")</f>
        <v/>
      </c>
      <c r="W1959" s="49" t="str">
        <f t="array" ref="W1959">IF(AND(E1959&lt;&gt;"",K1959="OUI",Q1959="OUI"),60,"")</f>
        <v/>
      </c>
      <c r="X1959" s="56"/>
      <c r="Y1959" s="49"/>
      <c r="Z1959" s="49"/>
      <c r="AA1959" s="51"/>
      <c r="AB1959" s="48"/>
    </row>
    <row r="1960" spans="1:28" x14ac:dyDescent="0.25">
      <c r="A1960" s="152" t="str">
        <f t="array" ref="A1960">IF(D1960="",RIGHT(E1960,7),"")</f>
        <v>5288239</v>
      </c>
      <c r="B1960" s="152">
        <f t="array" ref="B1960">E1960</f>
        <v>10005288239</v>
      </c>
      <c r="C1960" s="61" t="str">
        <f t="array" ref="C1960">IFERROR(VLOOKUP(B1960,RT!A:B,2,FALSE),"")</f>
        <v/>
      </c>
      <c r="D1960" s="7" t="str">
        <f t="array" ref="D1960">IFERROR(VLOOKUP(B1960,RT!A:J,10,FALSE),"")</f>
        <v/>
      </c>
      <c r="E1960" s="203">
        <v>10005288239</v>
      </c>
      <c r="F1960" s="204" t="s">
        <v>613</v>
      </c>
      <c r="G1960" s="204" t="s">
        <v>70</v>
      </c>
      <c r="H1960" s="204"/>
      <c r="I1960" s="204" t="s">
        <v>605</v>
      </c>
      <c r="J1960" s="202" t="s">
        <v>75</v>
      </c>
      <c r="K1960" s="169" t="str">
        <f t="array" ref="K1960">IFERROR(VLOOKUP(B1960,RT!A:K,11,FALSE),"")</f>
        <v/>
      </c>
      <c r="L1960" s="170" t="str">
        <f t="array" ref="L1960">IFERROR(VLOOKUP(B1960,RT!A:AJ,36,FALSE),"")</f>
        <v/>
      </c>
      <c r="M1960" s="53" t="str">
        <f t="array" ref="M1960">IFERROR(VLOOKUP(B1960,RT!A:AL,38,FALSE),"")</f>
        <v/>
      </c>
      <c r="N1960" s="52" t="str">
        <f t="array" ref="N1960">IFERROR(VLOOKUP(B1960,RT!A:AK,37,FALSE),"")</f>
        <v/>
      </c>
      <c r="O1960" s="54" t="str">
        <f t="array" ref="O1960">IFERROR(VLOOKUP(B1960,RT!A:I,9,FALSE),"")</f>
        <v/>
      </c>
      <c r="P1960" s="52" t="str">
        <f t="array" ref="P1960">IFERROR(VLOOKUP(B1960,RT!A:H,8,FALSE),"")</f>
        <v/>
      </c>
      <c r="Q1960" s="55" t="str">
        <f t="array" ref="Q1960">IFERROR(VLOOKUP(B1960,RT!A:AA,27,FALSE),"")</f>
        <v/>
      </c>
      <c r="R1960" s="56" t="str">
        <f t="array" ref="R1960">IF(AND(E1960&lt;&gt;"",G1960="INS",K1960="OUI",M1960&gt;0),M1960*IF($O1960&gt;41790,5.94,5.65),"")</f>
        <v/>
      </c>
      <c r="S1960" s="50" t="str">
        <f t="array" ref="S1960">IF(AND(E1960&lt;&gt;"",G1960="REV",K1960="OUI",M1960&gt;0),M1960*IF($O1960&gt;41790,6.2,5.9),"")</f>
        <v/>
      </c>
      <c r="T1960" s="57" t="str">
        <f t="array" ref="T1960">IF(AND(E1960&lt;&gt;"",K1960="NON",OR(L1960="Branchement individuel",L1960="Batiment détruit")),3,"")</f>
        <v/>
      </c>
      <c r="U1960" s="58"/>
      <c r="V1960" s="58" t="str">
        <f t="array" ref="V1960">IF(AND(E1960&lt;&gt;"",K1960="OUI",Q1960="OUI"),18,"")</f>
        <v/>
      </c>
      <c r="W1960" s="49" t="str">
        <f t="array" ref="W1960">IF(AND(E1960&lt;&gt;"",K1960="OUI",Q1960="OUI"),60,"")</f>
        <v/>
      </c>
      <c r="X1960" s="56"/>
      <c r="Y1960" s="49"/>
      <c r="Z1960" s="49"/>
      <c r="AA1960" s="51"/>
      <c r="AB1960" s="48"/>
    </row>
    <row r="1961" spans="1:28" x14ac:dyDescent="0.25">
      <c r="A1961" s="152" t="str">
        <f t="array" ref="A1961">IF(D1961="",RIGHT(E1961,7),"")</f>
        <v>5287626</v>
      </c>
      <c r="B1961" s="152">
        <f t="array" ref="B1961">E1961</f>
        <v>10005287626</v>
      </c>
      <c r="C1961" s="61" t="str">
        <f t="array" ref="C1961">IFERROR(VLOOKUP(B1961,RT!A:B,2,FALSE),"")</f>
        <v/>
      </c>
      <c r="D1961" s="7" t="str">
        <f t="array" ref="D1961">IFERROR(VLOOKUP(B1961,RT!A:J,10,FALSE),"")</f>
        <v/>
      </c>
      <c r="E1961" s="203">
        <v>10005287626</v>
      </c>
      <c r="F1961" s="204" t="s">
        <v>626</v>
      </c>
      <c r="G1961" s="204" t="s">
        <v>70</v>
      </c>
      <c r="H1961" s="204"/>
      <c r="I1961" s="204" t="s">
        <v>605</v>
      </c>
      <c r="J1961" s="202" t="s">
        <v>75</v>
      </c>
      <c r="K1961" s="169" t="str">
        <f t="array" ref="K1961">IFERROR(VLOOKUP(B1961,RT!A:K,11,FALSE),"")</f>
        <v/>
      </c>
      <c r="L1961" s="170" t="str">
        <f t="array" ref="L1961">IFERROR(VLOOKUP(B1961,RT!A:AJ,36,FALSE),"")</f>
        <v/>
      </c>
      <c r="M1961" s="53" t="str">
        <f t="array" ref="M1961">IFERROR(VLOOKUP(B1961,RT!A:AL,38,FALSE),"")</f>
        <v/>
      </c>
      <c r="N1961" s="52" t="str">
        <f t="array" ref="N1961">IFERROR(VLOOKUP(B1961,RT!A:AK,37,FALSE),"")</f>
        <v/>
      </c>
      <c r="O1961" s="54" t="str">
        <f t="array" ref="O1961">IFERROR(VLOOKUP(B1961,RT!A:I,9,FALSE),"")</f>
        <v/>
      </c>
      <c r="P1961" s="52" t="str">
        <f t="array" ref="P1961">IFERROR(VLOOKUP(B1961,RT!A:H,8,FALSE),"")</f>
        <v/>
      </c>
      <c r="Q1961" s="55" t="str">
        <f t="array" ref="Q1961">IFERROR(VLOOKUP(B1961,RT!A:AA,27,FALSE),"")</f>
        <v/>
      </c>
      <c r="R1961" s="56" t="str">
        <f t="array" ref="R1961">IF(AND(E1961&lt;&gt;"",G1961="INS",K1961="OUI",M1961&gt;0),M1961*IF($O1961&gt;41790,5.94,5.65),"")</f>
        <v/>
      </c>
      <c r="S1961" s="50" t="str">
        <f t="array" ref="S1961">IF(AND(E1961&lt;&gt;"",G1961="REV",K1961="OUI",M1961&gt;0),M1961*IF($O1961&gt;41790,6.2,5.9),"")</f>
        <v/>
      </c>
      <c r="T1961" s="57" t="str">
        <f t="array" ref="T1961">IF(AND(E1961&lt;&gt;"",K1961="NON",OR(L1961="Branchement individuel",L1961="Batiment détruit")),3,"")</f>
        <v/>
      </c>
      <c r="U1961" s="58"/>
      <c r="V1961" s="58" t="str">
        <f t="array" ref="V1961">IF(AND(E1961&lt;&gt;"",K1961="OUI",Q1961="OUI"),18,"")</f>
        <v/>
      </c>
      <c r="W1961" s="49" t="str">
        <f t="array" ref="W1961">IF(AND(E1961&lt;&gt;"",K1961="OUI",Q1961="OUI"),60,"")</f>
        <v/>
      </c>
      <c r="X1961" s="56"/>
      <c r="Y1961" s="49"/>
      <c r="Z1961" s="49"/>
      <c r="AA1961" s="51"/>
      <c r="AB1961" s="48"/>
    </row>
    <row r="1962" spans="1:28" x14ac:dyDescent="0.25">
      <c r="A1962" s="152" t="str">
        <f t="array" ref="A1962">IF(D1962="",RIGHT(E1962,7),"")</f>
        <v>5285893</v>
      </c>
      <c r="B1962" s="152">
        <f t="array" ref="B1962">E1962</f>
        <v>10005285893</v>
      </c>
      <c r="C1962" s="61" t="str">
        <f t="array" ref="C1962">IFERROR(VLOOKUP(B1962,RT!A:B,2,FALSE),"")</f>
        <v/>
      </c>
      <c r="D1962" s="7" t="str">
        <f t="array" ref="D1962">IFERROR(VLOOKUP(B1962,RT!A:J,10,FALSE),"")</f>
        <v/>
      </c>
      <c r="E1962" s="203">
        <v>10005285893</v>
      </c>
      <c r="F1962" s="204" t="s">
        <v>612</v>
      </c>
      <c r="G1962" s="204" t="s">
        <v>70</v>
      </c>
      <c r="H1962" s="204"/>
      <c r="I1962" s="204" t="s">
        <v>605</v>
      </c>
      <c r="J1962" s="202" t="s">
        <v>75</v>
      </c>
      <c r="K1962" s="169" t="str">
        <f t="array" ref="K1962">IFERROR(VLOOKUP(B1962,RT!A:K,11,FALSE),"")</f>
        <v/>
      </c>
      <c r="L1962" s="170" t="str">
        <f t="array" ref="L1962">IFERROR(VLOOKUP(B1962,RT!A:AJ,36,FALSE),"")</f>
        <v/>
      </c>
      <c r="M1962" s="53" t="str">
        <f t="array" ref="M1962">IFERROR(VLOOKUP(B1962,RT!A:AL,38,FALSE),"")</f>
        <v/>
      </c>
      <c r="N1962" s="52" t="str">
        <f t="array" ref="N1962">IFERROR(VLOOKUP(B1962,RT!A:AK,37,FALSE),"")</f>
        <v/>
      </c>
      <c r="O1962" s="54" t="str">
        <f t="array" ref="O1962">IFERROR(VLOOKUP(B1962,RT!A:I,9,FALSE),"")</f>
        <v/>
      </c>
      <c r="P1962" s="52" t="str">
        <f t="array" ref="P1962">IFERROR(VLOOKUP(B1962,RT!A:H,8,FALSE),"")</f>
        <v/>
      </c>
      <c r="Q1962" s="55" t="str">
        <f t="array" ref="Q1962">IFERROR(VLOOKUP(B1962,RT!A:AA,27,FALSE),"")</f>
        <v/>
      </c>
      <c r="R1962" s="56" t="str">
        <f t="array" ref="R1962">IF(AND(E1962&lt;&gt;"",G1962="INS",K1962="OUI",M1962&gt;0),M1962*IF($O1962&gt;41790,5.94,5.65),"")</f>
        <v/>
      </c>
      <c r="S1962" s="50" t="str">
        <f t="array" ref="S1962">IF(AND(E1962&lt;&gt;"",G1962="REV",K1962="OUI",M1962&gt;0),M1962*IF($O1962&gt;41790,6.2,5.9),"")</f>
        <v/>
      </c>
      <c r="T1962" s="57" t="str">
        <f t="array" ref="T1962">IF(AND(E1962&lt;&gt;"",K1962="NON",OR(L1962="Branchement individuel",L1962="Batiment détruit")),3,"")</f>
        <v/>
      </c>
      <c r="U1962" s="58"/>
      <c r="V1962" s="58" t="str">
        <f t="array" ref="V1962">IF(AND(E1962&lt;&gt;"",K1962="OUI",Q1962="OUI"),18,"")</f>
        <v/>
      </c>
      <c r="W1962" s="49" t="str">
        <f t="array" ref="W1962">IF(AND(E1962&lt;&gt;"",K1962="OUI",Q1962="OUI"),60,"")</f>
        <v/>
      </c>
      <c r="X1962" s="56"/>
      <c r="Y1962" s="49"/>
      <c r="Z1962" s="49"/>
      <c r="AA1962" s="51"/>
      <c r="AB1962" s="48"/>
    </row>
    <row r="1963" spans="1:28" x14ac:dyDescent="0.25">
      <c r="A1963" s="152" t="str">
        <f t="array" ref="A1963">IF(D1963="",RIGHT(E1963,7),"")</f>
        <v>5288860</v>
      </c>
      <c r="B1963" s="152">
        <f t="array" ref="B1963">E1963</f>
        <v>10005288860</v>
      </c>
      <c r="C1963" s="61" t="str">
        <f t="array" ref="C1963">IFERROR(VLOOKUP(B1963,RT!A:B,2,FALSE),"")</f>
        <v/>
      </c>
      <c r="D1963" s="7" t="str">
        <f t="array" ref="D1963">IFERROR(VLOOKUP(B1963,RT!A:J,10,FALSE),"")</f>
        <v/>
      </c>
      <c r="E1963" s="203">
        <v>10005288860</v>
      </c>
      <c r="F1963" s="204" t="s">
        <v>611</v>
      </c>
      <c r="G1963" s="204" t="s">
        <v>70</v>
      </c>
      <c r="H1963" s="204"/>
      <c r="I1963" s="204" t="s">
        <v>605</v>
      </c>
      <c r="J1963" s="202" t="s">
        <v>75</v>
      </c>
      <c r="K1963" s="169" t="str">
        <f t="array" ref="K1963">IFERROR(VLOOKUP(B1963,RT!A:K,11,FALSE),"")</f>
        <v/>
      </c>
      <c r="L1963" s="170" t="str">
        <f t="array" ref="L1963">IFERROR(VLOOKUP(B1963,RT!A:AJ,36,FALSE),"")</f>
        <v/>
      </c>
      <c r="M1963" s="53" t="str">
        <f t="array" ref="M1963">IFERROR(VLOOKUP(B1963,RT!A:AL,38,FALSE),"")</f>
        <v/>
      </c>
      <c r="N1963" s="52" t="str">
        <f t="array" ref="N1963">IFERROR(VLOOKUP(B1963,RT!A:AK,37,FALSE),"")</f>
        <v/>
      </c>
      <c r="O1963" s="54" t="str">
        <f t="array" ref="O1963">IFERROR(VLOOKUP(B1963,RT!A:I,9,FALSE),"")</f>
        <v/>
      </c>
      <c r="P1963" s="52" t="str">
        <f t="array" ref="P1963">IFERROR(VLOOKUP(B1963,RT!A:H,8,FALSE),"")</f>
        <v/>
      </c>
      <c r="Q1963" s="55" t="str">
        <f t="array" ref="Q1963">IFERROR(VLOOKUP(B1963,RT!A:AA,27,FALSE),"")</f>
        <v/>
      </c>
      <c r="R1963" s="56" t="str">
        <f t="array" ref="R1963">IF(AND(E1963&lt;&gt;"",G1963="INS",K1963="OUI",M1963&gt;0),M1963*IF($O1963&gt;41790,5.94,5.65),"")</f>
        <v/>
      </c>
      <c r="S1963" s="50" t="str">
        <f t="array" ref="S1963">IF(AND(E1963&lt;&gt;"",G1963="REV",K1963="OUI",M1963&gt;0),M1963*IF($O1963&gt;41790,6.2,5.9),"")</f>
        <v/>
      </c>
      <c r="T1963" s="57" t="str">
        <f t="array" ref="T1963">IF(AND(E1963&lt;&gt;"",K1963="NON",OR(L1963="Branchement individuel",L1963="Batiment détruit")),3,"")</f>
        <v/>
      </c>
      <c r="U1963" s="58"/>
      <c r="V1963" s="58" t="str">
        <f t="array" ref="V1963">IF(AND(E1963&lt;&gt;"",K1963="OUI",Q1963="OUI"),18,"")</f>
        <v/>
      </c>
      <c r="W1963" s="49" t="str">
        <f t="array" ref="W1963">IF(AND(E1963&lt;&gt;"",K1963="OUI",Q1963="OUI"),60,"")</f>
        <v/>
      </c>
      <c r="X1963" s="56"/>
      <c r="Y1963" s="49"/>
      <c r="Z1963" s="49"/>
      <c r="AA1963" s="51"/>
      <c r="AB1963" s="48"/>
    </row>
    <row r="1964" spans="1:28" x14ac:dyDescent="0.25">
      <c r="A1964" s="152" t="str">
        <f t="array" ref="A1964">IF(D1964="",RIGHT(E1964,7),"")</f>
        <v>4764008</v>
      </c>
      <c r="B1964" s="152">
        <f t="array" ref="B1964">E1964</f>
        <v>10004764008</v>
      </c>
      <c r="C1964" s="61" t="str">
        <f t="array" ref="C1964">IFERROR(VLOOKUP(B1964,RT!A:B,2,FALSE),"")</f>
        <v/>
      </c>
      <c r="D1964" s="7" t="str">
        <f t="array" ref="D1964">IFERROR(VLOOKUP(B1964,RT!A:J,10,FALSE),"")</f>
        <v/>
      </c>
      <c r="E1964" s="203">
        <v>10004764008</v>
      </c>
      <c r="F1964" s="204" t="s">
        <v>604</v>
      </c>
      <c r="G1964" s="204" t="s">
        <v>70</v>
      </c>
      <c r="H1964" s="204"/>
      <c r="I1964" s="204" t="s">
        <v>605</v>
      </c>
      <c r="J1964" s="202" t="s">
        <v>75</v>
      </c>
      <c r="K1964" s="169" t="str">
        <f t="array" ref="K1964">IFERROR(VLOOKUP(B1964,RT!A:K,11,FALSE),"")</f>
        <v/>
      </c>
      <c r="L1964" s="170" t="str">
        <f t="array" ref="L1964">IFERROR(VLOOKUP(B1964,RT!A:AJ,36,FALSE),"")</f>
        <v/>
      </c>
      <c r="M1964" s="53" t="str">
        <f t="array" ref="M1964">IFERROR(VLOOKUP(B1964,RT!A:AL,38,FALSE),"")</f>
        <v/>
      </c>
      <c r="N1964" s="52" t="str">
        <f t="array" ref="N1964">IFERROR(VLOOKUP(B1964,RT!A:AK,37,FALSE),"")</f>
        <v/>
      </c>
      <c r="O1964" s="54" t="str">
        <f t="array" ref="O1964">IFERROR(VLOOKUP(B1964,RT!A:I,9,FALSE),"")</f>
        <v/>
      </c>
      <c r="P1964" s="52" t="str">
        <f t="array" ref="P1964">IFERROR(VLOOKUP(B1964,RT!A:H,8,FALSE),"")</f>
        <v/>
      </c>
      <c r="Q1964" s="55" t="str">
        <f t="array" ref="Q1964">IFERROR(VLOOKUP(B1964,RT!A:AA,27,FALSE),"")</f>
        <v/>
      </c>
      <c r="R1964" s="56" t="str">
        <f t="array" ref="R1964">IF(AND(E1964&lt;&gt;"",G1964="INS",K1964="OUI",M1964&gt;0),M1964*IF($O1964&gt;41790,5.94,5.65),"")</f>
        <v/>
      </c>
      <c r="S1964" s="50" t="str">
        <f t="array" ref="S1964">IF(AND(E1964&lt;&gt;"",G1964="REV",K1964="OUI",M1964&gt;0),M1964*IF($O1964&gt;41790,6.2,5.9),"")</f>
        <v/>
      </c>
      <c r="T1964" s="57" t="str">
        <f t="array" ref="T1964">IF(AND(E1964&lt;&gt;"",K1964="NON",OR(L1964="Branchement individuel",L1964="Batiment détruit")),3,"")</f>
        <v/>
      </c>
      <c r="U1964" s="58"/>
      <c r="V1964" s="58" t="str">
        <f t="array" ref="V1964">IF(AND(E1964&lt;&gt;"",K1964="OUI",Q1964="OUI"),18,"")</f>
        <v/>
      </c>
      <c r="W1964" s="49" t="str">
        <f t="array" ref="W1964">IF(AND(E1964&lt;&gt;"",K1964="OUI",Q1964="OUI"),60,"")</f>
        <v/>
      </c>
      <c r="X1964" s="56"/>
      <c r="Y1964" s="49"/>
      <c r="Z1964" s="49"/>
      <c r="AA1964" s="51"/>
      <c r="AB1964" s="48"/>
    </row>
    <row r="1965" spans="1:28" x14ac:dyDescent="0.25">
      <c r="A1965" s="152" t="str">
        <f t="array" ref="A1965">IF(D1965="",RIGHT(E1965,7),"")</f>
        <v>5203173</v>
      </c>
      <c r="B1965" s="152">
        <f t="array" ref="B1965">E1965</f>
        <v>10005203173</v>
      </c>
      <c r="C1965" s="61" t="str">
        <f t="array" ref="C1965">IFERROR(VLOOKUP(B1965,RT!A:B,2,FALSE),"")</f>
        <v/>
      </c>
      <c r="D1965" s="7" t="str">
        <f t="array" ref="D1965">IFERROR(VLOOKUP(B1965,RT!A:J,10,FALSE),"")</f>
        <v/>
      </c>
      <c r="E1965" s="203">
        <v>10005203173</v>
      </c>
      <c r="F1965" s="204" t="s">
        <v>625</v>
      </c>
      <c r="G1965" s="204" t="s">
        <v>70</v>
      </c>
      <c r="H1965" s="204"/>
      <c r="I1965" s="204" t="s">
        <v>605</v>
      </c>
      <c r="J1965" s="202" t="s">
        <v>75</v>
      </c>
      <c r="K1965" s="169" t="str">
        <f t="array" ref="K1965">IFERROR(VLOOKUP(B1965,RT!A:K,11,FALSE),"")</f>
        <v/>
      </c>
      <c r="L1965" s="170" t="str">
        <f t="array" ref="L1965">IFERROR(VLOOKUP(B1965,RT!A:AJ,36,FALSE),"")</f>
        <v/>
      </c>
      <c r="M1965" s="53" t="str">
        <f t="array" ref="M1965">IFERROR(VLOOKUP(B1965,RT!A:AL,38,FALSE),"")</f>
        <v/>
      </c>
      <c r="N1965" s="52" t="str">
        <f t="array" ref="N1965">IFERROR(VLOOKUP(B1965,RT!A:AK,37,FALSE),"")</f>
        <v/>
      </c>
      <c r="O1965" s="54" t="str">
        <f t="array" ref="O1965">IFERROR(VLOOKUP(B1965,RT!A:I,9,FALSE),"")</f>
        <v/>
      </c>
      <c r="P1965" s="52" t="str">
        <f t="array" ref="P1965">IFERROR(VLOOKUP(B1965,RT!A:H,8,FALSE),"")</f>
        <v/>
      </c>
      <c r="Q1965" s="55" t="str">
        <f t="array" ref="Q1965">IFERROR(VLOOKUP(B1965,RT!A:AA,27,FALSE),"")</f>
        <v/>
      </c>
      <c r="R1965" s="56" t="str">
        <f t="array" ref="R1965">IF(AND(E1965&lt;&gt;"",G1965="INS",K1965="OUI",M1965&gt;0),M1965*IF($O1965&gt;41790,5.94,5.65),"")</f>
        <v/>
      </c>
      <c r="S1965" s="50" t="str">
        <f t="array" ref="S1965">IF(AND(E1965&lt;&gt;"",G1965="REV",K1965="OUI",M1965&gt;0),M1965*IF($O1965&gt;41790,6.2,5.9),"")</f>
        <v/>
      </c>
      <c r="T1965" s="57" t="str">
        <f t="array" ref="T1965">IF(AND(E1965&lt;&gt;"",K1965="NON",OR(L1965="Branchement individuel",L1965="Batiment détruit")),3,"")</f>
        <v/>
      </c>
      <c r="U1965" s="58"/>
      <c r="V1965" s="58" t="str">
        <f t="array" ref="V1965">IF(AND(E1965&lt;&gt;"",K1965="OUI",Q1965="OUI"),18,"")</f>
        <v/>
      </c>
      <c r="W1965" s="49" t="str">
        <f t="array" ref="W1965">IF(AND(E1965&lt;&gt;"",K1965="OUI",Q1965="OUI"),60,"")</f>
        <v/>
      </c>
      <c r="X1965" s="56"/>
      <c r="Y1965" s="49"/>
      <c r="Z1965" s="49"/>
      <c r="AA1965" s="51"/>
      <c r="AB1965" s="48"/>
    </row>
    <row r="1966" spans="1:28" x14ac:dyDescent="0.25">
      <c r="A1966" s="152" t="str">
        <f t="array" ref="A1966">IF(D1966="",RIGHT(E1966,7),"")</f>
        <v>5243310</v>
      </c>
      <c r="B1966" s="152">
        <f t="array" ref="B1966">E1966</f>
        <v>10005243310</v>
      </c>
      <c r="C1966" s="61" t="str">
        <f t="array" ref="C1966">IFERROR(VLOOKUP(B1966,RT!A:B,2,FALSE),"")</f>
        <v/>
      </c>
      <c r="D1966" s="7" t="str">
        <f t="array" ref="D1966">IFERROR(VLOOKUP(B1966,RT!A:J,10,FALSE),"")</f>
        <v/>
      </c>
      <c r="E1966" s="203">
        <v>10005243310</v>
      </c>
      <c r="F1966" s="204" t="s">
        <v>621</v>
      </c>
      <c r="G1966" s="204" t="s">
        <v>70</v>
      </c>
      <c r="H1966" s="204"/>
      <c r="I1966" s="204" t="s">
        <v>605</v>
      </c>
      <c r="J1966" s="202" t="s">
        <v>75</v>
      </c>
      <c r="K1966" s="169" t="str">
        <f t="array" ref="K1966">IFERROR(VLOOKUP(B1966,RT!A:K,11,FALSE),"")</f>
        <v/>
      </c>
      <c r="L1966" s="170" t="str">
        <f t="array" ref="L1966">IFERROR(VLOOKUP(B1966,RT!A:AJ,36,FALSE),"")</f>
        <v/>
      </c>
      <c r="M1966" s="53" t="str">
        <f t="array" ref="M1966">IFERROR(VLOOKUP(B1966,RT!A:AL,38,FALSE),"")</f>
        <v/>
      </c>
      <c r="N1966" s="52" t="str">
        <f t="array" ref="N1966">IFERROR(VLOOKUP(B1966,RT!A:AK,37,FALSE),"")</f>
        <v/>
      </c>
      <c r="O1966" s="54" t="str">
        <f t="array" ref="O1966">IFERROR(VLOOKUP(B1966,RT!A:I,9,FALSE),"")</f>
        <v/>
      </c>
      <c r="P1966" s="52" t="str">
        <f t="array" ref="P1966">IFERROR(VLOOKUP(B1966,RT!A:H,8,FALSE),"")</f>
        <v/>
      </c>
      <c r="Q1966" s="55" t="str">
        <f t="array" ref="Q1966">IFERROR(VLOOKUP(B1966,RT!A:AA,27,FALSE),"")</f>
        <v/>
      </c>
      <c r="R1966" s="56" t="str">
        <f t="array" ref="R1966">IF(AND(E1966&lt;&gt;"",G1966="INS",K1966="OUI",M1966&gt;0),M1966*IF($O1966&gt;41790,5.94,5.65),"")</f>
        <v/>
      </c>
      <c r="S1966" s="50" t="str">
        <f t="array" ref="S1966">IF(AND(E1966&lt;&gt;"",G1966="REV",K1966="OUI",M1966&gt;0),M1966*IF($O1966&gt;41790,6.2,5.9),"")</f>
        <v/>
      </c>
      <c r="T1966" s="57" t="str">
        <f t="array" ref="T1966">IF(AND(E1966&lt;&gt;"",K1966="NON",OR(L1966="Branchement individuel",L1966="Batiment détruit")),3,"")</f>
        <v/>
      </c>
      <c r="U1966" s="58"/>
      <c r="V1966" s="58" t="str">
        <f t="array" ref="V1966">IF(AND(E1966&lt;&gt;"",K1966="OUI",Q1966="OUI"),18,"")</f>
        <v/>
      </c>
      <c r="W1966" s="49" t="str">
        <f t="array" ref="W1966">IF(AND(E1966&lt;&gt;"",K1966="OUI",Q1966="OUI"),60,"")</f>
        <v/>
      </c>
      <c r="X1966" s="56"/>
      <c r="Y1966" s="49"/>
      <c r="Z1966" s="49"/>
      <c r="AA1966" s="51"/>
      <c r="AB1966" s="48"/>
    </row>
    <row r="1967" spans="1:28" x14ac:dyDescent="0.25">
      <c r="A1967" s="152" t="str">
        <f t="array" ref="A1967">IF(D1967="",RIGHT(E1967,7),"")</f>
        <v>5243883</v>
      </c>
      <c r="B1967" s="152">
        <f t="array" ref="B1967">E1967</f>
        <v>10005243883</v>
      </c>
      <c r="C1967" s="61" t="str">
        <f t="array" ref="C1967">IFERROR(VLOOKUP(B1967,RT!A:B,2,FALSE),"")</f>
        <v/>
      </c>
      <c r="D1967" s="7" t="str">
        <f t="array" ref="D1967">IFERROR(VLOOKUP(B1967,RT!A:J,10,FALSE),"")</f>
        <v/>
      </c>
      <c r="E1967" s="203">
        <v>10005243883</v>
      </c>
      <c r="F1967" s="204" t="s">
        <v>620</v>
      </c>
      <c r="G1967" s="204" t="s">
        <v>70</v>
      </c>
      <c r="H1967" s="204"/>
      <c r="I1967" s="204" t="s">
        <v>605</v>
      </c>
      <c r="J1967" s="202" t="s">
        <v>75</v>
      </c>
      <c r="K1967" s="169" t="str">
        <f t="array" ref="K1967">IFERROR(VLOOKUP(B1967,RT!A:K,11,FALSE),"")</f>
        <v/>
      </c>
      <c r="L1967" s="170" t="str">
        <f t="array" ref="L1967">IFERROR(VLOOKUP(B1967,RT!A:AJ,36,FALSE),"")</f>
        <v/>
      </c>
      <c r="M1967" s="53" t="str">
        <f t="array" ref="M1967">IFERROR(VLOOKUP(B1967,RT!A:AL,38,FALSE),"")</f>
        <v/>
      </c>
      <c r="N1967" s="52" t="str">
        <f t="array" ref="N1967">IFERROR(VLOOKUP(B1967,RT!A:AK,37,FALSE),"")</f>
        <v/>
      </c>
      <c r="O1967" s="54" t="str">
        <f t="array" ref="O1967">IFERROR(VLOOKUP(B1967,RT!A:I,9,FALSE),"")</f>
        <v/>
      </c>
      <c r="P1967" s="52" t="str">
        <f t="array" ref="P1967">IFERROR(VLOOKUP(B1967,RT!A:H,8,FALSE),"")</f>
        <v/>
      </c>
      <c r="Q1967" s="55" t="str">
        <f t="array" ref="Q1967">IFERROR(VLOOKUP(B1967,RT!A:AA,27,FALSE),"")</f>
        <v/>
      </c>
      <c r="R1967" s="56" t="str">
        <f t="array" ref="R1967">IF(AND(E1967&lt;&gt;"",G1967="INS",K1967="OUI",M1967&gt;0),M1967*IF($O1967&gt;41790,5.94,5.65),"")</f>
        <v/>
      </c>
      <c r="S1967" s="50" t="str">
        <f t="array" ref="S1967">IF(AND(E1967&lt;&gt;"",G1967="REV",K1967="OUI",M1967&gt;0),M1967*IF($O1967&gt;41790,6.2,5.9),"")</f>
        <v/>
      </c>
      <c r="T1967" s="57" t="str">
        <f t="array" ref="T1967">IF(AND(E1967&lt;&gt;"",K1967="NON",OR(L1967="Branchement individuel",L1967="Batiment détruit")),3,"")</f>
        <v/>
      </c>
      <c r="U1967" s="58"/>
      <c r="V1967" s="58" t="str">
        <f t="array" ref="V1967">IF(AND(E1967&lt;&gt;"",K1967="OUI",Q1967="OUI"),18,"")</f>
        <v/>
      </c>
      <c r="W1967" s="49" t="str">
        <f t="array" ref="W1967">IF(AND(E1967&lt;&gt;"",K1967="OUI",Q1967="OUI"),60,"")</f>
        <v/>
      </c>
      <c r="X1967" s="56"/>
      <c r="Y1967" s="49"/>
      <c r="Z1967" s="49"/>
      <c r="AA1967" s="51"/>
      <c r="AB1967" s="48"/>
    </row>
    <row r="1968" spans="1:28" x14ac:dyDescent="0.25">
      <c r="A1968" s="152" t="str">
        <f t="array" ref="A1968">IF(D1968="",RIGHT(E1968,7),"")</f>
        <v>5244481</v>
      </c>
      <c r="B1968" s="152">
        <f t="array" ref="B1968">E1968</f>
        <v>10005244481</v>
      </c>
      <c r="C1968" s="61" t="str">
        <f t="array" ref="C1968">IFERROR(VLOOKUP(B1968,RT!A:B,2,FALSE),"")</f>
        <v/>
      </c>
      <c r="D1968" s="7" t="str">
        <f t="array" ref="D1968">IFERROR(VLOOKUP(B1968,RT!A:J,10,FALSE),"")</f>
        <v/>
      </c>
      <c r="E1968" s="203">
        <v>10005244481</v>
      </c>
      <c r="F1968" s="204" t="s">
        <v>619</v>
      </c>
      <c r="G1968" s="204" t="s">
        <v>70</v>
      </c>
      <c r="H1968" s="204"/>
      <c r="I1968" s="204" t="s">
        <v>605</v>
      </c>
      <c r="J1968" s="202" t="s">
        <v>75</v>
      </c>
      <c r="K1968" s="169" t="str">
        <f t="array" ref="K1968">IFERROR(VLOOKUP(B1968,RT!A:K,11,FALSE),"")</f>
        <v/>
      </c>
      <c r="L1968" s="170" t="str">
        <f t="array" ref="L1968">IFERROR(VLOOKUP(B1968,RT!A:AJ,36,FALSE),"")</f>
        <v/>
      </c>
      <c r="M1968" s="53" t="str">
        <f t="array" ref="M1968">IFERROR(VLOOKUP(B1968,RT!A:AL,38,FALSE),"")</f>
        <v/>
      </c>
      <c r="N1968" s="52" t="str">
        <f t="array" ref="N1968">IFERROR(VLOOKUP(B1968,RT!A:AK,37,FALSE),"")</f>
        <v/>
      </c>
      <c r="O1968" s="54" t="str">
        <f t="array" ref="O1968">IFERROR(VLOOKUP(B1968,RT!A:I,9,FALSE),"")</f>
        <v/>
      </c>
      <c r="P1968" s="52" t="str">
        <f t="array" ref="P1968">IFERROR(VLOOKUP(B1968,RT!A:H,8,FALSE),"")</f>
        <v/>
      </c>
      <c r="Q1968" s="55" t="str">
        <f t="array" ref="Q1968">IFERROR(VLOOKUP(B1968,RT!A:AA,27,FALSE),"")</f>
        <v/>
      </c>
      <c r="R1968" s="56" t="str">
        <f t="array" ref="R1968">IF(AND(E1968&lt;&gt;"",G1968="INS",K1968="OUI",M1968&gt;0),M1968*IF($O1968&gt;41790,5.94,5.65),"")</f>
        <v/>
      </c>
      <c r="S1968" s="50" t="str">
        <f t="array" ref="S1968">IF(AND(E1968&lt;&gt;"",G1968="REV",K1968="OUI",M1968&gt;0),M1968*IF($O1968&gt;41790,6.2,5.9),"")</f>
        <v/>
      </c>
      <c r="T1968" s="57" t="str">
        <f t="array" ref="T1968">IF(AND(E1968&lt;&gt;"",K1968="NON",OR(L1968="Branchement individuel",L1968="Batiment détruit")),3,"")</f>
        <v/>
      </c>
      <c r="U1968" s="58"/>
      <c r="V1968" s="58" t="str">
        <f t="array" ref="V1968">IF(AND(E1968&lt;&gt;"",K1968="OUI",Q1968="OUI"),18,"")</f>
        <v/>
      </c>
      <c r="W1968" s="49" t="str">
        <f t="array" ref="W1968">IF(AND(E1968&lt;&gt;"",K1968="OUI",Q1968="OUI"),60,"")</f>
        <v/>
      </c>
      <c r="X1968" s="56"/>
      <c r="Y1968" s="49"/>
      <c r="Z1968" s="49"/>
      <c r="AA1968" s="51"/>
      <c r="AB1968" s="48"/>
    </row>
    <row r="1969" spans="1:28" x14ac:dyDescent="0.25">
      <c r="A1969" s="152" t="str">
        <f t="array" ref="A1969">IF(D1969="",RIGHT(E1969,7),"")</f>
        <v>5245043</v>
      </c>
      <c r="B1969" s="152">
        <f t="array" ref="B1969">E1969</f>
        <v>10005245043</v>
      </c>
      <c r="C1969" s="61" t="str">
        <f t="array" ref="C1969">IFERROR(VLOOKUP(B1969,RT!A:B,2,FALSE),"")</f>
        <v/>
      </c>
      <c r="D1969" s="7" t="str">
        <f t="array" ref="D1969">IFERROR(VLOOKUP(B1969,RT!A:J,10,FALSE),"")</f>
        <v/>
      </c>
      <c r="E1969" s="203">
        <v>10005245043</v>
      </c>
      <c r="F1969" s="204" t="s">
        <v>618</v>
      </c>
      <c r="G1969" s="204" t="s">
        <v>70</v>
      </c>
      <c r="H1969" s="204"/>
      <c r="I1969" s="204" t="s">
        <v>605</v>
      </c>
      <c r="J1969" s="202" t="s">
        <v>75</v>
      </c>
      <c r="K1969" s="169" t="str">
        <f t="array" ref="K1969">IFERROR(VLOOKUP(B1969,RT!A:K,11,FALSE),"")</f>
        <v/>
      </c>
      <c r="L1969" s="170" t="str">
        <f t="array" ref="L1969">IFERROR(VLOOKUP(B1969,RT!A:AJ,36,FALSE),"")</f>
        <v/>
      </c>
      <c r="M1969" s="53" t="str">
        <f t="array" ref="M1969">IFERROR(VLOOKUP(B1969,RT!A:AL,38,FALSE),"")</f>
        <v/>
      </c>
      <c r="N1969" s="52" t="str">
        <f t="array" ref="N1969">IFERROR(VLOOKUP(B1969,RT!A:AK,37,FALSE),"")</f>
        <v/>
      </c>
      <c r="O1969" s="54" t="str">
        <f t="array" ref="O1969">IFERROR(VLOOKUP(B1969,RT!A:I,9,FALSE),"")</f>
        <v/>
      </c>
      <c r="P1969" s="52" t="str">
        <f t="array" ref="P1969">IFERROR(VLOOKUP(B1969,RT!A:H,8,FALSE),"")</f>
        <v/>
      </c>
      <c r="Q1969" s="55" t="str">
        <f t="array" ref="Q1969">IFERROR(VLOOKUP(B1969,RT!A:AA,27,FALSE),"")</f>
        <v/>
      </c>
      <c r="R1969" s="56" t="str">
        <f t="array" ref="R1969">IF(AND(E1969&lt;&gt;"",G1969="INS",K1969="OUI",M1969&gt;0),M1969*IF($O1969&gt;41790,5.94,5.65),"")</f>
        <v/>
      </c>
      <c r="S1969" s="50" t="str">
        <f t="array" ref="S1969">IF(AND(E1969&lt;&gt;"",G1969="REV",K1969="OUI",M1969&gt;0),M1969*IF($O1969&gt;41790,6.2,5.9),"")</f>
        <v/>
      </c>
      <c r="T1969" s="57" t="str">
        <f t="array" ref="T1969">IF(AND(E1969&lt;&gt;"",K1969="NON",OR(L1969="Branchement individuel",L1969="Batiment détruit")),3,"")</f>
        <v/>
      </c>
      <c r="U1969" s="58"/>
      <c r="V1969" s="58" t="str">
        <f t="array" ref="V1969">IF(AND(E1969&lt;&gt;"",K1969="OUI",Q1969="OUI"),18,"")</f>
        <v/>
      </c>
      <c r="W1969" s="49" t="str">
        <f t="array" ref="W1969">IF(AND(E1969&lt;&gt;"",K1969="OUI",Q1969="OUI"),60,"")</f>
        <v/>
      </c>
      <c r="X1969" s="56"/>
      <c r="Y1969" s="49"/>
      <c r="Z1969" s="49"/>
      <c r="AA1969" s="51"/>
      <c r="AB1969" s="48"/>
    </row>
    <row r="1970" spans="1:28" x14ac:dyDescent="0.25">
      <c r="A1970" s="152" t="str">
        <f t="array" ref="A1970">IF(D1970="",RIGHT(E1970,7),"")</f>
        <v>5244480</v>
      </c>
      <c r="B1970" s="152">
        <f t="array" ref="B1970">E1970</f>
        <v>10005244480</v>
      </c>
      <c r="C1970" s="61" t="str">
        <f t="array" ref="C1970">IFERROR(VLOOKUP(B1970,RT!A:B,2,FALSE),"")</f>
        <v/>
      </c>
      <c r="D1970" s="7" t="str">
        <f t="array" ref="D1970">IFERROR(VLOOKUP(B1970,RT!A:J,10,FALSE),"")</f>
        <v/>
      </c>
      <c r="E1970" s="203">
        <v>10005244480</v>
      </c>
      <c r="F1970" s="204" t="s">
        <v>617</v>
      </c>
      <c r="G1970" s="204" t="s">
        <v>70</v>
      </c>
      <c r="H1970" s="204"/>
      <c r="I1970" s="204" t="s">
        <v>605</v>
      </c>
      <c r="J1970" s="202" t="s">
        <v>75</v>
      </c>
      <c r="K1970" s="169" t="str">
        <f t="array" ref="K1970">IFERROR(VLOOKUP(B1970,RT!A:K,11,FALSE),"")</f>
        <v/>
      </c>
      <c r="L1970" s="170" t="str">
        <f t="array" ref="L1970">IFERROR(VLOOKUP(B1970,RT!A:AJ,36,FALSE),"")</f>
        <v/>
      </c>
      <c r="M1970" s="53" t="str">
        <f t="array" ref="M1970">IFERROR(VLOOKUP(B1970,RT!A:AL,38,FALSE),"")</f>
        <v/>
      </c>
      <c r="N1970" s="52" t="str">
        <f t="array" ref="N1970">IFERROR(VLOOKUP(B1970,RT!A:AK,37,FALSE),"")</f>
        <v/>
      </c>
      <c r="O1970" s="54" t="str">
        <f t="array" ref="O1970">IFERROR(VLOOKUP(B1970,RT!A:I,9,FALSE),"")</f>
        <v/>
      </c>
      <c r="P1970" s="52" t="str">
        <f t="array" ref="P1970">IFERROR(VLOOKUP(B1970,RT!A:H,8,FALSE),"")</f>
        <v/>
      </c>
      <c r="Q1970" s="55" t="str">
        <f t="array" ref="Q1970">IFERROR(VLOOKUP(B1970,RT!A:AA,27,FALSE),"")</f>
        <v/>
      </c>
      <c r="R1970" s="56" t="str">
        <f t="array" ref="R1970">IF(AND(E1970&lt;&gt;"",G1970="INS",K1970="OUI",M1970&gt;0),M1970*IF($O1970&gt;41790,5.94,5.65),"")</f>
        <v/>
      </c>
      <c r="S1970" s="50" t="str">
        <f t="array" ref="S1970">IF(AND(E1970&lt;&gt;"",G1970="REV",K1970="OUI",M1970&gt;0),M1970*IF($O1970&gt;41790,6.2,5.9),"")</f>
        <v/>
      </c>
      <c r="T1970" s="57" t="str">
        <f t="array" ref="T1970">IF(AND(E1970&lt;&gt;"",K1970="NON",OR(L1970="Branchement individuel",L1970="Batiment détruit")),3,"")</f>
        <v/>
      </c>
      <c r="U1970" s="58"/>
      <c r="V1970" s="58" t="str">
        <f t="array" ref="V1970">IF(AND(E1970&lt;&gt;"",K1970="OUI",Q1970="OUI"),18,"")</f>
        <v/>
      </c>
      <c r="W1970" s="49" t="str">
        <f t="array" ref="W1970">IF(AND(E1970&lt;&gt;"",K1970="OUI",Q1970="OUI"),60,"")</f>
        <v/>
      </c>
      <c r="X1970" s="56"/>
      <c r="Y1970" s="49"/>
      <c r="Z1970" s="49"/>
      <c r="AA1970" s="51"/>
      <c r="AB1970" s="48"/>
    </row>
    <row r="1971" spans="1:28" x14ac:dyDescent="0.25">
      <c r="A1971" s="152" t="str">
        <f t="array" ref="A1971">IF(D1971="",RIGHT(E1971,7),"")</f>
        <v>5285295</v>
      </c>
      <c r="B1971" s="152">
        <f t="array" ref="B1971">E1971</f>
        <v>10005285295</v>
      </c>
      <c r="C1971" s="61" t="str">
        <f t="array" ref="C1971">IFERROR(VLOOKUP(B1971,RT!A:B,2,FALSE),"")</f>
        <v/>
      </c>
      <c r="D1971" s="7" t="str">
        <f t="array" ref="D1971">IFERROR(VLOOKUP(B1971,RT!A:J,10,FALSE),"")</f>
        <v/>
      </c>
      <c r="E1971" s="203">
        <v>10005285295</v>
      </c>
      <c r="F1971" s="204" t="s">
        <v>616</v>
      </c>
      <c r="G1971" s="204" t="s">
        <v>70</v>
      </c>
      <c r="H1971" s="204"/>
      <c r="I1971" s="204" t="s">
        <v>605</v>
      </c>
      <c r="J1971" s="202" t="s">
        <v>75</v>
      </c>
      <c r="K1971" s="169" t="str">
        <f t="array" ref="K1971">IFERROR(VLOOKUP(B1971,RT!A:K,11,FALSE),"")</f>
        <v/>
      </c>
      <c r="L1971" s="170" t="str">
        <f t="array" ref="L1971">IFERROR(VLOOKUP(B1971,RT!A:AJ,36,FALSE),"")</f>
        <v/>
      </c>
      <c r="M1971" s="53" t="str">
        <f t="array" ref="M1971">IFERROR(VLOOKUP(B1971,RT!A:AL,38,FALSE),"")</f>
        <v/>
      </c>
      <c r="N1971" s="52" t="str">
        <f t="array" ref="N1971">IFERROR(VLOOKUP(B1971,RT!A:AK,37,FALSE),"")</f>
        <v/>
      </c>
      <c r="O1971" s="54" t="str">
        <f t="array" ref="O1971">IFERROR(VLOOKUP(B1971,RT!A:I,9,FALSE),"")</f>
        <v/>
      </c>
      <c r="P1971" s="52" t="str">
        <f t="array" ref="P1971">IFERROR(VLOOKUP(B1971,RT!A:H,8,FALSE),"")</f>
        <v/>
      </c>
      <c r="Q1971" s="55" t="str">
        <f t="array" ref="Q1971">IFERROR(VLOOKUP(B1971,RT!A:AA,27,FALSE),"")</f>
        <v/>
      </c>
      <c r="R1971" s="56" t="str">
        <f t="array" ref="R1971">IF(AND(E1971&lt;&gt;"",G1971="INS",K1971="OUI",M1971&gt;0),M1971*IF($O1971&gt;41790,5.94,5.65),"")</f>
        <v/>
      </c>
      <c r="S1971" s="50" t="str">
        <f t="array" ref="S1971">IF(AND(E1971&lt;&gt;"",G1971="REV",K1971="OUI",M1971&gt;0),M1971*IF($O1971&gt;41790,6.2,5.9),"")</f>
        <v/>
      </c>
      <c r="T1971" s="57" t="str">
        <f t="array" ref="T1971">IF(AND(E1971&lt;&gt;"",K1971="NON",OR(L1971="Branchement individuel",L1971="Batiment détruit")),3,"")</f>
        <v/>
      </c>
      <c r="U1971" s="58"/>
      <c r="V1971" s="58" t="str">
        <f t="array" ref="V1971">IF(AND(E1971&lt;&gt;"",K1971="OUI",Q1971="OUI"),18,"")</f>
        <v/>
      </c>
      <c r="W1971" s="49" t="str">
        <f t="array" ref="W1971">IF(AND(E1971&lt;&gt;"",K1971="OUI",Q1971="OUI"),60,"")</f>
        <v/>
      </c>
      <c r="X1971" s="56"/>
      <c r="Y1971" s="49"/>
      <c r="Z1971" s="49"/>
      <c r="AA1971" s="51"/>
      <c r="AB1971" s="48"/>
    </row>
    <row r="1972" spans="1:28" x14ac:dyDescent="0.25">
      <c r="A1972" s="152" t="str">
        <f t="array" ref="A1972">IF(D1972="",RIGHT(E1972,7),"")</f>
        <v>5288861</v>
      </c>
      <c r="B1972" s="152">
        <f t="array" ref="B1972">E1972</f>
        <v>10005288861</v>
      </c>
      <c r="C1972" s="61" t="str">
        <f t="array" ref="C1972">IFERROR(VLOOKUP(B1972,RT!A:B,2,FALSE),"")</f>
        <v/>
      </c>
      <c r="D1972" s="7" t="str">
        <f t="array" ref="D1972">IFERROR(VLOOKUP(B1972,RT!A:J,10,FALSE),"")</f>
        <v/>
      </c>
      <c r="E1972" s="203">
        <v>10005288861</v>
      </c>
      <c r="F1972" s="204" t="s">
        <v>615</v>
      </c>
      <c r="G1972" s="204" t="s">
        <v>70</v>
      </c>
      <c r="H1972" s="204"/>
      <c r="I1972" s="204" t="s">
        <v>605</v>
      </c>
      <c r="J1972" s="202" t="s">
        <v>75</v>
      </c>
      <c r="K1972" s="169" t="str">
        <f t="array" ref="K1972">IFERROR(VLOOKUP(B1972,RT!A:K,11,FALSE),"")</f>
        <v/>
      </c>
      <c r="L1972" s="170" t="str">
        <f t="array" ref="L1972">IFERROR(VLOOKUP(B1972,RT!A:AJ,36,FALSE),"")</f>
        <v/>
      </c>
      <c r="M1972" s="53" t="str">
        <f t="array" ref="M1972">IFERROR(VLOOKUP(B1972,RT!A:AL,38,FALSE),"")</f>
        <v/>
      </c>
      <c r="N1972" s="52" t="str">
        <f t="array" ref="N1972">IFERROR(VLOOKUP(B1972,RT!A:AK,37,FALSE),"")</f>
        <v/>
      </c>
      <c r="O1972" s="54" t="str">
        <f t="array" ref="O1972">IFERROR(VLOOKUP(B1972,RT!A:I,9,FALSE),"")</f>
        <v/>
      </c>
      <c r="P1972" s="52" t="str">
        <f t="array" ref="P1972">IFERROR(VLOOKUP(B1972,RT!A:H,8,FALSE),"")</f>
        <v/>
      </c>
      <c r="Q1972" s="55" t="str">
        <f t="array" ref="Q1972">IFERROR(VLOOKUP(B1972,RT!A:AA,27,FALSE),"")</f>
        <v/>
      </c>
      <c r="R1972" s="56" t="str">
        <f t="array" ref="R1972">IF(AND(E1972&lt;&gt;"",G1972="INS",K1972="OUI",M1972&gt;0),M1972*IF($O1972&gt;41790,5.94,5.65),"")</f>
        <v/>
      </c>
      <c r="S1972" s="50" t="str">
        <f t="array" ref="S1972">IF(AND(E1972&lt;&gt;"",G1972="REV",K1972="OUI",M1972&gt;0),M1972*IF($O1972&gt;41790,6.2,5.9),"")</f>
        <v/>
      </c>
      <c r="T1972" s="57" t="str">
        <f t="array" ref="T1972">IF(AND(E1972&lt;&gt;"",K1972="NON",OR(L1972="Branchement individuel",L1972="Batiment détruit")),3,"")</f>
        <v/>
      </c>
      <c r="U1972" s="58"/>
      <c r="V1972" s="58" t="str">
        <f t="array" ref="V1972">IF(AND(E1972&lt;&gt;"",K1972="OUI",Q1972="OUI"),18,"")</f>
        <v/>
      </c>
      <c r="W1972" s="49" t="str">
        <f t="array" ref="W1972">IF(AND(E1972&lt;&gt;"",K1972="OUI",Q1972="OUI"),60,"")</f>
        <v/>
      </c>
      <c r="X1972" s="56"/>
      <c r="Y1972" s="49"/>
      <c r="Z1972" s="49"/>
      <c r="AA1972" s="51"/>
      <c r="AB1972" s="48"/>
    </row>
    <row r="1973" spans="1:28" x14ac:dyDescent="0.25">
      <c r="A1973" s="152" t="str">
        <f t="array" ref="A1973">IF(D1973="",RIGHT(E1973,7),"")</f>
        <v>5284689</v>
      </c>
      <c r="B1973" s="152">
        <f t="array" ref="B1973">E1973</f>
        <v>10005284689</v>
      </c>
      <c r="C1973" s="61" t="str">
        <f t="array" ref="C1973">IFERROR(VLOOKUP(B1973,RT!A:B,2,FALSE),"")</f>
        <v/>
      </c>
      <c r="D1973" s="7" t="str">
        <f t="array" ref="D1973">IFERROR(VLOOKUP(B1973,RT!A:J,10,FALSE),"")</f>
        <v/>
      </c>
      <c r="E1973" s="203">
        <v>10005284689</v>
      </c>
      <c r="F1973" s="204" t="s">
        <v>624</v>
      </c>
      <c r="G1973" s="204" t="s">
        <v>70</v>
      </c>
      <c r="H1973" s="204"/>
      <c r="I1973" s="204" t="s">
        <v>605</v>
      </c>
      <c r="J1973" s="202" t="s">
        <v>75</v>
      </c>
      <c r="K1973" s="169" t="str">
        <f t="array" ref="K1973">IFERROR(VLOOKUP(B1973,RT!A:K,11,FALSE),"")</f>
        <v/>
      </c>
      <c r="L1973" s="170" t="str">
        <f t="array" ref="L1973">IFERROR(VLOOKUP(B1973,RT!A:AJ,36,FALSE),"")</f>
        <v/>
      </c>
      <c r="M1973" s="53" t="str">
        <f t="array" ref="M1973">IFERROR(VLOOKUP(B1973,RT!A:AL,38,FALSE),"")</f>
        <v/>
      </c>
      <c r="N1973" s="52" t="str">
        <f t="array" ref="N1973">IFERROR(VLOOKUP(B1973,RT!A:AK,37,FALSE),"")</f>
        <v/>
      </c>
      <c r="O1973" s="54" t="str">
        <f t="array" ref="O1973">IFERROR(VLOOKUP(B1973,RT!A:I,9,FALSE),"")</f>
        <v/>
      </c>
      <c r="P1973" s="52" t="str">
        <f t="array" ref="P1973">IFERROR(VLOOKUP(B1973,RT!A:H,8,FALSE),"")</f>
        <v/>
      </c>
      <c r="Q1973" s="55" t="str">
        <f t="array" ref="Q1973">IFERROR(VLOOKUP(B1973,RT!A:AA,27,FALSE),"")</f>
        <v/>
      </c>
      <c r="R1973" s="56" t="str">
        <f t="array" ref="R1973">IF(AND(E1973&lt;&gt;"",G1973="INS",K1973="OUI",M1973&gt;0),M1973*IF($O1973&gt;41790,5.94,5.65),"")</f>
        <v/>
      </c>
      <c r="S1973" s="50" t="str">
        <f t="array" ref="S1973">IF(AND(E1973&lt;&gt;"",G1973="REV",K1973="OUI",M1973&gt;0),M1973*IF($O1973&gt;41790,6.2,5.9),"")</f>
        <v/>
      </c>
      <c r="T1973" s="57" t="str">
        <f t="array" ref="T1973">IF(AND(E1973&lt;&gt;"",K1973="NON",OR(L1973="Branchement individuel",L1973="Batiment détruit")),3,"")</f>
        <v/>
      </c>
      <c r="U1973" s="58"/>
      <c r="V1973" s="58" t="str">
        <f t="array" ref="V1973">IF(AND(E1973&lt;&gt;"",K1973="OUI",Q1973="OUI"),18,"")</f>
        <v/>
      </c>
      <c r="W1973" s="49" t="str">
        <f t="array" ref="W1973">IF(AND(E1973&lt;&gt;"",K1973="OUI",Q1973="OUI"),60,"")</f>
        <v/>
      </c>
      <c r="X1973" s="56"/>
      <c r="Y1973" s="49"/>
      <c r="Z1973" s="49"/>
      <c r="AA1973" s="51"/>
      <c r="AB1973" s="48"/>
    </row>
    <row r="1974" spans="1:28" x14ac:dyDescent="0.25">
      <c r="A1974" s="152" t="str">
        <f t="array" ref="A1974">IF(D1974="",RIGHT(E1974,7),"")</f>
        <v>5288858</v>
      </c>
      <c r="B1974" s="152">
        <f t="array" ref="B1974">E1974</f>
        <v>10005288858</v>
      </c>
      <c r="C1974" s="61" t="str">
        <f t="array" ref="C1974">IFERROR(VLOOKUP(B1974,RT!A:B,2,FALSE),"")</f>
        <v/>
      </c>
      <c r="D1974" s="7" t="str">
        <f t="array" ref="D1974">IFERROR(VLOOKUP(B1974,RT!A:J,10,FALSE),"")</f>
        <v/>
      </c>
      <c r="E1974" s="203">
        <v>10005288858</v>
      </c>
      <c r="F1974" s="204" t="s">
        <v>623</v>
      </c>
      <c r="G1974" s="204" t="s">
        <v>70</v>
      </c>
      <c r="H1974" s="204"/>
      <c r="I1974" s="204" t="s">
        <v>605</v>
      </c>
      <c r="J1974" s="202" t="s">
        <v>75</v>
      </c>
      <c r="K1974" s="169" t="str">
        <f t="array" ref="K1974">IFERROR(VLOOKUP(B1974,RT!A:K,11,FALSE),"")</f>
        <v/>
      </c>
      <c r="L1974" s="170" t="str">
        <f t="array" ref="L1974">IFERROR(VLOOKUP(B1974,RT!A:AJ,36,FALSE),"")</f>
        <v/>
      </c>
      <c r="M1974" s="53" t="str">
        <f t="array" ref="M1974">IFERROR(VLOOKUP(B1974,RT!A:AL,38,FALSE),"")</f>
        <v/>
      </c>
      <c r="N1974" s="52" t="str">
        <f t="array" ref="N1974">IFERROR(VLOOKUP(B1974,RT!A:AK,37,FALSE),"")</f>
        <v/>
      </c>
      <c r="O1974" s="54" t="str">
        <f t="array" ref="O1974">IFERROR(VLOOKUP(B1974,RT!A:I,9,FALSE),"")</f>
        <v/>
      </c>
      <c r="P1974" s="52" t="str">
        <f t="array" ref="P1974">IFERROR(VLOOKUP(B1974,RT!A:H,8,FALSE),"")</f>
        <v/>
      </c>
      <c r="Q1974" s="55" t="str">
        <f t="array" ref="Q1974">IFERROR(VLOOKUP(B1974,RT!A:AA,27,FALSE),"")</f>
        <v/>
      </c>
      <c r="R1974" s="56" t="str">
        <f t="array" ref="R1974">IF(AND(E1974&lt;&gt;"",G1974="INS",K1974="OUI",M1974&gt;0),M1974*IF($O1974&gt;41790,5.94,5.65),"")</f>
        <v/>
      </c>
      <c r="S1974" s="50" t="str">
        <f t="array" ref="S1974">IF(AND(E1974&lt;&gt;"",G1974="REV",K1974="OUI",M1974&gt;0),M1974*IF($O1974&gt;41790,6.2,5.9),"")</f>
        <v/>
      </c>
      <c r="T1974" s="57" t="str">
        <f t="array" ref="T1974">IF(AND(E1974&lt;&gt;"",K1974="NON",OR(L1974="Branchement individuel",L1974="Batiment détruit")),3,"")</f>
        <v/>
      </c>
      <c r="U1974" s="58"/>
      <c r="V1974" s="58" t="str">
        <f t="array" ref="V1974">IF(AND(E1974&lt;&gt;"",K1974="OUI",Q1974="OUI"),18,"")</f>
        <v/>
      </c>
      <c r="W1974" s="49" t="str">
        <f t="array" ref="W1974">IF(AND(E1974&lt;&gt;"",K1974="OUI",Q1974="OUI"),60,"")</f>
        <v/>
      </c>
      <c r="X1974" s="56"/>
      <c r="Y1974" s="49"/>
      <c r="Z1974" s="49"/>
      <c r="AA1974" s="51"/>
      <c r="AB1974" s="48"/>
    </row>
    <row r="1975" spans="1:28" x14ac:dyDescent="0.25">
      <c r="A1975" s="152" t="str">
        <f t="array" ref="A1975">IF(D1975="",RIGHT(E1975,7),"")</f>
        <v>5288238</v>
      </c>
      <c r="B1975" s="152">
        <f t="array" ref="B1975">E1975</f>
        <v>10005288238</v>
      </c>
      <c r="C1975" s="61" t="str">
        <f t="array" ref="C1975">IFERROR(VLOOKUP(B1975,RT!A:B,2,FALSE),"")</f>
        <v/>
      </c>
      <c r="D1975" s="7" t="str">
        <f t="array" ref="D1975">IFERROR(VLOOKUP(B1975,RT!A:J,10,FALSE),"")</f>
        <v/>
      </c>
      <c r="E1975" s="203">
        <v>10005288238</v>
      </c>
      <c r="F1975" s="204" t="s">
        <v>622</v>
      </c>
      <c r="G1975" s="204" t="s">
        <v>70</v>
      </c>
      <c r="H1975" s="204"/>
      <c r="I1975" s="204" t="s">
        <v>605</v>
      </c>
      <c r="J1975" s="202" t="s">
        <v>75</v>
      </c>
      <c r="K1975" s="169" t="str">
        <f t="array" ref="K1975">IFERROR(VLOOKUP(B1975,RT!A:K,11,FALSE),"")</f>
        <v/>
      </c>
      <c r="L1975" s="170" t="str">
        <f t="array" ref="L1975">IFERROR(VLOOKUP(B1975,RT!A:AJ,36,FALSE),"")</f>
        <v/>
      </c>
      <c r="M1975" s="53" t="str">
        <f t="array" ref="M1975">IFERROR(VLOOKUP(B1975,RT!A:AL,38,FALSE),"")</f>
        <v/>
      </c>
      <c r="N1975" s="52" t="str">
        <f t="array" ref="N1975">IFERROR(VLOOKUP(B1975,RT!A:AK,37,FALSE),"")</f>
        <v/>
      </c>
      <c r="O1975" s="54" t="str">
        <f t="array" ref="O1975">IFERROR(VLOOKUP(B1975,RT!A:I,9,FALSE),"")</f>
        <v/>
      </c>
      <c r="P1975" s="52" t="str">
        <f t="array" ref="P1975">IFERROR(VLOOKUP(B1975,RT!A:H,8,FALSE),"")</f>
        <v/>
      </c>
      <c r="Q1975" s="55" t="str">
        <f t="array" ref="Q1975">IFERROR(VLOOKUP(B1975,RT!A:AA,27,FALSE),"")</f>
        <v/>
      </c>
      <c r="R1975" s="56" t="str">
        <f t="array" ref="R1975">IF(AND(E1975&lt;&gt;"",G1975="INS",K1975="OUI",M1975&gt;0),M1975*IF($O1975&gt;41790,5.94,5.65),"")</f>
        <v/>
      </c>
      <c r="S1975" s="50" t="str">
        <f t="array" ref="S1975">IF(AND(E1975&lt;&gt;"",G1975="REV",K1975="OUI",M1975&gt;0),M1975*IF($O1975&gt;41790,6.2,5.9),"")</f>
        <v/>
      </c>
      <c r="T1975" s="57" t="str">
        <f t="array" ref="T1975">IF(AND(E1975&lt;&gt;"",K1975="NON",OR(L1975="Branchement individuel",L1975="Batiment détruit")),3,"")</f>
        <v/>
      </c>
      <c r="U1975" s="58"/>
      <c r="V1975" s="58" t="str">
        <f t="array" ref="V1975">IF(AND(E1975&lt;&gt;"",K1975="OUI",Q1975="OUI"),18,"")</f>
        <v/>
      </c>
      <c r="W1975" s="49" t="str">
        <f t="array" ref="W1975">IF(AND(E1975&lt;&gt;"",K1975="OUI",Q1975="OUI"),60,"")</f>
        <v/>
      </c>
      <c r="X1975" s="56"/>
      <c r="Y1975" s="49"/>
      <c r="Z1975" s="49"/>
      <c r="AA1975" s="51"/>
      <c r="AB1975" s="48"/>
    </row>
    <row r="1976" spans="1:28" x14ac:dyDescent="0.25">
      <c r="A1976" s="152" t="str">
        <f t="array" ref="A1976">IF(D1976="",RIGHT(E1976,7),"")</f>
        <v>5286486</v>
      </c>
      <c r="B1976" s="152">
        <f t="array" ref="B1976">E1976</f>
        <v>10005286486</v>
      </c>
      <c r="C1976" s="61" t="str">
        <f t="array" ref="C1976">IFERROR(VLOOKUP(B1976,RT!A:B,2,FALSE),"")</f>
        <v/>
      </c>
      <c r="D1976" s="7" t="str">
        <f t="array" ref="D1976">IFERROR(VLOOKUP(B1976,RT!A:J,10,FALSE),"")</f>
        <v/>
      </c>
      <c r="E1976" s="203">
        <v>10005286486</v>
      </c>
      <c r="F1976" s="204" t="s">
        <v>608</v>
      </c>
      <c r="G1976" s="204" t="s">
        <v>70</v>
      </c>
      <c r="H1976" s="204"/>
      <c r="I1976" s="204" t="s">
        <v>605</v>
      </c>
      <c r="J1976" s="202" t="s">
        <v>75</v>
      </c>
      <c r="K1976" s="169" t="str">
        <f t="array" ref="K1976">IFERROR(VLOOKUP(B1976,RT!A:K,11,FALSE),"")</f>
        <v/>
      </c>
      <c r="L1976" s="170" t="str">
        <f t="array" ref="L1976">IFERROR(VLOOKUP(B1976,RT!A:AJ,36,FALSE),"")</f>
        <v/>
      </c>
      <c r="M1976" s="53" t="str">
        <f t="array" ref="M1976">IFERROR(VLOOKUP(B1976,RT!A:AL,38,FALSE),"")</f>
        <v/>
      </c>
      <c r="N1976" s="52" t="str">
        <f t="array" ref="N1976">IFERROR(VLOOKUP(B1976,RT!A:AK,37,FALSE),"")</f>
        <v/>
      </c>
      <c r="O1976" s="54" t="str">
        <f t="array" ref="O1976">IFERROR(VLOOKUP(B1976,RT!A:I,9,FALSE),"")</f>
        <v/>
      </c>
      <c r="P1976" s="52" t="str">
        <f t="array" ref="P1976">IFERROR(VLOOKUP(B1976,RT!A:H,8,FALSE),"")</f>
        <v/>
      </c>
      <c r="Q1976" s="55" t="str">
        <f t="array" ref="Q1976">IFERROR(VLOOKUP(B1976,RT!A:AA,27,FALSE),"")</f>
        <v/>
      </c>
      <c r="R1976" s="56" t="str">
        <f t="array" ref="R1976">IF(AND(E1976&lt;&gt;"",G1976="INS",K1976="OUI",M1976&gt;0),M1976*IF($O1976&gt;41790,5.94,5.65),"")</f>
        <v/>
      </c>
      <c r="S1976" s="50" t="str">
        <f t="array" ref="S1976">IF(AND(E1976&lt;&gt;"",G1976="REV",K1976="OUI",M1976&gt;0),M1976*IF($O1976&gt;41790,6.2,5.9),"")</f>
        <v/>
      </c>
      <c r="T1976" s="57" t="str">
        <f t="array" ref="T1976">IF(AND(E1976&lt;&gt;"",K1976="NON",OR(L1976="Branchement individuel",L1976="Batiment détruit")),3,"")</f>
        <v/>
      </c>
      <c r="U1976" s="58"/>
      <c r="V1976" s="58" t="str">
        <f t="array" ref="V1976">IF(AND(E1976&lt;&gt;"",K1976="OUI",Q1976="OUI"),18,"")</f>
        <v/>
      </c>
      <c r="W1976" s="49" t="str">
        <f t="array" ref="W1976">IF(AND(E1976&lt;&gt;"",K1976="OUI",Q1976="OUI"),60,"")</f>
        <v/>
      </c>
      <c r="X1976" s="56"/>
      <c r="Y1976" s="49"/>
      <c r="Z1976" s="49"/>
      <c r="AA1976" s="51"/>
      <c r="AB1976" s="48"/>
    </row>
    <row r="1977" spans="1:28" x14ac:dyDescent="0.25">
      <c r="A1977" s="152" t="str">
        <f t="array" ref="A1977">IF(D1977="",RIGHT(E1977,7),"")</f>
        <v>5285892</v>
      </c>
      <c r="B1977" s="152">
        <f t="array" ref="B1977">E1977</f>
        <v>10005285892</v>
      </c>
      <c r="C1977" s="61" t="str">
        <f t="array" ref="C1977">IFERROR(VLOOKUP(B1977,RT!A:B,2,FALSE),"")</f>
        <v/>
      </c>
      <c r="D1977" s="7" t="str">
        <f t="array" ref="D1977">IFERROR(VLOOKUP(B1977,RT!A:J,10,FALSE),"")</f>
        <v/>
      </c>
      <c r="E1977" s="203">
        <v>10005285892</v>
      </c>
      <c r="F1977" s="204" t="s">
        <v>610</v>
      </c>
      <c r="G1977" s="204" t="s">
        <v>70</v>
      </c>
      <c r="H1977" s="204"/>
      <c r="I1977" s="204" t="s">
        <v>605</v>
      </c>
      <c r="J1977" s="202" t="s">
        <v>75</v>
      </c>
      <c r="K1977" s="169" t="str">
        <f t="array" ref="K1977">IFERROR(VLOOKUP(B1977,RT!A:K,11,FALSE),"")</f>
        <v/>
      </c>
      <c r="L1977" s="170" t="str">
        <f t="array" ref="L1977">IFERROR(VLOOKUP(B1977,RT!A:AJ,36,FALSE),"")</f>
        <v/>
      </c>
      <c r="M1977" s="53" t="str">
        <f t="array" ref="M1977">IFERROR(VLOOKUP(B1977,RT!A:AL,38,FALSE),"")</f>
        <v/>
      </c>
      <c r="N1977" s="52" t="str">
        <f t="array" ref="N1977">IFERROR(VLOOKUP(B1977,RT!A:AK,37,FALSE),"")</f>
        <v/>
      </c>
      <c r="O1977" s="54" t="str">
        <f t="array" ref="O1977">IFERROR(VLOOKUP(B1977,RT!A:I,9,FALSE),"")</f>
        <v/>
      </c>
      <c r="P1977" s="52" t="str">
        <f t="array" ref="P1977">IFERROR(VLOOKUP(B1977,RT!A:H,8,FALSE),"")</f>
        <v/>
      </c>
      <c r="Q1977" s="55" t="str">
        <f t="array" ref="Q1977">IFERROR(VLOOKUP(B1977,RT!A:AA,27,FALSE),"")</f>
        <v/>
      </c>
      <c r="R1977" s="56" t="str">
        <f t="array" ref="R1977">IF(AND(E1977&lt;&gt;"",G1977="INS",K1977="OUI",M1977&gt;0),M1977*IF($O1977&gt;41790,5.94,5.65),"")</f>
        <v/>
      </c>
      <c r="S1977" s="50" t="str">
        <f t="array" ref="S1977">IF(AND(E1977&lt;&gt;"",G1977="REV",K1977="OUI",M1977&gt;0),M1977*IF($O1977&gt;41790,6.2,5.9),"")</f>
        <v/>
      </c>
      <c r="T1977" s="57" t="str">
        <f t="array" ref="T1977">IF(AND(E1977&lt;&gt;"",K1977="NON",OR(L1977="Branchement individuel",L1977="Batiment détruit")),3,"")</f>
        <v/>
      </c>
      <c r="U1977" s="58"/>
      <c r="V1977" s="58" t="str">
        <f t="array" ref="V1977">IF(AND(E1977&lt;&gt;"",K1977="OUI",Q1977="OUI"),18,"")</f>
        <v/>
      </c>
      <c r="W1977" s="49" t="str">
        <f t="array" ref="W1977">IF(AND(E1977&lt;&gt;"",K1977="OUI",Q1977="OUI"),60,"")</f>
        <v/>
      </c>
      <c r="X1977" s="56"/>
      <c r="Y1977" s="49"/>
      <c r="Z1977" s="49"/>
      <c r="AA1977" s="51"/>
      <c r="AB1977" s="48"/>
    </row>
    <row r="1978" spans="1:28" x14ac:dyDescent="0.25">
      <c r="A1978" s="152" t="str">
        <f t="array" ref="A1978">IF(D1978="",RIGHT(E1978,7),"")</f>
        <v>5284690</v>
      </c>
      <c r="B1978" s="152">
        <f t="array" ref="B1978">E1978</f>
        <v>10005284690</v>
      </c>
      <c r="C1978" s="61" t="str">
        <f t="array" ref="C1978">IFERROR(VLOOKUP(B1978,RT!A:B,2,FALSE),"")</f>
        <v/>
      </c>
      <c r="D1978" s="7" t="str">
        <f t="array" ref="D1978">IFERROR(VLOOKUP(B1978,RT!A:J,10,FALSE),"")</f>
        <v/>
      </c>
      <c r="E1978" s="203">
        <v>10005284690</v>
      </c>
      <c r="F1978" s="204" t="s">
        <v>609</v>
      </c>
      <c r="G1978" s="204" t="s">
        <v>70</v>
      </c>
      <c r="H1978" s="204"/>
      <c r="I1978" s="204" t="s">
        <v>605</v>
      </c>
      <c r="J1978" s="202" t="s">
        <v>75</v>
      </c>
      <c r="K1978" s="169" t="str">
        <f t="array" ref="K1978">IFERROR(VLOOKUP(B1978,RT!A:K,11,FALSE),"")</f>
        <v/>
      </c>
      <c r="L1978" s="170" t="str">
        <f t="array" ref="L1978">IFERROR(VLOOKUP(B1978,RT!A:AJ,36,FALSE),"")</f>
        <v/>
      </c>
      <c r="M1978" s="53" t="str">
        <f t="array" ref="M1978">IFERROR(VLOOKUP(B1978,RT!A:AL,38,FALSE),"")</f>
        <v/>
      </c>
      <c r="N1978" s="52" t="str">
        <f t="array" ref="N1978">IFERROR(VLOOKUP(B1978,RT!A:AK,37,FALSE),"")</f>
        <v/>
      </c>
      <c r="O1978" s="54" t="str">
        <f t="array" ref="O1978">IFERROR(VLOOKUP(B1978,RT!A:I,9,FALSE),"")</f>
        <v/>
      </c>
      <c r="P1978" s="52" t="str">
        <f t="array" ref="P1978">IFERROR(VLOOKUP(B1978,RT!A:H,8,FALSE),"")</f>
        <v/>
      </c>
      <c r="Q1978" s="55" t="str">
        <f t="array" ref="Q1978">IFERROR(VLOOKUP(B1978,RT!A:AA,27,FALSE),"")</f>
        <v/>
      </c>
      <c r="R1978" s="56" t="str">
        <f t="array" ref="R1978">IF(AND(E1978&lt;&gt;"",G1978="INS",K1978="OUI",M1978&gt;0),M1978*IF($O1978&gt;41790,5.94,5.65),"")</f>
        <v/>
      </c>
      <c r="S1978" s="50" t="str">
        <f t="array" ref="S1978">IF(AND(E1978&lt;&gt;"",G1978="REV",K1978="OUI",M1978&gt;0),M1978*IF($O1978&gt;41790,6.2,5.9),"")</f>
        <v/>
      </c>
      <c r="T1978" s="57" t="str">
        <f t="array" ref="T1978">IF(AND(E1978&lt;&gt;"",K1978="NON",OR(L1978="Branchement individuel",L1978="Batiment détruit")),3,"")</f>
        <v/>
      </c>
      <c r="U1978" s="58"/>
      <c r="V1978" s="58" t="str">
        <f t="array" ref="V1978">IF(AND(E1978&lt;&gt;"",K1978="OUI",Q1978="OUI"),18,"")</f>
        <v/>
      </c>
      <c r="W1978" s="49" t="str">
        <f t="array" ref="W1978">IF(AND(E1978&lt;&gt;"",K1978="OUI",Q1978="OUI"),60,"")</f>
        <v/>
      </c>
      <c r="X1978" s="56"/>
      <c r="Y1978" s="49"/>
      <c r="Z1978" s="49"/>
      <c r="AA1978" s="51"/>
      <c r="AB1978" s="48"/>
    </row>
    <row r="1979" spans="1:28" x14ac:dyDescent="0.25">
      <c r="A1979" s="152" t="str">
        <f t="array" ref="A1979">IF(D1979="",RIGHT(E1979,7),"")</f>
        <v>5288240</v>
      </c>
      <c r="B1979" s="152">
        <f t="array" ref="B1979">E1979</f>
        <v>10005288240</v>
      </c>
      <c r="C1979" s="61" t="str">
        <f t="array" ref="C1979">IFERROR(VLOOKUP(B1979,RT!A:B,2,FALSE),"")</f>
        <v/>
      </c>
      <c r="D1979" s="7" t="str">
        <f t="array" ref="D1979">IFERROR(VLOOKUP(B1979,RT!A:J,10,FALSE),"")</f>
        <v/>
      </c>
      <c r="E1979" s="203">
        <v>10005288240</v>
      </c>
      <c r="F1979" s="204" t="s">
        <v>606</v>
      </c>
      <c r="G1979" s="204" t="s">
        <v>70</v>
      </c>
      <c r="H1979" s="204"/>
      <c r="I1979" s="204" t="s">
        <v>605</v>
      </c>
      <c r="J1979" s="202" t="s">
        <v>75</v>
      </c>
      <c r="K1979" s="169" t="str">
        <f t="array" ref="K1979">IFERROR(VLOOKUP(B1979,RT!A:K,11,FALSE),"")</f>
        <v/>
      </c>
      <c r="L1979" s="170" t="str">
        <f t="array" ref="L1979">IFERROR(VLOOKUP(B1979,RT!A:AJ,36,FALSE),"")</f>
        <v/>
      </c>
      <c r="M1979" s="53" t="str">
        <f t="array" ref="M1979">IFERROR(VLOOKUP(B1979,RT!A:AL,38,FALSE),"")</f>
        <v/>
      </c>
      <c r="N1979" s="52" t="str">
        <f t="array" ref="N1979">IFERROR(VLOOKUP(B1979,RT!A:AK,37,FALSE),"")</f>
        <v/>
      </c>
      <c r="O1979" s="54" t="str">
        <f t="array" ref="O1979">IFERROR(VLOOKUP(B1979,RT!A:I,9,FALSE),"")</f>
        <v/>
      </c>
      <c r="P1979" s="52" t="str">
        <f t="array" ref="P1979">IFERROR(VLOOKUP(B1979,RT!A:H,8,FALSE),"")</f>
        <v/>
      </c>
      <c r="Q1979" s="55" t="str">
        <f t="array" ref="Q1979">IFERROR(VLOOKUP(B1979,RT!A:AA,27,FALSE),"")</f>
        <v/>
      </c>
      <c r="R1979" s="56" t="str">
        <f t="array" ref="R1979">IF(AND(E1979&lt;&gt;"",G1979="INS",K1979="OUI",M1979&gt;0),M1979*IF($O1979&gt;41790,5.94,5.65),"")</f>
        <v/>
      </c>
      <c r="S1979" s="50" t="str">
        <f t="array" ref="S1979">IF(AND(E1979&lt;&gt;"",G1979="REV",K1979="OUI",M1979&gt;0),M1979*IF($O1979&gt;41790,6.2,5.9),"")</f>
        <v/>
      </c>
      <c r="T1979" s="57" t="str">
        <f t="array" ref="T1979">IF(AND(E1979&lt;&gt;"",K1979="NON",OR(L1979="Branchement individuel",L1979="Batiment détruit")),3,"")</f>
        <v/>
      </c>
      <c r="U1979" s="58"/>
      <c r="V1979" s="58" t="str">
        <f t="array" ref="V1979">IF(AND(E1979&lt;&gt;"",K1979="OUI",Q1979="OUI"),18,"")</f>
        <v/>
      </c>
      <c r="W1979" s="49" t="str">
        <f t="array" ref="W1979">IF(AND(E1979&lt;&gt;"",K1979="OUI",Q1979="OUI"),60,"")</f>
        <v/>
      </c>
      <c r="X1979" s="56"/>
      <c r="Y1979" s="49"/>
      <c r="Z1979" s="49"/>
      <c r="AA1979" s="51"/>
      <c r="AB1979" s="48"/>
    </row>
    <row r="1980" spans="1:28" x14ac:dyDescent="0.25">
      <c r="A1980" s="152" t="str">
        <f t="array" ref="A1980">IF(D1980="",RIGHT(E1980,7),"")</f>
        <v>5284087</v>
      </c>
      <c r="B1980" s="152">
        <f t="array" ref="B1980">E1980</f>
        <v>10005284087</v>
      </c>
      <c r="C1980" s="61" t="str">
        <f t="array" ref="C1980">IFERROR(VLOOKUP(B1980,RT!A:B,2,FALSE),"")</f>
        <v/>
      </c>
      <c r="D1980" s="7" t="str">
        <f t="array" ref="D1980">IFERROR(VLOOKUP(B1980,RT!A:J,10,FALSE),"")</f>
        <v/>
      </c>
      <c r="E1980" s="203">
        <v>10005284087</v>
      </c>
      <c r="F1980" s="204" t="s">
        <v>607</v>
      </c>
      <c r="G1980" s="204" t="s">
        <v>70</v>
      </c>
      <c r="H1980" s="204"/>
      <c r="I1980" s="204" t="s">
        <v>605</v>
      </c>
      <c r="J1980" s="202" t="s">
        <v>75</v>
      </c>
      <c r="K1980" s="169" t="str">
        <f t="array" ref="K1980">IFERROR(VLOOKUP(B1980,RT!A:K,11,FALSE),"")</f>
        <v/>
      </c>
      <c r="L1980" s="170" t="str">
        <f t="array" ref="L1980">IFERROR(VLOOKUP(B1980,RT!A:AJ,36,FALSE),"")</f>
        <v/>
      </c>
      <c r="M1980" s="53" t="str">
        <f t="array" ref="M1980">IFERROR(VLOOKUP(B1980,RT!A:AL,38,FALSE),"")</f>
        <v/>
      </c>
      <c r="N1980" s="52" t="str">
        <f t="array" ref="N1980">IFERROR(VLOOKUP(B1980,RT!A:AK,37,FALSE),"")</f>
        <v/>
      </c>
      <c r="O1980" s="54" t="str">
        <f t="array" ref="O1980">IFERROR(VLOOKUP(B1980,RT!A:I,9,FALSE),"")</f>
        <v/>
      </c>
      <c r="P1980" s="52" t="str">
        <f t="array" ref="P1980">IFERROR(VLOOKUP(B1980,RT!A:H,8,FALSE),"")</f>
        <v/>
      </c>
      <c r="Q1980" s="55" t="str">
        <f t="array" ref="Q1980">IFERROR(VLOOKUP(B1980,RT!A:AA,27,FALSE),"")</f>
        <v/>
      </c>
      <c r="R1980" s="56" t="str">
        <f t="array" ref="R1980">IF(AND(E1980&lt;&gt;"",G1980="INS",K1980="OUI",M1980&gt;0),M1980*IF($O1980&gt;41790,5.94,5.65),"")</f>
        <v/>
      </c>
      <c r="S1980" s="50" t="str">
        <f t="array" ref="S1980">IF(AND(E1980&lt;&gt;"",G1980="REV",K1980="OUI",M1980&gt;0),M1980*IF($O1980&gt;41790,6.2,5.9),"")</f>
        <v/>
      </c>
      <c r="T1980" s="57" t="str">
        <f t="array" ref="T1980">IF(AND(E1980&lt;&gt;"",K1980="NON",OR(L1980="Branchement individuel",L1980="Batiment détruit")),3,"")</f>
        <v/>
      </c>
      <c r="U1980" s="58"/>
      <c r="V1980" s="58" t="str">
        <f t="array" ref="V1980">IF(AND(E1980&lt;&gt;"",K1980="OUI",Q1980="OUI"),18,"")</f>
        <v/>
      </c>
      <c r="W1980" s="49" t="str">
        <f t="array" ref="W1980">IF(AND(E1980&lt;&gt;"",K1980="OUI",Q1980="OUI"),60,"")</f>
        <v/>
      </c>
      <c r="X1980" s="56"/>
      <c r="Y1980" s="49"/>
      <c r="Z1980" s="49"/>
      <c r="AA1980" s="51"/>
      <c r="AB1980" s="48"/>
    </row>
    <row r="1981" spans="1:28" x14ac:dyDescent="0.25">
      <c r="A1981" s="152" t="str">
        <f t="array" ref="A1981">IF(D1981="",RIGHT(E1981,7),"")</f>
        <v>5558863</v>
      </c>
      <c r="B1981" s="152">
        <f t="array" ref="B1981">E1981</f>
        <v>10005558863</v>
      </c>
      <c r="C1981" s="61" t="str">
        <f t="array" ref="C1981">IFERROR(VLOOKUP(B1981,RT!A:B,2,FALSE),"")</f>
        <v/>
      </c>
      <c r="D1981" s="7" t="str">
        <f t="array" ref="D1981">IFERROR(VLOOKUP(B1981,RT!A:J,10,FALSE),"")</f>
        <v/>
      </c>
      <c r="E1981" s="203">
        <v>10005558863</v>
      </c>
      <c r="F1981" s="204" t="s">
        <v>658</v>
      </c>
      <c r="G1981" s="204" t="s">
        <v>70</v>
      </c>
      <c r="H1981" s="204"/>
      <c r="I1981" s="204" t="s">
        <v>649</v>
      </c>
      <c r="J1981" s="202" t="s">
        <v>75</v>
      </c>
      <c r="K1981" s="169" t="str">
        <f t="array" ref="K1981">IFERROR(VLOOKUP(B1981,RT!A:K,11,FALSE),"")</f>
        <v/>
      </c>
      <c r="L1981" s="170" t="str">
        <f t="array" ref="L1981">IFERROR(VLOOKUP(B1981,RT!A:AJ,36,FALSE),"")</f>
        <v/>
      </c>
      <c r="M1981" s="53" t="str">
        <f t="array" ref="M1981">IFERROR(VLOOKUP(B1981,RT!A:AL,38,FALSE),"")</f>
        <v/>
      </c>
      <c r="N1981" s="52" t="str">
        <f t="array" ref="N1981">IFERROR(VLOOKUP(B1981,RT!A:AK,37,FALSE),"")</f>
        <v/>
      </c>
      <c r="O1981" s="54" t="str">
        <f t="array" ref="O1981">IFERROR(VLOOKUP(B1981,RT!A:I,9,FALSE),"")</f>
        <v/>
      </c>
      <c r="P1981" s="52" t="str">
        <f t="array" ref="P1981">IFERROR(VLOOKUP(B1981,RT!A:H,8,FALSE),"")</f>
        <v/>
      </c>
      <c r="Q1981" s="55" t="str">
        <f t="array" ref="Q1981">IFERROR(VLOOKUP(B1981,RT!A:AA,27,FALSE),"")</f>
        <v/>
      </c>
      <c r="R1981" s="56" t="str">
        <f t="array" ref="R1981">IF(AND(E1981&lt;&gt;"",G1981="INS",K1981="OUI",M1981&gt;0),M1981*IF($O1981&gt;41790,5.94,5.65),"")</f>
        <v/>
      </c>
      <c r="S1981" s="50" t="str">
        <f t="array" ref="S1981">IF(AND(E1981&lt;&gt;"",G1981="REV",K1981="OUI",M1981&gt;0),M1981*IF($O1981&gt;41790,6.2,5.9),"")</f>
        <v/>
      </c>
      <c r="T1981" s="57" t="str">
        <f t="array" ref="T1981">IF(AND(E1981&lt;&gt;"",K1981="NON",OR(L1981="Branchement individuel",L1981="Batiment détruit")),3,"")</f>
        <v/>
      </c>
      <c r="U1981" s="58"/>
      <c r="V1981" s="58" t="str">
        <f t="array" ref="V1981">IF(AND(E1981&lt;&gt;"",K1981="OUI",Q1981="OUI"),18,"")</f>
        <v/>
      </c>
      <c r="W1981" s="49" t="str">
        <f t="array" ref="W1981">IF(AND(E1981&lt;&gt;"",K1981="OUI",Q1981="OUI"),60,"")</f>
        <v/>
      </c>
      <c r="X1981" s="56"/>
      <c r="Y1981" s="49"/>
      <c r="Z1981" s="49"/>
      <c r="AA1981" s="51"/>
      <c r="AB1981" s="48"/>
    </row>
    <row r="1982" spans="1:28" x14ac:dyDescent="0.25">
      <c r="A1982" s="152" t="str">
        <f t="array" ref="A1982">IF(D1982="",RIGHT(E1982,7),"")</f>
        <v>5558864</v>
      </c>
      <c r="B1982" s="152">
        <f t="array" ref="B1982">E1982</f>
        <v>10005558864</v>
      </c>
      <c r="C1982" s="61" t="str">
        <f t="array" ref="C1982">IFERROR(VLOOKUP(B1982,RT!A:B,2,FALSE),"")</f>
        <v/>
      </c>
      <c r="D1982" s="7" t="str">
        <f t="array" ref="D1982">IFERROR(VLOOKUP(B1982,RT!A:J,10,FALSE),"")</f>
        <v/>
      </c>
      <c r="E1982" s="203">
        <v>10005558864</v>
      </c>
      <c r="F1982" s="204" t="s">
        <v>657</v>
      </c>
      <c r="G1982" s="204" t="s">
        <v>70</v>
      </c>
      <c r="H1982" s="204"/>
      <c r="I1982" s="204" t="s">
        <v>649</v>
      </c>
      <c r="J1982" s="202" t="s">
        <v>75</v>
      </c>
      <c r="K1982" s="169" t="str">
        <f t="array" ref="K1982">IFERROR(VLOOKUP(B1982,RT!A:K,11,FALSE),"")</f>
        <v/>
      </c>
      <c r="L1982" s="170" t="str">
        <f t="array" ref="L1982">IFERROR(VLOOKUP(B1982,RT!A:AJ,36,FALSE),"")</f>
        <v/>
      </c>
      <c r="M1982" s="53" t="str">
        <f t="array" ref="M1982">IFERROR(VLOOKUP(B1982,RT!A:AL,38,FALSE),"")</f>
        <v/>
      </c>
      <c r="N1982" s="52" t="str">
        <f t="array" ref="N1982">IFERROR(VLOOKUP(B1982,RT!A:AK,37,FALSE),"")</f>
        <v/>
      </c>
      <c r="O1982" s="54" t="str">
        <f t="array" ref="O1982">IFERROR(VLOOKUP(B1982,RT!A:I,9,FALSE),"")</f>
        <v/>
      </c>
      <c r="P1982" s="52" t="str">
        <f t="array" ref="P1982">IFERROR(VLOOKUP(B1982,RT!A:H,8,FALSE),"")</f>
        <v/>
      </c>
      <c r="Q1982" s="55" t="str">
        <f t="array" ref="Q1982">IFERROR(VLOOKUP(B1982,RT!A:AA,27,FALSE),"")</f>
        <v/>
      </c>
      <c r="R1982" s="56" t="str">
        <f t="array" ref="R1982">IF(AND(E1982&lt;&gt;"",G1982="INS",K1982="OUI",M1982&gt;0),M1982*IF($O1982&gt;41790,5.94,5.65),"")</f>
        <v/>
      </c>
      <c r="S1982" s="50" t="str">
        <f t="array" ref="S1982">IF(AND(E1982&lt;&gt;"",G1982="REV",K1982="OUI",M1982&gt;0),M1982*IF($O1982&gt;41790,6.2,5.9),"")</f>
        <v/>
      </c>
      <c r="T1982" s="57" t="str">
        <f t="array" ref="T1982">IF(AND(E1982&lt;&gt;"",K1982="NON",OR(L1982="Branchement individuel",L1982="Batiment détruit")),3,"")</f>
        <v/>
      </c>
      <c r="U1982" s="58"/>
      <c r="V1982" s="58" t="str">
        <f t="array" ref="V1982">IF(AND(E1982&lt;&gt;"",K1982="OUI",Q1982="OUI"),18,"")</f>
        <v/>
      </c>
      <c r="W1982" s="49" t="str">
        <f t="array" ref="W1982">IF(AND(E1982&lt;&gt;"",K1982="OUI",Q1982="OUI"),60,"")</f>
        <v/>
      </c>
      <c r="X1982" s="56"/>
      <c r="Y1982" s="49"/>
      <c r="Z1982" s="49"/>
      <c r="AA1982" s="51"/>
      <c r="AB1982" s="48"/>
    </row>
    <row r="1983" spans="1:28" x14ac:dyDescent="0.25">
      <c r="A1983" s="152" t="str">
        <f t="array" ref="A1983">IF(D1983="",RIGHT(E1983,7),"")</f>
        <v>5557428</v>
      </c>
      <c r="B1983" s="152">
        <f t="array" ref="B1983">E1983</f>
        <v>10005557428</v>
      </c>
      <c r="C1983" s="61" t="str">
        <f t="array" ref="C1983">IFERROR(VLOOKUP(B1983,RT!A:B,2,FALSE),"")</f>
        <v/>
      </c>
      <c r="D1983" s="7" t="str">
        <f t="array" ref="D1983">IFERROR(VLOOKUP(B1983,RT!A:J,10,FALSE),"")</f>
        <v/>
      </c>
      <c r="E1983" s="203">
        <v>10005557428</v>
      </c>
      <c r="F1983" s="204" t="s">
        <v>653</v>
      </c>
      <c r="G1983" s="204" t="s">
        <v>70</v>
      </c>
      <c r="H1983" s="204"/>
      <c r="I1983" s="204" t="s">
        <v>649</v>
      </c>
      <c r="J1983" s="202" t="s">
        <v>75</v>
      </c>
      <c r="K1983" s="169" t="str">
        <f t="array" ref="K1983">IFERROR(VLOOKUP(B1983,RT!A:K,11,FALSE),"")</f>
        <v/>
      </c>
      <c r="L1983" s="170" t="str">
        <f t="array" ref="L1983">IFERROR(VLOOKUP(B1983,RT!A:AJ,36,FALSE),"")</f>
        <v/>
      </c>
      <c r="M1983" s="53" t="str">
        <f t="array" ref="M1983">IFERROR(VLOOKUP(B1983,RT!A:AL,38,FALSE),"")</f>
        <v/>
      </c>
      <c r="N1983" s="52" t="str">
        <f t="array" ref="N1983">IFERROR(VLOOKUP(B1983,RT!A:AK,37,FALSE),"")</f>
        <v/>
      </c>
      <c r="O1983" s="54" t="str">
        <f t="array" ref="O1983">IFERROR(VLOOKUP(B1983,RT!A:I,9,FALSE),"")</f>
        <v/>
      </c>
      <c r="P1983" s="52" t="str">
        <f t="array" ref="P1983">IFERROR(VLOOKUP(B1983,RT!A:H,8,FALSE),"")</f>
        <v/>
      </c>
      <c r="Q1983" s="55" t="str">
        <f t="array" ref="Q1983">IFERROR(VLOOKUP(B1983,RT!A:AA,27,FALSE),"")</f>
        <v/>
      </c>
      <c r="R1983" s="56" t="str">
        <f t="array" ref="R1983">IF(AND(E1983&lt;&gt;"",G1983="INS",K1983="OUI",M1983&gt;0),M1983*IF($O1983&gt;41790,5.94,5.65),"")</f>
        <v/>
      </c>
      <c r="S1983" s="50" t="str">
        <f t="array" ref="S1983">IF(AND(E1983&lt;&gt;"",G1983="REV",K1983="OUI",M1983&gt;0),M1983*IF($O1983&gt;41790,6.2,5.9),"")</f>
        <v/>
      </c>
      <c r="T1983" s="57" t="str">
        <f t="array" ref="T1983">IF(AND(E1983&lt;&gt;"",K1983="NON",OR(L1983="Branchement individuel",L1983="Batiment détruit")),3,"")</f>
        <v/>
      </c>
      <c r="U1983" s="58"/>
      <c r="V1983" s="58" t="str">
        <f t="array" ref="V1983">IF(AND(E1983&lt;&gt;"",K1983="OUI",Q1983="OUI"),18,"")</f>
        <v/>
      </c>
      <c r="W1983" s="49" t="str">
        <f t="array" ref="W1983">IF(AND(E1983&lt;&gt;"",K1983="OUI",Q1983="OUI"),60,"")</f>
        <v/>
      </c>
      <c r="X1983" s="56"/>
      <c r="Y1983" s="49"/>
      <c r="Z1983" s="49"/>
      <c r="AA1983" s="51"/>
      <c r="AB1983" s="48"/>
    </row>
    <row r="1984" spans="1:28" x14ac:dyDescent="0.25">
      <c r="A1984" s="152" t="str">
        <f t="array" ref="A1984">IF(D1984="",RIGHT(E1984,7),"")</f>
        <v>5557426</v>
      </c>
      <c r="B1984" s="152">
        <f t="array" ref="B1984">E1984</f>
        <v>10005557426</v>
      </c>
      <c r="C1984" s="61" t="str">
        <f t="array" ref="C1984">IFERROR(VLOOKUP(B1984,RT!A:B,2,FALSE),"")</f>
        <v/>
      </c>
      <c r="D1984" s="7" t="str">
        <f t="array" ref="D1984">IFERROR(VLOOKUP(B1984,RT!A:J,10,FALSE),"")</f>
        <v/>
      </c>
      <c r="E1984" s="203">
        <v>10005557426</v>
      </c>
      <c r="F1984" s="204" t="s">
        <v>661</v>
      </c>
      <c r="G1984" s="204" t="s">
        <v>70</v>
      </c>
      <c r="H1984" s="204"/>
      <c r="I1984" s="204" t="s">
        <v>649</v>
      </c>
      <c r="J1984" s="202" t="s">
        <v>75</v>
      </c>
      <c r="K1984" s="169" t="str">
        <f t="array" ref="K1984">IFERROR(VLOOKUP(B1984,RT!A:K,11,FALSE),"")</f>
        <v/>
      </c>
      <c r="L1984" s="170" t="str">
        <f t="array" ref="L1984">IFERROR(VLOOKUP(B1984,RT!A:AJ,36,FALSE),"")</f>
        <v/>
      </c>
      <c r="M1984" s="53" t="str">
        <f t="array" ref="M1984">IFERROR(VLOOKUP(B1984,RT!A:AL,38,FALSE),"")</f>
        <v/>
      </c>
      <c r="N1984" s="52" t="str">
        <f t="array" ref="N1984">IFERROR(VLOOKUP(B1984,RT!A:AK,37,FALSE),"")</f>
        <v/>
      </c>
      <c r="O1984" s="54" t="str">
        <f t="array" ref="O1984">IFERROR(VLOOKUP(B1984,RT!A:I,9,FALSE),"")</f>
        <v/>
      </c>
      <c r="P1984" s="52" t="str">
        <f t="array" ref="P1984">IFERROR(VLOOKUP(B1984,RT!A:H,8,FALSE),"")</f>
        <v/>
      </c>
      <c r="Q1984" s="55" t="str">
        <f t="array" ref="Q1984">IFERROR(VLOOKUP(B1984,RT!A:AA,27,FALSE),"")</f>
        <v/>
      </c>
      <c r="R1984" s="56" t="str">
        <f t="array" ref="R1984">IF(AND(E1984&lt;&gt;"",G1984="INS",K1984="OUI",M1984&gt;0),M1984*IF($O1984&gt;41790,5.94,5.65),"")</f>
        <v/>
      </c>
      <c r="S1984" s="50" t="str">
        <f t="array" ref="S1984">IF(AND(E1984&lt;&gt;"",G1984="REV",K1984="OUI",M1984&gt;0),M1984*IF($O1984&gt;41790,6.2,5.9),"")</f>
        <v/>
      </c>
      <c r="T1984" s="57" t="str">
        <f t="array" ref="T1984">IF(AND(E1984&lt;&gt;"",K1984="NON",OR(L1984="Branchement individuel",L1984="Batiment détruit")),3,"")</f>
        <v/>
      </c>
      <c r="U1984" s="58"/>
      <c r="V1984" s="58" t="str">
        <f t="array" ref="V1984">IF(AND(E1984&lt;&gt;"",K1984="OUI",Q1984="OUI"),18,"")</f>
        <v/>
      </c>
      <c r="W1984" s="49" t="str">
        <f t="array" ref="W1984">IF(AND(E1984&lt;&gt;"",K1984="OUI",Q1984="OUI"),60,"")</f>
        <v/>
      </c>
      <c r="X1984" s="56"/>
      <c r="Y1984" s="49"/>
      <c r="Z1984" s="49"/>
      <c r="AA1984" s="51"/>
      <c r="AB1984" s="48"/>
    </row>
    <row r="1985" spans="1:28" x14ac:dyDescent="0.25">
      <c r="A1985" s="152" t="str">
        <f t="array" ref="A1985">IF(D1985="",RIGHT(E1985,7),"")</f>
        <v>5560288</v>
      </c>
      <c r="B1985" s="152">
        <f t="array" ref="B1985">E1985</f>
        <v>10005560288</v>
      </c>
      <c r="C1985" s="61" t="str">
        <f t="array" ref="C1985">IFERROR(VLOOKUP(B1985,RT!A:B,2,FALSE),"")</f>
        <v/>
      </c>
      <c r="D1985" s="7" t="str">
        <f t="array" ref="D1985">IFERROR(VLOOKUP(B1985,RT!A:J,10,FALSE),"")</f>
        <v/>
      </c>
      <c r="E1985" s="203">
        <v>10005560288</v>
      </c>
      <c r="F1985" s="204" t="s">
        <v>660</v>
      </c>
      <c r="G1985" s="204" t="s">
        <v>70</v>
      </c>
      <c r="H1985" s="204"/>
      <c r="I1985" s="204" t="s">
        <v>649</v>
      </c>
      <c r="J1985" s="202" t="s">
        <v>75</v>
      </c>
      <c r="K1985" s="169" t="str">
        <f t="array" ref="K1985">IFERROR(VLOOKUP(B1985,RT!A:K,11,FALSE),"")</f>
        <v/>
      </c>
      <c r="L1985" s="170" t="str">
        <f t="array" ref="L1985">IFERROR(VLOOKUP(B1985,RT!A:AJ,36,FALSE),"")</f>
        <v/>
      </c>
      <c r="M1985" s="53" t="str">
        <f t="array" ref="M1985">IFERROR(VLOOKUP(B1985,RT!A:AL,38,FALSE),"")</f>
        <v/>
      </c>
      <c r="N1985" s="52" t="str">
        <f t="array" ref="N1985">IFERROR(VLOOKUP(B1985,RT!A:AK,37,FALSE),"")</f>
        <v/>
      </c>
      <c r="O1985" s="54" t="str">
        <f t="array" ref="O1985">IFERROR(VLOOKUP(B1985,RT!A:I,9,FALSE),"")</f>
        <v/>
      </c>
      <c r="P1985" s="52" t="str">
        <f t="array" ref="P1985">IFERROR(VLOOKUP(B1985,RT!A:H,8,FALSE),"")</f>
        <v/>
      </c>
      <c r="Q1985" s="55" t="str">
        <f t="array" ref="Q1985">IFERROR(VLOOKUP(B1985,RT!A:AA,27,FALSE),"")</f>
        <v/>
      </c>
      <c r="R1985" s="56" t="str">
        <f t="array" ref="R1985">IF(AND(E1985&lt;&gt;"",G1985="INS",K1985="OUI",M1985&gt;0),M1985*IF($O1985&gt;41790,5.94,5.65),"")</f>
        <v/>
      </c>
      <c r="S1985" s="50" t="str">
        <f t="array" ref="S1985">IF(AND(E1985&lt;&gt;"",G1985="REV",K1985="OUI",M1985&gt;0),M1985*IF($O1985&gt;41790,6.2,5.9),"")</f>
        <v/>
      </c>
      <c r="T1985" s="57" t="str">
        <f t="array" ref="T1985">IF(AND(E1985&lt;&gt;"",K1985="NON",OR(L1985="Branchement individuel",L1985="Batiment détruit")),3,"")</f>
        <v/>
      </c>
      <c r="U1985" s="58"/>
      <c r="V1985" s="58" t="str">
        <f t="array" ref="V1985">IF(AND(E1985&lt;&gt;"",K1985="OUI",Q1985="OUI"),18,"")</f>
        <v/>
      </c>
      <c r="W1985" s="49" t="str">
        <f t="array" ref="W1985">IF(AND(E1985&lt;&gt;"",K1985="OUI",Q1985="OUI"),60,"")</f>
        <v/>
      </c>
      <c r="X1985" s="56"/>
      <c r="Y1985" s="49"/>
      <c r="Z1985" s="49"/>
      <c r="AA1985" s="51"/>
      <c r="AB1985" s="48"/>
    </row>
    <row r="1986" spans="1:28" x14ac:dyDescent="0.25">
      <c r="A1986" s="152" t="str">
        <f t="array" ref="A1986">IF(D1986="",RIGHT(E1986,7),"")</f>
        <v>5554557</v>
      </c>
      <c r="B1986" s="152">
        <f t="array" ref="B1986">E1986</f>
        <v>10005554557</v>
      </c>
      <c r="C1986" s="61" t="str">
        <f t="array" ref="C1986">IFERROR(VLOOKUP(B1986,RT!A:B,2,FALSE),"")</f>
        <v/>
      </c>
      <c r="D1986" s="7" t="str">
        <f t="array" ref="D1986">IFERROR(VLOOKUP(B1986,RT!A:J,10,FALSE),"")</f>
        <v/>
      </c>
      <c r="E1986" s="203">
        <v>10005554557</v>
      </c>
      <c r="F1986" s="204" t="s">
        <v>662</v>
      </c>
      <c r="G1986" s="204" t="s">
        <v>70</v>
      </c>
      <c r="H1986" s="204"/>
      <c r="I1986" s="204" t="s">
        <v>649</v>
      </c>
      <c r="J1986" s="202" t="s">
        <v>75</v>
      </c>
      <c r="K1986" s="169" t="str">
        <f t="array" ref="K1986">IFERROR(VLOOKUP(B1986,RT!A:K,11,FALSE),"")</f>
        <v/>
      </c>
      <c r="L1986" s="170" t="str">
        <f t="array" ref="L1986">IFERROR(VLOOKUP(B1986,RT!A:AJ,36,FALSE),"")</f>
        <v/>
      </c>
      <c r="M1986" s="53" t="str">
        <f t="array" ref="M1986">IFERROR(VLOOKUP(B1986,RT!A:AL,38,FALSE),"")</f>
        <v/>
      </c>
      <c r="N1986" s="52" t="str">
        <f t="array" ref="N1986">IFERROR(VLOOKUP(B1986,RT!A:AK,37,FALSE),"")</f>
        <v/>
      </c>
      <c r="O1986" s="54" t="str">
        <f t="array" ref="O1986">IFERROR(VLOOKUP(B1986,RT!A:I,9,FALSE),"")</f>
        <v/>
      </c>
      <c r="P1986" s="52" t="str">
        <f t="array" ref="P1986">IFERROR(VLOOKUP(B1986,RT!A:H,8,FALSE),"")</f>
        <v/>
      </c>
      <c r="Q1986" s="55" t="str">
        <f t="array" ref="Q1986">IFERROR(VLOOKUP(B1986,RT!A:AA,27,FALSE),"")</f>
        <v/>
      </c>
      <c r="R1986" s="56" t="str">
        <f t="array" ref="R1986">IF(AND(E1986&lt;&gt;"",G1986="INS",K1986="OUI",M1986&gt;0),M1986*IF($O1986&gt;41790,5.94,5.65),"")</f>
        <v/>
      </c>
      <c r="S1986" s="50" t="str">
        <f t="array" ref="S1986">IF(AND(E1986&lt;&gt;"",G1986="REV",K1986="OUI",M1986&gt;0),M1986*IF($O1986&gt;41790,6.2,5.9),"")</f>
        <v/>
      </c>
      <c r="T1986" s="57" t="str">
        <f t="array" ref="T1986">IF(AND(E1986&lt;&gt;"",K1986="NON",OR(L1986="Branchement individuel",L1986="Batiment détruit")),3,"")</f>
        <v/>
      </c>
      <c r="U1986" s="58"/>
      <c r="V1986" s="58" t="str">
        <f t="array" ref="V1986">IF(AND(E1986&lt;&gt;"",K1986="OUI",Q1986="OUI"),18,"")</f>
        <v/>
      </c>
      <c r="W1986" s="49" t="str">
        <f t="array" ref="W1986">IF(AND(E1986&lt;&gt;"",K1986="OUI",Q1986="OUI"),60,"")</f>
        <v/>
      </c>
      <c r="X1986" s="56"/>
      <c r="Y1986" s="49"/>
      <c r="Z1986" s="49"/>
      <c r="AA1986" s="51"/>
      <c r="AB1986" s="48"/>
    </row>
    <row r="1987" spans="1:28" x14ac:dyDescent="0.25">
      <c r="A1987" s="152" t="str">
        <f t="array" ref="A1987">IF(D1987="",RIGHT(E1987,7),"")</f>
        <v>5558163</v>
      </c>
      <c r="B1987" s="152">
        <f t="array" ref="B1987">E1987</f>
        <v>10005558163</v>
      </c>
      <c r="C1987" s="61" t="str">
        <f t="array" ref="C1987">IFERROR(VLOOKUP(B1987,RT!A:B,2,FALSE),"")</f>
        <v/>
      </c>
      <c r="D1987" s="7" t="str">
        <f t="array" ref="D1987">IFERROR(VLOOKUP(B1987,RT!A:J,10,FALSE),"")</f>
        <v/>
      </c>
      <c r="E1987" s="203">
        <v>10005558163</v>
      </c>
      <c r="F1987" s="204" t="s">
        <v>654</v>
      </c>
      <c r="G1987" s="204" t="s">
        <v>70</v>
      </c>
      <c r="H1987" s="204"/>
      <c r="I1987" s="204" t="s">
        <v>649</v>
      </c>
      <c r="J1987" s="202" t="s">
        <v>75</v>
      </c>
      <c r="K1987" s="169" t="str">
        <f t="array" ref="K1987">IFERROR(VLOOKUP(B1987,RT!A:K,11,FALSE),"")</f>
        <v/>
      </c>
      <c r="L1987" s="170" t="str">
        <f t="array" ref="L1987">IFERROR(VLOOKUP(B1987,RT!A:AJ,36,FALSE),"")</f>
        <v/>
      </c>
      <c r="M1987" s="53" t="str">
        <f t="array" ref="M1987">IFERROR(VLOOKUP(B1987,RT!A:AL,38,FALSE),"")</f>
        <v/>
      </c>
      <c r="N1987" s="52" t="str">
        <f t="array" ref="N1987">IFERROR(VLOOKUP(B1987,RT!A:AK,37,FALSE),"")</f>
        <v/>
      </c>
      <c r="O1987" s="54" t="str">
        <f t="array" ref="O1987">IFERROR(VLOOKUP(B1987,RT!A:I,9,FALSE),"")</f>
        <v/>
      </c>
      <c r="P1987" s="52" t="str">
        <f t="array" ref="P1987">IFERROR(VLOOKUP(B1987,RT!A:H,8,FALSE),"")</f>
        <v/>
      </c>
      <c r="Q1987" s="55" t="str">
        <f t="array" ref="Q1987">IFERROR(VLOOKUP(B1987,RT!A:AA,27,FALSE),"")</f>
        <v/>
      </c>
      <c r="R1987" s="56" t="str">
        <f t="array" ref="R1987">IF(AND(E1987&lt;&gt;"",G1987="INS",K1987="OUI",M1987&gt;0),M1987*IF($O1987&gt;41790,5.94,5.65),"")</f>
        <v/>
      </c>
      <c r="S1987" s="50" t="str">
        <f t="array" ref="S1987">IF(AND(E1987&lt;&gt;"",G1987="REV",K1987="OUI",M1987&gt;0),M1987*IF($O1987&gt;41790,6.2,5.9),"")</f>
        <v/>
      </c>
      <c r="T1987" s="57" t="str">
        <f t="array" ref="T1987">IF(AND(E1987&lt;&gt;"",K1987="NON",OR(L1987="Branchement individuel",L1987="Batiment détruit")),3,"")</f>
        <v/>
      </c>
      <c r="U1987" s="58"/>
      <c r="V1987" s="58" t="str">
        <f t="array" ref="V1987">IF(AND(E1987&lt;&gt;"",K1987="OUI",Q1987="OUI"),18,"")</f>
        <v/>
      </c>
      <c r="W1987" s="49" t="str">
        <f t="array" ref="W1987">IF(AND(E1987&lt;&gt;"",K1987="OUI",Q1987="OUI"),60,"")</f>
        <v/>
      </c>
      <c r="X1987" s="56"/>
      <c r="Y1987" s="49"/>
      <c r="Z1987" s="49"/>
      <c r="AA1987" s="51"/>
      <c r="AB1987" s="48"/>
    </row>
    <row r="1988" spans="1:28" x14ac:dyDescent="0.25">
      <c r="A1988" s="152" t="str">
        <f t="array" ref="A1988">IF(D1988="",RIGHT(E1988,7),"")</f>
        <v>5555290</v>
      </c>
      <c r="B1988" s="152">
        <f t="array" ref="B1988">E1988</f>
        <v>10005555290</v>
      </c>
      <c r="C1988" s="61" t="str">
        <f t="array" ref="C1988">IFERROR(VLOOKUP(B1988,RT!A:B,2,FALSE),"")</f>
        <v/>
      </c>
      <c r="D1988" s="7" t="str">
        <f t="array" ref="D1988">IFERROR(VLOOKUP(B1988,RT!A:J,10,FALSE),"")</f>
        <v/>
      </c>
      <c r="E1988" s="203">
        <v>10005555290</v>
      </c>
      <c r="F1988" s="204" t="s">
        <v>673</v>
      </c>
      <c r="G1988" s="204" t="s">
        <v>70</v>
      </c>
      <c r="H1988" s="204"/>
      <c r="I1988" s="204" t="s">
        <v>649</v>
      </c>
      <c r="J1988" s="202" t="s">
        <v>75</v>
      </c>
      <c r="K1988" s="169" t="str">
        <f t="array" ref="K1988">IFERROR(VLOOKUP(B1988,RT!A:K,11,FALSE),"")</f>
        <v/>
      </c>
      <c r="L1988" s="170" t="str">
        <f t="array" ref="L1988">IFERROR(VLOOKUP(B1988,RT!A:AJ,36,FALSE),"")</f>
        <v/>
      </c>
      <c r="M1988" s="53" t="str">
        <f t="array" ref="M1988">IFERROR(VLOOKUP(B1988,RT!A:AL,38,FALSE),"")</f>
        <v/>
      </c>
      <c r="N1988" s="52" t="str">
        <f t="array" ref="N1988">IFERROR(VLOOKUP(B1988,RT!A:AK,37,FALSE),"")</f>
        <v/>
      </c>
      <c r="O1988" s="54" t="str">
        <f t="array" ref="O1988">IFERROR(VLOOKUP(B1988,RT!A:I,9,FALSE),"")</f>
        <v/>
      </c>
      <c r="P1988" s="52" t="str">
        <f t="array" ref="P1988">IFERROR(VLOOKUP(B1988,RT!A:H,8,FALSE),"")</f>
        <v/>
      </c>
      <c r="Q1988" s="55" t="str">
        <f t="array" ref="Q1988">IFERROR(VLOOKUP(B1988,RT!A:AA,27,FALSE),"")</f>
        <v/>
      </c>
      <c r="R1988" s="56" t="str">
        <f t="array" ref="R1988">IF(AND(E1988&lt;&gt;"",G1988="INS",K1988="OUI",M1988&gt;0),M1988*IF($O1988&gt;41790,5.94,5.65),"")</f>
        <v/>
      </c>
      <c r="S1988" s="50" t="str">
        <f t="array" ref="S1988">IF(AND(E1988&lt;&gt;"",G1988="REV",K1988="OUI",M1988&gt;0),M1988*IF($O1988&gt;41790,6.2,5.9),"")</f>
        <v/>
      </c>
      <c r="T1988" s="57" t="str">
        <f t="array" ref="T1988">IF(AND(E1988&lt;&gt;"",K1988="NON",OR(L1988="Branchement individuel",L1988="Batiment détruit")),3,"")</f>
        <v/>
      </c>
      <c r="U1988" s="58"/>
      <c r="V1988" s="58" t="str">
        <f t="array" ref="V1988">IF(AND(E1988&lt;&gt;"",K1988="OUI",Q1988="OUI"),18,"")</f>
        <v/>
      </c>
      <c r="W1988" s="49" t="str">
        <f t="array" ref="W1988">IF(AND(E1988&lt;&gt;"",K1988="OUI",Q1988="OUI"),60,"")</f>
        <v/>
      </c>
      <c r="X1988" s="56"/>
      <c r="Y1988" s="49"/>
      <c r="Z1988" s="49"/>
      <c r="AA1988" s="51"/>
      <c r="AB1988" s="48"/>
    </row>
    <row r="1989" spans="1:28" x14ac:dyDescent="0.25">
      <c r="A1989" s="152" t="str">
        <f t="array" ref="A1989">IF(D1989="",RIGHT(E1989,7),"")</f>
        <v>5559594</v>
      </c>
      <c r="B1989" s="152">
        <f t="array" ref="B1989">E1989</f>
        <v>10005559594</v>
      </c>
      <c r="C1989" s="61" t="str">
        <f t="array" ref="C1989">IFERROR(VLOOKUP(B1989,RT!A:B,2,FALSE),"")</f>
        <v/>
      </c>
      <c r="D1989" s="7" t="str">
        <f t="array" ref="D1989">IFERROR(VLOOKUP(B1989,RT!A:J,10,FALSE),"")</f>
        <v/>
      </c>
      <c r="E1989" s="203">
        <v>10005559594</v>
      </c>
      <c r="F1989" s="204" t="s">
        <v>665</v>
      </c>
      <c r="G1989" s="204" t="s">
        <v>70</v>
      </c>
      <c r="H1989" s="204"/>
      <c r="I1989" s="204" t="s">
        <v>649</v>
      </c>
      <c r="J1989" s="202" t="s">
        <v>75</v>
      </c>
      <c r="K1989" s="169" t="str">
        <f t="array" ref="K1989">IFERROR(VLOOKUP(B1989,RT!A:K,11,FALSE),"")</f>
        <v/>
      </c>
      <c r="L1989" s="170" t="str">
        <f t="array" ref="L1989">IFERROR(VLOOKUP(B1989,RT!A:AJ,36,FALSE),"")</f>
        <v/>
      </c>
      <c r="M1989" s="53" t="str">
        <f t="array" ref="M1989">IFERROR(VLOOKUP(B1989,RT!A:AL,38,FALSE),"")</f>
        <v/>
      </c>
      <c r="N1989" s="52" t="str">
        <f t="array" ref="N1989">IFERROR(VLOOKUP(B1989,RT!A:AK,37,FALSE),"")</f>
        <v/>
      </c>
      <c r="O1989" s="54" t="str">
        <f t="array" ref="O1989">IFERROR(VLOOKUP(B1989,RT!A:I,9,FALSE),"")</f>
        <v/>
      </c>
      <c r="P1989" s="52" t="str">
        <f t="array" ref="P1989">IFERROR(VLOOKUP(B1989,RT!A:H,8,FALSE),"")</f>
        <v/>
      </c>
      <c r="Q1989" s="55" t="str">
        <f t="array" ref="Q1989">IFERROR(VLOOKUP(B1989,RT!A:AA,27,FALSE),"")</f>
        <v/>
      </c>
      <c r="R1989" s="56" t="str">
        <f t="array" ref="R1989">IF(AND(E1989&lt;&gt;"",G1989="INS",K1989="OUI",M1989&gt;0),M1989*IF($O1989&gt;41790,5.94,5.65),"")</f>
        <v/>
      </c>
      <c r="S1989" s="50" t="str">
        <f t="array" ref="S1989">IF(AND(E1989&lt;&gt;"",G1989="REV",K1989="OUI",M1989&gt;0),M1989*IF($O1989&gt;41790,6.2,5.9),"")</f>
        <v/>
      </c>
      <c r="T1989" s="57" t="str">
        <f t="array" ref="T1989">IF(AND(E1989&lt;&gt;"",K1989="NON",OR(L1989="Branchement individuel",L1989="Batiment détruit")),3,"")</f>
        <v/>
      </c>
      <c r="U1989" s="58"/>
      <c r="V1989" s="58" t="str">
        <f t="array" ref="V1989">IF(AND(E1989&lt;&gt;"",K1989="OUI",Q1989="OUI"),18,"")</f>
        <v/>
      </c>
      <c r="W1989" s="49" t="str">
        <f t="array" ref="W1989">IF(AND(E1989&lt;&gt;"",K1989="OUI",Q1989="OUI"),60,"")</f>
        <v/>
      </c>
      <c r="X1989" s="56"/>
      <c r="Y1989" s="49"/>
      <c r="Z1989" s="49"/>
      <c r="AA1989" s="51"/>
      <c r="AB1989" s="48"/>
    </row>
    <row r="1990" spans="1:28" x14ac:dyDescent="0.25">
      <c r="A1990" s="152" t="str">
        <f t="array" ref="A1990">IF(D1990="",RIGHT(E1990,7),"")</f>
        <v>5644718</v>
      </c>
      <c r="B1990" s="152">
        <f t="array" ref="B1990">E1990</f>
        <v>10005644718</v>
      </c>
      <c r="C1990" s="61" t="str">
        <f t="array" ref="C1990">IFERROR(VLOOKUP(B1990,RT!A:B,2,FALSE),"")</f>
        <v/>
      </c>
      <c r="D1990" s="7" t="str">
        <f t="array" ref="D1990">IFERROR(VLOOKUP(B1990,RT!A:J,10,FALSE),"")</f>
        <v/>
      </c>
      <c r="E1990" s="203">
        <v>10005644718</v>
      </c>
      <c r="F1990" s="204" t="s">
        <v>679</v>
      </c>
      <c r="G1990" s="204" t="s">
        <v>70</v>
      </c>
      <c r="H1990" s="204"/>
      <c r="I1990" s="204" t="s">
        <v>649</v>
      </c>
      <c r="J1990" s="202" t="s">
        <v>75</v>
      </c>
      <c r="K1990" s="169" t="str">
        <f t="array" ref="K1990">IFERROR(VLOOKUP(B1990,RT!A:K,11,FALSE),"")</f>
        <v/>
      </c>
      <c r="L1990" s="170" t="str">
        <f t="array" ref="L1990">IFERROR(VLOOKUP(B1990,RT!A:AJ,36,FALSE),"")</f>
        <v/>
      </c>
      <c r="M1990" s="53" t="str">
        <f t="array" ref="M1990">IFERROR(VLOOKUP(B1990,RT!A:AL,38,FALSE),"")</f>
        <v/>
      </c>
      <c r="N1990" s="52" t="str">
        <f t="array" ref="N1990">IFERROR(VLOOKUP(B1990,RT!A:AK,37,FALSE),"")</f>
        <v/>
      </c>
      <c r="O1990" s="54" t="str">
        <f t="array" ref="O1990">IFERROR(VLOOKUP(B1990,RT!A:I,9,FALSE),"")</f>
        <v/>
      </c>
      <c r="P1990" s="52" t="str">
        <f t="array" ref="P1990">IFERROR(VLOOKUP(B1990,RT!A:H,8,FALSE),"")</f>
        <v/>
      </c>
      <c r="Q1990" s="55" t="str">
        <f t="array" ref="Q1990">IFERROR(VLOOKUP(B1990,RT!A:AA,27,FALSE),"")</f>
        <v/>
      </c>
      <c r="R1990" s="56" t="str">
        <f t="array" ref="R1990">IF(AND(E1990&lt;&gt;"",G1990="INS",K1990="OUI",M1990&gt;0),M1990*IF($O1990&gt;41790,5.94,5.65),"")</f>
        <v/>
      </c>
      <c r="S1990" s="50" t="str">
        <f t="array" ref="S1990">IF(AND(E1990&lt;&gt;"",G1990="REV",K1990="OUI",M1990&gt;0),M1990*IF($O1990&gt;41790,6.2,5.9),"")</f>
        <v/>
      </c>
      <c r="T1990" s="57" t="str">
        <f t="array" ref="T1990">IF(AND(E1990&lt;&gt;"",K1990="NON",OR(L1990="Branchement individuel",L1990="Batiment détruit")),3,"")</f>
        <v/>
      </c>
      <c r="U1990" s="58"/>
      <c r="V1990" s="58" t="str">
        <f t="array" ref="V1990">IF(AND(E1990&lt;&gt;"",K1990="OUI",Q1990="OUI"),18,"")</f>
        <v/>
      </c>
      <c r="W1990" s="49" t="str">
        <f t="array" ref="W1990">IF(AND(E1990&lt;&gt;"",K1990="OUI",Q1990="OUI"),60,"")</f>
        <v/>
      </c>
      <c r="X1990" s="56"/>
      <c r="Y1990" s="49"/>
      <c r="Z1990" s="49"/>
      <c r="AA1990" s="51"/>
      <c r="AB1990" s="48"/>
    </row>
    <row r="1991" spans="1:28" x14ac:dyDescent="0.25">
      <c r="A1991" s="152" t="str">
        <f t="array" ref="A1991">IF(D1991="",RIGHT(E1991,7),"")</f>
        <v>5624072</v>
      </c>
      <c r="B1991" s="152">
        <f t="array" ref="B1991">E1991</f>
        <v>10005624072</v>
      </c>
      <c r="C1991" s="61" t="str">
        <f t="array" ref="C1991">IFERROR(VLOOKUP(B1991,RT!A:B,2,FALSE),"")</f>
        <v/>
      </c>
      <c r="D1991" s="7" t="str">
        <f t="array" ref="D1991">IFERROR(VLOOKUP(B1991,RT!A:J,10,FALSE),"")</f>
        <v/>
      </c>
      <c r="E1991" s="203">
        <v>10005624072</v>
      </c>
      <c r="F1991" s="204" t="s">
        <v>659</v>
      </c>
      <c r="G1991" s="204" t="s">
        <v>70</v>
      </c>
      <c r="H1991" s="204"/>
      <c r="I1991" s="204" t="s">
        <v>649</v>
      </c>
      <c r="J1991" s="202" t="s">
        <v>75</v>
      </c>
      <c r="K1991" s="169" t="str">
        <f t="array" ref="K1991">IFERROR(VLOOKUP(B1991,RT!A:K,11,FALSE),"")</f>
        <v/>
      </c>
      <c r="L1991" s="170" t="str">
        <f t="array" ref="L1991">IFERROR(VLOOKUP(B1991,RT!A:AJ,36,FALSE),"")</f>
        <v/>
      </c>
      <c r="M1991" s="53" t="str">
        <f t="array" ref="M1991">IFERROR(VLOOKUP(B1991,RT!A:AL,38,FALSE),"")</f>
        <v/>
      </c>
      <c r="N1991" s="52" t="str">
        <f t="array" ref="N1991">IFERROR(VLOOKUP(B1991,RT!A:AK,37,FALSE),"")</f>
        <v/>
      </c>
      <c r="O1991" s="54" t="str">
        <f t="array" ref="O1991">IFERROR(VLOOKUP(B1991,RT!A:I,9,FALSE),"")</f>
        <v/>
      </c>
      <c r="P1991" s="52" t="str">
        <f t="array" ref="P1991">IFERROR(VLOOKUP(B1991,RT!A:H,8,FALSE),"")</f>
        <v/>
      </c>
      <c r="Q1991" s="55" t="str">
        <f t="array" ref="Q1991">IFERROR(VLOOKUP(B1991,RT!A:AA,27,FALSE),"")</f>
        <v/>
      </c>
      <c r="R1991" s="56" t="str">
        <f t="array" ref="R1991">IF(AND(E1991&lt;&gt;"",G1991="INS",K1991="OUI",M1991&gt;0),M1991*IF($O1991&gt;41790,5.94,5.65),"")</f>
        <v/>
      </c>
      <c r="S1991" s="50" t="str">
        <f t="array" ref="S1991">IF(AND(E1991&lt;&gt;"",G1991="REV",K1991="OUI",M1991&gt;0),M1991*IF($O1991&gt;41790,6.2,5.9),"")</f>
        <v/>
      </c>
      <c r="T1991" s="57" t="str">
        <f t="array" ref="T1991">IF(AND(E1991&lt;&gt;"",K1991="NON",OR(L1991="Branchement individuel",L1991="Batiment détruit")),3,"")</f>
        <v/>
      </c>
      <c r="U1991" s="58"/>
      <c r="V1991" s="58" t="str">
        <f t="array" ref="V1991">IF(AND(E1991&lt;&gt;"",K1991="OUI",Q1991="OUI"),18,"")</f>
        <v/>
      </c>
      <c r="W1991" s="49" t="str">
        <f t="array" ref="W1991">IF(AND(E1991&lt;&gt;"",K1991="OUI",Q1991="OUI"),60,"")</f>
        <v/>
      </c>
      <c r="X1991" s="56"/>
      <c r="Y1991" s="49"/>
      <c r="Z1991" s="49"/>
      <c r="AA1991" s="51"/>
      <c r="AB1991" s="48"/>
    </row>
    <row r="1992" spans="1:28" x14ac:dyDescent="0.25">
      <c r="A1992" s="152" t="str">
        <f t="array" ref="A1992">IF(D1992="",RIGHT(E1992,7),"")</f>
        <v>5554558</v>
      </c>
      <c r="B1992" s="152">
        <f t="array" ref="B1992">E1992</f>
        <v>10005554558</v>
      </c>
      <c r="C1992" s="61" t="str">
        <f t="array" ref="C1992">IFERROR(VLOOKUP(B1992,RT!A:B,2,FALSE),"")</f>
        <v/>
      </c>
      <c r="D1992" s="7" t="str">
        <f t="array" ref="D1992">IFERROR(VLOOKUP(B1992,RT!A:J,10,FALSE),"")</f>
        <v/>
      </c>
      <c r="E1992" s="203">
        <v>10005554558</v>
      </c>
      <c r="F1992" s="204" t="s">
        <v>648</v>
      </c>
      <c r="G1992" s="204" t="s">
        <v>70</v>
      </c>
      <c r="H1992" s="204"/>
      <c r="I1992" s="204" t="s">
        <v>649</v>
      </c>
      <c r="J1992" s="202" t="s">
        <v>75</v>
      </c>
      <c r="K1992" s="169" t="str">
        <f t="array" ref="K1992">IFERROR(VLOOKUP(B1992,RT!A:K,11,FALSE),"")</f>
        <v/>
      </c>
      <c r="L1992" s="170" t="str">
        <f t="array" ref="L1992">IFERROR(VLOOKUP(B1992,RT!A:AJ,36,FALSE),"")</f>
        <v/>
      </c>
      <c r="M1992" s="53" t="str">
        <f t="array" ref="M1992">IFERROR(VLOOKUP(B1992,RT!A:AL,38,FALSE),"")</f>
        <v/>
      </c>
      <c r="N1992" s="52" t="str">
        <f t="array" ref="N1992">IFERROR(VLOOKUP(B1992,RT!A:AK,37,FALSE),"")</f>
        <v/>
      </c>
      <c r="O1992" s="54" t="str">
        <f t="array" ref="O1992">IFERROR(VLOOKUP(B1992,RT!A:I,9,FALSE),"")</f>
        <v/>
      </c>
      <c r="P1992" s="52" t="str">
        <f t="array" ref="P1992">IFERROR(VLOOKUP(B1992,RT!A:H,8,FALSE),"")</f>
        <v/>
      </c>
      <c r="Q1992" s="55" t="str">
        <f t="array" ref="Q1992">IFERROR(VLOOKUP(B1992,RT!A:AA,27,FALSE),"")</f>
        <v/>
      </c>
      <c r="R1992" s="56" t="str">
        <f t="array" ref="R1992">IF(AND(E1992&lt;&gt;"",G1992="INS",K1992="OUI",M1992&gt;0),M1992*IF($O1992&gt;41790,5.94,5.65),"")</f>
        <v/>
      </c>
      <c r="S1992" s="50" t="str">
        <f t="array" ref="S1992">IF(AND(E1992&lt;&gt;"",G1992="REV",K1992="OUI",M1992&gt;0),M1992*IF($O1992&gt;41790,6.2,5.9),"")</f>
        <v/>
      </c>
      <c r="T1992" s="57" t="str">
        <f t="array" ref="T1992">IF(AND(E1992&lt;&gt;"",K1992="NON",OR(L1992="Branchement individuel",L1992="Batiment détruit")),3,"")</f>
        <v/>
      </c>
      <c r="U1992" s="58"/>
      <c r="V1992" s="58" t="str">
        <f t="array" ref="V1992">IF(AND(E1992&lt;&gt;"",K1992="OUI",Q1992="OUI"),18,"")</f>
        <v/>
      </c>
      <c r="W1992" s="49" t="str">
        <f t="array" ref="W1992">IF(AND(E1992&lt;&gt;"",K1992="OUI",Q1992="OUI"),60,"")</f>
        <v/>
      </c>
      <c r="X1992" s="56"/>
      <c r="Y1992" s="49"/>
      <c r="Z1992" s="49"/>
      <c r="AA1992" s="51"/>
      <c r="AB1992" s="48"/>
    </row>
    <row r="1993" spans="1:28" x14ac:dyDescent="0.25">
      <c r="A1993" s="152" t="str">
        <f t="array" ref="A1993">IF(D1993="",RIGHT(E1993,7),"")</f>
        <v>5560287</v>
      </c>
      <c r="B1993" s="152">
        <f t="array" ref="B1993">E1993</f>
        <v>10005560287</v>
      </c>
      <c r="C1993" s="61" t="str">
        <f t="array" ref="C1993">IFERROR(VLOOKUP(B1993,RT!A:B,2,FALSE),"")</f>
        <v/>
      </c>
      <c r="D1993" s="7" t="str">
        <f t="array" ref="D1993">IFERROR(VLOOKUP(B1993,RT!A:J,10,FALSE),"")</f>
        <v/>
      </c>
      <c r="E1993" s="203">
        <v>10005560287</v>
      </c>
      <c r="F1993" s="204" t="s">
        <v>682</v>
      </c>
      <c r="G1993" s="204" t="s">
        <v>70</v>
      </c>
      <c r="H1993" s="204"/>
      <c r="I1993" s="204" t="s">
        <v>649</v>
      </c>
      <c r="J1993" s="202" t="s">
        <v>75</v>
      </c>
      <c r="K1993" s="169" t="str">
        <f t="array" ref="K1993">IFERROR(VLOOKUP(B1993,RT!A:K,11,FALSE),"")</f>
        <v/>
      </c>
      <c r="L1993" s="170" t="str">
        <f t="array" ref="L1993">IFERROR(VLOOKUP(B1993,RT!A:AJ,36,FALSE),"")</f>
        <v/>
      </c>
      <c r="M1993" s="53" t="str">
        <f t="array" ref="M1993">IFERROR(VLOOKUP(B1993,RT!A:AL,38,FALSE),"")</f>
        <v/>
      </c>
      <c r="N1993" s="52" t="str">
        <f t="array" ref="N1993">IFERROR(VLOOKUP(B1993,RT!A:AK,37,FALSE),"")</f>
        <v/>
      </c>
      <c r="O1993" s="54" t="str">
        <f t="array" ref="O1993">IFERROR(VLOOKUP(B1993,RT!A:I,9,FALSE),"")</f>
        <v/>
      </c>
      <c r="P1993" s="52" t="str">
        <f t="array" ref="P1993">IFERROR(VLOOKUP(B1993,RT!A:H,8,FALSE),"")</f>
        <v/>
      </c>
      <c r="Q1993" s="55" t="str">
        <f t="array" ref="Q1993">IFERROR(VLOOKUP(B1993,RT!A:AA,27,FALSE),"")</f>
        <v/>
      </c>
      <c r="R1993" s="56" t="str">
        <f t="array" ref="R1993">IF(AND(E1993&lt;&gt;"",G1993="INS",K1993="OUI",M1993&gt;0),M1993*IF($O1993&gt;41790,5.94,5.65),"")</f>
        <v/>
      </c>
      <c r="S1993" s="50" t="str">
        <f t="array" ref="S1993">IF(AND(E1993&lt;&gt;"",G1993="REV",K1993="OUI",M1993&gt;0),M1993*IF($O1993&gt;41790,6.2,5.9),"")</f>
        <v/>
      </c>
      <c r="T1993" s="57" t="str">
        <f t="array" ref="T1993">IF(AND(E1993&lt;&gt;"",K1993="NON",OR(L1993="Branchement individuel",L1993="Batiment détruit")),3,"")</f>
        <v/>
      </c>
      <c r="U1993" s="58"/>
      <c r="V1993" s="58" t="str">
        <f t="array" ref="V1993">IF(AND(E1993&lt;&gt;"",K1993="OUI",Q1993="OUI"),18,"")</f>
        <v/>
      </c>
      <c r="W1993" s="49" t="str">
        <f t="array" ref="W1993">IF(AND(E1993&lt;&gt;"",K1993="OUI",Q1993="OUI"),60,"")</f>
        <v/>
      </c>
      <c r="X1993" s="56"/>
      <c r="Y1993" s="49"/>
      <c r="Z1993" s="49"/>
      <c r="AA1993" s="51"/>
      <c r="AB1993" s="48"/>
    </row>
    <row r="1994" spans="1:28" x14ac:dyDescent="0.25">
      <c r="A1994" s="152" t="str">
        <f t="array" ref="A1994">IF(D1994="",RIGHT(E1994,7),"")</f>
        <v>5560290</v>
      </c>
      <c r="B1994" s="152">
        <f t="array" ref="B1994">E1994</f>
        <v>10005560290</v>
      </c>
      <c r="C1994" s="61" t="str">
        <f t="array" ref="C1994">IFERROR(VLOOKUP(B1994,RT!A:B,2,FALSE),"")</f>
        <v/>
      </c>
      <c r="D1994" s="7" t="str">
        <f t="array" ref="D1994">IFERROR(VLOOKUP(B1994,RT!A:J,10,FALSE),"")</f>
        <v/>
      </c>
      <c r="E1994" s="203">
        <v>10005560290</v>
      </c>
      <c r="F1994" s="204" t="s">
        <v>684</v>
      </c>
      <c r="G1994" s="204" t="s">
        <v>70</v>
      </c>
      <c r="H1994" s="204"/>
      <c r="I1994" s="204" t="s">
        <v>649</v>
      </c>
      <c r="J1994" s="202" t="s">
        <v>75</v>
      </c>
      <c r="K1994" s="169" t="str">
        <f t="array" ref="K1994">IFERROR(VLOOKUP(B1994,RT!A:K,11,FALSE),"")</f>
        <v/>
      </c>
      <c r="L1994" s="170" t="str">
        <f t="array" ref="L1994">IFERROR(VLOOKUP(B1994,RT!A:AJ,36,FALSE),"")</f>
        <v/>
      </c>
      <c r="M1994" s="53" t="str">
        <f t="array" ref="M1994">IFERROR(VLOOKUP(B1994,RT!A:AL,38,FALSE),"")</f>
        <v/>
      </c>
      <c r="N1994" s="52" t="str">
        <f t="array" ref="N1994">IFERROR(VLOOKUP(B1994,RT!A:AK,37,FALSE),"")</f>
        <v/>
      </c>
      <c r="O1994" s="54" t="str">
        <f t="array" ref="O1994">IFERROR(VLOOKUP(B1994,RT!A:I,9,FALSE),"")</f>
        <v/>
      </c>
      <c r="P1994" s="52" t="str">
        <f t="array" ref="P1994">IFERROR(VLOOKUP(B1994,RT!A:H,8,FALSE),"")</f>
        <v/>
      </c>
      <c r="Q1994" s="55" t="str">
        <f t="array" ref="Q1994">IFERROR(VLOOKUP(B1994,RT!A:AA,27,FALSE),"")</f>
        <v/>
      </c>
      <c r="R1994" s="56" t="str">
        <f t="array" ref="R1994">IF(AND(E1994&lt;&gt;"",G1994="INS",K1994="OUI",M1994&gt;0),M1994*IF($O1994&gt;41790,5.94,5.65),"")</f>
        <v/>
      </c>
      <c r="S1994" s="50" t="str">
        <f t="array" ref="S1994">IF(AND(E1994&lt;&gt;"",G1994="REV",K1994="OUI",M1994&gt;0),M1994*IF($O1994&gt;41790,6.2,5.9),"")</f>
        <v/>
      </c>
      <c r="T1994" s="57" t="str">
        <f t="array" ref="T1994">IF(AND(E1994&lt;&gt;"",K1994="NON",OR(L1994="Branchement individuel",L1994="Batiment détruit")),3,"")</f>
        <v/>
      </c>
      <c r="U1994" s="58"/>
      <c r="V1994" s="58" t="str">
        <f t="array" ref="V1994">IF(AND(E1994&lt;&gt;"",K1994="OUI",Q1994="OUI"),18,"")</f>
        <v/>
      </c>
      <c r="W1994" s="49" t="str">
        <f t="array" ref="W1994">IF(AND(E1994&lt;&gt;"",K1994="OUI",Q1994="OUI"),60,"")</f>
        <v/>
      </c>
      <c r="X1994" s="56"/>
      <c r="Y1994" s="49"/>
      <c r="Z1994" s="49"/>
      <c r="AA1994" s="51"/>
      <c r="AB1994" s="48"/>
    </row>
    <row r="1995" spans="1:28" x14ac:dyDescent="0.25">
      <c r="A1995" s="152" t="str">
        <f t="array" ref="A1995">IF(D1995="",RIGHT(E1995,7),"")</f>
        <v>5558166</v>
      </c>
      <c r="B1995" s="152">
        <f t="array" ref="B1995">E1995</f>
        <v>10005558166</v>
      </c>
      <c r="C1995" s="61" t="str">
        <f t="array" ref="C1995">IFERROR(VLOOKUP(B1995,RT!A:B,2,FALSE),"")</f>
        <v/>
      </c>
      <c r="D1995" s="7" t="str">
        <f t="array" ref="D1995">IFERROR(VLOOKUP(B1995,RT!A:J,10,FALSE),"")</f>
        <v/>
      </c>
      <c r="E1995" s="203">
        <v>10005558166</v>
      </c>
      <c r="F1995" s="204" t="s">
        <v>674</v>
      </c>
      <c r="G1995" s="204" t="s">
        <v>70</v>
      </c>
      <c r="H1995" s="204"/>
      <c r="I1995" s="204" t="s">
        <v>649</v>
      </c>
      <c r="J1995" s="202" t="s">
        <v>75</v>
      </c>
      <c r="K1995" s="169" t="str">
        <f t="array" ref="K1995">IFERROR(VLOOKUP(B1995,RT!A:K,11,FALSE),"")</f>
        <v/>
      </c>
      <c r="L1995" s="170" t="str">
        <f t="array" ref="L1995">IFERROR(VLOOKUP(B1995,RT!A:AJ,36,FALSE),"")</f>
        <v/>
      </c>
      <c r="M1995" s="53" t="str">
        <f t="array" ref="M1995">IFERROR(VLOOKUP(B1995,RT!A:AL,38,FALSE),"")</f>
        <v/>
      </c>
      <c r="N1995" s="52" t="str">
        <f t="array" ref="N1995">IFERROR(VLOOKUP(B1995,RT!A:AK,37,FALSE),"")</f>
        <v/>
      </c>
      <c r="O1995" s="54" t="str">
        <f t="array" ref="O1995">IFERROR(VLOOKUP(B1995,RT!A:I,9,FALSE),"")</f>
        <v/>
      </c>
      <c r="P1995" s="52" t="str">
        <f t="array" ref="P1995">IFERROR(VLOOKUP(B1995,RT!A:H,8,FALSE),"")</f>
        <v/>
      </c>
      <c r="Q1995" s="55" t="str">
        <f t="array" ref="Q1995">IFERROR(VLOOKUP(B1995,RT!A:AA,27,FALSE),"")</f>
        <v/>
      </c>
      <c r="R1995" s="56" t="str">
        <f t="array" ref="R1995">IF(AND(E1995&lt;&gt;"",G1995="INS",K1995="OUI",M1995&gt;0),M1995*IF($O1995&gt;41790,5.94,5.65),"")</f>
        <v/>
      </c>
      <c r="S1995" s="50" t="str">
        <f t="array" ref="S1995">IF(AND(E1995&lt;&gt;"",G1995="REV",K1995="OUI",M1995&gt;0),M1995*IF($O1995&gt;41790,6.2,5.9),"")</f>
        <v/>
      </c>
      <c r="T1995" s="57" t="str">
        <f t="array" ref="T1995">IF(AND(E1995&lt;&gt;"",K1995="NON",OR(L1995="Branchement individuel",L1995="Batiment détruit")),3,"")</f>
        <v/>
      </c>
      <c r="U1995" s="58"/>
      <c r="V1995" s="58" t="str">
        <f t="array" ref="V1995">IF(AND(E1995&lt;&gt;"",K1995="OUI",Q1995="OUI"),18,"")</f>
        <v/>
      </c>
      <c r="W1995" s="49" t="str">
        <f t="array" ref="W1995">IF(AND(E1995&lt;&gt;"",K1995="OUI",Q1995="OUI"),60,"")</f>
        <v/>
      </c>
      <c r="X1995" s="56"/>
      <c r="Y1995" s="49"/>
      <c r="Z1995" s="49"/>
      <c r="AA1995" s="51"/>
      <c r="AB1995" s="48"/>
    </row>
    <row r="1996" spans="1:28" x14ac:dyDescent="0.25">
      <c r="A1996" s="152" t="str">
        <f t="array" ref="A1996">IF(D1996="",RIGHT(E1996,7),"")</f>
        <v>5555287</v>
      </c>
      <c r="B1996" s="152">
        <f t="array" ref="B1996">E1996</f>
        <v>10005555287</v>
      </c>
      <c r="C1996" s="61" t="str">
        <f t="array" ref="C1996">IFERROR(VLOOKUP(B1996,RT!A:B,2,FALSE),"")</f>
        <v/>
      </c>
      <c r="D1996" s="7" t="str">
        <f t="array" ref="D1996">IFERROR(VLOOKUP(B1996,RT!A:J,10,FALSE),"")</f>
        <v/>
      </c>
      <c r="E1996" s="203">
        <v>10005555287</v>
      </c>
      <c r="F1996" s="204" t="s">
        <v>675</v>
      </c>
      <c r="G1996" s="204" t="s">
        <v>70</v>
      </c>
      <c r="H1996" s="204"/>
      <c r="I1996" s="204" t="s">
        <v>649</v>
      </c>
      <c r="J1996" s="202" t="s">
        <v>75</v>
      </c>
      <c r="K1996" s="169" t="str">
        <f t="array" ref="K1996">IFERROR(VLOOKUP(B1996,RT!A:K,11,FALSE),"")</f>
        <v/>
      </c>
      <c r="L1996" s="170" t="str">
        <f t="array" ref="L1996">IFERROR(VLOOKUP(B1996,RT!A:AJ,36,FALSE),"")</f>
        <v/>
      </c>
      <c r="M1996" s="53" t="str">
        <f t="array" ref="M1996">IFERROR(VLOOKUP(B1996,RT!A:AL,38,FALSE),"")</f>
        <v/>
      </c>
      <c r="N1996" s="52" t="str">
        <f t="array" ref="N1996">IFERROR(VLOOKUP(B1996,RT!A:AK,37,FALSE),"")</f>
        <v/>
      </c>
      <c r="O1996" s="54" t="str">
        <f t="array" ref="O1996">IFERROR(VLOOKUP(B1996,RT!A:I,9,FALSE),"")</f>
        <v/>
      </c>
      <c r="P1996" s="52" t="str">
        <f t="array" ref="P1996">IFERROR(VLOOKUP(B1996,RT!A:H,8,FALSE),"")</f>
        <v/>
      </c>
      <c r="Q1996" s="55" t="str">
        <f t="array" ref="Q1996">IFERROR(VLOOKUP(B1996,RT!A:AA,27,FALSE),"")</f>
        <v/>
      </c>
      <c r="R1996" s="56" t="str">
        <f t="array" ref="R1996">IF(AND(E1996&lt;&gt;"",G1996="INS",K1996="OUI",M1996&gt;0),M1996*IF($O1996&gt;41790,5.94,5.65),"")</f>
        <v/>
      </c>
      <c r="S1996" s="50" t="str">
        <f t="array" ref="S1996">IF(AND(E1996&lt;&gt;"",G1996="REV",K1996="OUI",M1996&gt;0),M1996*IF($O1996&gt;41790,6.2,5.9),"")</f>
        <v/>
      </c>
      <c r="T1996" s="57" t="str">
        <f t="array" ref="T1996">IF(AND(E1996&lt;&gt;"",K1996="NON",OR(L1996="Branchement individuel",L1996="Batiment détruit")),3,"")</f>
        <v/>
      </c>
      <c r="U1996" s="58"/>
      <c r="V1996" s="58" t="str">
        <f t="array" ref="V1996">IF(AND(E1996&lt;&gt;"",K1996="OUI",Q1996="OUI"),18,"")</f>
        <v/>
      </c>
      <c r="W1996" s="49" t="str">
        <f t="array" ref="W1996">IF(AND(E1996&lt;&gt;"",K1996="OUI",Q1996="OUI"),60,"")</f>
        <v/>
      </c>
      <c r="X1996" s="56"/>
      <c r="Y1996" s="49"/>
      <c r="Z1996" s="49"/>
      <c r="AA1996" s="51"/>
      <c r="AB1996" s="48"/>
    </row>
    <row r="1997" spans="1:28" x14ac:dyDescent="0.25">
      <c r="A1997" s="152" t="str">
        <f t="array" ref="A1997">IF(D1997="",RIGHT(E1997,7),"")</f>
        <v>5555289</v>
      </c>
      <c r="B1997" s="152">
        <f t="array" ref="B1997">E1997</f>
        <v>10005555289</v>
      </c>
      <c r="C1997" s="61" t="str">
        <f t="array" ref="C1997">IFERROR(VLOOKUP(B1997,RT!A:B,2,FALSE),"")</f>
        <v/>
      </c>
      <c r="D1997" s="7" t="str">
        <f t="array" ref="D1997">IFERROR(VLOOKUP(B1997,RT!A:J,10,FALSE),"")</f>
        <v/>
      </c>
      <c r="E1997" s="203">
        <v>10005555289</v>
      </c>
      <c r="F1997" s="204" t="s">
        <v>676</v>
      </c>
      <c r="G1997" s="204" t="s">
        <v>70</v>
      </c>
      <c r="H1997" s="204"/>
      <c r="I1997" s="204" t="s">
        <v>649</v>
      </c>
      <c r="J1997" s="202" t="s">
        <v>75</v>
      </c>
      <c r="K1997" s="169" t="str">
        <f t="array" ref="K1997">IFERROR(VLOOKUP(B1997,RT!A:K,11,FALSE),"")</f>
        <v/>
      </c>
      <c r="L1997" s="170" t="str">
        <f t="array" ref="L1997">IFERROR(VLOOKUP(B1997,RT!A:AJ,36,FALSE),"")</f>
        <v/>
      </c>
      <c r="M1997" s="53" t="str">
        <f t="array" ref="M1997">IFERROR(VLOOKUP(B1997,RT!A:AL,38,FALSE),"")</f>
        <v/>
      </c>
      <c r="N1997" s="52" t="str">
        <f t="array" ref="N1997">IFERROR(VLOOKUP(B1997,RT!A:AK,37,FALSE),"")</f>
        <v/>
      </c>
      <c r="O1997" s="54" t="str">
        <f t="array" ref="O1997">IFERROR(VLOOKUP(B1997,RT!A:I,9,FALSE),"")</f>
        <v/>
      </c>
      <c r="P1997" s="52" t="str">
        <f t="array" ref="P1997">IFERROR(VLOOKUP(B1997,RT!A:H,8,FALSE),"")</f>
        <v/>
      </c>
      <c r="Q1997" s="55" t="str">
        <f t="array" ref="Q1997">IFERROR(VLOOKUP(B1997,RT!A:AA,27,FALSE),"")</f>
        <v/>
      </c>
      <c r="R1997" s="56" t="str">
        <f t="array" ref="R1997">IF(AND(E1997&lt;&gt;"",G1997="INS",K1997="OUI",M1997&gt;0),M1997*IF($O1997&gt;41790,5.94,5.65),"")</f>
        <v/>
      </c>
      <c r="S1997" s="50" t="str">
        <f t="array" ref="S1997">IF(AND(E1997&lt;&gt;"",G1997="REV",K1997="OUI",M1997&gt;0),M1997*IF($O1997&gt;41790,6.2,5.9),"")</f>
        <v/>
      </c>
      <c r="T1997" s="57" t="str">
        <f t="array" ref="T1997">IF(AND(E1997&lt;&gt;"",K1997="NON",OR(L1997="Branchement individuel",L1997="Batiment détruit")),3,"")</f>
        <v/>
      </c>
      <c r="U1997" s="58"/>
      <c r="V1997" s="58" t="str">
        <f t="array" ref="V1997">IF(AND(E1997&lt;&gt;"",K1997="OUI",Q1997="OUI"),18,"")</f>
        <v/>
      </c>
      <c r="W1997" s="49" t="str">
        <f t="array" ref="W1997">IF(AND(E1997&lt;&gt;"",K1997="OUI",Q1997="OUI"),60,"")</f>
        <v/>
      </c>
      <c r="X1997" s="56"/>
      <c r="Y1997" s="49"/>
      <c r="Z1997" s="49"/>
      <c r="AA1997" s="51"/>
      <c r="AB1997" s="48"/>
    </row>
    <row r="1998" spans="1:28" x14ac:dyDescent="0.25">
      <c r="A1998" s="152" t="str">
        <f t="array" ref="A1998">IF(D1998="",RIGHT(E1998,7),"")</f>
        <v>5553781</v>
      </c>
      <c r="B1998" s="152">
        <f t="array" ref="B1998">E1998</f>
        <v>10005553781</v>
      </c>
      <c r="C1998" s="61" t="str">
        <f t="array" ref="C1998">IFERROR(VLOOKUP(B1998,RT!A:B,2,FALSE),"")</f>
        <v/>
      </c>
      <c r="D1998" s="7" t="str">
        <f t="array" ref="D1998">IFERROR(VLOOKUP(B1998,RT!A:J,10,FALSE),"")</f>
        <v/>
      </c>
      <c r="E1998" s="203">
        <v>10005553781</v>
      </c>
      <c r="F1998" s="204" t="s">
        <v>685</v>
      </c>
      <c r="G1998" s="204" t="s">
        <v>70</v>
      </c>
      <c r="H1998" s="204"/>
      <c r="I1998" s="204" t="s">
        <v>649</v>
      </c>
      <c r="J1998" s="202" t="s">
        <v>75</v>
      </c>
      <c r="K1998" s="169" t="str">
        <f t="array" ref="K1998">IFERROR(VLOOKUP(B1998,RT!A:K,11,FALSE),"")</f>
        <v/>
      </c>
      <c r="L1998" s="170" t="str">
        <f t="array" ref="L1998">IFERROR(VLOOKUP(B1998,RT!A:AJ,36,FALSE),"")</f>
        <v/>
      </c>
      <c r="M1998" s="53" t="str">
        <f t="array" ref="M1998">IFERROR(VLOOKUP(B1998,RT!A:AL,38,FALSE),"")</f>
        <v/>
      </c>
      <c r="N1998" s="52" t="str">
        <f t="array" ref="N1998">IFERROR(VLOOKUP(B1998,RT!A:AK,37,FALSE),"")</f>
        <v/>
      </c>
      <c r="O1998" s="54" t="str">
        <f t="array" ref="O1998">IFERROR(VLOOKUP(B1998,RT!A:I,9,FALSE),"")</f>
        <v/>
      </c>
      <c r="P1998" s="52" t="str">
        <f t="array" ref="P1998">IFERROR(VLOOKUP(B1998,RT!A:H,8,FALSE),"")</f>
        <v/>
      </c>
      <c r="Q1998" s="55" t="str">
        <f t="array" ref="Q1998">IFERROR(VLOOKUP(B1998,RT!A:AA,27,FALSE),"")</f>
        <v/>
      </c>
      <c r="R1998" s="56" t="str">
        <f t="array" ref="R1998">IF(AND(E1998&lt;&gt;"",G1998="INS",K1998="OUI",M1998&gt;0),M1998*IF($O1998&gt;41790,5.94,5.65),"")</f>
        <v/>
      </c>
      <c r="S1998" s="50" t="str">
        <f t="array" ref="S1998">IF(AND(E1998&lt;&gt;"",G1998="REV",K1998="OUI",M1998&gt;0),M1998*IF($O1998&gt;41790,6.2,5.9),"")</f>
        <v/>
      </c>
      <c r="T1998" s="57" t="str">
        <f t="array" ref="T1998">IF(AND(E1998&lt;&gt;"",K1998="NON",OR(L1998="Branchement individuel",L1998="Batiment détruit")),3,"")</f>
        <v/>
      </c>
      <c r="U1998" s="58"/>
      <c r="V1998" s="58" t="str">
        <f t="array" ref="V1998">IF(AND(E1998&lt;&gt;"",K1998="OUI",Q1998="OUI"),18,"")</f>
        <v/>
      </c>
      <c r="W1998" s="49" t="str">
        <f t="array" ref="W1998">IF(AND(E1998&lt;&gt;"",K1998="OUI",Q1998="OUI"),60,"")</f>
        <v/>
      </c>
      <c r="X1998" s="56"/>
      <c r="Y1998" s="49"/>
      <c r="Z1998" s="49"/>
      <c r="AA1998" s="51"/>
      <c r="AB1998" s="48"/>
    </row>
    <row r="1999" spans="1:28" x14ac:dyDescent="0.25">
      <c r="A1999" s="152" t="str">
        <f t="array" ref="A1999">IF(D1999="",RIGHT(E1999,7),"")</f>
        <v>5560289</v>
      </c>
      <c r="B1999" s="152">
        <f t="array" ref="B1999">E1999</f>
        <v>10005560289</v>
      </c>
      <c r="C1999" s="61" t="str">
        <f t="array" ref="C1999">IFERROR(VLOOKUP(B1999,RT!A:B,2,FALSE),"")</f>
        <v/>
      </c>
      <c r="D1999" s="7" t="str">
        <f t="array" ref="D1999">IFERROR(VLOOKUP(B1999,RT!A:J,10,FALSE),"")</f>
        <v/>
      </c>
      <c r="E1999" s="203">
        <v>10005560289</v>
      </c>
      <c r="F1999" s="204" t="s">
        <v>664</v>
      </c>
      <c r="G1999" s="204" t="s">
        <v>70</v>
      </c>
      <c r="H1999" s="204"/>
      <c r="I1999" s="204" t="s">
        <v>649</v>
      </c>
      <c r="J1999" s="202" t="s">
        <v>75</v>
      </c>
      <c r="K1999" s="169" t="str">
        <f t="array" ref="K1999">IFERROR(VLOOKUP(B1999,RT!A:K,11,FALSE),"")</f>
        <v/>
      </c>
      <c r="L1999" s="170" t="str">
        <f t="array" ref="L1999">IFERROR(VLOOKUP(B1999,RT!A:AJ,36,FALSE),"")</f>
        <v/>
      </c>
      <c r="M1999" s="53" t="str">
        <f t="array" ref="M1999">IFERROR(VLOOKUP(B1999,RT!A:AL,38,FALSE),"")</f>
        <v/>
      </c>
      <c r="N1999" s="52" t="str">
        <f t="array" ref="N1999">IFERROR(VLOOKUP(B1999,RT!A:AK,37,FALSE),"")</f>
        <v/>
      </c>
      <c r="O1999" s="54" t="str">
        <f t="array" ref="O1999">IFERROR(VLOOKUP(B1999,RT!A:I,9,FALSE),"")</f>
        <v/>
      </c>
      <c r="P1999" s="52" t="str">
        <f t="array" ref="P1999">IFERROR(VLOOKUP(B1999,RT!A:H,8,FALSE),"")</f>
        <v/>
      </c>
      <c r="Q1999" s="55" t="str">
        <f t="array" ref="Q1999">IFERROR(VLOOKUP(B1999,RT!A:AA,27,FALSE),"")</f>
        <v/>
      </c>
      <c r="R1999" s="56" t="str">
        <f t="array" ref="R1999">IF(AND(E1999&lt;&gt;"",G1999="INS",K1999="OUI",M1999&gt;0),M1999*IF($O1999&gt;41790,5.94,5.65),"")</f>
        <v/>
      </c>
      <c r="S1999" s="50" t="str">
        <f t="array" ref="S1999">IF(AND(E1999&lt;&gt;"",G1999="REV",K1999="OUI",M1999&gt;0),M1999*IF($O1999&gt;41790,6.2,5.9),"")</f>
        <v/>
      </c>
      <c r="T1999" s="57" t="str">
        <f t="array" ref="T1999">IF(AND(E1999&lt;&gt;"",K1999="NON",OR(L1999="Branchement individuel",L1999="Batiment détruit")),3,"")</f>
        <v/>
      </c>
      <c r="U1999" s="58"/>
      <c r="V1999" s="58" t="str">
        <f t="array" ref="V1999">IF(AND(E1999&lt;&gt;"",K1999="OUI",Q1999="OUI"),18,"")</f>
        <v/>
      </c>
      <c r="W1999" s="49" t="str">
        <f t="array" ref="W1999">IF(AND(E1999&lt;&gt;"",K1999="OUI",Q1999="OUI"),60,"")</f>
        <v/>
      </c>
      <c r="X1999" s="56"/>
      <c r="Y1999" s="49"/>
      <c r="Z1999" s="49"/>
      <c r="AA1999" s="51"/>
      <c r="AB1999" s="48"/>
    </row>
    <row r="2000" spans="1:28" x14ac:dyDescent="0.25">
      <c r="A2000" s="152" t="str">
        <f t="array" ref="A2000">IF(D2000="",RIGHT(E2000,7),"")</f>
        <v>5553780</v>
      </c>
      <c r="B2000" s="152">
        <f t="array" ref="B2000">E2000</f>
        <v>10005553780</v>
      </c>
      <c r="C2000" s="61" t="str">
        <f t="array" ref="C2000">IFERROR(VLOOKUP(B2000,RT!A:B,2,FALSE),"")</f>
        <v/>
      </c>
      <c r="D2000" s="7" t="str">
        <f t="array" ref="D2000">IFERROR(VLOOKUP(B2000,RT!A:J,10,FALSE),"")</f>
        <v/>
      </c>
      <c r="E2000" s="203">
        <v>10005553780</v>
      </c>
      <c r="F2000" s="204" t="s">
        <v>683</v>
      </c>
      <c r="G2000" s="204" t="s">
        <v>70</v>
      </c>
      <c r="H2000" s="204"/>
      <c r="I2000" s="204" t="s">
        <v>649</v>
      </c>
      <c r="J2000" s="202" t="s">
        <v>75</v>
      </c>
      <c r="K2000" s="169" t="str">
        <f t="array" ref="K2000">IFERROR(VLOOKUP(B2000,RT!A:K,11,FALSE),"")</f>
        <v/>
      </c>
      <c r="L2000" s="170" t="str">
        <f t="array" ref="L2000">IFERROR(VLOOKUP(B2000,RT!A:AJ,36,FALSE),"")</f>
        <v/>
      </c>
      <c r="M2000" s="53" t="str">
        <f t="array" ref="M2000">IFERROR(VLOOKUP(B2000,RT!A:AL,38,FALSE),"")</f>
        <v/>
      </c>
      <c r="N2000" s="52" t="str">
        <f t="array" ref="N2000">IFERROR(VLOOKUP(B2000,RT!A:AK,37,FALSE),"")</f>
        <v/>
      </c>
      <c r="O2000" s="54" t="str">
        <f t="array" ref="O2000">IFERROR(VLOOKUP(B2000,RT!A:I,9,FALSE),"")</f>
        <v/>
      </c>
      <c r="P2000" s="52" t="str">
        <f t="array" ref="P2000">IFERROR(VLOOKUP(B2000,RT!A:H,8,FALSE),"")</f>
        <v/>
      </c>
      <c r="Q2000" s="55" t="str">
        <f t="array" ref="Q2000">IFERROR(VLOOKUP(B2000,RT!A:AA,27,FALSE),"")</f>
        <v/>
      </c>
      <c r="R2000" s="56" t="str">
        <f t="array" ref="R2000">IF(AND(E2000&lt;&gt;"",G2000="INS",K2000="OUI",M2000&gt;0),M2000*IF($O2000&gt;41790,5.94,5.65),"")</f>
        <v/>
      </c>
      <c r="S2000" s="50" t="str">
        <f t="array" ref="S2000">IF(AND(E2000&lt;&gt;"",G2000="REV",K2000="OUI",M2000&gt;0),M2000*IF($O2000&gt;41790,6.2,5.9),"")</f>
        <v/>
      </c>
      <c r="T2000" s="57" t="str">
        <f t="array" ref="T2000">IF(AND(E2000&lt;&gt;"",K2000="NON",OR(L2000="Branchement individuel",L2000="Batiment détruit")),3,"")</f>
        <v/>
      </c>
      <c r="U2000" s="58"/>
      <c r="V2000" s="58" t="str">
        <f t="array" ref="V2000">IF(AND(E2000&lt;&gt;"",K2000="OUI",Q2000="OUI"),18,"")</f>
        <v/>
      </c>
      <c r="W2000" s="49" t="str">
        <f t="array" ref="W2000">IF(AND(E2000&lt;&gt;"",K2000="OUI",Q2000="OUI"),60,"")</f>
        <v/>
      </c>
      <c r="X2000" s="56"/>
      <c r="Y2000" s="49"/>
      <c r="Z2000" s="49"/>
      <c r="AA2000" s="51"/>
      <c r="AB2000" s="48"/>
    </row>
    <row r="2001" spans="1:28" x14ac:dyDescent="0.25">
      <c r="A2001" s="152" t="str">
        <f t="array" ref="A2001">IF(D2001="",RIGHT(E2001,7),"")</f>
        <v>5558165</v>
      </c>
      <c r="B2001" s="152">
        <f t="array" ref="B2001">E2001</f>
        <v>10005558165</v>
      </c>
      <c r="C2001" s="61" t="str">
        <f t="array" ref="C2001">IFERROR(VLOOKUP(B2001,RT!A:B,2,FALSE),"")</f>
        <v/>
      </c>
      <c r="D2001" s="7" t="str">
        <f t="array" ref="D2001">IFERROR(VLOOKUP(B2001,RT!A:J,10,FALSE),"")</f>
        <v/>
      </c>
      <c r="E2001" s="203">
        <v>10005558165</v>
      </c>
      <c r="F2001" s="204" t="s">
        <v>663</v>
      </c>
      <c r="G2001" s="204" t="s">
        <v>70</v>
      </c>
      <c r="H2001" s="204"/>
      <c r="I2001" s="204" t="s">
        <v>649</v>
      </c>
      <c r="J2001" s="202" t="s">
        <v>75</v>
      </c>
      <c r="K2001" s="169" t="str">
        <f t="array" ref="K2001">IFERROR(VLOOKUP(B2001,RT!A:K,11,FALSE),"")</f>
        <v/>
      </c>
      <c r="L2001" s="170" t="str">
        <f t="array" ref="L2001">IFERROR(VLOOKUP(B2001,RT!A:AJ,36,FALSE),"")</f>
        <v/>
      </c>
      <c r="M2001" s="53" t="str">
        <f t="array" ref="M2001">IFERROR(VLOOKUP(B2001,RT!A:AL,38,FALSE),"")</f>
        <v/>
      </c>
      <c r="N2001" s="52" t="str">
        <f t="array" ref="N2001">IFERROR(VLOOKUP(B2001,RT!A:AK,37,FALSE),"")</f>
        <v/>
      </c>
      <c r="O2001" s="54" t="str">
        <f t="array" ref="O2001">IFERROR(VLOOKUP(B2001,RT!A:I,9,FALSE),"")</f>
        <v/>
      </c>
      <c r="P2001" s="52" t="str">
        <f t="array" ref="P2001">IFERROR(VLOOKUP(B2001,RT!A:H,8,FALSE),"")</f>
        <v/>
      </c>
      <c r="Q2001" s="55" t="str">
        <f t="array" ref="Q2001">IFERROR(VLOOKUP(B2001,RT!A:AA,27,FALSE),"")</f>
        <v/>
      </c>
      <c r="R2001" s="56" t="str">
        <f t="array" ref="R2001">IF(AND(E2001&lt;&gt;"",G2001="INS",K2001="OUI",M2001&gt;0),M2001*IF($O2001&gt;41790,5.94,5.65),"")</f>
        <v/>
      </c>
      <c r="S2001" s="50" t="str">
        <f t="array" ref="S2001">IF(AND(E2001&lt;&gt;"",G2001="REV",K2001="OUI",M2001&gt;0),M2001*IF($O2001&gt;41790,6.2,5.9),"")</f>
        <v/>
      </c>
      <c r="T2001" s="57" t="str">
        <f t="array" ref="T2001">IF(AND(E2001&lt;&gt;"",K2001="NON",OR(L2001="Branchement individuel",L2001="Batiment détruit")),3,"")</f>
        <v/>
      </c>
      <c r="U2001" s="58"/>
      <c r="V2001" s="58" t="str">
        <f t="array" ref="V2001">IF(AND(E2001&lt;&gt;"",K2001="OUI",Q2001="OUI"),18,"")</f>
        <v/>
      </c>
      <c r="W2001" s="49" t="str">
        <f t="array" ref="W2001">IF(AND(E2001&lt;&gt;"",K2001="OUI",Q2001="OUI"),60,"")</f>
        <v/>
      </c>
      <c r="X2001" s="56"/>
      <c r="Y2001" s="49"/>
      <c r="Z2001" s="49"/>
      <c r="AA2001" s="51"/>
      <c r="AB2001" s="48"/>
    </row>
    <row r="2002" spans="1:28" x14ac:dyDescent="0.25">
      <c r="A2002" s="152" t="str">
        <f t="array" ref="A2002">IF(D2002="",RIGHT(E2002,7),"")</f>
        <v>5555980</v>
      </c>
      <c r="B2002" s="152">
        <f t="array" ref="B2002">E2002</f>
        <v>10005555980</v>
      </c>
      <c r="C2002" s="61" t="str">
        <f t="array" ref="C2002">IFERROR(VLOOKUP(B2002,RT!A:B,2,FALSE),"")</f>
        <v/>
      </c>
      <c r="D2002" s="7" t="str">
        <f t="array" ref="D2002">IFERROR(VLOOKUP(B2002,RT!A:J,10,FALSE),"")</f>
        <v/>
      </c>
      <c r="E2002" s="203">
        <v>10005555980</v>
      </c>
      <c r="F2002" s="204" t="s">
        <v>677</v>
      </c>
      <c r="G2002" s="204" t="s">
        <v>70</v>
      </c>
      <c r="H2002" s="204"/>
      <c r="I2002" s="204" t="s">
        <v>649</v>
      </c>
      <c r="J2002" s="202" t="s">
        <v>75</v>
      </c>
      <c r="K2002" s="169" t="str">
        <f t="array" ref="K2002">IFERROR(VLOOKUP(B2002,RT!A:K,11,FALSE),"")</f>
        <v/>
      </c>
      <c r="L2002" s="170" t="str">
        <f t="array" ref="L2002">IFERROR(VLOOKUP(B2002,RT!A:AJ,36,FALSE),"")</f>
        <v/>
      </c>
      <c r="M2002" s="53" t="str">
        <f t="array" ref="M2002">IFERROR(VLOOKUP(B2002,RT!A:AL,38,FALSE),"")</f>
        <v/>
      </c>
      <c r="N2002" s="52" t="str">
        <f t="array" ref="N2002">IFERROR(VLOOKUP(B2002,RT!A:AK,37,FALSE),"")</f>
        <v/>
      </c>
      <c r="O2002" s="54" t="str">
        <f t="array" ref="O2002">IFERROR(VLOOKUP(B2002,RT!A:I,9,FALSE),"")</f>
        <v/>
      </c>
      <c r="P2002" s="52" t="str">
        <f t="array" ref="P2002">IFERROR(VLOOKUP(B2002,RT!A:H,8,FALSE),"")</f>
        <v/>
      </c>
      <c r="Q2002" s="55" t="str">
        <f t="array" ref="Q2002">IFERROR(VLOOKUP(B2002,RT!A:AA,27,FALSE),"")</f>
        <v/>
      </c>
      <c r="R2002" s="56" t="str">
        <f t="array" ref="R2002">IF(AND(E2002&lt;&gt;"",G2002="INS",K2002="OUI",M2002&gt;0),M2002*IF($O2002&gt;41790,5.94,5.65),"")</f>
        <v/>
      </c>
      <c r="S2002" s="50" t="str">
        <f t="array" ref="S2002">IF(AND(E2002&lt;&gt;"",G2002="REV",K2002="OUI",M2002&gt;0),M2002*IF($O2002&gt;41790,6.2,5.9),"")</f>
        <v/>
      </c>
      <c r="T2002" s="57" t="str">
        <f t="array" ref="T2002">IF(AND(E2002&lt;&gt;"",K2002="NON",OR(L2002="Branchement individuel",L2002="Batiment détruit")),3,"")</f>
        <v/>
      </c>
      <c r="U2002" s="58"/>
      <c r="V2002" s="58" t="str">
        <f t="array" ref="V2002">IF(AND(E2002&lt;&gt;"",K2002="OUI",Q2002="OUI"),18,"")</f>
        <v/>
      </c>
      <c r="W2002" s="49" t="str">
        <f t="array" ref="W2002">IF(AND(E2002&lt;&gt;"",K2002="OUI",Q2002="OUI"),60,"")</f>
        <v/>
      </c>
      <c r="X2002" s="56"/>
      <c r="Y2002" s="49"/>
      <c r="Z2002" s="49"/>
      <c r="AA2002" s="51"/>
      <c r="AB2002" s="48"/>
    </row>
    <row r="2003" spans="1:28" x14ac:dyDescent="0.25">
      <c r="A2003" s="152" t="str">
        <f t="array" ref="A2003">IF(D2003="",RIGHT(E2003,7),"")</f>
        <v>5557430</v>
      </c>
      <c r="B2003" s="152">
        <f t="array" ref="B2003">E2003</f>
        <v>10005557430</v>
      </c>
      <c r="C2003" s="61" t="str">
        <f t="array" ref="C2003">IFERROR(VLOOKUP(B2003,RT!A:B,2,FALSE),"")</f>
        <v/>
      </c>
      <c r="D2003" s="7" t="str">
        <f t="array" ref="D2003">IFERROR(VLOOKUP(B2003,RT!A:J,10,FALSE),"")</f>
        <v/>
      </c>
      <c r="E2003" s="203">
        <v>10005557430</v>
      </c>
      <c r="F2003" s="204" t="s">
        <v>667</v>
      </c>
      <c r="G2003" s="204" t="s">
        <v>70</v>
      </c>
      <c r="H2003" s="204"/>
      <c r="I2003" s="204" t="s">
        <v>649</v>
      </c>
      <c r="J2003" s="202" t="s">
        <v>75</v>
      </c>
      <c r="K2003" s="169" t="str">
        <f t="array" ref="K2003">IFERROR(VLOOKUP(B2003,RT!A:K,11,FALSE),"")</f>
        <v/>
      </c>
      <c r="L2003" s="170" t="str">
        <f t="array" ref="L2003">IFERROR(VLOOKUP(B2003,RT!A:AJ,36,FALSE),"")</f>
        <v/>
      </c>
      <c r="M2003" s="53" t="str">
        <f t="array" ref="M2003">IFERROR(VLOOKUP(B2003,RT!A:AL,38,FALSE),"")</f>
        <v/>
      </c>
      <c r="N2003" s="52" t="str">
        <f t="array" ref="N2003">IFERROR(VLOOKUP(B2003,RT!A:AK,37,FALSE),"")</f>
        <v/>
      </c>
      <c r="O2003" s="54" t="str">
        <f t="array" ref="O2003">IFERROR(VLOOKUP(B2003,RT!A:I,9,FALSE),"")</f>
        <v/>
      </c>
      <c r="P2003" s="52" t="str">
        <f t="array" ref="P2003">IFERROR(VLOOKUP(B2003,RT!A:H,8,FALSE),"")</f>
        <v/>
      </c>
      <c r="Q2003" s="55" t="str">
        <f t="array" ref="Q2003">IFERROR(VLOOKUP(B2003,RT!A:AA,27,FALSE),"")</f>
        <v/>
      </c>
      <c r="R2003" s="56" t="str">
        <f t="array" ref="R2003">IF(AND(E2003&lt;&gt;"",G2003="INS",K2003="OUI",M2003&gt;0),M2003*IF($O2003&gt;41790,5.94,5.65),"")</f>
        <v/>
      </c>
      <c r="S2003" s="50" t="str">
        <f t="array" ref="S2003">IF(AND(E2003&lt;&gt;"",G2003="REV",K2003="OUI",M2003&gt;0),M2003*IF($O2003&gt;41790,6.2,5.9),"")</f>
        <v/>
      </c>
      <c r="T2003" s="57" t="str">
        <f t="array" ref="T2003">IF(AND(E2003&lt;&gt;"",K2003="NON",OR(L2003="Branchement individuel",L2003="Batiment détruit")),3,"")</f>
        <v/>
      </c>
      <c r="U2003" s="58"/>
      <c r="V2003" s="58" t="str">
        <f t="array" ref="V2003">IF(AND(E2003&lt;&gt;"",K2003="OUI",Q2003="OUI"),18,"")</f>
        <v/>
      </c>
      <c r="W2003" s="49" t="str">
        <f t="array" ref="W2003">IF(AND(E2003&lt;&gt;"",K2003="OUI",Q2003="OUI"),60,"")</f>
        <v/>
      </c>
      <c r="X2003" s="56"/>
      <c r="Y2003" s="49"/>
      <c r="Z2003" s="49"/>
      <c r="AA2003" s="51"/>
      <c r="AB2003" s="48"/>
    </row>
    <row r="2004" spans="1:28" x14ac:dyDescent="0.25">
      <c r="A2004" s="152" t="str">
        <f t="array" ref="A2004">IF(D2004="",RIGHT(E2004,7),"")</f>
        <v>5558865</v>
      </c>
      <c r="B2004" s="152">
        <f t="array" ref="B2004">E2004</f>
        <v>10005558865</v>
      </c>
      <c r="C2004" s="61" t="str">
        <f t="array" ref="C2004">IFERROR(VLOOKUP(B2004,RT!A:B,2,FALSE),"")</f>
        <v/>
      </c>
      <c r="D2004" s="7" t="str">
        <f t="array" ref="D2004">IFERROR(VLOOKUP(B2004,RT!A:J,10,FALSE),"")</f>
        <v/>
      </c>
      <c r="E2004" s="203">
        <v>10005558865</v>
      </c>
      <c r="F2004" s="204" t="s">
        <v>651</v>
      </c>
      <c r="G2004" s="204" t="s">
        <v>70</v>
      </c>
      <c r="H2004" s="204"/>
      <c r="I2004" s="204" t="s">
        <v>649</v>
      </c>
      <c r="J2004" s="202" t="s">
        <v>75</v>
      </c>
      <c r="K2004" s="169" t="str">
        <f t="array" ref="K2004">IFERROR(VLOOKUP(B2004,RT!A:K,11,FALSE),"")</f>
        <v/>
      </c>
      <c r="L2004" s="170" t="str">
        <f t="array" ref="L2004">IFERROR(VLOOKUP(B2004,RT!A:AJ,36,FALSE),"")</f>
        <v/>
      </c>
      <c r="M2004" s="53" t="str">
        <f t="array" ref="M2004">IFERROR(VLOOKUP(B2004,RT!A:AL,38,FALSE),"")</f>
        <v/>
      </c>
      <c r="N2004" s="52" t="str">
        <f t="array" ref="N2004">IFERROR(VLOOKUP(B2004,RT!A:AK,37,FALSE),"")</f>
        <v/>
      </c>
      <c r="O2004" s="54" t="str">
        <f t="array" ref="O2004">IFERROR(VLOOKUP(B2004,RT!A:I,9,FALSE),"")</f>
        <v/>
      </c>
      <c r="P2004" s="52" t="str">
        <f t="array" ref="P2004">IFERROR(VLOOKUP(B2004,RT!A:H,8,FALSE),"")</f>
        <v/>
      </c>
      <c r="Q2004" s="55" t="str">
        <f t="array" ref="Q2004">IFERROR(VLOOKUP(B2004,RT!A:AA,27,FALSE),"")</f>
        <v/>
      </c>
      <c r="R2004" s="56" t="str">
        <f t="array" ref="R2004">IF(AND(E2004&lt;&gt;"",G2004="INS",K2004="OUI",M2004&gt;0),M2004*IF($O2004&gt;41790,5.94,5.65),"")</f>
        <v/>
      </c>
      <c r="S2004" s="50" t="str">
        <f t="array" ref="S2004">IF(AND(E2004&lt;&gt;"",G2004="REV",K2004="OUI",M2004&gt;0),M2004*IF($O2004&gt;41790,6.2,5.9),"")</f>
        <v/>
      </c>
      <c r="T2004" s="57" t="str">
        <f t="array" ref="T2004">IF(AND(E2004&lt;&gt;"",K2004="NON",OR(L2004="Branchement individuel",L2004="Batiment détruit")),3,"")</f>
        <v/>
      </c>
      <c r="U2004" s="58"/>
      <c r="V2004" s="58" t="str">
        <f t="array" ref="V2004">IF(AND(E2004&lt;&gt;"",K2004="OUI",Q2004="OUI"),18,"")</f>
        <v/>
      </c>
      <c r="W2004" s="49" t="str">
        <f t="array" ref="W2004">IF(AND(E2004&lt;&gt;"",K2004="OUI",Q2004="OUI"),60,"")</f>
        <v/>
      </c>
      <c r="X2004" s="56"/>
      <c r="Y2004" s="49"/>
      <c r="Z2004" s="49"/>
      <c r="AA2004" s="51"/>
      <c r="AB2004" s="48"/>
    </row>
    <row r="2005" spans="1:28" x14ac:dyDescent="0.25">
      <c r="A2005" s="152" t="str">
        <f t="array" ref="A2005">IF(D2005="",RIGHT(E2005,7),"")</f>
        <v>5631781</v>
      </c>
      <c r="B2005" s="152">
        <f t="array" ref="B2005">E2005</f>
        <v>10005631781</v>
      </c>
      <c r="C2005" s="61" t="str">
        <f t="array" ref="C2005">IFERROR(VLOOKUP(B2005,RT!A:B,2,FALSE),"")</f>
        <v/>
      </c>
      <c r="D2005" s="7" t="str">
        <f t="array" ref="D2005">IFERROR(VLOOKUP(B2005,RT!A:J,10,FALSE),"")</f>
        <v/>
      </c>
      <c r="E2005" s="203">
        <v>10005631781</v>
      </c>
      <c r="F2005" s="204" t="s">
        <v>678</v>
      </c>
      <c r="G2005" s="204" t="s">
        <v>70</v>
      </c>
      <c r="H2005" s="204"/>
      <c r="I2005" s="204" t="s">
        <v>649</v>
      </c>
      <c r="J2005" s="202" t="s">
        <v>75</v>
      </c>
      <c r="K2005" s="169" t="str">
        <f t="array" ref="K2005">IFERROR(VLOOKUP(B2005,RT!A:K,11,FALSE),"")</f>
        <v/>
      </c>
      <c r="L2005" s="170" t="str">
        <f t="array" ref="L2005">IFERROR(VLOOKUP(B2005,RT!A:AJ,36,FALSE),"")</f>
        <v/>
      </c>
      <c r="M2005" s="53" t="str">
        <f t="array" ref="M2005">IFERROR(VLOOKUP(B2005,RT!A:AL,38,FALSE),"")</f>
        <v/>
      </c>
      <c r="N2005" s="52" t="str">
        <f t="array" ref="N2005">IFERROR(VLOOKUP(B2005,RT!A:AK,37,FALSE),"")</f>
        <v/>
      </c>
      <c r="O2005" s="54" t="str">
        <f t="array" ref="O2005">IFERROR(VLOOKUP(B2005,RT!A:I,9,FALSE),"")</f>
        <v/>
      </c>
      <c r="P2005" s="52" t="str">
        <f t="array" ref="P2005">IFERROR(VLOOKUP(B2005,RT!A:H,8,FALSE),"")</f>
        <v/>
      </c>
      <c r="Q2005" s="55" t="str">
        <f t="array" ref="Q2005">IFERROR(VLOOKUP(B2005,RT!A:AA,27,FALSE),"")</f>
        <v/>
      </c>
      <c r="R2005" s="56" t="str">
        <f t="array" ref="R2005">IF(AND(E2005&lt;&gt;"",G2005="INS",K2005="OUI",M2005&gt;0),M2005*IF($O2005&gt;41790,5.94,5.65),"")</f>
        <v/>
      </c>
      <c r="S2005" s="50" t="str">
        <f t="array" ref="S2005">IF(AND(E2005&lt;&gt;"",G2005="REV",K2005="OUI",M2005&gt;0),M2005*IF($O2005&gt;41790,6.2,5.9),"")</f>
        <v/>
      </c>
      <c r="T2005" s="57" t="str">
        <f t="array" ref="T2005">IF(AND(E2005&lt;&gt;"",K2005="NON",OR(L2005="Branchement individuel",L2005="Batiment détruit")),3,"")</f>
        <v/>
      </c>
      <c r="U2005" s="58"/>
      <c r="V2005" s="58" t="str">
        <f t="array" ref="V2005">IF(AND(E2005&lt;&gt;"",K2005="OUI",Q2005="OUI"),18,"")</f>
        <v/>
      </c>
      <c r="W2005" s="49" t="str">
        <f t="array" ref="W2005">IF(AND(E2005&lt;&gt;"",K2005="OUI",Q2005="OUI"),60,"")</f>
        <v/>
      </c>
      <c r="X2005" s="56"/>
      <c r="Y2005" s="49"/>
      <c r="Z2005" s="49"/>
      <c r="AA2005" s="51"/>
      <c r="AB2005" s="48"/>
    </row>
    <row r="2006" spans="1:28" x14ac:dyDescent="0.25">
      <c r="A2006" s="152" t="str">
        <f t="array" ref="A2006">IF(D2006="",RIGHT(E2006,7),"")</f>
        <v>5558862</v>
      </c>
      <c r="B2006" s="152">
        <f t="array" ref="B2006">E2006</f>
        <v>10005558862</v>
      </c>
      <c r="C2006" s="61" t="str">
        <f t="array" ref="C2006">IFERROR(VLOOKUP(B2006,RT!A:B,2,FALSE),"")</f>
        <v/>
      </c>
      <c r="D2006" s="7" t="str">
        <f t="array" ref="D2006">IFERROR(VLOOKUP(B2006,RT!A:J,10,FALSE),"")</f>
        <v/>
      </c>
      <c r="E2006" s="203">
        <v>10005558862</v>
      </c>
      <c r="F2006" s="204" t="s">
        <v>650</v>
      </c>
      <c r="G2006" s="204" t="s">
        <v>70</v>
      </c>
      <c r="H2006" s="204"/>
      <c r="I2006" s="204" t="s">
        <v>649</v>
      </c>
      <c r="J2006" s="202" t="s">
        <v>75</v>
      </c>
      <c r="K2006" s="169" t="str">
        <f t="array" ref="K2006">IFERROR(VLOOKUP(B2006,RT!A:K,11,FALSE),"")</f>
        <v/>
      </c>
      <c r="L2006" s="170" t="str">
        <f t="array" ref="L2006">IFERROR(VLOOKUP(B2006,RT!A:AJ,36,FALSE),"")</f>
        <v/>
      </c>
      <c r="M2006" s="53" t="str">
        <f t="array" ref="M2006">IFERROR(VLOOKUP(B2006,RT!A:AL,38,FALSE),"")</f>
        <v/>
      </c>
      <c r="N2006" s="52" t="str">
        <f t="array" ref="N2006">IFERROR(VLOOKUP(B2006,RT!A:AK,37,FALSE),"")</f>
        <v/>
      </c>
      <c r="O2006" s="54" t="str">
        <f t="array" ref="O2006">IFERROR(VLOOKUP(B2006,RT!A:I,9,FALSE),"")</f>
        <v/>
      </c>
      <c r="P2006" s="52" t="str">
        <f t="array" ref="P2006">IFERROR(VLOOKUP(B2006,RT!A:H,8,FALSE),"")</f>
        <v/>
      </c>
      <c r="Q2006" s="55" t="str">
        <f t="array" ref="Q2006">IFERROR(VLOOKUP(B2006,RT!A:AA,27,FALSE),"")</f>
        <v/>
      </c>
      <c r="R2006" s="56" t="str">
        <f t="array" ref="R2006">IF(AND(E2006&lt;&gt;"",G2006="INS",K2006="OUI",M2006&gt;0),M2006*IF($O2006&gt;41790,5.94,5.65),"")</f>
        <v/>
      </c>
      <c r="S2006" s="50" t="str">
        <f t="array" ref="S2006">IF(AND(E2006&lt;&gt;"",G2006="REV",K2006="OUI",M2006&gt;0),M2006*IF($O2006&gt;41790,6.2,5.9),"")</f>
        <v/>
      </c>
      <c r="T2006" s="57" t="str">
        <f t="array" ref="T2006">IF(AND(E2006&lt;&gt;"",K2006="NON",OR(L2006="Branchement individuel",L2006="Batiment détruit")),3,"")</f>
        <v/>
      </c>
      <c r="U2006" s="58"/>
      <c r="V2006" s="58" t="str">
        <f t="array" ref="V2006">IF(AND(E2006&lt;&gt;"",K2006="OUI",Q2006="OUI"),18,"")</f>
        <v/>
      </c>
      <c r="W2006" s="49" t="str">
        <f t="array" ref="W2006">IF(AND(E2006&lt;&gt;"",K2006="OUI",Q2006="OUI"),60,"")</f>
        <v/>
      </c>
      <c r="X2006" s="56"/>
      <c r="Y2006" s="49"/>
      <c r="Z2006" s="49"/>
      <c r="AA2006" s="51"/>
      <c r="AB2006" s="48"/>
    </row>
    <row r="2007" spans="1:28" x14ac:dyDescent="0.25">
      <c r="A2007" s="152" t="str">
        <f t="array" ref="A2007">IF(D2007="",RIGHT(E2007,7),"")</f>
        <v>5555288</v>
      </c>
      <c r="B2007" s="152">
        <f t="array" ref="B2007">E2007</f>
        <v>10005555288</v>
      </c>
      <c r="C2007" s="61" t="str">
        <f t="array" ref="C2007">IFERROR(VLOOKUP(B2007,RT!A:B,2,FALSE),"")</f>
        <v/>
      </c>
      <c r="D2007" s="7" t="str">
        <f t="array" ref="D2007">IFERROR(VLOOKUP(B2007,RT!A:J,10,FALSE),"")</f>
        <v/>
      </c>
      <c r="E2007" s="203">
        <v>10005555288</v>
      </c>
      <c r="F2007" s="204" t="s">
        <v>655</v>
      </c>
      <c r="G2007" s="204" t="s">
        <v>70</v>
      </c>
      <c r="H2007" s="204"/>
      <c r="I2007" s="204" t="s">
        <v>649</v>
      </c>
      <c r="J2007" s="202" t="s">
        <v>75</v>
      </c>
      <c r="K2007" s="169" t="str">
        <f t="array" ref="K2007">IFERROR(VLOOKUP(B2007,RT!A:K,11,FALSE),"")</f>
        <v/>
      </c>
      <c r="L2007" s="170" t="str">
        <f t="array" ref="L2007">IFERROR(VLOOKUP(B2007,RT!A:AJ,36,FALSE),"")</f>
        <v/>
      </c>
      <c r="M2007" s="53" t="str">
        <f t="array" ref="M2007">IFERROR(VLOOKUP(B2007,RT!A:AL,38,FALSE),"")</f>
        <v/>
      </c>
      <c r="N2007" s="52" t="str">
        <f t="array" ref="N2007">IFERROR(VLOOKUP(B2007,RT!A:AK,37,FALSE),"")</f>
        <v/>
      </c>
      <c r="O2007" s="54" t="str">
        <f t="array" ref="O2007">IFERROR(VLOOKUP(B2007,RT!A:I,9,FALSE),"")</f>
        <v/>
      </c>
      <c r="P2007" s="52" t="str">
        <f t="array" ref="P2007">IFERROR(VLOOKUP(B2007,RT!A:H,8,FALSE),"")</f>
        <v/>
      </c>
      <c r="Q2007" s="55" t="str">
        <f t="array" ref="Q2007">IFERROR(VLOOKUP(B2007,RT!A:AA,27,FALSE),"")</f>
        <v/>
      </c>
      <c r="R2007" s="56" t="str">
        <f t="array" ref="R2007">IF(AND(E2007&lt;&gt;"",G2007="INS",K2007="OUI",M2007&gt;0),M2007*IF($O2007&gt;41790,5.94,5.65),"")</f>
        <v/>
      </c>
      <c r="S2007" s="50" t="str">
        <f t="array" ref="S2007">IF(AND(E2007&lt;&gt;"",G2007="REV",K2007="OUI",M2007&gt;0),M2007*IF($O2007&gt;41790,6.2,5.9),"")</f>
        <v/>
      </c>
      <c r="T2007" s="57" t="str">
        <f t="array" ref="T2007">IF(AND(E2007&lt;&gt;"",K2007="NON",OR(L2007="Branchement individuel",L2007="Batiment détruit")),3,"")</f>
        <v/>
      </c>
      <c r="U2007" s="58"/>
      <c r="V2007" s="58" t="str">
        <f t="array" ref="V2007">IF(AND(E2007&lt;&gt;"",K2007="OUI",Q2007="OUI"),18,"")</f>
        <v/>
      </c>
      <c r="W2007" s="49" t="str">
        <f t="array" ref="W2007">IF(AND(E2007&lt;&gt;"",K2007="OUI",Q2007="OUI"),60,"")</f>
        <v/>
      </c>
      <c r="X2007" s="56"/>
      <c r="Y2007" s="49"/>
      <c r="Z2007" s="49"/>
      <c r="AA2007" s="51"/>
      <c r="AB2007" s="48"/>
    </row>
    <row r="2008" spans="1:28" x14ac:dyDescent="0.25">
      <c r="A2008" s="152" t="str">
        <f t="array" ref="A2008">IF(D2008="",RIGHT(E2008,7),"")</f>
        <v>5553779</v>
      </c>
      <c r="B2008" s="152">
        <f t="array" ref="B2008">E2008</f>
        <v>10005553779</v>
      </c>
      <c r="C2008" s="61" t="str">
        <f t="array" ref="C2008">IFERROR(VLOOKUP(B2008,RT!A:B,2,FALSE),"")</f>
        <v/>
      </c>
      <c r="D2008" s="7" t="str">
        <f t="array" ref="D2008">IFERROR(VLOOKUP(B2008,RT!A:J,10,FALSE),"")</f>
        <v/>
      </c>
      <c r="E2008" s="203">
        <v>10005553779</v>
      </c>
      <c r="F2008" s="204" t="s">
        <v>666</v>
      </c>
      <c r="G2008" s="204" t="s">
        <v>70</v>
      </c>
      <c r="H2008" s="204"/>
      <c r="I2008" s="204" t="s">
        <v>649</v>
      </c>
      <c r="J2008" s="202" t="s">
        <v>75</v>
      </c>
      <c r="K2008" s="169" t="str">
        <f t="array" ref="K2008">IFERROR(VLOOKUP(B2008,RT!A:K,11,FALSE),"")</f>
        <v/>
      </c>
      <c r="L2008" s="170" t="str">
        <f t="array" ref="L2008">IFERROR(VLOOKUP(B2008,RT!A:AJ,36,FALSE),"")</f>
        <v/>
      </c>
      <c r="M2008" s="53" t="str">
        <f t="array" ref="M2008">IFERROR(VLOOKUP(B2008,RT!A:AL,38,FALSE),"")</f>
        <v/>
      </c>
      <c r="N2008" s="52" t="str">
        <f t="array" ref="N2008">IFERROR(VLOOKUP(B2008,RT!A:AK,37,FALSE),"")</f>
        <v/>
      </c>
      <c r="O2008" s="54" t="str">
        <f t="array" ref="O2008">IFERROR(VLOOKUP(B2008,RT!A:I,9,FALSE),"")</f>
        <v/>
      </c>
      <c r="P2008" s="52" t="str">
        <f t="array" ref="P2008">IFERROR(VLOOKUP(B2008,RT!A:H,8,FALSE),"")</f>
        <v/>
      </c>
      <c r="Q2008" s="55" t="str">
        <f t="array" ref="Q2008">IFERROR(VLOOKUP(B2008,RT!A:AA,27,FALSE),"")</f>
        <v/>
      </c>
      <c r="R2008" s="56" t="str">
        <f t="array" ref="R2008">IF(AND(E2008&lt;&gt;"",G2008="INS",K2008="OUI",M2008&gt;0),M2008*IF($O2008&gt;41790,5.94,5.65),"")</f>
        <v/>
      </c>
      <c r="S2008" s="50" t="str">
        <f t="array" ref="S2008">IF(AND(E2008&lt;&gt;"",G2008="REV",K2008="OUI",M2008&gt;0),M2008*IF($O2008&gt;41790,6.2,5.9),"")</f>
        <v/>
      </c>
      <c r="T2008" s="57" t="str">
        <f t="array" ref="T2008">IF(AND(E2008&lt;&gt;"",K2008="NON",OR(L2008="Branchement individuel",L2008="Batiment détruit")),3,"")</f>
        <v/>
      </c>
      <c r="U2008" s="58"/>
      <c r="V2008" s="58" t="str">
        <f t="array" ref="V2008">IF(AND(E2008&lt;&gt;"",K2008="OUI",Q2008="OUI"),18,"")</f>
        <v/>
      </c>
      <c r="W2008" s="49" t="str">
        <f t="array" ref="W2008">IF(AND(E2008&lt;&gt;"",K2008="OUI",Q2008="OUI"),60,"")</f>
        <v/>
      </c>
      <c r="X2008" s="56"/>
      <c r="Y2008" s="49"/>
      <c r="Z2008" s="49"/>
      <c r="AA2008" s="51"/>
      <c r="AB2008" s="48"/>
    </row>
    <row r="2009" spans="1:28" x14ac:dyDescent="0.25">
      <c r="A2009" s="152" t="str">
        <f t="array" ref="A2009">IF(D2009="",RIGHT(E2009,7),"")</f>
        <v>5557429</v>
      </c>
      <c r="B2009" s="152">
        <f t="array" ref="B2009">E2009</f>
        <v>10005557429</v>
      </c>
      <c r="C2009" s="61" t="str">
        <f t="array" ref="C2009">IFERROR(VLOOKUP(B2009,RT!A:B,2,FALSE),"")</f>
        <v/>
      </c>
      <c r="D2009" s="7" t="str">
        <f t="array" ref="D2009">IFERROR(VLOOKUP(B2009,RT!A:J,10,FALSE),"")</f>
        <v/>
      </c>
      <c r="E2009" s="203">
        <v>10005557429</v>
      </c>
      <c r="F2009" s="204" t="s">
        <v>652</v>
      </c>
      <c r="G2009" s="204" t="s">
        <v>70</v>
      </c>
      <c r="H2009" s="204"/>
      <c r="I2009" s="204" t="s">
        <v>649</v>
      </c>
      <c r="J2009" s="202" t="s">
        <v>75</v>
      </c>
      <c r="K2009" s="169" t="str">
        <f t="array" ref="K2009">IFERROR(VLOOKUP(B2009,RT!A:K,11,FALSE),"")</f>
        <v/>
      </c>
      <c r="L2009" s="170" t="str">
        <f t="array" ref="L2009">IFERROR(VLOOKUP(B2009,RT!A:AJ,36,FALSE),"")</f>
        <v/>
      </c>
      <c r="M2009" s="53" t="str">
        <f t="array" ref="M2009">IFERROR(VLOOKUP(B2009,RT!A:AL,38,FALSE),"")</f>
        <v/>
      </c>
      <c r="N2009" s="52" t="str">
        <f t="array" ref="N2009">IFERROR(VLOOKUP(B2009,RT!A:AK,37,FALSE),"")</f>
        <v/>
      </c>
      <c r="O2009" s="54" t="str">
        <f t="array" ref="O2009">IFERROR(VLOOKUP(B2009,RT!A:I,9,FALSE),"")</f>
        <v/>
      </c>
      <c r="P2009" s="52" t="str">
        <f t="array" ref="P2009">IFERROR(VLOOKUP(B2009,RT!A:H,8,FALSE),"")</f>
        <v/>
      </c>
      <c r="Q2009" s="55" t="str">
        <f t="array" ref="Q2009">IFERROR(VLOOKUP(B2009,RT!A:AA,27,FALSE),"")</f>
        <v/>
      </c>
      <c r="R2009" s="56" t="str">
        <f t="array" ref="R2009">IF(AND(E2009&lt;&gt;"",G2009="INS",K2009="OUI",M2009&gt;0),M2009*IF($O2009&gt;41790,5.94,5.65),"")</f>
        <v/>
      </c>
      <c r="S2009" s="50" t="str">
        <f t="array" ref="S2009">IF(AND(E2009&lt;&gt;"",G2009="REV",K2009="OUI",M2009&gt;0),M2009*IF($O2009&gt;41790,6.2,5.9),"")</f>
        <v/>
      </c>
      <c r="T2009" s="57" t="str">
        <f t="array" ref="T2009">IF(AND(E2009&lt;&gt;"",K2009="NON",OR(L2009="Branchement individuel",L2009="Batiment détruit")),3,"")</f>
        <v/>
      </c>
      <c r="U2009" s="58"/>
      <c r="V2009" s="58" t="str">
        <f t="array" ref="V2009">IF(AND(E2009&lt;&gt;"",K2009="OUI",Q2009="OUI"),18,"")</f>
        <v/>
      </c>
      <c r="W2009" s="49" t="str">
        <f t="array" ref="W2009">IF(AND(E2009&lt;&gt;"",K2009="OUI",Q2009="OUI"),60,"")</f>
        <v/>
      </c>
      <c r="X2009" s="56"/>
      <c r="Y2009" s="49"/>
      <c r="Z2009" s="49"/>
      <c r="AA2009" s="51"/>
      <c r="AB2009" s="48"/>
    </row>
    <row r="2010" spans="1:28" x14ac:dyDescent="0.25">
      <c r="A2010" s="152" t="str">
        <f t="array" ref="A2010">IF(D2010="",RIGHT(E2010,7),"")</f>
        <v>5556709</v>
      </c>
      <c r="B2010" s="152">
        <f t="array" ref="B2010">E2010</f>
        <v>10005556709</v>
      </c>
      <c r="C2010" s="61" t="str">
        <f t="array" ref="C2010">IFERROR(VLOOKUP(B2010,RT!A:B,2,FALSE),"")</f>
        <v/>
      </c>
      <c r="D2010" s="7" t="str">
        <f t="array" ref="D2010">IFERROR(VLOOKUP(B2010,RT!A:J,10,FALSE),"")</f>
        <v/>
      </c>
      <c r="E2010" s="203">
        <v>10005556709</v>
      </c>
      <c r="F2010" s="204" t="s">
        <v>656</v>
      </c>
      <c r="G2010" s="204" t="s">
        <v>70</v>
      </c>
      <c r="H2010" s="204"/>
      <c r="I2010" s="204" t="s">
        <v>649</v>
      </c>
      <c r="J2010" s="202" t="s">
        <v>75</v>
      </c>
      <c r="K2010" s="169" t="str">
        <f t="array" ref="K2010">IFERROR(VLOOKUP(B2010,RT!A:K,11,FALSE),"")</f>
        <v/>
      </c>
      <c r="L2010" s="170" t="str">
        <f t="array" ref="L2010">IFERROR(VLOOKUP(B2010,RT!A:AJ,36,FALSE),"")</f>
        <v/>
      </c>
      <c r="M2010" s="53" t="str">
        <f t="array" ref="M2010">IFERROR(VLOOKUP(B2010,RT!A:AL,38,FALSE),"")</f>
        <v/>
      </c>
      <c r="N2010" s="52" t="str">
        <f t="array" ref="N2010">IFERROR(VLOOKUP(B2010,RT!A:AK,37,FALSE),"")</f>
        <v/>
      </c>
      <c r="O2010" s="54" t="str">
        <f t="array" ref="O2010">IFERROR(VLOOKUP(B2010,RT!A:I,9,FALSE),"")</f>
        <v/>
      </c>
      <c r="P2010" s="52" t="str">
        <f t="array" ref="P2010">IFERROR(VLOOKUP(B2010,RT!A:H,8,FALSE),"")</f>
        <v/>
      </c>
      <c r="Q2010" s="55" t="str">
        <f t="array" ref="Q2010">IFERROR(VLOOKUP(B2010,RT!A:AA,27,FALSE),"")</f>
        <v/>
      </c>
      <c r="R2010" s="56" t="str">
        <f t="array" ref="R2010">IF(AND(E2010&lt;&gt;"",G2010="INS",K2010="OUI",M2010&gt;0),M2010*IF($O2010&gt;41790,5.94,5.65),"")</f>
        <v/>
      </c>
      <c r="S2010" s="50" t="str">
        <f t="array" ref="S2010">IF(AND(E2010&lt;&gt;"",G2010="REV",K2010="OUI",M2010&gt;0),M2010*IF($O2010&gt;41790,6.2,5.9),"")</f>
        <v/>
      </c>
      <c r="T2010" s="57" t="str">
        <f t="array" ref="T2010">IF(AND(E2010&lt;&gt;"",K2010="NON",OR(L2010="Branchement individuel",L2010="Batiment détruit")),3,"")</f>
        <v/>
      </c>
      <c r="U2010" s="58"/>
      <c r="V2010" s="58" t="str">
        <f t="array" ref="V2010">IF(AND(E2010&lt;&gt;"",K2010="OUI",Q2010="OUI"),18,"")</f>
        <v/>
      </c>
      <c r="W2010" s="49" t="str">
        <f t="array" ref="W2010">IF(AND(E2010&lt;&gt;"",K2010="OUI",Q2010="OUI"),60,"")</f>
        <v/>
      </c>
      <c r="X2010" s="56"/>
      <c r="Y2010" s="49"/>
      <c r="Z2010" s="49"/>
      <c r="AA2010" s="51"/>
      <c r="AB2010" s="48"/>
    </row>
    <row r="2011" spans="1:28" x14ac:dyDescent="0.25">
      <c r="A2011" s="152" t="str">
        <f t="array" ref="A2011">IF(D2011="",RIGHT(E2011,7),"")</f>
        <v>5553777</v>
      </c>
      <c r="B2011" s="152">
        <f t="array" ref="B2011">E2011</f>
        <v>10005553777</v>
      </c>
      <c r="C2011" s="61" t="str">
        <f t="array" ref="C2011">IFERROR(VLOOKUP(B2011,RT!A:B,2,FALSE),"")</f>
        <v/>
      </c>
      <c r="D2011" s="7" t="str">
        <f t="array" ref="D2011">IFERROR(VLOOKUP(B2011,RT!A:J,10,FALSE),"")</f>
        <v/>
      </c>
      <c r="E2011" s="203">
        <v>10005553777</v>
      </c>
      <c r="F2011" s="204" t="s">
        <v>668</v>
      </c>
      <c r="G2011" s="204" t="s">
        <v>70</v>
      </c>
      <c r="H2011" s="204"/>
      <c r="I2011" s="204" t="s">
        <v>649</v>
      </c>
      <c r="J2011" s="202" t="s">
        <v>75</v>
      </c>
      <c r="K2011" s="169" t="str">
        <f t="array" ref="K2011">IFERROR(VLOOKUP(B2011,RT!A:K,11,FALSE),"")</f>
        <v/>
      </c>
      <c r="L2011" s="170" t="str">
        <f t="array" ref="L2011">IFERROR(VLOOKUP(B2011,RT!A:AJ,36,FALSE),"")</f>
        <v/>
      </c>
      <c r="M2011" s="53" t="str">
        <f t="array" ref="M2011">IFERROR(VLOOKUP(B2011,RT!A:AL,38,FALSE),"")</f>
        <v/>
      </c>
      <c r="N2011" s="52" t="str">
        <f t="array" ref="N2011">IFERROR(VLOOKUP(B2011,RT!A:AK,37,FALSE),"")</f>
        <v/>
      </c>
      <c r="O2011" s="54" t="str">
        <f t="array" ref="O2011">IFERROR(VLOOKUP(B2011,RT!A:I,9,FALSE),"")</f>
        <v/>
      </c>
      <c r="P2011" s="52" t="str">
        <f t="array" ref="P2011">IFERROR(VLOOKUP(B2011,RT!A:H,8,FALSE),"")</f>
        <v/>
      </c>
      <c r="Q2011" s="55" t="str">
        <f t="array" ref="Q2011">IFERROR(VLOOKUP(B2011,RT!A:AA,27,FALSE),"")</f>
        <v/>
      </c>
      <c r="R2011" s="56" t="str">
        <f t="array" ref="R2011">IF(AND(E2011&lt;&gt;"",G2011="INS",K2011="OUI",M2011&gt;0),M2011*IF($O2011&gt;41790,5.94,5.65),"")</f>
        <v/>
      </c>
      <c r="S2011" s="50" t="str">
        <f t="array" ref="S2011">IF(AND(E2011&lt;&gt;"",G2011="REV",K2011="OUI",M2011&gt;0),M2011*IF($O2011&gt;41790,6.2,5.9),"")</f>
        <v/>
      </c>
      <c r="T2011" s="57" t="str">
        <f t="array" ref="T2011">IF(AND(E2011&lt;&gt;"",K2011="NON",OR(L2011="Branchement individuel",L2011="Batiment détruit")),3,"")</f>
        <v/>
      </c>
      <c r="U2011" s="58"/>
      <c r="V2011" s="58" t="str">
        <f t="array" ref="V2011">IF(AND(E2011&lt;&gt;"",K2011="OUI",Q2011="OUI"),18,"")</f>
        <v/>
      </c>
      <c r="W2011" s="49" t="str">
        <f t="array" ref="W2011">IF(AND(E2011&lt;&gt;"",K2011="OUI",Q2011="OUI"),60,"")</f>
        <v/>
      </c>
      <c r="X2011" s="56"/>
      <c r="Y2011" s="49"/>
      <c r="Z2011" s="49"/>
      <c r="AA2011" s="51"/>
      <c r="AB2011" s="48"/>
    </row>
    <row r="2012" spans="1:28" x14ac:dyDescent="0.25">
      <c r="A2012" s="152" t="str">
        <f t="array" ref="A2012">IF(D2012="",RIGHT(E2012,7),"")</f>
        <v>5553778</v>
      </c>
      <c r="B2012" s="152">
        <f t="array" ref="B2012">E2012</f>
        <v>10005553778</v>
      </c>
      <c r="C2012" s="61" t="str">
        <f t="array" ref="C2012">IFERROR(VLOOKUP(B2012,RT!A:B,2,FALSE),"")</f>
        <v/>
      </c>
      <c r="D2012" s="7" t="str">
        <f t="array" ref="D2012">IFERROR(VLOOKUP(B2012,RT!A:J,10,FALSE),"")</f>
        <v/>
      </c>
      <c r="E2012" s="203">
        <v>10005553778</v>
      </c>
      <c r="F2012" s="204" t="s">
        <v>672</v>
      </c>
      <c r="G2012" s="204" t="s">
        <v>70</v>
      </c>
      <c r="H2012" s="204"/>
      <c r="I2012" s="204" t="s">
        <v>649</v>
      </c>
      <c r="J2012" s="202" t="s">
        <v>75</v>
      </c>
      <c r="K2012" s="169" t="str">
        <f t="array" ref="K2012">IFERROR(VLOOKUP(B2012,RT!A:K,11,FALSE),"")</f>
        <v/>
      </c>
      <c r="L2012" s="170" t="str">
        <f t="array" ref="L2012">IFERROR(VLOOKUP(B2012,RT!A:AJ,36,FALSE),"")</f>
        <v/>
      </c>
      <c r="M2012" s="53" t="str">
        <f t="array" ref="M2012">IFERROR(VLOOKUP(B2012,RT!A:AL,38,FALSE),"")</f>
        <v/>
      </c>
      <c r="N2012" s="52" t="str">
        <f t="array" ref="N2012">IFERROR(VLOOKUP(B2012,RT!A:AK,37,FALSE),"")</f>
        <v/>
      </c>
      <c r="O2012" s="54" t="str">
        <f t="array" ref="O2012">IFERROR(VLOOKUP(B2012,RT!A:I,9,FALSE),"")</f>
        <v/>
      </c>
      <c r="P2012" s="52" t="str">
        <f t="array" ref="P2012">IFERROR(VLOOKUP(B2012,RT!A:H,8,FALSE),"")</f>
        <v/>
      </c>
      <c r="Q2012" s="55" t="str">
        <f t="array" ref="Q2012">IFERROR(VLOOKUP(B2012,RT!A:AA,27,FALSE),"")</f>
        <v/>
      </c>
      <c r="R2012" s="56" t="str">
        <f t="array" ref="R2012">IF(AND(E2012&lt;&gt;"",G2012="INS",K2012="OUI",M2012&gt;0),M2012*IF($O2012&gt;41790,5.94,5.65),"")</f>
        <v/>
      </c>
      <c r="S2012" s="50" t="str">
        <f t="array" ref="S2012">IF(AND(E2012&lt;&gt;"",G2012="REV",K2012="OUI",M2012&gt;0),M2012*IF($O2012&gt;41790,6.2,5.9),"")</f>
        <v/>
      </c>
      <c r="T2012" s="57" t="str">
        <f t="array" ref="T2012">IF(AND(E2012&lt;&gt;"",K2012="NON",OR(L2012="Branchement individuel",L2012="Batiment détruit")),3,"")</f>
        <v/>
      </c>
      <c r="U2012" s="58"/>
      <c r="V2012" s="58" t="str">
        <f t="array" ref="V2012">IF(AND(E2012&lt;&gt;"",K2012="OUI",Q2012="OUI"),18,"")</f>
        <v/>
      </c>
      <c r="W2012" s="49" t="str">
        <f t="array" ref="W2012">IF(AND(E2012&lt;&gt;"",K2012="OUI",Q2012="OUI"),60,"")</f>
        <v/>
      </c>
      <c r="X2012" s="56"/>
      <c r="Y2012" s="49"/>
      <c r="Z2012" s="49"/>
      <c r="AA2012" s="51"/>
      <c r="AB2012" s="48"/>
    </row>
    <row r="2013" spans="1:28" x14ac:dyDescent="0.25">
      <c r="A2013" s="152" t="str">
        <f t="array" ref="A2013">IF(D2013="",RIGHT(E2013,7),"")</f>
        <v>5291231</v>
      </c>
      <c r="B2013" s="152">
        <f t="array" ref="B2013">E2013</f>
        <v>10005291231</v>
      </c>
      <c r="C2013" s="61" t="str">
        <f t="array" ref="C2013">IFERROR(VLOOKUP(B2013,RT!A:B,2,FALSE),"")</f>
        <v/>
      </c>
      <c r="D2013" s="7" t="str">
        <f t="array" ref="D2013">IFERROR(VLOOKUP(B2013,RT!A:J,10,FALSE),"")</f>
        <v/>
      </c>
      <c r="E2013" s="203">
        <v>10005291231</v>
      </c>
      <c r="F2013" s="204" t="s">
        <v>686</v>
      </c>
      <c r="G2013" s="204" t="s">
        <v>70</v>
      </c>
      <c r="H2013" s="204"/>
      <c r="I2013" s="204" t="s">
        <v>649</v>
      </c>
      <c r="J2013" s="202" t="s">
        <v>75</v>
      </c>
      <c r="K2013" s="169" t="str">
        <f t="array" ref="K2013">IFERROR(VLOOKUP(B2013,RT!A:K,11,FALSE),"")</f>
        <v/>
      </c>
      <c r="L2013" s="170" t="str">
        <f t="array" ref="L2013">IFERROR(VLOOKUP(B2013,RT!A:AJ,36,FALSE),"")</f>
        <v/>
      </c>
      <c r="M2013" s="53" t="str">
        <f t="array" ref="M2013">IFERROR(VLOOKUP(B2013,RT!A:AL,38,FALSE),"")</f>
        <v/>
      </c>
      <c r="N2013" s="52" t="str">
        <f t="array" ref="N2013">IFERROR(VLOOKUP(B2013,RT!A:AK,37,FALSE),"")</f>
        <v/>
      </c>
      <c r="O2013" s="54" t="str">
        <f t="array" ref="O2013">IFERROR(VLOOKUP(B2013,RT!A:I,9,FALSE),"")</f>
        <v/>
      </c>
      <c r="P2013" s="52" t="str">
        <f t="array" ref="P2013">IFERROR(VLOOKUP(B2013,RT!A:H,8,FALSE),"")</f>
        <v/>
      </c>
      <c r="Q2013" s="55" t="str">
        <f t="array" ref="Q2013">IFERROR(VLOOKUP(B2013,RT!A:AA,27,FALSE),"")</f>
        <v/>
      </c>
      <c r="R2013" s="56" t="str">
        <f t="array" ref="R2013">IF(AND(E2013&lt;&gt;"",G2013="INS",K2013="OUI",M2013&gt;0),M2013*IF($O2013&gt;41790,5.94,5.65),"")</f>
        <v/>
      </c>
      <c r="S2013" s="50" t="str">
        <f t="array" ref="S2013">IF(AND(E2013&lt;&gt;"",G2013="REV",K2013="OUI",M2013&gt;0),M2013*IF($O2013&gt;41790,6.2,5.9),"")</f>
        <v/>
      </c>
      <c r="T2013" s="57" t="str">
        <f t="array" ref="T2013">IF(AND(E2013&lt;&gt;"",K2013="NON",OR(L2013="Branchement individuel",L2013="Batiment détruit")),3,"")</f>
        <v/>
      </c>
      <c r="U2013" s="58"/>
      <c r="V2013" s="58" t="str">
        <f t="array" ref="V2013">IF(AND(E2013&lt;&gt;"",K2013="OUI",Q2013="OUI"),18,"")</f>
        <v/>
      </c>
      <c r="W2013" s="49" t="str">
        <f t="array" ref="W2013">IF(AND(E2013&lt;&gt;"",K2013="OUI",Q2013="OUI"),60,"")</f>
        <v/>
      </c>
      <c r="X2013" s="56"/>
      <c r="Y2013" s="49"/>
      <c r="Z2013" s="49"/>
      <c r="AA2013" s="51"/>
      <c r="AB2013" s="48"/>
    </row>
    <row r="2014" spans="1:28" x14ac:dyDescent="0.25">
      <c r="A2014" s="152" t="str">
        <f t="array" ref="A2014">IF(D2014="",RIGHT(E2014,7),"")</f>
        <v>5554556</v>
      </c>
      <c r="B2014" s="152">
        <f t="array" ref="B2014">E2014</f>
        <v>10005554556</v>
      </c>
      <c r="C2014" s="61" t="str">
        <f t="array" ref="C2014">IFERROR(VLOOKUP(B2014,RT!A:B,2,FALSE),"")</f>
        <v/>
      </c>
      <c r="D2014" s="7" t="str">
        <f t="array" ref="D2014">IFERROR(VLOOKUP(B2014,RT!A:J,10,FALSE),"")</f>
        <v/>
      </c>
      <c r="E2014" s="203">
        <v>10005554556</v>
      </c>
      <c r="F2014" s="204" t="s">
        <v>670</v>
      </c>
      <c r="G2014" s="204" t="s">
        <v>70</v>
      </c>
      <c r="H2014" s="204"/>
      <c r="I2014" s="204" t="s">
        <v>649</v>
      </c>
      <c r="J2014" s="202" t="s">
        <v>75</v>
      </c>
      <c r="K2014" s="169" t="str">
        <f t="array" ref="K2014">IFERROR(VLOOKUP(B2014,RT!A:K,11,FALSE),"")</f>
        <v/>
      </c>
      <c r="L2014" s="170" t="str">
        <f t="array" ref="L2014">IFERROR(VLOOKUP(B2014,RT!A:AJ,36,FALSE),"")</f>
        <v/>
      </c>
      <c r="M2014" s="53" t="str">
        <f t="array" ref="M2014">IFERROR(VLOOKUP(B2014,RT!A:AL,38,FALSE),"")</f>
        <v/>
      </c>
      <c r="N2014" s="52" t="str">
        <f t="array" ref="N2014">IFERROR(VLOOKUP(B2014,RT!A:AK,37,FALSE),"")</f>
        <v/>
      </c>
      <c r="O2014" s="54" t="str">
        <f t="array" ref="O2014">IFERROR(VLOOKUP(B2014,RT!A:I,9,FALSE),"")</f>
        <v/>
      </c>
      <c r="P2014" s="52" t="str">
        <f t="array" ref="P2014">IFERROR(VLOOKUP(B2014,RT!A:H,8,FALSE),"")</f>
        <v/>
      </c>
      <c r="Q2014" s="55" t="str">
        <f t="array" ref="Q2014">IFERROR(VLOOKUP(B2014,RT!A:AA,27,FALSE),"")</f>
        <v/>
      </c>
      <c r="R2014" s="56" t="str">
        <f t="array" ref="R2014">IF(AND(E2014&lt;&gt;"",G2014="INS",K2014="OUI",M2014&gt;0),M2014*IF($O2014&gt;41790,5.94,5.65),"")</f>
        <v/>
      </c>
      <c r="S2014" s="50" t="str">
        <f t="array" ref="S2014">IF(AND(E2014&lt;&gt;"",G2014="REV",K2014="OUI",M2014&gt;0),M2014*IF($O2014&gt;41790,6.2,5.9),"")</f>
        <v/>
      </c>
      <c r="T2014" s="57" t="str">
        <f t="array" ref="T2014">IF(AND(E2014&lt;&gt;"",K2014="NON",OR(L2014="Branchement individuel",L2014="Batiment détruit")),3,"")</f>
        <v/>
      </c>
      <c r="U2014" s="58"/>
      <c r="V2014" s="58" t="str">
        <f t="array" ref="V2014">IF(AND(E2014&lt;&gt;"",K2014="OUI",Q2014="OUI"),18,"")</f>
        <v/>
      </c>
      <c r="W2014" s="49" t="str">
        <f t="array" ref="W2014">IF(AND(E2014&lt;&gt;"",K2014="OUI",Q2014="OUI"),60,"")</f>
        <v/>
      </c>
      <c r="X2014" s="56"/>
      <c r="Y2014" s="49"/>
      <c r="Z2014" s="49"/>
      <c r="AA2014" s="51"/>
      <c r="AB2014" s="48"/>
    </row>
    <row r="2015" spans="1:28" x14ac:dyDescent="0.25">
      <c r="A2015" s="152" t="str">
        <f t="array" ref="A2015">IF(D2015="",RIGHT(E2015,7),"")</f>
        <v>5557427</v>
      </c>
      <c r="B2015" s="152">
        <f t="array" ref="B2015">E2015</f>
        <v>10005557427</v>
      </c>
      <c r="C2015" s="61" t="str">
        <f t="array" ref="C2015">IFERROR(VLOOKUP(B2015,RT!A:B,2,FALSE),"")</f>
        <v/>
      </c>
      <c r="D2015" s="7" t="str">
        <f t="array" ref="D2015">IFERROR(VLOOKUP(B2015,RT!A:J,10,FALSE),"")</f>
        <v/>
      </c>
      <c r="E2015" s="203">
        <v>10005557427</v>
      </c>
      <c r="F2015" s="204" t="s">
        <v>671</v>
      </c>
      <c r="G2015" s="204" t="s">
        <v>70</v>
      </c>
      <c r="H2015" s="204"/>
      <c r="I2015" s="204" t="s">
        <v>649</v>
      </c>
      <c r="J2015" s="202" t="s">
        <v>75</v>
      </c>
      <c r="K2015" s="169" t="str">
        <f t="array" ref="K2015">IFERROR(VLOOKUP(B2015,RT!A:K,11,FALSE),"")</f>
        <v/>
      </c>
      <c r="L2015" s="170" t="str">
        <f t="array" ref="L2015">IFERROR(VLOOKUP(B2015,RT!A:AJ,36,FALSE),"")</f>
        <v/>
      </c>
      <c r="M2015" s="53" t="str">
        <f t="array" ref="M2015">IFERROR(VLOOKUP(B2015,RT!A:AL,38,FALSE),"")</f>
        <v/>
      </c>
      <c r="N2015" s="52" t="str">
        <f t="array" ref="N2015">IFERROR(VLOOKUP(B2015,RT!A:AK,37,FALSE),"")</f>
        <v/>
      </c>
      <c r="O2015" s="54" t="str">
        <f t="array" ref="O2015">IFERROR(VLOOKUP(B2015,RT!A:I,9,FALSE),"")</f>
        <v/>
      </c>
      <c r="P2015" s="52" t="str">
        <f t="array" ref="P2015">IFERROR(VLOOKUP(B2015,RT!A:H,8,FALSE),"")</f>
        <v/>
      </c>
      <c r="Q2015" s="55" t="str">
        <f t="array" ref="Q2015">IFERROR(VLOOKUP(B2015,RT!A:AA,27,FALSE),"")</f>
        <v/>
      </c>
      <c r="R2015" s="56" t="str">
        <f t="array" ref="R2015">IF(AND(E2015&lt;&gt;"",G2015="INS",K2015="OUI",M2015&gt;0),M2015*IF($O2015&gt;41790,5.94,5.65),"")</f>
        <v/>
      </c>
      <c r="S2015" s="50" t="str">
        <f t="array" ref="S2015">IF(AND(E2015&lt;&gt;"",G2015="REV",K2015="OUI",M2015&gt;0),M2015*IF($O2015&gt;41790,6.2,5.9),"")</f>
        <v/>
      </c>
      <c r="T2015" s="57" t="str">
        <f t="array" ref="T2015">IF(AND(E2015&lt;&gt;"",K2015="NON",OR(L2015="Branchement individuel",L2015="Batiment détruit")),3,"")</f>
        <v/>
      </c>
      <c r="U2015" s="58"/>
      <c r="V2015" s="58" t="str">
        <f t="array" ref="V2015">IF(AND(E2015&lt;&gt;"",K2015="OUI",Q2015="OUI"),18,"")</f>
        <v/>
      </c>
      <c r="W2015" s="49" t="str">
        <f t="array" ref="W2015">IF(AND(E2015&lt;&gt;"",K2015="OUI",Q2015="OUI"),60,"")</f>
        <v/>
      </c>
      <c r="X2015" s="56"/>
      <c r="Y2015" s="49"/>
      <c r="Z2015" s="49"/>
      <c r="AA2015" s="51"/>
      <c r="AB2015" s="48"/>
    </row>
    <row r="2016" spans="1:28" x14ac:dyDescent="0.25">
      <c r="A2016" s="152" t="str">
        <f t="array" ref="A2016">IF(D2016="",RIGHT(E2016,7),"")</f>
        <v>5556710</v>
      </c>
      <c r="B2016" s="152">
        <f t="array" ref="B2016">E2016</f>
        <v>10005556710</v>
      </c>
      <c r="C2016" s="61" t="str">
        <f t="array" ref="C2016">IFERROR(VLOOKUP(B2016,RT!A:B,2,FALSE),"")</f>
        <v/>
      </c>
      <c r="D2016" s="7" t="str">
        <f t="array" ref="D2016">IFERROR(VLOOKUP(B2016,RT!A:J,10,FALSE),"")</f>
        <v/>
      </c>
      <c r="E2016" s="203">
        <v>10005556710</v>
      </c>
      <c r="F2016" s="204" t="s">
        <v>669</v>
      </c>
      <c r="G2016" s="204" t="s">
        <v>70</v>
      </c>
      <c r="H2016" s="204"/>
      <c r="I2016" s="204" t="s">
        <v>649</v>
      </c>
      <c r="J2016" s="202" t="s">
        <v>75</v>
      </c>
      <c r="K2016" s="169" t="str">
        <f t="array" ref="K2016">IFERROR(VLOOKUP(B2016,RT!A:K,11,FALSE),"")</f>
        <v/>
      </c>
      <c r="L2016" s="170" t="str">
        <f t="array" ref="L2016">IFERROR(VLOOKUP(B2016,RT!A:AJ,36,FALSE),"")</f>
        <v/>
      </c>
      <c r="M2016" s="53" t="str">
        <f t="array" ref="M2016">IFERROR(VLOOKUP(B2016,RT!A:AL,38,FALSE),"")</f>
        <v/>
      </c>
      <c r="N2016" s="52" t="str">
        <f t="array" ref="N2016">IFERROR(VLOOKUP(B2016,RT!A:AK,37,FALSE),"")</f>
        <v/>
      </c>
      <c r="O2016" s="54" t="str">
        <f t="array" ref="O2016">IFERROR(VLOOKUP(B2016,RT!A:I,9,FALSE),"")</f>
        <v/>
      </c>
      <c r="P2016" s="52" t="str">
        <f t="array" ref="P2016">IFERROR(VLOOKUP(B2016,RT!A:H,8,FALSE),"")</f>
        <v/>
      </c>
      <c r="Q2016" s="55" t="str">
        <f t="array" ref="Q2016">IFERROR(VLOOKUP(B2016,RT!A:AA,27,FALSE),"")</f>
        <v/>
      </c>
      <c r="R2016" s="56" t="str">
        <f t="array" ref="R2016">IF(AND(E2016&lt;&gt;"",G2016="INS",K2016="OUI",M2016&gt;0),M2016*IF($O2016&gt;41790,5.94,5.65),"")</f>
        <v/>
      </c>
      <c r="S2016" s="50" t="str">
        <f t="array" ref="S2016">IF(AND(E2016&lt;&gt;"",G2016="REV",K2016="OUI",M2016&gt;0),M2016*IF($O2016&gt;41790,6.2,5.9),"")</f>
        <v/>
      </c>
      <c r="T2016" s="57" t="str">
        <f t="array" ref="T2016">IF(AND(E2016&lt;&gt;"",K2016="NON",OR(L2016="Branchement individuel",L2016="Batiment détruit")),3,"")</f>
        <v/>
      </c>
      <c r="U2016" s="58"/>
      <c r="V2016" s="58" t="str">
        <f t="array" ref="V2016">IF(AND(E2016&lt;&gt;"",K2016="OUI",Q2016="OUI"),18,"")</f>
        <v/>
      </c>
      <c r="W2016" s="49" t="str">
        <f t="array" ref="W2016">IF(AND(E2016&lt;&gt;"",K2016="OUI",Q2016="OUI"),60,"")</f>
        <v/>
      </c>
      <c r="X2016" s="56"/>
      <c r="Y2016" s="49"/>
      <c r="Z2016" s="49"/>
      <c r="AA2016" s="51"/>
      <c r="AB2016" s="48"/>
    </row>
    <row r="2017" spans="1:28" x14ac:dyDescent="0.25">
      <c r="A2017" s="152" t="str">
        <f t="array" ref="A2017">IF(D2017="",RIGHT(E2017,7),"")</f>
        <v>5558866</v>
      </c>
      <c r="B2017" s="152">
        <f t="array" ref="B2017">E2017</f>
        <v>10005558866</v>
      </c>
      <c r="C2017" s="61" t="str">
        <f t="array" ref="C2017">IFERROR(VLOOKUP(B2017,RT!A:B,2,FALSE),"")</f>
        <v/>
      </c>
      <c r="D2017" s="7" t="str">
        <f t="array" ref="D2017">IFERROR(VLOOKUP(B2017,RT!A:J,10,FALSE),"")</f>
        <v/>
      </c>
      <c r="E2017" s="203">
        <v>10005558866</v>
      </c>
      <c r="F2017" s="204" t="s">
        <v>681</v>
      </c>
      <c r="G2017" s="204" t="s">
        <v>70</v>
      </c>
      <c r="H2017" s="204"/>
      <c r="I2017" s="204" t="s">
        <v>649</v>
      </c>
      <c r="J2017" s="202" t="s">
        <v>75</v>
      </c>
      <c r="K2017" s="169" t="str">
        <f t="array" ref="K2017">IFERROR(VLOOKUP(B2017,RT!A:K,11,FALSE),"")</f>
        <v/>
      </c>
      <c r="L2017" s="170" t="str">
        <f t="array" ref="L2017">IFERROR(VLOOKUP(B2017,RT!A:AJ,36,FALSE),"")</f>
        <v/>
      </c>
      <c r="M2017" s="53" t="str">
        <f t="array" ref="M2017">IFERROR(VLOOKUP(B2017,RT!A:AL,38,FALSE),"")</f>
        <v/>
      </c>
      <c r="N2017" s="52" t="str">
        <f t="array" ref="N2017">IFERROR(VLOOKUP(B2017,RT!A:AK,37,FALSE),"")</f>
        <v/>
      </c>
      <c r="O2017" s="54" t="str">
        <f t="array" ref="O2017">IFERROR(VLOOKUP(B2017,RT!A:I,9,FALSE),"")</f>
        <v/>
      </c>
      <c r="P2017" s="52" t="str">
        <f t="array" ref="P2017">IFERROR(VLOOKUP(B2017,RT!A:H,8,FALSE),"")</f>
        <v/>
      </c>
      <c r="Q2017" s="55" t="str">
        <f t="array" ref="Q2017">IFERROR(VLOOKUP(B2017,RT!A:AA,27,FALSE),"")</f>
        <v/>
      </c>
      <c r="R2017" s="56" t="str">
        <f t="array" ref="R2017">IF(AND(E2017&lt;&gt;"",G2017="INS",K2017="OUI",M2017&gt;0),M2017*IF($O2017&gt;41790,5.94,5.65),"")</f>
        <v/>
      </c>
      <c r="S2017" s="50" t="str">
        <f t="array" ref="S2017">IF(AND(E2017&lt;&gt;"",G2017="REV",K2017="OUI",M2017&gt;0),M2017*IF($O2017&gt;41790,6.2,5.9),"")</f>
        <v/>
      </c>
      <c r="T2017" s="57" t="str">
        <f t="array" ref="T2017">IF(AND(E2017&lt;&gt;"",K2017="NON",OR(L2017="Branchement individuel",L2017="Batiment détruit")),3,"")</f>
        <v/>
      </c>
      <c r="U2017" s="58"/>
      <c r="V2017" s="58" t="str">
        <f t="array" ref="V2017">IF(AND(E2017&lt;&gt;"",K2017="OUI",Q2017="OUI"),18,"")</f>
        <v/>
      </c>
      <c r="W2017" s="49" t="str">
        <f t="array" ref="W2017">IF(AND(E2017&lt;&gt;"",K2017="OUI",Q2017="OUI"),60,"")</f>
        <v/>
      </c>
      <c r="X2017" s="56"/>
      <c r="Y2017" s="49"/>
      <c r="Z2017" s="49"/>
      <c r="AA2017" s="51"/>
      <c r="AB2017" s="48"/>
    </row>
    <row r="2018" spans="1:28" x14ac:dyDescent="0.25">
      <c r="A2018" s="152" t="str">
        <f t="array" ref="A2018">IF(D2018="",RIGHT(E2018,7),"")</f>
        <v>5558164</v>
      </c>
      <c r="B2018" s="152">
        <f t="array" ref="B2018">E2018</f>
        <v>10005558164</v>
      </c>
      <c r="C2018" s="61" t="str">
        <f t="array" ref="C2018">IFERROR(VLOOKUP(B2018,RT!A:B,2,FALSE),"")</f>
        <v/>
      </c>
      <c r="D2018" s="7" t="str">
        <f t="array" ref="D2018">IFERROR(VLOOKUP(B2018,RT!A:J,10,FALSE),"")</f>
        <v/>
      </c>
      <c r="E2018" s="203">
        <v>10005558164</v>
      </c>
      <c r="F2018" s="204" t="s">
        <v>680</v>
      </c>
      <c r="G2018" s="204" t="s">
        <v>70</v>
      </c>
      <c r="H2018" s="204"/>
      <c r="I2018" s="204" t="s">
        <v>649</v>
      </c>
      <c r="J2018" s="202" t="s">
        <v>75</v>
      </c>
      <c r="K2018" s="169" t="str">
        <f t="array" ref="K2018">IFERROR(VLOOKUP(B2018,RT!A:K,11,FALSE),"")</f>
        <v/>
      </c>
      <c r="L2018" s="170" t="str">
        <f t="array" ref="L2018">IFERROR(VLOOKUP(B2018,RT!A:AJ,36,FALSE),"")</f>
        <v/>
      </c>
      <c r="M2018" s="53" t="str">
        <f t="array" ref="M2018">IFERROR(VLOOKUP(B2018,RT!A:AL,38,FALSE),"")</f>
        <v/>
      </c>
      <c r="N2018" s="52" t="str">
        <f t="array" ref="N2018">IFERROR(VLOOKUP(B2018,RT!A:AK,37,FALSE),"")</f>
        <v/>
      </c>
      <c r="O2018" s="54" t="str">
        <f t="array" ref="O2018">IFERROR(VLOOKUP(B2018,RT!A:I,9,FALSE),"")</f>
        <v/>
      </c>
      <c r="P2018" s="52" t="str">
        <f t="array" ref="P2018">IFERROR(VLOOKUP(B2018,RT!A:H,8,FALSE),"")</f>
        <v/>
      </c>
      <c r="Q2018" s="55" t="str">
        <f t="array" ref="Q2018">IFERROR(VLOOKUP(B2018,RT!A:AA,27,FALSE),"")</f>
        <v/>
      </c>
      <c r="R2018" s="56" t="str">
        <f t="array" ref="R2018">IF(AND(E2018&lt;&gt;"",G2018="INS",K2018="OUI",M2018&gt;0),M2018*IF($O2018&gt;41790,5.94,5.65),"")</f>
        <v/>
      </c>
      <c r="S2018" s="50" t="str">
        <f t="array" ref="S2018">IF(AND(E2018&lt;&gt;"",G2018="REV",K2018="OUI",M2018&gt;0),M2018*IF($O2018&gt;41790,6.2,5.9),"")</f>
        <v/>
      </c>
      <c r="T2018" s="57" t="str">
        <f t="array" ref="T2018">IF(AND(E2018&lt;&gt;"",K2018="NON",OR(L2018="Branchement individuel",L2018="Batiment détruit")),3,"")</f>
        <v/>
      </c>
      <c r="U2018" s="58"/>
      <c r="V2018" s="58" t="str">
        <f t="array" ref="V2018">IF(AND(E2018&lt;&gt;"",K2018="OUI",Q2018="OUI"),18,"")</f>
        <v/>
      </c>
      <c r="W2018" s="49" t="str">
        <f t="array" ref="W2018">IF(AND(E2018&lt;&gt;"",K2018="OUI",Q2018="OUI"),60,"")</f>
        <v/>
      </c>
      <c r="X2018" s="56"/>
      <c r="Y2018" s="49"/>
      <c r="Z2018" s="49"/>
      <c r="AA2018" s="51"/>
      <c r="AB2018" s="48"/>
    </row>
    <row r="2019" spans="1:28" x14ac:dyDescent="0.25">
      <c r="A2019" s="152" t="str">
        <f t="array" ref="A2019">IF(D2019="",RIGHT(E2019,7),"")</f>
        <v>5610787</v>
      </c>
      <c r="B2019" s="152">
        <f t="array" ref="B2019">E2019</f>
        <v>10005610787</v>
      </c>
      <c r="C2019" s="61" t="str">
        <f t="array" ref="C2019">IFERROR(VLOOKUP(B2019,RT!A:B,2,FALSE),"")</f>
        <v/>
      </c>
      <c r="D2019" s="7" t="str">
        <f t="array" ref="D2019">IFERROR(VLOOKUP(B2019,RT!A:J,10,FALSE),"")</f>
        <v/>
      </c>
      <c r="E2019" s="203">
        <v>10005610787</v>
      </c>
      <c r="F2019" s="204" t="s">
        <v>918</v>
      </c>
      <c r="G2019" s="204" t="s">
        <v>70</v>
      </c>
      <c r="H2019" s="204"/>
      <c r="I2019" s="204" t="s">
        <v>919</v>
      </c>
      <c r="J2019" s="202" t="s">
        <v>75</v>
      </c>
      <c r="K2019" s="169" t="str">
        <f t="array" ref="K2019">IFERROR(VLOOKUP(B2019,RT!A:K,11,FALSE),"")</f>
        <v/>
      </c>
      <c r="L2019" s="170" t="str">
        <f t="array" ref="L2019">IFERROR(VLOOKUP(B2019,RT!A:AJ,36,FALSE),"")</f>
        <v/>
      </c>
      <c r="M2019" s="53" t="str">
        <f t="array" ref="M2019">IFERROR(VLOOKUP(B2019,RT!A:AL,38,FALSE),"")</f>
        <v/>
      </c>
      <c r="N2019" s="52" t="str">
        <f t="array" ref="N2019">IFERROR(VLOOKUP(B2019,RT!A:AK,37,FALSE),"")</f>
        <v/>
      </c>
      <c r="O2019" s="54" t="str">
        <f t="array" ref="O2019">IFERROR(VLOOKUP(B2019,RT!A:I,9,FALSE),"")</f>
        <v/>
      </c>
      <c r="P2019" s="52" t="str">
        <f t="array" ref="P2019">IFERROR(VLOOKUP(B2019,RT!A:H,8,FALSE),"")</f>
        <v/>
      </c>
      <c r="Q2019" s="55" t="str">
        <f t="array" ref="Q2019">IFERROR(VLOOKUP(B2019,RT!A:AA,27,FALSE),"")</f>
        <v/>
      </c>
      <c r="R2019" s="56" t="str">
        <f t="array" ref="R2019">IF(AND(E2019&lt;&gt;"",G2019="INS",K2019="OUI",M2019&gt;0),M2019*IF($O2019&gt;41790,5.94,5.65),"")</f>
        <v/>
      </c>
      <c r="S2019" s="50" t="str">
        <f t="array" ref="S2019">IF(AND(E2019&lt;&gt;"",G2019="REV",K2019="OUI",M2019&gt;0),M2019*IF($O2019&gt;41790,6.2,5.9),"")</f>
        <v/>
      </c>
      <c r="T2019" s="57" t="str">
        <f t="array" ref="T2019">IF(AND(E2019&lt;&gt;"",K2019="NON",OR(L2019="Branchement individuel",L2019="Batiment détruit")),3,"")</f>
        <v/>
      </c>
      <c r="U2019" s="58"/>
      <c r="V2019" s="58" t="str">
        <f t="array" ref="V2019">IF(AND(E2019&lt;&gt;"",K2019="OUI",Q2019="OUI"),18,"")</f>
        <v/>
      </c>
      <c r="W2019" s="49" t="str">
        <f t="array" ref="W2019">IF(AND(E2019&lt;&gt;"",K2019="OUI",Q2019="OUI"),60,"")</f>
        <v/>
      </c>
      <c r="X2019" s="56"/>
      <c r="Y2019" s="49"/>
      <c r="Z2019" s="49"/>
      <c r="AA2019" s="51"/>
      <c r="AB2019" s="48"/>
    </row>
    <row r="2020" spans="1:28" x14ac:dyDescent="0.25">
      <c r="A2020" s="152" t="str">
        <f t="array" ref="A2020">IF(D2020="",RIGHT(E2020,7),"")</f>
        <v>5582077</v>
      </c>
      <c r="B2020" s="152">
        <f t="array" ref="B2020">E2020</f>
        <v>10005582077</v>
      </c>
      <c r="C2020" s="61" t="str">
        <f t="array" ref="C2020">IFERROR(VLOOKUP(B2020,RT!A:B,2,FALSE),"")</f>
        <v/>
      </c>
      <c r="D2020" s="7" t="str">
        <f t="array" ref="D2020">IFERROR(VLOOKUP(B2020,RT!A:J,10,FALSE),"")</f>
        <v/>
      </c>
      <c r="E2020" s="203">
        <v>10005582077</v>
      </c>
      <c r="F2020" s="204" t="s">
        <v>1037</v>
      </c>
      <c r="G2020" s="204" t="s">
        <v>70</v>
      </c>
      <c r="H2020" s="204"/>
      <c r="I2020" s="204" t="s">
        <v>1012</v>
      </c>
      <c r="J2020" s="202" t="s">
        <v>75</v>
      </c>
      <c r="K2020" s="169" t="str">
        <f t="array" ref="K2020">IFERROR(VLOOKUP(B2020,RT!A:K,11,FALSE),"")</f>
        <v/>
      </c>
      <c r="L2020" s="170" t="str">
        <f t="array" ref="L2020">IFERROR(VLOOKUP(B2020,RT!A:AJ,36,FALSE),"")</f>
        <v/>
      </c>
      <c r="M2020" s="53" t="str">
        <f t="array" ref="M2020">IFERROR(VLOOKUP(B2020,RT!A:AL,38,FALSE),"")</f>
        <v/>
      </c>
      <c r="N2020" s="52" t="str">
        <f t="array" ref="N2020">IFERROR(VLOOKUP(B2020,RT!A:AK,37,FALSE),"")</f>
        <v/>
      </c>
      <c r="O2020" s="54" t="str">
        <f t="array" ref="O2020">IFERROR(VLOOKUP(B2020,RT!A:I,9,FALSE),"")</f>
        <v/>
      </c>
      <c r="P2020" s="52" t="str">
        <f t="array" ref="P2020">IFERROR(VLOOKUP(B2020,RT!A:H,8,FALSE),"")</f>
        <v/>
      </c>
      <c r="Q2020" s="55" t="str">
        <f t="array" ref="Q2020">IFERROR(VLOOKUP(B2020,RT!A:AA,27,FALSE),"")</f>
        <v/>
      </c>
      <c r="R2020" s="56" t="str">
        <f t="array" ref="R2020">IF(AND(E2020&lt;&gt;"",G2020="INS",K2020="OUI",M2020&gt;0),M2020*IF($O2020&gt;41790,5.94,5.65),"")</f>
        <v/>
      </c>
      <c r="S2020" s="50" t="str">
        <f t="array" ref="S2020">IF(AND(E2020&lt;&gt;"",G2020="REV",K2020="OUI",M2020&gt;0),M2020*IF($O2020&gt;41790,6.2,5.9),"")</f>
        <v/>
      </c>
      <c r="T2020" s="57" t="str">
        <f t="array" ref="T2020">IF(AND(E2020&lt;&gt;"",K2020="NON",OR(L2020="Branchement individuel",L2020="Batiment détruit")),3,"")</f>
        <v/>
      </c>
      <c r="U2020" s="58"/>
      <c r="V2020" s="58" t="str">
        <f t="array" ref="V2020">IF(AND(E2020&lt;&gt;"",K2020="OUI",Q2020="OUI"),18,"")</f>
        <v/>
      </c>
      <c r="W2020" s="49" t="str">
        <f t="array" ref="W2020">IF(AND(E2020&lt;&gt;"",K2020="OUI",Q2020="OUI"),60,"")</f>
        <v/>
      </c>
      <c r="X2020" s="56"/>
      <c r="Y2020" s="49"/>
      <c r="Z2020" s="49"/>
      <c r="AA2020" s="51"/>
      <c r="AB2020" s="48"/>
    </row>
    <row r="2021" spans="1:28" x14ac:dyDescent="0.25">
      <c r="A2021" s="152" t="str">
        <f t="array" ref="A2021">IF(D2021="",RIGHT(E2021,7),"")</f>
        <v>5580803</v>
      </c>
      <c r="B2021" s="152">
        <f t="array" ref="B2021">E2021</f>
        <v>10005580803</v>
      </c>
      <c r="C2021" s="61" t="str">
        <f t="array" ref="C2021">IFERROR(VLOOKUP(B2021,RT!A:B,2,FALSE),"")</f>
        <v/>
      </c>
      <c r="D2021" s="7" t="str">
        <f t="array" ref="D2021">IFERROR(VLOOKUP(B2021,RT!A:J,10,FALSE),"")</f>
        <v/>
      </c>
      <c r="E2021" s="203">
        <v>10005580803</v>
      </c>
      <c r="F2021" s="204" t="s">
        <v>1058</v>
      </c>
      <c r="G2021" s="204" t="s">
        <v>70</v>
      </c>
      <c r="H2021" s="204"/>
      <c r="I2021" s="204" t="s">
        <v>1012</v>
      </c>
      <c r="J2021" s="202" t="s">
        <v>75</v>
      </c>
      <c r="K2021" s="169" t="str">
        <f t="array" ref="K2021">IFERROR(VLOOKUP(B2021,RT!A:K,11,FALSE),"")</f>
        <v/>
      </c>
      <c r="L2021" s="170" t="str">
        <f t="array" ref="L2021">IFERROR(VLOOKUP(B2021,RT!A:AJ,36,FALSE),"")</f>
        <v/>
      </c>
      <c r="M2021" s="53" t="str">
        <f t="array" ref="M2021">IFERROR(VLOOKUP(B2021,RT!A:AL,38,FALSE),"")</f>
        <v/>
      </c>
      <c r="N2021" s="52" t="str">
        <f t="array" ref="N2021">IFERROR(VLOOKUP(B2021,RT!A:AK,37,FALSE),"")</f>
        <v/>
      </c>
      <c r="O2021" s="54" t="str">
        <f t="array" ref="O2021">IFERROR(VLOOKUP(B2021,RT!A:I,9,FALSE),"")</f>
        <v/>
      </c>
      <c r="P2021" s="52" t="str">
        <f t="array" ref="P2021">IFERROR(VLOOKUP(B2021,RT!A:H,8,FALSE),"")</f>
        <v/>
      </c>
      <c r="Q2021" s="55" t="str">
        <f t="array" ref="Q2021">IFERROR(VLOOKUP(B2021,RT!A:AA,27,FALSE),"")</f>
        <v/>
      </c>
      <c r="R2021" s="56" t="str">
        <f t="array" ref="R2021">IF(AND(E2021&lt;&gt;"",G2021="INS",K2021="OUI",M2021&gt;0),M2021*IF($O2021&gt;41790,5.94,5.65),"")</f>
        <v/>
      </c>
      <c r="S2021" s="50" t="str">
        <f t="array" ref="S2021">IF(AND(E2021&lt;&gt;"",G2021="REV",K2021="OUI",M2021&gt;0),M2021*IF($O2021&gt;41790,6.2,5.9),"")</f>
        <v/>
      </c>
      <c r="T2021" s="57" t="str">
        <f t="array" ref="T2021">IF(AND(E2021&lt;&gt;"",K2021="NON",OR(L2021="Branchement individuel",L2021="Batiment détruit")),3,"")</f>
        <v/>
      </c>
      <c r="U2021" s="58"/>
      <c r="V2021" s="58" t="str">
        <f t="array" ref="V2021">IF(AND(E2021&lt;&gt;"",K2021="OUI",Q2021="OUI"),18,"")</f>
        <v/>
      </c>
      <c r="W2021" s="49" t="str">
        <f t="array" ref="W2021">IF(AND(E2021&lt;&gt;"",K2021="OUI",Q2021="OUI"),60,"")</f>
        <v/>
      </c>
      <c r="X2021" s="56"/>
      <c r="Y2021" s="49"/>
      <c r="Z2021" s="49"/>
      <c r="AA2021" s="51"/>
      <c r="AB2021" s="48"/>
    </row>
    <row r="2022" spans="1:28" x14ac:dyDescent="0.25">
      <c r="A2022" s="152" t="str">
        <f t="array" ref="A2022">IF(D2022="",RIGHT(E2022,7),"")</f>
        <v>5581469</v>
      </c>
      <c r="B2022" s="152">
        <f t="array" ref="B2022">E2022</f>
        <v>10005581469</v>
      </c>
      <c r="C2022" s="61" t="str">
        <f t="array" ref="C2022">IFERROR(VLOOKUP(B2022,RT!A:B,2,FALSE),"")</f>
        <v/>
      </c>
      <c r="D2022" s="7" t="str">
        <f t="array" ref="D2022">IFERROR(VLOOKUP(B2022,RT!A:J,10,FALSE),"")</f>
        <v/>
      </c>
      <c r="E2022" s="203">
        <v>10005581469</v>
      </c>
      <c r="F2022" s="204" t="s">
        <v>1057</v>
      </c>
      <c r="G2022" s="204" t="s">
        <v>70</v>
      </c>
      <c r="H2022" s="204"/>
      <c r="I2022" s="204" t="s">
        <v>1012</v>
      </c>
      <c r="J2022" s="202" t="s">
        <v>75</v>
      </c>
      <c r="K2022" s="169" t="str">
        <f t="array" ref="K2022">IFERROR(VLOOKUP(B2022,RT!A:K,11,FALSE),"")</f>
        <v/>
      </c>
      <c r="L2022" s="170" t="str">
        <f t="array" ref="L2022">IFERROR(VLOOKUP(B2022,RT!A:AJ,36,FALSE),"")</f>
        <v/>
      </c>
      <c r="M2022" s="53" t="str">
        <f t="array" ref="M2022">IFERROR(VLOOKUP(B2022,RT!A:AL,38,FALSE),"")</f>
        <v/>
      </c>
      <c r="N2022" s="52" t="str">
        <f t="array" ref="N2022">IFERROR(VLOOKUP(B2022,RT!A:AK,37,FALSE),"")</f>
        <v/>
      </c>
      <c r="O2022" s="54" t="str">
        <f t="array" ref="O2022">IFERROR(VLOOKUP(B2022,RT!A:I,9,FALSE),"")</f>
        <v/>
      </c>
      <c r="P2022" s="52" t="str">
        <f t="array" ref="P2022">IFERROR(VLOOKUP(B2022,RT!A:H,8,FALSE),"")</f>
        <v/>
      </c>
      <c r="Q2022" s="55" t="str">
        <f t="array" ref="Q2022">IFERROR(VLOOKUP(B2022,RT!A:AA,27,FALSE),"")</f>
        <v/>
      </c>
      <c r="R2022" s="56" t="str">
        <f t="array" ref="R2022">IF(AND(E2022&lt;&gt;"",G2022="INS",K2022="OUI",M2022&gt;0),M2022*IF($O2022&gt;41790,5.94,5.65),"")</f>
        <v/>
      </c>
      <c r="S2022" s="50" t="str">
        <f t="array" ref="S2022">IF(AND(E2022&lt;&gt;"",G2022="REV",K2022="OUI",M2022&gt;0),M2022*IF($O2022&gt;41790,6.2,5.9),"")</f>
        <v/>
      </c>
      <c r="T2022" s="57" t="str">
        <f t="array" ref="T2022">IF(AND(E2022&lt;&gt;"",K2022="NON",OR(L2022="Branchement individuel",L2022="Batiment détruit")),3,"")</f>
        <v/>
      </c>
      <c r="U2022" s="58"/>
      <c r="V2022" s="58" t="str">
        <f t="array" ref="V2022">IF(AND(E2022&lt;&gt;"",K2022="OUI",Q2022="OUI"),18,"")</f>
        <v/>
      </c>
      <c r="W2022" s="49" t="str">
        <f t="array" ref="W2022">IF(AND(E2022&lt;&gt;"",K2022="OUI",Q2022="OUI"),60,"")</f>
        <v/>
      </c>
      <c r="X2022" s="56"/>
      <c r="Y2022" s="49"/>
      <c r="Z2022" s="49"/>
      <c r="AA2022" s="51"/>
      <c r="AB2022" s="48"/>
    </row>
    <row r="2023" spans="1:28" x14ac:dyDescent="0.25">
      <c r="A2023" s="152" t="str">
        <f t="array" ref="A2023">IF(D2023="",RIGHT(E2023,7),"")</f>
        <v>5580800</v>
      </c>
      <c r="B2023" s="152">
        <f t="array" ref="B2023">E2023</f>
        <v>10005580800</v>
      </c>
      <c r="C2023" s="61" t="str">
        <f t="array" ref="C2023">IFERROR(VLOOKUP(B2023,RT!A:B,2,FALSE),"")</f>
        <v/>
      </c>
      <c r="D2023" s="7" t="str">
        <f t="array" ref="D2023">IFERROR(VLOOKUP(B2023,RT!A:J,10,FALSE),"")</f>
        <v/>
      </c>
      <c r="E2023" s="203">
        <v>10005580800</v>
      </c>
      <c r="F2023" s="204" t="s">
        <v>1035</v>
      </c>
      <c r="G2023" s="204" t="s">
        <v>70</v>
      </c>
      <c r="H2023" s="204"/>
      <c r="I2023" s="204" t="s">
        <v>1012</v>
      </c>
      <c r="J2023" s="202" t="s">
        <v>75</v>
      </c>
      <c r="K2023" s="169" t="str">
        <f t="array" ref="K2023">IFERROR(VLOOKUP(B2023,RT!A:K,11,FALSE),"")</f>
        <v/>
      </c>
      <c r="L2023" s="170" t="str">
        <f t="array" ref="L2023">IFERROR(VLOOKUP(B2023,RT!A:AJ,36,FALSE),"")</f>
        <v/>
      </c>
      <c r="M2023" s="53" t="str">
        <f t="array" ref="M2023">IFERROR(VLOOKUP(B2023,RT!A:AL,38,FALSE),"")</f>
        <v/>
      </c>
      <c r="N2023" s="52" t="str">
        <f t="array" ref="N2023">IFERROR(VLOOKUP(B2023,RT!A:AK,37,FALSE),"")</f>
        <v/>
      </c>
      <c r="O2023" s="54" t="str">
        <f t="array" ref="O2023">IFERROR(VLOOKUP(B2023,RT!A:I,9,FALSE),"")</f>
        <v/>
      </c>
      <c r="P2023" s="52" t="str">
        <f t="array" ref="P2023">IFERROR(VLOOKUP(B2023,RT!A:H,8,FALSE),"")</f>
        <v/>
      </c>
      <c r="Q2023" s="55" t="str">
        <f t="array" ref="Q2023">IFERROR(VLOOKUP(B2023,RT!A:AA,27,FALSE),"")</f>
        <v/>
      </c>
      <c r="R2023" s="56" t="str">
        <f t="array" ref="R2023">IF(AND(E2023&lt;&gt;"",G2023="INS",K2023="OUI",M2023&gt;0),M2023*IF($O2023&gt;41790,5.94,5.65),"")</f>
        <v/>
      </c>
      <c r="S2023" s="50" t="str">
        <f t="array" ref="S2023">IF(AND(E2023&lt;&gt;"",G2023="REV",K2023="OUI",M2023&gt;0),M2023*IF($O2023&gt;41790,6.2,5.9),"")</f>
        <v/>
      </c>
      <c r="T2023" s="57" t="str">
        <f t="array" ref="T2023">IF(AND(E2023&lt;&gt;"",K2023="NON",OR(L2023="Branchement individuel",L2023="Batiment détruit")),3,"")</f>
        <v/>
      </c>
      <c r="U2023" s="58"/>
      <c r="V2023" s="58" t="str">
        <f t="array" ref="V2023">IF(AND(E2023&lt;&gt;"",K2023="OUI",Q2023="OUI"),18,"")</f>
        <v/>
      </c>
      <c r="W2023" s="49" t="str">
        <f t="array" ref="W2023">IF(AND(E2023&lt;&gt;"",K2023="OUI",Q2023="OUI"),60,"")</f>
        <v/>
      </c>
      <c r="X2023" s="56"/>
      <c r="Y2023" s="49"/>
      <c r="Z2023" s="49"/>
      <c r="AA2023" s="51"/>
      <c r="AB2023" s="48"/>
    </row>
    <row r="2024" spans="1:28" x14ac:dyDescent="0.25">
      <c r="A2024" s="152" t="str">
        <f t="array" ref="A2024">IF(D2024="",RIGHT(E2024,7),"")</f>
        <v>5583917</v>
      </c>
      <c r="B2024" s="152">
        <f t="array" ref="B2024">E2024</f>
        <v>10005583917</v>
      </c>
      <c r="C2024" s="61" t="str">
        <f t="array" ref="C2024">IFERROR(VLOOKUP(B2024,RT!A:B,2,FALSE),"")</f>
        <v/>
      </c>
      <c r="D2024" s="7" t="str">
        <f t="array" ref="D2024">IFERROR(VLOOKUP(B2024,RT!A:J,10,FALSE),"")</f>
        <v/>
      </c>
      <c r="E2024" s="203">
        <v>10005583917</v>
      </c>
      <c r="F2024" s="204" t="s">
        <v>1040</v>
      </c>
      <c r="G2024" s="204" t="s">
        <v>70</v>
      </c>
      <c r="H2024" s="204"/>
      <c r="I2024" s="204" t="s">
        <v>1012</v>
      </c>
      <c r="J2024" s="202" t="s">
        <v>75</v>
      </c>
      <c r="K2024" s="169" t="str">
        <f t="array" ref="K2024">IFERROR(VLOOKUP(B2024,RT!A:K,11,FALSE),"")</f>
        <v/>
      </c>
      <c r="L2024" s="170" t="str">
        <f t="array" ref="L2024">IFERROR(VLOOKUP(B2024,RT!A:AJ,36,FALSE),"")</f>
        <v/>
      </c>
      <c r="M2024" s="53" t="str">
        <f t="array" ref="M2024">IFERROR(VLOOKUP(B2024,RT!A:AL,38,FALSE),"")</f>
        <v/>
      </c>
      <c r="N2024" s="52" t="str">
        <f t="array" ref="N2024">IFERROR(VLOOKUP(B2024,RT!A:AK,37,FALSE),"")</f>
        <v/>
      </c>
      <c r="O2024" s="54" t="str">
        <f t="array" ref="O2024">IFERROR(VLOOKUP(B2024,RT!A:I,9,FALSE),"")</f>
        <v/>
      </c>
      <c r="P2024" s="52" t="str">
        <f t="array" ref="P2024">IFERROR(VLOOKUP(B2024,RT!A:H,8,FALSE),"")</f>
        <v/>
      </c>
      <c r="Q2024" s="55" t="str">
        <f t="array" ref="Q2024">IFERROR(VLOOKUP(B2024,RT!A:AA,27,FALSE),"")</f>
        <v/>
      </c>
      <c r="R2024" s="56" t="str">
        <f t="array" ref="R2024">IF(AND(E2024&lt;&gt;"",G2024="INS",K2024="OUI",M2024&gt;0),M2024*IF($O2024&gt;41790,5.94,5.65),"")</f>
        <v/>
      </c>
      <c r="S2024" s="50" t="str">
        <f t="array" ref="S2024">IF(AND(E2024&lt;&gt;"",G2024="REV",K2024="OUI",M2024&gt;0),M2024*IF($O2024&gt;41790,6.2,5.9),"")</f>
        <v/>
      </c>
      <c r="T2024" s="57" t="str">
        <f t="array" ref="T2024">IF(AND(E2024&lt;&gt;"",K2024="NON",OR(L2024="Branchement individuel",L2024="Batiment détruit")),3,"")</f>
        <v/>
      </c>
      <c r="U2024" s="58"/>
      <c r="V2024" s="58" t="str">
        <f t="array" ref="V2024">IF(AND(E2024&lt;&gt;"",K2024="OUI",Q2024="OUI"),18,"")</f>
        <v/>
      </c>
      <c r="W2024" s="49" t="str">
        <f t="array" ref="W2024">IF(AND(E2024&lt;&gt;"",K2024="OUI",Q2024="OUI"),60,"")</f>
        <v/>
      </c>
      <c r="X2024" s="56"/>
      <c r="Y2024" s="49"/>
      <c r="Z2024" s="49"/>
      <c r="AA2024" s="51"/>
      <c r="AB2024" s="48"/>
    </row>
    <row r="2025" spans="1:28" x14ac:dyDescent="0.25">
      <c r="A2025" s="152" t="str">
        <f t="array" ref="A2025">IF(D2025="",RIGHT(E2025,7),"")</f>
        <v>5583920</v>
      </c>
      <c r="B2025" s="152">
        <f t="array" ref="B2025">E2025</f>
        <v>10005583920</v>
      </c>
      <c r="C2025" s="61" t="str">
        <f t="array" ref="C2025">IFERROR(VLOOKUP(B2025,RT!A:B,2,FALSE),"")</f>
        <v/>
      </c>
      <c r="D2025" s="7" t="str">
        <f t="array" ref="D2025">IFERROR(VLOOKUP(B2025,RT!A:J,10,FALSE),"")</f>
        <v/>
      </c>
      <c r="E2025" s="203">
        <v>10005583920</v>
      </c>
      <c r="F2025" s="204" t="s">
        <v>1039</v>
      </c>
      <c r="G2025" s="204" t="s">
        <v>70</v>
      </c>
      <c r="H2025" s="204"/>
      <c r="I2025" s="204" t="s">
        <v>1012</v>
      </c>
      <c r="J2025" s="202" t="s">
        <v>75</v>
      </c>
      <c r="K2025" s="169" t="str">
        <f t="array" ref="K2025">IFERROR(VLOOKUP(B2025,RT!A:K,11,FALSE),"")</f>
        <v/>
      </c>
      <c r="L2025" s="170" t="str">
        <f t="array" ref="L2025">IFERROR(VLOOKUP(B2025,RT!A:AJ,36,FALSE),"")</f>
        <v/>
      </c>
      <c r="M2025" s="53" t="str">
        <f t="array" ref="M2025">IFERROR(VLOOKUP(B2025,RT!A:AL,38,FALSE),"")</f>
        <v/>
      </c>
      <c r="N2025" s="52" t="str">
        <f t="array" ref="N2025">IFERROR(VLOOKUP(B2025,RT!A:AK,37,FALSE),"")</f>
        <v/>
      </c>
      <c r="O2025" s="54" t="str">
        <f t="array" ref="O2025">IFERROR(VLOOKUP(B2025,RT!A:I,9,FALSE),"")</f>
        <v/>
      </c>
      <c r="P2025" s="52" t="str">
        <f t="array" ref="P2025">IFERROR(VLOOKUP(B2025,RT!A:H,8,FALSE),"")</f>
        <v/>
      </c>
      <c r="Q2025" s="55" t="str">
        <f t="array" ref="Q2025">IFERROR(VLOOKUP(B2025,RT!A:AA,27,FALSE),"")</f>
        <v/>
      </c>
      <c r="R2025" s="56" t="str">
        <f t="array" ref="R2025">IF(AND(E2025&lt;&gt;"",G2025="INS",K2025="OUI",M2025&gt;0),M2025*IF($O2025&gt;41790,5.94,5.65),"")</f>
        <v/>
      </c>
      <c r="S2025" s="50" t="str">
        <f t="array" ref="S2025">IF(AND(E2025&lt;&gt;"",G2025="REV",K2025="OUI",M2025&gt;0),M2025*IF($O2025&gt;41790,6.2,5.9),"")</f>
        <v/>
      </c>
      <c r="T2025" s="57" t="str">
        <f t="array" ref="T2025">IF(AND(E2025&lt;&gt;"",K2025="NON",OR(L2025="Branchement individuel",L2025="Batiment détruit")),3,"")</f>
        <v/>
      </c>
      <c r="U2025" s="58"/>
      <c r="V2025" s="58" t="str">
        <f t="array" ref="V2025">IF(AND(E2025&lt;&gt;"",K2025="OUI",Q2025="OUI"),18,"")</f>
        <v/>
      </c>
      <c r="W2025" s="49" t="str">
        <f t="array" ref="W2025">IF(AND(E2025&lt;&gt;"",K2025="OUI",Q2025="OUI"),60,"")</f>
        <v/>
      </c>
      <c r="X2025" s="56"/>
      <c r="Y2025" s="49"/>
      <c r="Z2025" s="49"/>
      <c r="AA2025" s="51"/>
      <c r="AB2025" s="48"/>
    </row>
    <row r="2026" spans="1:28" x14ac:dyDescent="0.25">
      <c r="A2026" s="152" t="str">
        <f t="array" ref="A2026">IF(D2026="",RIGHT(E2026,7),"")</f>
        <v>5584543</v>
      </c>
      <c r="B2026" s="152">
        <f t="array" ref="B2026">E2026</f>
        <v>10005584543</v>
      </c>
      <c r="C2026" s="61" t="str">
        <f t="array" ref="C2026">IFERROR(VLOOKUP(B2026,RT!A:B,2,FALSE),"")</f>
        <v/>
      </c>
      <c r="D2026" s="7" t="str">
        <f t="array" ref="D2026">IFERROR(VLOOKUP(B2026,RT!A:J,10,FALSE),"")</f>
        <v/>
      </c>
      <c r="E2026" s="203">
        <v>10005584543</v>
      </c>
      <c r="F2026" s="204" t="s">
        <v>1093</v>
      </c>
      <c r="G2026" s="204" t="s">
        <v>70</v>
      </c>
      <c r="H2026" s="204"/>
      <c r="I2026" s="204" t="s">
        <v>1012</v>
      </c>
      <c r="J2026" s="202" t="s">
        <v>75</v>
      </c>
      <c r="K2026" s="169" t="str">
        <f t="array" ref="K2026">IFERROR(VLOOKUP(B2026,RT!A:K,11,FALSE),"")</f>
        <v/>
      </c>
      <c r="L2026" s="170" t="str">
        <f t="array" ref="L2026">IFERROR(VLOOKUP(B2026,RT!A:AJ,36,FALSE),"")</f>
        <v/>
      </c>
      <c r="M2026" s="53" t="str">
        <f t="array" ref="M2026">IFERROR(VLOOKUP(B2026,RT!A:AL,38,FALSE),"")</f>
        <v/>
      </c>
      <c r="N2026" s="52" t="str">
        <f t="array" ref="N2026">IFERROR(VLOOKUP(B2026,RT!A:AK,37,FALSE),"")</f>
        <v/>
      </c>
      <c r="O2026" s="54" t="str">
        <f t="array" ref="O2026">IFERROR(VLOOKUP(B2026,RT!A:I,9,FALSE),"")</f>
        <v/>
      </c>
      <c r="P2026" s="52" t="str">
        <f t="array" ref="P2026">IFERROR(VLOOKUP(B2026,RT!A:H,8,FALSE),"")</f>
        <v/>
      </c>
      <c r="Q2026" s="55" t="str">
        <f t="array" ref="Q2026">IFERROR(VLOOKUP(B2026,RT!A:AA,27,FALSE),"")</f>
        <v/>
      </c>
      <c r="R2026" s="56" t="str">
        <f t="array" ref="R2026">IF(AND(E2026&lt;&gt;"",G2026="INS",K2026="OUI",M2026&gt;0),M2026*IF($O2026&gt;41790,5.94,5.65),"")</f>
        <v/>
      </c>
      <c r="S2026" s="50" t="str">
        <f t="array" ref="S2026">IF(AND(E2026&lt;&gt;"",G2026="REV",K2026="OUI",M2026&gt;0),M2026*IF($O2026&gt;41790,6.2,5.9),"")</f>
        <v/>
      </c>
      <c r="T2026" s="57" t="str">
        <f t="array" ref="T2026">IF(AND(E2026&lt;&gt;"",K2026="NON",OR(L2026="Branchement individuel",L2026="Batiment détruit")),3,"")</f>
        <v/>
      </c>
      <c r="U2026" s="58"/>
      <c r="V2026" s="58" t="str">
        <f t="array" ref="V2026">IF(AND(E2026&lt;&gt;"",K2026="OUI",Q2026="OUI"),18,"")</f>
        <v/>
      </c>
      <c r="W2026" s="49" t="str">
        <f t="array" ref="W2026">IF(AND(E2026&lt;&gt;"",K2026="OUI",Q2026="OUI"),60,"")</f>
        <v/>
      </c>
      <c r="X2026" s="56"/>
      <c r="Y2026" s="49"/>
      <c r="Z2026" s="49"/>
      <c r="AA2026" s="51"/>
      <c r="AB2026" s="48"/>
    </row>
    <row r="2027" spans="1:28" x14ac:dyDescent="0.25">
      <c r="A2027" s="152" t="str">
        <f t="array" ref="A2027">IF(D2027="",RIGHT(E2027,7),"")</f>
        <v>5524191</v>
      </c>
      <c r="B2027" s="152">
        <f t="array" ref="B2027">E2027</f>
        <v>10005524191</v>
      </c>
      <c r="C2027" s="61" t="str">
        <f t="array" ref="C2027">IFERROR(VLOOKUP(B2027,RT!A:B,2,FALSE),"")</f>
        <v/>
      </c>
      <c r="D2027" s="7" t="str">
        <f t="array" ref="D2027">IFERROR(VLOOKUP(B2027,RT!A:J,10,FALSE),"")</f>
        <v/>
      </c>
      <c r="E2027" s="203">
        <v>10005524191</v>
      </c>
      <c r="F2027" s="204" t="s">
        <v>1092</v>
      </c>
      <c r="G2027" s="204" t="s">
        <v>70</v>
      </c>
      <c r="H2027" s="204"/>
      <c r="I2027" s="204" t="s">
        <v>1012</v>
      </c>
      <c r="J2027" s="202" t="s">
        <v>75</v>
      </c>
      <c r="K2027" s="169" t="str">
        <f t="array" ref="K2027">IFERROR(VLOOKUP(B2027,RT!A:K,11,FALSE),"")</f>
        <v/>
      </c>
      <c r="L2027" s="170" t="str">
        <f t="array" ref="L2027">IFERROR(VLOOKUP(B2027,RT!A:AJ,36,FALSE),"")</f>
        <v/>
      </c>
      <c r="M2027" s="53" t="str">
        <f t="array" ref="M2027">IFERROR(VLOOKUP(B2027,RT!A:AL,38,FALSE),"")</f>
        <v/>
      </c>
      <c r="N2027" s="52" t="str">
        <f t="array" ref="N2027">IFERROR(VLOOKUP(B2027,RT!A:AK,37,FALSE),"")</f>
        <v/>
      </c>
      <c r="O2027" s="54" t="str">
        <f t="array" ref="O2027">IFERROR(VLOOKUP(B2027,RT!A:I,9,FALSE),"")</f>
        <v/>
      </c>
      <c r="P2027" s="52" t="str">
        <f t="array" ref="P2027">IFERROR(VLOOKUP(B2027,RT!A:H,8,FALSE),"")</f>
        <v/>
      </c>
      <c r="Q2027" s="55" t="str">
        <f t="array" ref="Q2027">IFERROR(VLOOKUP(B2027,RT!A:AA,27,FALSE),"")</f>
        <v/>
      </c>
      <c r="R2027" s="56" t="str">
        <f t="array" ref="R2027">IF(AND(E2027&lt;&gt;"",G2027="INS",K2027="OUI",M2027&gt;0),M2027*IF($O2027&gt;41790,5.94,5.65),"")</f>
        <v/>
      </c>
      <c r="S2027" s="50" t="str">
        <f t="array" ref="S2027">IF(AND(E2027&lt;&gt;"",G2027="REV",K2027="OUI",M2027&gt;0),M2027*IF($O2027&gt;41790,6.2,5.9),"")</f>
        <v/>
      </c>
      <c r="T2027" s="57" t="str">
        <f t="array" ref="T2027">IF(AND(E2027&lt;&gt;"",K2027="NON",OR(L2027="Branchement individuel",L2027="Batiment détruit")),3,"")</f>
        <v/>
      </c>
      <c r="U2027" s="58"/>
      <c r="V2027" s="58" t="str">
        <f t="array" ref="V2027">IF(AND(E2027&lt;&gt;"",K2027="OUI",Q2027="OUI"),18,"")</f>
        <v/>
      </c>
      <c r="W2027" s="49" t="str">
        <f t="array" ref="W2027">IF(AND(E2027&lt;&gt;"",K2027="OUI",Q2027="OUI"),60,"")</f>
        <v/>
      </c>
      <c r="X2027" s="56"/>
      <c r="Y2027" s="49"/>
      <c r="Z2027" s="49"/>
      <c r="AA2027" s="51"/>
      <c r="AB2027" s="48"/>
    </row>
    <row r="2028" spans="1:28" x14ac:dyDescent="0.25">
      <c r="A2028" s="152" t="str">
        <f t="array" ref="A2028">IF(D2028="",RIGHT(E2028,7),"")</f>
        <v>5523387</v>
      </c>
      <c r="B2028" s="152">
        <f t="array" ref="B2028">E2028</f>
        <v>10005523387</v>
      </c>
      <c r="C2028" s="61" t="str">
        <f t="array" ref="C2028">IFERROR(VLOOKUP(B2028,RT!A:B,2,FALSE),"")</f>
        <v/>
      </c>
      <c r="D2028" s="7" t="str">
        <f t="array" ref="D2028">IFERROR(VLOOKUP(B2028,RT!A:J,10,FALSE),"")</f>
        <v/>
      </c>
      <c r="E2028" s="203">
        <v>10005523387</v>
      </c>
      <c r="F2028" s="204" t="s">
        <v>1091</v>
      </c>
      <c r="G2028" s="204" t="s">
        <v>70</v>
      </c>
      <c r="H2028" s="204"/>
      <c r="I2028" s="204" t="s">
        <v>1012</v>
      </c>
      <c r="J2028" s="202" t="s">
        <v>75</v>
      </c>
      <c r="K2028" s="169" t="str">
        <f t="array" ref="K2028">IFERROR(VLOOKUP(B2028,RT!A:K,11,FALSE),"")</f>
        <v/>
      </c>
      <c r="L2028" s="170" t="str">
        <f t="array" ref="L2028">IFERROR(VLOOKUP(B2028,RT!A:AJ,36,FALSE),"")</f>
        <v/>
      </c>
      <c r="M2028" s="53" t="str">
        <f t="array" ref="M2028">IFERROR(VLOOKUP(B2028,RT!A:AL,38,FALSE),"")</f>
        <v/>
      </c>
      <c r="N2028" s="52" t="str">
        <f t="array" ref="N2028">IFERROR(VLOOKUP(B2028,RT!A:AK,37,FALSE),"")</f>
        <v/>
      </c>
      <c r="O2028" s="54" t="str">
        <f t="array" ref="O2028">IFERROR(VLOOKUP(B2028,RT!A:I,9,FALSE),"")</f>
        <v/>
      </c>
      <c r="P2028" s="52" t="str">
        <f t="array" ref="P2028">IFERROR(VLOOKUP(B2028,RT!A:H,8,FALSE),"")</f>
        <v/>
      </c>
      <c r="Q2028" s="55" t="str">
        <f t="array" ref="Q2028">IFERROR(VLOOKUP(B2028,RT!A:AA,27,FALSE),"")</f>
        <v/>
      </c>
      <c r="R2028" s="56" t="str">
        <f t="array" ref="R2028">IF(AND(E2028&lt;&gt;"",G2028="INS",K2028="OUI",M2028&gt;0),M2028*IF($O2028&gt;41790,5.94,5.65),"")</f>
        <v/>
      </c>
      <c r="S2028" s="50" t="str">
        <f t="array" ref="S2028">IF(AND(E2028&lt;&gt;"",G2028="REV",K2028="OUI",M2028&gt;0),M2028*IF($O2028&gt;41790,6.2,5.9),"")</f>
        <v/>
      </c>
      <c r="T2028" s="57" t="str">
        <f t="array" ref="T2028">IF(AND(E2028&lt;&gt;"",K2028="NON",OR(L2028="Branchement individuel",L2028="Batiment détruit")),3,"")</f>
        <v/>
      </c>
      <c r="U2028" s="58"/>
      <c r="V2028" s="58" t="str">
        <f t="array" ref="V2028">IF(AND(E2028&lt;&gt;"",K2028="OUI",Q2028="OUI"),18,"")</f>
        <v/>
      </c>
      <c r="W2028" s="49" t="str">
        <f t="array" ref="W2028">IF(AND(E2028&lt;&gt;"",K2028="OUI",Q2028="OUI"),60,"")</f>
        <v/>
      </c>
      <c r="X2028" s="56"/>
      <c r="Y2028" s="49"/>
      <c r="Z2028" s="49"/>
      <c r="AA2028" s="51"/>
      <c r="AB2028" s="48"/>
    </row>
    <row r="2029" spans="1:28" x14ac:dyDescent="0.25">
      <c r="A2029" s="152" t="str">
        <f t="array" ref="A2029">IF(D2029="",RIGHT(E2029,7),"")</f>
        <v>5520927</v>
      </c>
      <c r="B2029" s="152">
        <f t="array" ref="B2029">E2029</f>
        <v>10005520927</v>
      </c>
      <c r="C2029" s="61" t="str">
        <f t="array" ref="C2029">IFERROR(VLOOKUP(B2029,RT!A:B,2,FALSE),"")</f>
        <v/>
      </c>
      <c r="D2029" s="7" t="str">
        <f t="array" ref="D2029">IFERROR(VLOOKUP(B2029,RT!A:J,10,FALSE),"")</f>
        <v/>
      </c>
      <c r="E2029" s="203">
        <v>10005520927</v>
      </c>
      <c r="F2029" s="204" t="s">
        <v>1087</v>
      </c>
      <c r="G2029" s="204" t="s">
        <v>70</v>
      </c>
      <c r="H2029" s="204"/>
      <c r="I2029" s="204" t="s">
        <v>1012</v>
      </c>
      <c r="J2029" s="202" t="s">
        <v>75</v>
      </c>
      <c r="K2029" s="169" t="str">
        <f t="array" ref="K2029">IFERROR(VLOOKUP(B2029,RT!A:K,11,FALSE),"")</f>
        <v/>
      </c>
      <c r="L2029" s="170" t="str">
        <f t="array" ref="L2029">IFERROR(VLOOKUP(B2029,RT!A:AJ,36,FALSE),"")</f>
        <v/>
      </c>
      <c r="M2029" s="53" t="str">
        <f t="array" ref="M2029">IFERROR(VLOOKUP(B2029,RT!A:AL,38,FALSE),"")</f>
        <v/>
      </c>
      <c r="N2029" s="52" t="str">
        <f t="array" ref="N2029">IFERROR(VLOOKUP(B2029,RT!A:AK,37,FALSE),"")</f>
        <v/>
      </c>
      <c r="O2029" s="54" t="str">
        <f t="array" ref="O2029">IFERROR(VLOOKUP(B2029,RT!A:I,9,FALSE),"")</f>
        <v/>
      </c>
      <c r="P2029" s="52" t="str">
        <f t="array" ref="P2029">IFERROR(VLOOKUP(B2029,RT!A:H,8,FALSE),"")</f>
        <v/>
      </c>
      <c r="Q2029" s="55" t="str">
        <f t="array" ref="Q2029">IFERROR(VLOOKUP(B2029,RT!A:AA,27,FALSE),"")</f>
        <v/>
      </c>
      <c r="R2029" s="56" t="str">
        <f t="array" ref="R2029">IF(AND(E2029&lt;&gt;"",G2029="INS",K2029="OUI",M2029&gt;0),M2029*IF($O2029&gt;41790,5.94,5.65),"")</f>
        <v/>
      </c>
      <c r="S2029" s="50" t="str">
        <f t="array" ref="S2029">IF(AND(E2029&lt;&gt;"",G2029="REV",K2029="OUI",M2029&gt;0),M2029*IF($O2029&gt;41790,6.2,5.9),"")</f>
        <v/>
      </c>
      <c r="T2029" s="57" t="str">
        <f t="array" ref="T2029">IF(AND(E2029&lt;&gt;"",K2029="NON",OR(L2029="Branchement individuel",L2029="Batiment détruit")),3,"")</f>
        <v/>
      </c>
      <c r="U2029" s="58"/>
      <c r="V2029" s="58" t="str">
        <f t="array" ref="V2029">IF(AND(E2029&lt;&gt;"",K2029="OUI",Q2029="OUI"),18,"")</f>
        <v/>
      </c>
      <c r="W2029" s="49" t="str">
        <f t="array" ref="W2029">IF(AND(E2029&lt;&gt;"",K2029="OUI",Q2029="OUI"),60,"")</f>
        <v/>
      </c>
      <c r="X2029" s="56"/>
      <c r="Y2029" s="49"/>
      <c r="Z2029" s="49"/>
      <c r="AA2029" s="51"/>
      <c r="AB2029" s="48"/>
    </row>
    <row r="2030" spans="1:28" x14ac:dyDescent="0.25">
      <c r="A2030" s="152" t="str">
        <f t="array" ref="A2030">IF(D2030="",RIGHT(E2030,7),"")</f>
        <v>5557442</v>
      </c>
      <c r="B2030" s="152">
        <f t="array" ref="B2030">E2030</f>
        <v>10005557442</v>
      </c>
      <c r="C2030" s="61" t="str">
        <f t="array" ref="C2030">IFERROR(VLOOKUP(B2030,RT!A:B,2,FALSE),"")</f>
        <v/>
      </c>
      <c r="D2030" s="7" t="str">
        <f t="array" ref="D2030">IFERROR(VLOOKUP(B2030,RT!A:J,10,FALSE),"")</f>
        <v/>
      </c>
      <c r="E2030" s="203">
        <v>10005557442</v>
      </c>
      <c r="F2030" s="204" t="s">
        <v>1033</v>
      </c>
      <c r="G2030" s="204" t="s">
        <v>70</v>
      </c>
      <c r="H2030" s="204"/>
      <c r="I2030" s="204" t="s">
        <v>1012</v>
      </c>
      <c r="J2030" s="202" t="s">
        <v>75</v>
      </c>
      <c r="K2030" s="169" t="str">
        <f t="array" ref="K2030">IFERROR(VLOOKUP(B2030,RT!A:K,11,FALSE),"")</f>
        <v/>
      </c>
      <c r="L2030" s="170" t="str">
        <f t="array" ref="L2030">IFERROR(VLOOKUP(B2030,RT!A:AJ,36,FALSE),"")</f>
        <v/>
      </c>
      <c r="M2030" s="53" t="str">
        <f t="array" ref="M2030">IFERROR(VLOOKUP(B2030,RT!A:AL,38,FALSE),"")</f>
        <v/>
      </c>
      <c r="N2030" s="52" t="str">
        <f t="array" ref="N2030">IFERROR(VLOOKUP(B2030,RT!A:AK,37,FALSE),"")</f>
        <v/>
      </c>
      <c r="O2030" s="54" t="str">
        <f t="array" ref="O2030">IFERROR(VLOOKUP(B2030,RT!A:I,9,FALSE),"")</f>
        <v/>
      </c>
      <c r="P2030" s="52" t="str">
        <f t="array" ref="P2030">IFERROR(VLOOKUP(B2030,RT!A:H,8,FALSE),"")</f>
        <v/>
      </c>
      <c r="Q2030" s="55" t="str">
        <f t="array" ref="Q2030">IFERROR(VLOOKUP(B2030,RT!A:AA,27,FALSE),"")</f>
        <v/>
      </c>
      <c r="R2030" s="56" t="str">
        <f t="array" ref="R2030">IF(AND(E2030&lt;&gt;"",G2030="INS",K2030="OUI",M2030&gt;0),M2030*IF($O2030&gt;41790,5.94,5.65),"")</f>
        <v/>
      </c>
      <c r="S2030" s="50" t="str">
        <f t="array" ref="S2030">IF(AND(E2030&lt;&gt;"",G2030="REV",K2030="OUI",M2030&gt;0),M2030*IF($O2030&gt;41790,6.2,5.9),"")</f>
        <v/>
      </c>
      <c r="T2030" s="57" t="str">
        <f t="array" ref="T2030">IF(AND(E2030&lt;&gt;"",K2030="NON",OR(L2030="Branchement individuel",L2030="Batiment détruit")),3,"")</f>
        <v/>
      </c>
      <c r="U2030" s="58"/>
      <c r="V2030" s="58" t="str">
        <f t="array" ref="V2030">IF(AND(E2030&lt;&gt;"",K2030="OUI",Q2030="OUI"),18,"")</f>
        <v/>
      </c>
      <c r="W2030" s="49" t="str">
        <f t="array" ref="W2030">IF(AND(E2030&lt;&gt;"",K2030="OUI",Q2030="OUI"),60,"")</f>
        <v/>
      </c>
      <c r="X2030" s="56"/>
      <c r="Y2030" s="49"/>
      <c r="Z2030" s="49"/>
      <c r="AA2030" s="51"/>
      <c r="AB2030" s="48"/>
    </row>
    <row r="2031" spans="1:28" x14ac:dyDescent="0.25">
      <c r="A2031" s="152" t="str">
        <f t="array" ref="A2031">IF(D2031="",RIGHT(E2031,7),"")</f>
        <v>5582697</v>
      </c>
      <c r="B2031" s="152">
        <f t="array" ref="B2031">E2031</f>
        <v>10005582697</v>
      </c>
      <c r="C2031" s="61" t="str">
        <f t="array" ref="C2031">IFERROR(VLOOKUP(B2031,RT!A:B,2,FALSE),"")</f>
        <v/>
      </c>
      <c r="D2031" s="7" t="str">
        <f t="array" ref="D2031">IFERROR(VLOOKUP(B2031,RT!A:J,10,FALSE),"")</f>
        <v/>
      </c>
      <c r="E2031" s="203">
        <v>10005582697</v>
      </c>
      <c r="F2031" s="204" t="s">
        <v>1068</v>
      </c>
      <c r="G2031" s="204" t="s">
        <v>70</v>
      </c>
      <c r="H2031" s="204"/>
      <c r="I2031" s="204" t="s">
        <v>1012</v>
      </c>
      <c r="J2031" s="202" t="s">
        <v>75</v>
      </c>
      <c r="K2031" s="169" t="str">
        <f t="array" ref="K2031">IFERROR(VLOOKUP(B2031,RT!A:K,11,FALSE),"")</f>
        <v/>
      </c>
      <c r="L2031" s="170" t="str">
        <f t="array" ref="L2031">IFERROR(VLOOKUP(B2031,RT!A:AJ,36,FALSE),"")</f>
        <v/>
      </c>
      <c r="M2031" s="53" t="str">
        <f t="array" ref="M2031">IFERROR(VLOOKUP(B2031,RT!A:AL,38,FALSE),"")</f>
        <v/>
      </c>
      <c r="N2031" s="52" t="str">
        <f t="array" ref="N2031">IFERROR(VLOOKUP(B2031,RT!A:AK,37,FALSE),"")</f>
        <v/>
      </c>
      <c r="O2031" s="54" t="str">
        <f t="array" ref="O2031">IFERROR(VLOOKUP(B2031,RT!A:I,9,FALSE),"")</f>
        <v/>
      </c>
      <c r="P2031" s="52" t="str">
        <f t="array" ref="P2031">IFERROR(VLOOKUP(B2031,RT!A:H,8,FALSE),"")</f>
        <v/>
      </c>
      <c r="Q2031" s="55" t="str">
        <f t="array" ref="Q2031">IFERROR(VLOOKUP(B2031,RT!A:AA,27,FALSE),"")</f>
        <v/>
      </c>
      <c r="R2031" s="56" t="str">
        <f t="array" ref="R2031">IF(AND(E2031&lt;&gt;"",G2031="INS",K2031="OUI",M2031&gt;0),M2031*IF($O2031&gt;41790,5.94,5.65),"")</f>
        <v/>
      </c>
      <c r="S2031" s="50" t="str">
        <f t="array" ref="S2031">IF(AND(E2031&lt;&gt;"",G2031="REV",K2031="OUI",M2031&gt;0),M2031*IF($O2031&gt;41790,6.2,5.9),"")</f>
        <v/>
      </c>
      <c r="T2031" s="57" t="str">
        <f t="array" ref="T2031">IF(AND(E2031&lt;&gt;"",K2031="NON",OR(L2031="Branchement individuel",L2031="Batiment détruit")),3,"")</f>
        <v/>
      </c>
      <c r="U2031" s="58"/>
      <c r="V2031" s="58" t="str">
        <f t="array" ref="V2031">IF(AND(E2031&lt;&gt;"",K2031="OUI",Q2031="OUI"),18,"")</f>
        <v/>
      </c>
      <c r="W2031" s="49" t="str">
        <f t="array" ref="W2031">IF(AND(E2031&lt;&gt;"",K2031="OUI",Q2031="OUI"),60,"")</f>
        <v/>
      </c>
      <c r="X2031" s="56"/>
      <c r="Y2031" s="49"/>
      <c r="Z2031" s="49"/>
      <c r="AA2031" s="51"/>
      <c r="AB2031" s="48"/>
    </row>
    <row r="2032" spans="1:28" x14ac:dyDescent="0.25">
      <c r="A2032" s="152" t="str">
        <f t="array" ref="A2032">IF(D2032="",RIGHT(E2032,7),"")</f>
        <v>5584553</v>
      </c>
      <c r="B2032" s="152">
        <f t="array" ref="B2032">E2032</f>
        <v>10005584553</v>
      </c>
      <c r="C2032" s="61" t="str">
        <f t="array" ref="C2032">IFERROR(VLOOKUP(B2032,RT!A:B,2,FALSE),"")</f>
        <v/>
      </c>
      <c r="D2032" s="7" t="str">
        <f t="array" ref="D2032">IFERROR(VLOOKUP(B2032,RT!A:J,10,FALSE),"")</f>
        <v/>
      </c>
      <c r="E2032" s="203">
        <v>10005584553</v>
      </c>
      <c r="F2032" s="204" t="s">
        <v>1013</v>
      </c>
      <c r="G2032" s="204" t="s">
        <v>70</v>
      </c>
      <c r="H2032" s="204"/>
      <c r="I2032" s="204" t="s">
        <v>1012</v>
      </c>
      <c r="J2032" s="202" t="s">
        <v>75</v>
      </c>
      <c r="K2032" s="169" t="str">
        <f t="array" ref="K2032">IFERROR(VLOOKUP(B2032,RT!A:K,11,FALSE),"")</f>
        <v/>
      </c>
      <c r="L2032" s="170" t="str">
        <f t="array" ref="L2032">IFERROR(VLOOKUP(B2032,RT!A:AJ,36,FALSE),"")</f>
        <v/>
      </c>
      <c r="M2032" s="53" t="str">
        <f t="array" ref="M2032">IFERROR(VLOOKUP(B2032,RT!A:AL,38,FALSE),"")</f>
        <v/>
      </c>
      <c r="N2032" s="52" t="str">
        <f t="array" ref="N2032">IFERROR(VLOOKUP(B2032,RT!A:AK,37,FALSE),"")</f>
        <v/>
      </c>
      <c r="O2032" s="54" t="str">
        <f t="array" ref="O2032">IFERROR(VLOOKUP(B2032,RT!A:I,9,FALSE),"")</f>
        <v/>
      </c>
      <c r="P2032" s="52" t="str">
        <f t="array" ref="P2032">IFERROR(VLOOKUP(B2032,RT!A:H,8,FALSE),"")</f>
        <v/>
      </c>
      <c r="Q2032" s="55" t="str">
        <f t="array" ref="Q2032">IFERROR(VLOOKUP(B2032,RT!A:AA,27,FALSE),"")</f>
        <v/>
      </c>
      <c r="R2032" s="56" t="str">
        <f t="array" ref="R2032">IF(AND(E2032&lt;&gt;"",G2032="INS",K2032="OUI",M2032&gt;0),M2032*IF($O2032&gt;41790,5.94,5.65),"")</f>
        <v/>
      </c>
      <c r="S2032" s="50" t="str">
        <f t="array" ref="S2032">IF(AND(E2032&lt;&gt;"",G2032="REV",K2032="OUI",M2032&gt;0),M2032*IF($O2032&gt;41790,6.2,5.9),"")</f>
        <v/>
      </c>
      <c r="T2032" s="57" t="str">
        <f t="array" ref="T2032">IF(AND(E2032&lt;&gt;"",K2032="NON",OR(L2032="Branchement individuel",L2032="Batiment détruit")),3,"")</f>
        <v/>
      </c>
      <c r="U2032" s="58"/>
      <c r="V2032" s="58" t="str">
        <f t="array" ref="V2032">IF(AND(E2032&lt;&gt;"",K2032="OUI",Q2032="OUI"),18,"")</f>
        <v/>
      </c>
      <c r="W2032" s="49" t="str">
        <f t="array" ref="W2032">IF(AND(E2032&lt;&gt;"",K2032="OUI",Q2032="OUI"),60,"")</f>
        <v/>
      </c>
      <c r="X2032" s="56"/>
      <c r="Y2032" s="49"/>
      <c r="Z2032" s="49"/>
      <c r="AA2032" s="51"/>
      <c r="AB2032" s="48"/>
    </row>
    <row r="2033" spans="1:28" x14ac:dyDescent="0.25">
      <c r="A2033" s="152" t="str">
        <f t="array" ref="A2033">IF(D2033="",RIGHT(E2033,7),"")</f>
        <v>5580797</v>
      </c>
      <c r="B2033" s="152">
        <f t="array" ref="B2033">E2033</f>
        <v>10005580797</v>
      </c>
      <c r="C2033" s="61" t="str">
        <f t="array" ref="C2033">IFERROR(VLOOKUP(B2033,RT!A:B,2,FALSE),"")</f>
        <v/>
      </c>
      <c r="D2033" s="7" t="str">
        <f t="array" ref="D2033">IFERROR(VLOOKUP(B2033,RT!A:J,10,FALSE),"")</f>
        <v/>
      </c>
      <c r="E2033" s="203">
        <v>10005580797</v>
      </c>
      <c r="F2033" s="204" t="s">
        <v>1086</v>
      </c>
      <c r="G2033" s="204" t="s">
        <v>70</v>
      </c>
      <c r="H2033" s="204"/>
      <c r="I2033" s="204" t="s">
        <v>1012</v>
      </c>
      <c r="J2033" s="202" t="s">
        <v>75</v>
      </c>
      <c r="K2033" s="169" t="str">
        <f t="array" ref="K2033">IFERROR(VLOOKUP(B2033,RT!A:K,11,FALSE),"")</f>
        <v/>
      </c>
      <c r="L2033" s="170" t="str">
        <f t="array" ref="L2033">IFERROR(VLOOKUP(B2033,RT!A:AJ,36,FALSE),"")</f>
        <v/>
      </c>
      <c r="M2033" s="53" t="str">
        <f t="array" ref="M2033">IFERROR(VLOOKUP(B2033,RT!A:AL,38,FALSE),"")</f>
        <v/>
      </c>
      <c r="N2033" s="52" t="str">
        <f t="array" ref="N2033">IFERROR(VLOOKUP(B2033,RT!A:AK,37,FALSE),"")</f>
        <v/>
      </c>
      <c r="O2033" s="54" t="str">
        <f t="array" ref="O2033">IFERROR(VLOOKUP(B2033,RT!A:I,9,FALSE),"")</f>
        <v/>
      </c>
      <c r="P2033" s="52" t="str">
        <f t="array" ref="P2033">IFERROR(VLOOKUP(B2033,RT!A:H,8,FALSE),"")</f>
        <v/>
      </c>
      <c r="Q2033" s="55" t="str">
        <f t="array" ref="Q2033">IFERROR(VLOOKUP(B2033,RT!A:AA,27,FALSE),"")</f>
        <v/>
      </c>
      <c r="R2033" s="56" t="str">
        <f t="array" ref="R2033">IF(AND(E2033&lt;&gt;"",G2033="INS",K2033="OUI",M2033&gt;0),M2033*IF($O2033&gt;41790,5.94,5.65),"")</f>
        <v/>
      </c>
      <c r="S2033" s="50" t="str">
        <f t="array" ref="S2033">IF(AND(E2033&lt;&gt;"",G2033="REV",K2033="OUI",M2033&gt;0),M2033*IF($O2033&gt;41790,6.2,5.9),"")</f>
        <v/>
      </c>
      <c r="T2033" s="57" t="str">
        <f t="array" ref="T2033">IF(AND(E2033&lt;&gt;"",K2033="NON",OR(L2033="Branchement individuel",L2033="Batiment détruit")),3,"")</f>
        <v/>
      </c>
      <c r="U2033" s="58"/>
      <c r="V2033" s="58" t="str">
        <f t="array" ref="V2033">IF(AND(E2033&lt;&gt;"",K2033="OUI",Q2033="OUI"),18,"")</f>
        <v/>
      </c>
      <c r="W2033" s="49" t="str">
        <f t="array" ref="W2033">IF(AND(E2033&lt;&gt;"",K2033="OUI",Q2033="OUI"),60,"")</f>
        <v/>
      </c>
      <c r="X2033" s="56"/>
      <c r="Y2033" s="49"/>
      <c r="Z2033" s="49"/>
      <c r="AA2033" s="51"/>
      <c r="AB2033" s="48"/>
    </row>
    <row r="2034" spans="1:28" x14ac:dyDescent="0.25">
      <c r="A2034" s="152" t="str">
        <f t="array" ref="A2034">IF(D2034="",RIGHT(E2034,7),"")</f>
        <v>5521316</v>
      </c>
      <c r="B2034" s="152">
        <f t="array" ref="B2034">E2034</f>
        <v>10005521316</v>
      </c>
      <c r="C2034" s="61" t="str">
        <f t="array" ref="C2034">IFERROR(VLOOKUP(B2034,RT!A:B,2,FALSE),"")</f>
        <v/>
      </c>
      <c r="D2034" s="7" t="str">
        <f t="array" ref="D2034">IFERROR(VLOOKUP(B2034,RT!A:J,10,FALSE),"")</f>
        <v/>
      </c>
      <c r="E2034" s="203">
        <v>10005521316</v>
      </c>
      <c r="F2034" s="204" t="s">
        <v>1088</v>
      </c>
      <c r="G2034" s="204" t="s">
        <v>70</v>
      </c>
      <c r="H2034" s="204"/>
      <c r="I2034" s="204" t="s">
        <v>1012</v>
      </c>
      <c r="J2034" s="202" t="s">
        <v>75</v>
      </c>
      <c r="K2034" s="169" t="str">
        <f t="array" ref="K2034">IFERROR(VLOOKUP(B2034,RT!A:K,11,FALSE),"")</f>
        <v/>
      </c>
      <c r="L2034" s="170" t="str">
        <f t="array" ref="L2034">IFERROR(VLOOKUP(B2034,RT!A:AJ,36,FALSE),"")</f>
        <v/>
      </c>
      <c r="M2034" s="53" t="str">
        <f t="array" ref="M2034">IFERROR(VLOOKUP(B2034,RT!A:AL,38,FALSE),"")</f>
        <v/>
      </c>
      <c r="N2034" s="52" t="str">
        <f t="array" ref="N2034">IFERROR(VLOOKUP(B2034,RT!A:AK,37,FALSE),"")</f>
        <v/>
      </c>
      <c r="O2034" s="54" t="str">
        <f t="array" ref="O2034">IFERROR(VLOOKUP(B2034,RT!A:I,9,FALSE),"")</f>
        <v/>
      </c>
      <c r="P2034" s="52" t="str">
        <f t="array" ref="P2034">IFERROR(VLOOKUP(B2034,RT!A:H,8,FALSE),"")</f>
        <v/>
      </c>
      <c r="Q2034" s="55" t="str">
        <f t="array" ref="Q2034">IFERROR(VLOOKUP(B2034,RT!A:AA,27,FALSE),"")</f>
        <v/>
      </c>
      <c r="R2034" s="56" t="str">
        <f t="array" ref="R2034">IF(AND(E2034&lt;&gt;"",G2034="INS",K2034="OUI",M2034&gt;0),M2034*IF($O2034&gt;41790,5.94,5.65),"")</f>
        <v/>
      </c>
      <c r="S2034" s="50" t="str">
        <f t="array" ref="S2034">IF(AND(E2034&lt;&gt;"",G2034="REV",K2034="OUI",M2034&gt;0),M2034*IF($O2034&gt;41790,6.2,5.9),"")</f>
        <v/>
      </c>
      <c r="T2034" s="57" t="str">
        <f t="array" ref="T2034">IF(AND(E2034&lt;&gt;"",K2034="NON",OR(L2034="Branchement individuel",L2034="Batiment détruit")),3,"")</f>
        <v/>
      </c>
      <c r="U2034" s="58"/>
      <c r="V2034" s="58" t="str">
        <f t="array" ref="V2034">IF(AND(E2034&lt;&gt;"",K2034="OUI",Q2034="OUI"),18,"")</f>
        <v/>
      </c>
      <c r="W2034" s="49" t="str">
        <f t="array" ref="W2034">IF(AND(E2034&lt;&gt;"",K2034="OUI",Q2034="OUI"),60,"")</f>
        <v/>
      </c>
      <c r="X2034" s="56"/>
      <c r="Y2034" s="49"/>
      <c r="Z2034" s="49"/>
      <c r="AA2034" s="51"/>
      <c r="AB2034" s="48"/>
    </row>
    <row r="2035" spans="1:28" x14ac:dyDescent="0.25">
      <c r="A2035" s="152" t="str">
        <f t="array" ref="A2035">IF(D2035="",RIGHT(E2035,7),"")</f>
        <v>5555992</v>
      </c>
      <c r="B2035" s="152">
        <f t="array" ref="B2035">E2035</f>
        <v>10005555992</v>
      </c>
      <c r="C2035" s="61" t="str">
        <f t="array" ref="C2035">IFERROR(VLOOKUP(B2035,RT!A:B,2,FALSE),"")</f>
        <v/>
      </c>
      <c r="D2035" s="7" t="str">
        <f t="array" ref="D2035">IFERROR(VLOOKUP(B2035,RT!A:J,10,FALSE),"")</f>
        <v/>
      </c>
      <c r="E2035" s="203">
        <v>10005555992</v>
      </c>
      <c r="F2035" s="204" t="s">
        <v>1075</v>
      </c>
      <c r="G2035" s="204" t="s">
        <v>70</v>
      </c>
      <c r="H2035" s="204"/>
      <c r="I2035" s="204" t="s">
        <v>1012</v>
      </c>
      <c r="J2035" s="202" t="s">
        <v>75</v>
      </c>
      <c r="K2035" s="169" t="str">
        <f t="array" ref="K2035">IFERROR(VLOOKUP(B2035,RT!A:K,11,FALSE),"")</f>
        <v/>
      </c>
      <c r="L2035" s="170" t="str">
        <f t="array" ref="L2035">IFERROR(VLOOKUP(B2035,RT!A:AJ,36,FALSE),"")</f>
        <v/>
      </c>
      <c r="M2035" s="53" t="str">
        <f t="array" ref="M2035">IFERROR(VLOOKUP(B2035,RT!A:AL,38,FALSE),"")</f>
        <v/>
      </c>
      <c r="N2035" s="52" t="str">
        <f t="array" ref="N2035">IFERROR(VLOOKUP(B2035,RT!A:AK,37,FALSE),"")</f>
        <v/>
      </c>
      <c r="O2035" s="54" t="str">
        <f t="array" ref="O2035">IFERROR(VLOOKUP(B2035,RT!A:I,9,FALSE),"")</f>
        <v/>
      </c>
      <c r="P2035" s="52" t="str">
        <f t="array" ref="P2035">IFERROR(VLOOKUP(B2035,RT!A:H,8,FALSE),"")</f>
        <v/>
      </c>
      <c r="Q2035" s="55" t="str">
        <f t="array" ref="Q2035">IFERROR(VLOOKUP(B2035,RT!A:AA,27,FALSE),"")</f>
        <v/>
      </c>
      <c r="R2035" s="56" t="str">
        <f t="array" ref="R2035">IF(AND(E2035&lt;&gt;"",G2035="INS",K2035="OUI",M2035&gt;0),M2035*IF($O2035&gt;41790,5.94,5.65),"")</f>
        <v/>
      </c>
      <c r="S2035" s="50" t="str">
        <f t="array" ref="S2035">IF(AND(E2035&lt;&gt;"",G2035="REV",K2035="OUI",M2035&gt;0),M2035*IF($O2035&gt;41790,6.2,5.9),"")</f>
        <v/>
      </c>
      <c r="T2035" s="57" t="str">
        <f t="array" ref="T2035">IF(AND(E2035&lt;&gt;"",K2035="NON",OR(L2035="Branchement individuel",L2035="Batiment détruit")),3,"")</f>
        <v/>
      </c>
      <c r="U2035" s="58"/>
      <c r="V2035" s="58" t="str">
        <f t="array" ref="V2035">IF(AND(E2035&lt;&gt;"",K2035="OUI",Q2035="OUI"),18,"")</f>
        <v/>
      </c>
      <c r="W2035" s="49" t="str">
        <f t="array" ref="W2035">IF(AND(E2035&lt;&gt;"",K2035="OUI",Q2035="OUI"),60,"")</f>
        <v/>
      </c>
      <c r="X2035" s="56"/>
      <c r="Y2035" s="49"/>
      <c r="Z2035" s="49"/>
      <c r="AA2035" s="51"/>
      <c r="AB2035" s="48"/>
    </row>
    <row r="2036" spans="1:28" x14ac:dyDescent="0.25">
      <c r="A2036" s="152" t="str">
        <f t="array" ref="A2036">IF(D2036="",RIGHT(E2036,7),"")</f>
        <v>5555993</v>
      </c>
      <c r="B2036" s="152">
        <f t="array" ref="B2036">E2036</f>
        <v>10005555993</v>
      </c>
      <c r="C2036" s="61" t="str">
        <f t="array" ref="C2036">IFERROR(VLOOKUP(B2036,RT!A:B,2,FALSE),"")</f>
        <v/>
      </c>
      <c r="D2036" s="7" t="str">
        <f t="array" ref="D2036">IFERROR(VLOOKUP(B2036,RT!A:J,10,FALSE),"")</f>
        <v/>
      </c>
      <c r="E2036" s="203">
        <v>10005555993</v>
      </c>
      <c r="F2036" s="204" t="s">
        <v>1018</v>
      </c>
      <c r="G2036" s="204" t="s">
        <v>70</v>
      </c>
      <c r="H2036" s="204"/>
      <c r="I2036" s="204" t="s">
        <v>1012</v>
      </c>
      <c r="J2036" s="202" t="s">
        <v>75</v>
      </c>
      <c r="K2036" s="169" t="str">
        <f t="array" ref="K2036">IFERROR(VLOOKUP(B2036,RT!A:K,11,FALSE),"")</f>
        <v/>
      </c>
      <c r="L2036" s="170" t="str">
        <f t="array" ref="L2036">IFERROR(VLOOKUP(B2036,RT!A:AJ,36,FALSE),"")</f>
        <v/>
      </c>
      <c r="M2036" s="53" t="str">
        <f t="array" ref="M2036">IFERROR(VLOOKUP(B2036,RT!A:AL,38,FALSE),"")</f>
        <v/>
      </c>
      <c r="N2036" s="52" t="str">
        <f t="array" ref="N2036">IFERROR(VLOOKUP(B2036,RT!A:AK,37,FALSE),"")</f>
        <v/>
      </c>
      <c r="O2036" s="54" t="str">
        <f t="array" ref="O2036">IFERROR(VLOOKUP(B2036,RT!A:I,9,FALSE),"")</f>
        <v/>
      </c>
      <c r="P2036" s="52" t="str">
        <f t="array" ref="P2036">IFERROR(VLOOKUP(B2036,RT!A:H,8,FALSE),"")</f>
        <v/>
      </c>
      <c r="Q2036" s="55" t="str">
        <f t="array" ref="Q2036">IFERROR(VLOOKUP(B2036,RT!A:AA,27,FALSE),"")</f>
        <v/>
      </c>
      <c r="R2036" s="56" t="str">
        <f t="array" ref="R2036">IF(AND(E2036&lt;&gt;"",G2036="INS",K2036="OUI",M2036&gt;0),M2036*IF($O2036&gt;41790,5.94,5.65),"")</f>
        <v/>
      </c>
      <c r="S2036" s="50" t="str">
        <f t="array" ref="S2036">IF(AND(E2036&lt;&gt;"",G2036="REV",K2036="OUI",M2036&gt;0),M2036*IF($O2036&gt;41790,6.2,5.9),"")</f>
        <v/>
      </c>
      <c r="T2036" s="57" t="str">
        <f t="array" ref="T2036">IF(AND(E2036&lt;&gt;"",K2036="NON",OR(L2036="Branchement individuel",L2036="Batiment détruit")),3,"")</f>
        <v/>
      </c>
      <c r="U2036" s="58"/>
      <c r="V2036" s="58" t="str">
        <f t="array" ref="V2036">IF(AND(E2036&lt;&gt;"",K2036="OUI",Q2036="OUI"),18,"")</f>
        <v/>
      </c>
      <c r="W2036" s="49" t="str">
        <f t="array" ref="W2036">IF(AND(E2036&lt;&gt;"",K2036="OUI",Q2036="OUI"),60,"")</f>
        <v/>
      </c>
      <c r="X2036" s="56"/>
      <c r="Y2036" s="49"/>
      <c r="Z2036" s="49"/>
      <c r="AA2036" s="51"/>
      <c r="AB2036" s="48"/>
    </row>
    <row r="2037" spans="1:28" x14ac:dyDescent="0.25">
      <c r="A2037" s="152" t="str">
        <f t="array" ref="A2037">IF(D2037="",RIGHT(E2037,7),"")</f>
        <v>5558880</v>
      </c>
      <c r="B2037" s="152">
        <f t="array" ref="B2037">E2037</f>
        <v>10005558880</v>
      </c>
      <c r="C2037" s="61" t="str">
        <f t="array" ref="C2037">IFERROR(VLOOKUP(B2037,RT!A:B,2,FALSE),"")</f>
        <v/>
      </c>
      <c r="D2037" s="7" t="str">
        <f t="array" ref="D2037">IFERROR(VLOOKUP(B2037,RT!A:J,10,FALSE),"")</f>
        <v/>
      </c>
      <c r="E2037" s="203">
        <v>10005558880</v>
      </c>
      <c r="F2037" s="204" t="s">
        <v>1014</v>
      </c>
      <c r="G2037" s="204" t="s">
        <v>70</v>
      </c>
      <c r="H2037" s="204"/>
      <c r="I2037" s="204" t="s">
        <v>1012</v>
      </c>
      <c r="J2037" s="202" t="s">
        <v>75</v>
      </c>
      <c r="K2037" s="169" t="str">
        <f t="array" ref="K2037">IFERROR(VLOOKUP(B2037,RT!A:K,11,FALSE),"")</f>
        <v/>
      </c>
      <c r="L2037" s="170" t="str">
        <f t="array" ref="L2037">IFERROR(VLOOKUP(B2037,RT!A:AJ,36,FALSE),"")</f>
        <v/>
      </c>
      <c r="M2037" s="53" t="str">
        <f t="array" ref="M2037">IFERROR(VLOOKUP(B2037,RT!A:AL,38,FALSE),"")</f>
        <v/>
      </c>
      <c r="N2037" s="52" t="str">
        <f t="array" ref="N2037">IFERROR(VLOOKUP(B2037,RT!A:AK,37,FALSE),"")</f>
        <v/>
      </c>
      <c r="O2037" s="54" t="str">
        <f t="array" ref="O2037">IFERROR(VLOOKUP(B2037,RT!A:I,9,FALSE),"")</f>
        <v/>
      </c>
      <c r="P2037" s="52" t="str">
        <f t="array" ref="P2037">IFERROR(VLOOKUP(B2037,RT!A:H,8,FALSE),"")</f>
        <v/>
      </c>
      <c r="Q2037" s="55" t="str">
        <f t="array" ref="Q2037">IFERROR(VLOOKUP(B2037,RT!A:AA,27,FALSE),"")</f>
        <v/>
      </c>
      <c r="R2037" s="56" t="str">
        <f t="array" ref="R2037">IF(AND(E2037&lt;&gt;"",G2037="INS",K2037="OUI",M2037&gt;0),M2037*IF($O2037&gt;41790,5.94,5.65),"")</f>
        <v/>
      </c>
      <c r="S2037" s="50" t="str">
        <f t="array" ref="S2037">IF(AND(E2037&lt;&gt;"",G2037="REV",K2037="OUI",M2037&gt;0),M2037*IF($O2037&gt;41790,6.2,5.9),"")</f>
        <v/>
      </c>
      <c r="T2037" s="57" t="str">
        <f t="array" ref="T2037">IF(AND(E2037&lt;&gt;"",K2037="NON",OR(L2037="Branchement individuel",L2037="Batiment détruit")),3,"")</f>
        <v/>
      </c>
      <c r="U2037" s="58"/>
      <c r="V2037" s="58" t="str">
        <f t="array" ref="V2037">IF(AND(E2037&lt;&gt;"",K2037="OUI",Q2037="OUI"),18,"")</f>
        <v/>
      </c>
      <c r="W2037" s="49" t="str">
        <f t="array" ref="W2037">IF(AND(E2037&lt;&gt;"",K2037="OUI",Q2037="OUI"),60,"")</f>
        <v/>
      </c>
      <c r="X2037" s="56"/>
      <c r="Y2037" s="49"/>
      <c r="Z2037" s="49"/>
      <c r="AA2037" s="51"/>
      <c r="AB2037" s="48"/>
    </row>
    <row r="2038" spans="1:28" x14ac:dyDescent="0.25">
      <c r="A2038" s="152" t="str">
        <f t="array" ref="A2038">IF(D2038="",RIGHT(E2038,7),"")</f>
        <v>5556721</v>
      </c>
      <c r="B2038" s="152">
        <f t="array" ref="B2038">E2038</f>
        <v>10005556721</v>
      </c>
      <c r="C2038" s="61" t="str">
        <f t="array" ref="C2038">IFERROR(VLOOKUP(B2038,RT!A:B,2,FALSE),"")</f>
        <v/>
      </c>
      <c r="D2038" s="7" t="str">
        <f t="array" ref="D2038">IFERROR(VLOOKUP(B2038,RT!A:J,10,FALSE),"")</f>
        <v/>
      </c>
      <c r="E2038" s="203">
        <v>10005556721</v>
      </c>
      <c r="F2038" s="204" t="s">
        <v>1067</v>
      </c>
      <c r="G2038" s="204" t="s">
        <v>70</v>
      </c>
      <c r="H2038" s="204"/>
      <c r="I2038" s="204" t="s">
        <v>1012</v>
      </c>
      <c r="J2038" s="202" t="s">
        <v>75</v>
      </c>
      <c r="K2038" s="169" t="str">
        <f t="array" ref="K2038">IFERROR(VLOOKUP(B2038,RT!A:K,11,FALSE),"")</f>
        <v/>
      </c>
      <c r="L2038" s="170" t="str">
        <f t="array" ref="L2038">IFERROR(VLOOKUP(B2038,RT!A:AJ,36,FALSE),"")</f>
        <v/>
      </c>
      <c r="M2038" s="53" t="str">
        <f t="array" ref="M2038">IFERROR(VLOOKUP(B2038,RT!A:AL,38,FALSE),"")</f>
        <v/>
      </c>
      <c r="N2038" s="52" t="str">
        <f t="array" ref="N2038">IFERROR(VLOOKUP(B2038,RT!A:AK,37,FALSE),"")</f>
        <v/>
      </c>
      <c r="O2038" s="54" t="str">
        <f t="array" ref="O2038">IFERROR(VLOOKUP(B2038,RT!A:I,9,FALSE),"")</f>
        <v/>
      </c>
      <c r="P2038" s="52" t="str">
        <f t="array" ref="P2038">IFERROR(VLOOKUP(B2038,RT!A:H,8,FALSE),"")</f>
        <v/>
      </c>
      <c r="Q2038" s="55" t="str">
        <f t="array" ref="Q2038">IFERROR(VLOOKUP(B2038,RT!A:AA,27,FALSE),"")</f>
        <v/>
      </c>
      <c r="R2038" s="56" t="str">
        <f t="array" ref="R2038">IF(AND(E2038&lt;&gt;"",G2038="INS",K2038="OUI",M2038&gt;0),M2038*IF($O2038&gt;41790,5.94,5.65),"")</f>
        <v/>
      </c>
      <c r="S2038" s="50" t="str">
        <f t="array" ref="S2038">IF(AND(E2038&lt;&gt;"",G2038="REV",K2038="OUI",M2038&gt;0),M2038*IF($O2038&gt;41790,6.2,5.9),"")</f>
        <v/>
      </c>
      <c r="T2038" s="57" t="str">
        <f t="array" ref="T2038">IF(AND(E2038&lt;&gt;"",K2038="NON",OR(L2038="Branchement individuel",L2038="Batiment détruit")),3,"")</f>
        <v/>
      </c>
      <c r="U2038" s="58"/>
      <c r="V2038" s="58" t="str">
        <f t="array" ref="V2038">IF(AND(E2038&lt;&gt;"",K2038="OUI",Q2038="OUI"),18,"")</f>
        <v/>
      </c>
      <c r="W2038" s="49" t="str">
        <f t="array" ref="W2038">IF(AND(E2038&lt;&gt;"",K2038="OUI",Q2038="OUI"),60,"")</f>
        <v/>
      </c>
      <c r="X2038" s="56"/>
      <c r="Y2038" s="49"/>
      <c r="Z2038" s="49"/>
      <c r="AA2038" s="51"/>
      <c r="AB2038" s="48"/>
    </row>
    <row r="2039" spans="1:28" x14ac:dyDescent="0.25">
      <c r="A2039" s="152" t="str">
        <f t="array" ref="A2039">IF(D2039="",RIGHT(E2039,7),"")</f>
        <v>5585167</v>
      </c>
      <c r="B2039" s="152">
        <f t="array" ref="B2039">E2039</f>
        <v>10005585167</v>
      </c>
      <c r="C2039" s="61" t="str">
        <f t="array" ref="C2039">IFERROR(VLOOKUP(B2039,RT!A:B,2,FALSE),"")</f>
        <v/>
      </c>
      <c r="D2039" s="7" t="str">
        <f t="array" ref="D2039">IFERROR(VLOOKUP(B2039,RT!A:J,10,FALSE),"")</f>
        <v/>
      </c>
      <c r="E2039" s="203">
        <v>10005585167</v>
      </c>
      <c r="F2039" s="204" t="s">
        <v>1034</v>
      </c>
      <c r="G2039" s="204" t="s">
        <v>70</v>
      </c>
      <c r="H2039" s="204"/>
      <c r="I2039" s="204" t="s">
        <v>1012</v>
      </c>
      <c r="J2039" s="202" t="s">
        <v>75</v>
      </c>
      <c r="K2039" s="169" t="str">
        <f t="array" ref="K2039">IFERROR(VLOOKUP(B2039,RT!A:K,11,FALSE),"")</f>
        <v/>
      </c>
      <c r="L2039" s="170" t="str">
        <f t="array" ref="L2039">IFERROR(VLOOKUP(B2039,RT!A:AJ,36,FALSE),"")</f>
        <v/>
      </c>
      <c r="M2039" s="53" t="str">
        <f t="array" ref="M2039">IFERROR(VLOOKUP(B2039,RT!A:AL,38,FALSE),"")</f>
        <v/>
      </c>
      <c r="N2039" s="52" t="str">
        <f t="array" ref="N2039">IFERROR(VLOOKUP(B2039,RT!A:AK,37,FALSE),"")</f>
        <v/>
      </c>
      <c r="O2039" s="54" t="str">
        <f t="array" ref="O2039">IFERROR(VLOOKUP(B2039,RT!A:I,9,FALSE),"")</f>
        <v/>
      </c>
      <c r="P2039" s="52" t="str">
        <f t="array" ref="P2039">IFERROR(VLOOKUP(B2039,RT!A:H,8,FALSE),"")</f>
        <v/>
      </c>
      <c r="Q2039" s="55" t="str">
        <f t="array" ref="Q2039">IFERROR(VLOOKUP(B2039,RT!A:AA,27,FALSE),"")</f>
        <v/>
      </c>
      <c r="R2039" s="56" t="str">
        <f t="array" ref="R2039">IF(AND(E2039&lt;&gt;"",G2039="INS",K2039="OUI",M2039&gt;0),M2039*IF($O2039&gt;41790,5.94,5.65),"")</f>
        <v/>
      </c>
      <c r="S2039" s="50" t="str">
        <f t="array" ref="S2039">IF(AND(E2039&lt;&gt;"",G2039="REV",K2039="OUI",M2039&gt;0),M2039*IF($O2039&gt;41790,6.2,5.9),"")</f>
        <v/>
      </c>
      <c r="T2039" s="57" t="str">
        <f t="array" ref="T2039">IF(AND(E2039&lt;&gt;"",K2039="NON",OR(L2039="Branchement individuel",L2039="Batiment détruit")),3,"")</f>
        <v/>
      </c>
      <c r="U2039" s="58"/>
      <c r="V2039" s="58" t="str">
        <f t="array" ref="V2039">IF(AND(E2039&lt;&gt;"",K2039="OUI",Q2039="OUI"),18,"")</f>
        <v/>
      </c>
      <c r="W2039" s="49" t="str">
        <f t="array" ref="W2039">IF(AND(E2039&lt;&gt;"",K2039="OUI",Q2039="OUI"),60,"")</f>
        <v/>
      </c>
      <c r="X2039" s="56"/>
      <c r="Y2039" s="49"/>
      <c r="Z2039" s="49"/>
      <c r="AA2039" s="51"/>
      <c r="AB2039" s="48"/>
    </row>
    <row r="2040" spans="1:28" x14ac:dyDescent="0.25">
      <c r="A2040" s="152" t="str">
        <f t="array" ref="A2040">IF(D2040="",RIGHT(E2040,7),"")</f>
        <v>5580110</v>
      </c>
      <c r="B2040" s="152">
        <f t="array" ref="B2040">E2040</f>
        <v>10005580110</v>
      </c>
      <c r="C2040" s="61" t="str">
        <f t="array" ref="C2040">IFERROR(VLOOKUP(B2040,RT!A:B,2,FALSE),"")</f>
        <v/>
      </c>
      <c r="D2040" s="7" t="str">
        <f t="array" ref="D2040">IFERROR(VLOOKUP(B2040,RT!A:J,10,FALSE),"")</f>
        <v/>
      </c>
      <c r="E2040" s="203">
        <v>10005580110</v>
      </c>
      <c r="F2040" s="204" t="s">
        <v>1032</v>
      </c>
      <c r="G2040" s="204" t="s">
        <v>70</v>
      </c>
      <c r="H2040" s="204"/>
      <c r="I2040" s="204" t="s">
        <v>1012</v>
      </c>
      <c r="J2040" s="202" t="s">
        <v>75</v>
      </c>
      <c r="K2040" s="169" t="str">
        <f t="array" ref="K2040">IFERROR(VLOOKUP(B2040,RT!A:K,11,FALSE),"")</f>
        <v/>
      </c>
      <c r="L2040" s="170" t="str">
        <f t="array" ref="L2040">IFERROR(VLOOKUP(B2040,RT!A:AJ,36,FALSE),"")</f>
        <v/>
      </c>
      <c r="M2040" s="53" t="str">
        <f t="array" ref="M2040">IFERROR(VLOOKUP(B2040,RT!A:AL,38,FALSE),"")</f>
        <v/>
      </c>
      <c r="N2040" s="52" t="str">
        <f t="array" ref="N2040">IFERROR(VLOOKUP(B2040,RT!A:AK,37,FALSE),"")</f>
        <v/>
      </c>
      <c r="O2040" s="54" t="str">
        <f t="array" ref="O2040">IFERROR(VLOOKUP(B2040,RT!A:I,9,FALSE),"")</f>
        <v/>
      </c>
      <c r="P2040" s="52" t="str">
        <f t="array" ref="P2040">IFERROR(VLOOKUP(B2040,RT!A:H,8,FALSE),"")</f>
        <v/>
      </c>
      <c r="Q2040" s="55" t="str">
        <f t="array" ref="Q2040">IFERROR(VLOOKUP(B2040,RT!A:AA,27,FALSE),"")</f>
        <v/>
      </c>
      <c r="R2040" s="56" t="str">
        <f t="array" ref="R2040">IF(AND(E2040&lt;&gt;"",G2040="INS",K2040="OUI",M2040&gt;0),M2040*IF($O2040&gt;41790,5.94,5.65),"")</f>
        <v/>
      </c>
      <c r="S2040" s="50" t="str">
        <f t="array" ref="S2040">IF(AND(E2040&lt;&gt;"",G2040="REV",K2040="OUI",M2040&gt;0),M2040*IF($O2040&gt;41790,6.2,5.9),"")</f>
        <v/>
      </c>
      <c r="T2040" s="57" t="str">
        <f t="array" ref="T2040">IF(AND(E2040&lt;&gt;"",K2040="NON",OR(L2040="Branchement individuel",L2040="Batiment détruit")),3,"")</f>
        <v/>
      </c>
      <c r="U2040" s="58"/>
      <c r="V2040" s="58" t="str">
        <f t="array" ref="V2040">IF(AND(E2040&lt;&gt;"",K2040="OUI",Q2040="OUI"),18,"")</f>
        <v/>
      </c>
      <c r="W2040" s="49" t="str">
        <f t="array" ref="W2040">IF(AND(E2040&lt;&gt;"",K2040="OUI",Q2040="OUI"),60,"")</f>
        <v/>
      </c>
      <c r="X2040" s="56"/>
      <c r="Y2040" s="49"/>
      <c r="Z2040" s="49"/>
      <c r="AA2040" s="51"/>
      <c r="AB2040" s="48"/>
    </row>
    <row r="2041" spans="1:28" x14ac:dyDescent="0.25">
      <c r="A2041" s="152" t="str">
        <f t="array" ref="A2041">IF(D2041="",RIGHT(E2041,7),"")</f>
        <v>5580116</v>
      </c>
      <c r="B2041" s="152">
        <f t="array" ref="B2041">E2041</f>
        <v>10005580116</v>
      </c>
      <c r="C2041" s="61" t="str">
        <f t="array" ref="C2041">IFERROR(VLOOKUP(B2041,RT!A:B,2,FALSE),"")</f>
        <v/>
      </c>
      <c r="D2041" s="7" t="str">
        <f t="array" ref="D2041">IFERROR(VLOOKUP(B2041,RT!A:J,10,FALSE),"")</f>
        <v/>
      </c>
      <c r="E2041" s="203">
        <v>10005580116</v>
      </c>
      <c r="F2041" s="204" t="s">
        <v>1102</v>
      </c>
      <c r="G2041" s="204" t="s">
        <v>70</v>
      </c>
      <c r="H2041" s="204"/>
      <c r="I2041" s="204" t="s">
        <v>1012</v>
      </c>
      <c r="J2041" s="202" t="s">
        <v>75</v>
      </c>
      <c r="K2041" s="169" t="str">
        <f t="array" ref="K2041">IFERROR(VLOOKUP(B2041,RT!A:K,11,FALSE),"")</f>
        <v/>
      </c>
      <c r="L2041" s="170" t="str">
        <f t="array" ref="L2041">IFERROR(VLOOKUP(B2041,RT!A:AJ,36,FALSE),"")</f>
        <v/>
      </c>
      <c r="M2041" s="53" t="str">
        <f t="array" ref="M2041">IFERROR(VLOOKUP(B2041,RT!A:AL,38,FALSE),"")</f>
        <v/>
      </c>
      <c r="N2041" s="52" t="str">
        <f t="array" ref="N2041">IFERROR(VLOOKUP(B2041,RT!A:AK,37,FALSE),"")</f>
        <v/>
      </c>
      <c r="O2041" s="54" t="str">
        <f t="array" ref="O2041">IFERROR(VLOOKUP(B2041,RT!A:I,9,FALSE),"")</f>
        <v/>
      </c>
      <c r="P2041" s="52" t="str">
        <f t="array" ref="P2041">IFERROR(VLOOKUP(B2041,RT!A:H,8,FALSE),"")</f>
        <v/>
      </c>
      <c r="Q2041" s="55" t="str">
        <f t="array" ref="Q2041">IFERROR(VLOOKUP(B2041,RT!A:AA,27,FALSE),"")</f>
        <v/>
      </c>
      <c r="R2041" s="56" t="str">
        <f t="array" ref="R2041">IF(AND(E2041&lt;&gt;"",G2041="INS",K2041="OUI",M2041&gt;0),M2041*IF($O2041&gt;41790,5.94,5.65),"")</f>
        <v/>
      </c>
      <c r="S2041" s="50" t="str">
        <f t="array" ref="S2041">IF(AND(E2041&lt;&gt;"",G2041="REV",K2041="OUI",M2041&gt;0),M2041*IF($O2041&gt;41790,6.2,5.9),"")</f>
        <v/>
      </c>
      <c r="T2041" s="57" t="str">
        <f t="array" ref="T2041">IF(AND(E2041&lt;&gt;"",K2041="NON",OR(L2041="Branchement individuel",L2041="Batiment détruit")),3,"")</f>
        <v/>
      </c>
      <c r="U2041" s="58"/>
      <c r="V2041" s="58" t="str">
        <f t="array" ref="V2041">IF(AND(E2041&lt;&gt;"",K2041="OUI",Q2041="OUI"),18,"")</f>
        <v/>
      </c>
      <c r="W2041" s="49" t="str">
        <f t="array" ref="W2041">IF(AND(E2041&lt;&gt;"",K2041="OUI",Q2041="OUI"),60,"")</f>
        <v/>
      </c>
      <c r="X2041" s="56"/>
      <c r="Y2041" s="49"/>
      <c r="Z2041" s="49"/>
      <c r="AA2041" s="51"/>
      <c r="AB2041" s="48"/>
    </row>
    <row r="2042" spans="1:28" x14ac:dyDescent="0.25">
      <c r="A2042" s="152" t="str">
        <f t="array" ref="A2042">IF(D2042="",RIGHT(E2042,7),"")</f>
        <v>5554574</v>
      </c>
      <c r="B2042" s="152">
        <f t="array" ref="B2042">E2042</f>
        <v>10005554574</v>
      </c>
      <c r="C2042" s="61" t="str">
        <f t="array" ref="C2042">IFERROR(VLOOKUP(B2042,RT!A:B,2,FALSE),"")</f>
        <v/>
      </c>
      <c r="D2042" s="7" t="str">
        <f t="array" ref="D2042">IFERROR(VLOOKUP(B2042,RT!A:J,10,FALSE),"")</f>
        <v/>
      </c>
      <c r="E2042" s="203">
        <v>10005554574</v>
      </c>
      <c r="F2042" s="204" t="s">
        <v>1085</v>
      </c>
      <c r="G2042" s="204" t="s">
        <v>70</v>
      </c>
      <c r="H2042" s="204"/>
      <c r="I2042" s="204" t="s">
        <v>1012</v>
      </c>
      <c r="J2042" s="202" t="s">
        <v>75</v>
      </c>
      <c r="K2042" s="169" t="str">
        <f t="array" ref="K2042">IFERROR(VLOOKUP(B2042,RT!A:K,11,FALSE),"")</f>
        <v/>
      </c>
      <c r="L2042" s="170" t="str">
        <f t="array" ref="L2042">IFERROR(VLOOKUP(B2042,RT!A:AJ,36,FALSE),"")</f>
        <v/>
      </c>
      <c r="M2042" s="53" t="str">
        <f t="array" ref="M2042">IFERROR(VLOOKUP(B2042,RT!A:AL,38,FALSE),"")</f>
        <v/>
      </c>
      <c r="N2042" s="52" t="str">
        <f t="array" ref="N2042">IFERROR(VLOOKUP(B2042,RT!A:AK,37,FALSE),"")</f>
        <v/>
      </c>
      <c r="O2042" s="54" t="str">
        <f t="array" ref="O2042">IFERROR(VLOOKUP(B2042,RT!A:I,9,FALSE),"")</f>
        <v/>
      </c>
      <c r="P2042" s="52" t="str">
        <f t="array" ref="P2042">IFERROR(VLOOKUP(B2042,RT!A:H,8,FALSE),"")</f>
        <v/>
      </c>
      <c r="Q2042" s="55" t="str">
        <f t="array" ref="Q2042">IFERROR(VLOOKUP(B2042,RT!A:AA,27,FALSE),"")</f>
        <v/>
      </c>
      <c r="R2042" s="56" t="str">
        <f t="array" ref="R2042">IF(AND(E2042&lt;&gt;"",G2042="INS",K2042="OUI",M2042&gt;0),M2042*IF($O2042&gt;41790,5.94,5.65),"")</f>
        <v/>
      </c>
      <c r="S2042" s="50" t="str">
        <f t="array" ref="S2042">IF(AND(E2042&lt;&gt;"",G2042="REV",K2042="OUI",M2042&gt;0),M2042*IF($O2042&gt;41790,6.2,5.9),"")</f>
        <v/>
      </c>
      <c r="T2042" s="57" t="str">
        <f t="array" ref="T2042">IF(AND(E2042&lt;&gt;"",K2042="NON",OR(L2042="Branchement individuel",L2042="Batiment détruit")),3,"")</f>
        <v/>
      </c>
      <c r="U2042" s="58"/>
      <c r="V2042" s="58" t="str">
        <f t="array" ref="V2042">IF(AND(E2042&lt;&gt;"",K2042="OUI",Q2042="OUI"),18,"")</f>
        <v/>
      </c>
      <c r="W2042" s="49" t="str">
        <f t="array" ref="W2042">IF(AND(E2042&lt;&gt;"",K2042="OUI",Q2042="OUI"),60,"")</f>
        <v/>
      </c>
      <c r="X2042" s="56"/>
      <c r="Y2042" s="49"/>
      <c r="Z2042" s="49"/>
      <c r="AA2042" s="51"/>
      <c r="AB2042" s="48"/>
    </row>
    <row r="2043" spans="1:28" x14ac:dyDescent="0.25">
      <c r="A2043" s="152" t="str">
        <f t="array" ref="A2043">IF(D2043="",RIGHT(E2043,7),"")</f>
        <v>5555301</v>
      </c>
      <c r="B2043" s="152">
        <f t="array" ref="B2043">E2043</f>
        <v>10005555301</v>
      </c>
      <c r="C2043" s="61" t="str">
        <f t="array" ref="C2043">IFERROR(VLOOKUP(B2043,RT!A:B,2,FALSE),"")</f>
        <v/>
      </c>
      <c r="D2043" s="7" t="str">
        <f t="array" ref="D2043">IFERROR(VLOOKUP(B2043,RT!A:J,10,FALSE),"")</f>
        <v/>
      </c>
      <c r="E2043" s="203">
        <v>10005555301</v>
      </c>
      <c r="F2043" s="204" t="s">
        <v>1094</v>
      </c>
      <c r="G2043" s="204" t="s">
        <v>70</v>
      </c>
      <c r="H2043" s="204"/>
      <c r="I2043" s="204" t="s">
        <v>1012</v>
      </c>
      <c r="J2043" s="202" t="s">
        <v>75</v>
      </c>
      <c r="K2043" s="169" t="str">
        <f t="array" ref="K2043">IFERROR(VLOOKUP(B2043,RT!A:K,11,FALSE),"")</f>
        <v/>
      </c>
      <c r="L2043" s="170" t="str">
        <f t="array" ref="L2043">IFERROR(VLOOKUP(B2043,RT!A:AJ,36,FALSE),"")</f>
        <v/>
      </c>
      <c r="M2043" s="53" t="str">
        <f t="array" ref="M2043">IFERROR(VLOOKUP(B2043,RT!A:AL,38,FALSE),"")</f>
        <v/>
      </c>
      <c r="N2043" s="52" t="str">
        <f t="array" ref="N2043">IFERROR(VLOOKUP(B2043,RT!A:AK,37,FALSE),"")</f>
        <v/>
      </c>
      <c r="O2043" s="54" t="str">
        <f t="array" ref="O2043">IFERROR(VLOOKUP(B2043,RT!A:I,9,FALSE),"")</f>
        <v/>
      </c>
      <c r="P2043" s="52" t="str">
        <f t="array" ref="P2043">IFERROR(VLOOKUP(B2043,RT!A:H,8,FALSE),"")</f>
        <v/>
      </c>
      <c r="Q2043" s="55" t="str">
        <f t="array" ref="Q2043">IFERROR(VLOOKUP(B2043,RT!A:AA,27,FALSE),"")</f>
        <v/>
      </c>
      <c r="R2043" s="56" t="str">
        <f t="array" ref="R2043">IF(AND(E2043&lt;&gt;"",G2043="INS",K2043="OUI",M2043&gt;0),M2043*IF($O2043&gt;41790,5.94,5.65),"")</f>
        <v/>
      </c>
      <c r="S2043" s="50" t="str">
        <f t="array" ref="S2043">IF(AND(E2043&lt;&gt;"",G2043="REV",K2043="OUI",M2043&gt;0),M2043*IF($O2043&gt;41790,6.2,5.9),"")</f>
        <v/>
      </c>
      <c r="T2043" s="57" t="str">
        <f t="array" ref="T2043">IF(AND(E2043&lt;&gt;"",K2043="NON",OR(L2043="Branchement individuel",L2043="Batiment détruit")),3,"")</f>
        <v/>
      </c>
      <c r="U2043" s="58"/>
      <c r="V2043" s="58" t="str">
        <f t="array" ref="V2043">IF(AND(E2043&lt;&gt;"",K2043="OUI",Q2043="OUI"),18,"")</f>
        <v/>
      </c>
      <c r="W2043" s="49" t="str">
        <f t="array" ref="W2043">IF(AND(E2043&lt;&gt;"",K2043="OUI",Q2043="OUI"),60,"")</f>
        <v/>
      </c>
      <c r="X2043" s="56"/>
      <c r="Y2043" s="49"/>
      <c r="Z2043" s="49"/>
      <c r="AA2043" s="51"/>
      <c r="AB2043" s="48"/>
    </row>
    <row r="2044" spans="1:28" x14ac:dyDescent="0.25">
      <c r="A2044" s="152" t="str">
        <f t="array" ref="A2044">IF(D2044="",RIGHT(E2044,7),"")</f>
        <v>5560310</v>
      </c>
      <c r="B2044" s="152">
        <f t="array" ref="B2044">E2044</f>
        <v>10005560310</v>
      </c>
      <c r="C2044" s="61" t="str">
        <f t="array" ref="C2044">IFERROR(VLOOKUP(B2044,RT!A:B,2,FALSE),"")</f>
        <v/>
      </c>
      <c r="D2044" s="7" t="str">
        <f t="array" ref="D2044">IFERROR(VLOOKUP(B2044,RT!A:J,10,FALSE),"")</f>
        <v/>
      </c>
      <c r="E2044" s="203">
        <v>10005560310</v>
      </c>
      <c r="F2044" s="204" t="s">
        <v>1090</v>
      </c>
      <c r="G2044" s="204" t="s">
        <v>70</v>
      </c>
      <c r="H2044" s="204"/>
      <c r="I2044" s="204" t="s">
        <v>1012</v>
      </c>
      <c r="J2044" s="202" t="s">
        <v>75</v>
      </c>
      <c r="K2044" s="169" t="str">
        <f t="array" ref="K2044">IFERROR(VLOOKUP(B2044,RT!A:K,11,FALSE),"")</f>
        <v/>
      </c>
      <c r="L2044" s="170" t="str">
        <f t="array" ref="L2044">IFERROR(VLOOKUP(B2044,RT!A:AJ,36,FALSE),"")</f>
        <v/>
      </c>
      <c r="M2044" s="53" t="str">
        <f t="array" ref="M2044">IFERROR(VLOOKUP(B2044,RT!A:AL,38,FALSE),"")</f>
        <v/>
      </c>
      <c r="N2044" s="52" t="str">
        <f t="array" ref="N2044">IFERROR(VLOOKUP(B2044,RT!A:AK,37,FALSE),"")</f>
        <v/>
      </c>
      <c r="O2044" s="54" t="str">
        <f t="array" ref="O2044">IFERROR(VLOOKUP(B2044,RT!A:I,9,FALSE),"")</f>
        <v/>
      </c>
      <c r="P2044" s="52" t="str">
        <f t="array" ref="P2044">IFERROR(VLOOKUP(B2044,RT!A:H,8,FALSE),"")</f>
        <v/>
      </c>
      <c r="Q2044" s="55" t="str">
        <f t="array" ref="Q2044">IFERROR(VLOOKUP(B2044,RT!A:AA,27,FALSE),"")</f>
        <v/>
      </c>
      <c r="R2044" s="56" t="str">
        <f t="array" ref="R2044">IF(AND(E2044&lt;&gt;"",G2044="INS",K2044="OUI",M2044&gt;0),M2044*IF($O2044&gt;41790,5.94,5.65),"")</f>
        <v/>
      </c>
      <c r="S2044" s="50" t="str">
        <f t="array" ref="S2044">IF(AND(E2044&lt;&gt;"",G2044="REV",K2044="OUI",M2044&gt;0),M2044*IF($O2044&gt;41790,6.2,5.9),"")</f>
        <v/>
      </c>
      <c r="T2044" s="57" t="str">
        <f t="array" ref="T2044">IF(AND(E2044&lt;&gt;"",K2044="NON",OR(L2044="Branchement individuel",L2044="Batiment détruit")),3,"")</f>
        <v/>
      </c>
      <c r="U2044" s="58"/>
      <c r="V2044" s="58" t="str">
        <f t="array" ref="V2044">IF(AND(E2044&lt;&gt;"",K2044="OUI",Q2044="OUI"),18,"")</f>
        <v/>
      </c>
      <c r="W2044" s="49" t="str">
        <f t="array" ref="W2044">IF(AND(E2044&lt;&gt;"",K2044="OUI",Q2044="OUI"),60,"")</f>
        <v/>
      </c>
      <c r="X2044" s="56"/>
      <c r="Y2044" s="49"/>
      <c r="Z2044" s="49"/>
      <c r="AA2044" s="51"/>
      <c r="AB2044" s="48"/>
    </row>
    <row r="2045" spans="1:28" x14ac:dyDescent="0.25">
      <c r="A2045" s="152" t="str">
        <f t="array" ref="A2045">IF(D2045="",RIGHT(E2045,7),"")</f>
        <v>5580805</v>
      </c>
      <c r="B2045" s="152">
        <f t="array" ref="B2045">E2045</f>
        <v>10005580805</v>
      </c>
      <c r="C2045" s="61" t="str">
        <f t="array" ref="C2045">IFERROR(VLOOKUP(B2045,RT!A:B,2,FALSE),"")</f>
        <v/>
      </c>
      <c r="D2045" s="7" t="str">
        <f t="array" ref="D2045">IFERROR(VLOOKUP(B2045,RT!A:J,10,FALSE),"")</f>
        <v/>
      </c>
      <c r="E2045" s="203">
        <v>10005580805</v>
      </c>
      <c r="F2045" s="204" t="s">
        <v>1084</v>
      </c>
      <c r="G2045" s="204" t="s">
        <v>70</v>
      </c>
      <c r="H2045" s="204"/>
      <c r="I2045" s="204" t="s">
        <v>1012</v>
      </c>
      <c r="J2045" s="202" t="s">
        <v>75</v>
      </c>
      <c r="K2045" s="169" t="str">
        <f t="array" ref="K2045">IFERROR(VLOOKUP(B2045,RT!A:K,11,FALSE),"")</f>
        <v/>
      </c>
      <c r="L2045" s="170" t="str">
        <f t="array" ref="L2045">IFERROR(VLOOKUP(B2045,RT!A:AJ,36,FALSE),"")</f>
        <v/>
      </c>
      <c r="M2045" s="53" t="str">
        <f t="array" ref="M2045">IFERROR(VLOOKUP(B2045,RT!A:AL,38,FALSE),"")</f>
        <v/>
      </c>
      <c r="N2045" s="52" t="str">
        <f t="array" ref="N2045">IFERROR(VLOOKUP(B2045,RT!A:AK,37,FALSE),"")</f>
        <v/>
      </c>
      <c r="O2045" s="54" t="str">
        <f t="array" ref="O2045">IFERROR(VLOOKUP(B2045,RT!A:I,9,FALSE),"")</f>
        <v/>
      </c>
      <c r="P2045" s="52" t="str">
        <f t="array" ref="P2045">IFERROR(VLOOKUP(B2045,RT!A:H,8,FALSE),"")</f>
        <v/>
      </c>
      <c r="Q2045" s="55" t="str">
        <f t="array" ref="Q2045">IFERROR(VLOOKUP(B2045,RT!A:AA,27,FALSE),"")</f>
        <v/>
      </c>
      <c r="R2045" s="56" t="str">
        <f t="array" ref="R2045">IF(AND(E2045&lt;&gt;"",G2045="INS",K2045="OUI",M2045&gt;0),M2045*IF($O2045&gt;41790,5.94,5.65),"")</f>
        <v/>
      </c>
      <c r="S2045" s="50" t="str">
        <f t="array" ref="S2045">IF(AND(E2045&lt;&gt;"",G2045="REV",K2045="OUI",M2045&gt;0),M2045*IF($O2045&gt;41790,6.2,5.9),"")</f>
        <v/>
      </c>
      <c r="T2045" s="57" t="str">
        <f t="array" ref="T2045">IF(AND(E2045&lt;&gt;"",K2045="NON",OR(L2045="Branchement individuel",L2045="Batiment détruit")),3,"")</f>
        <v/>
      </c>
      <c r="U2045" s="58"/>
      <c r="V2045" s="58" t="str">
        <f t="array" ref="V2045">IF(AND(E2045&lt;&gt;"",K2045="OUI",Q2045="OUI"),18,"")</f>
        <v/>
      </c>
      <c r="W2045" s="49" t="str">
        <f t="array" ref="W2045">IF(AND(E2045&lt;&gt;"",K2045="OUI",Q2045="OUI"),60,"")</f>
        <v/>
      </c>
      <c r="X2045" s="56"/>
      <c r="Y2045" s="49"/>
      <c r="Z2045" s="49"/>
      <c r="AA2045" s="51"/>
      <c r="AB2045" s="48"/>
    </row>
    <row r="2046" spans="1:28" x14ac:dyDescent="0.25">
      <c r="A2046" s="152" t="str">
        <f t="array" ref="A2046">IF(D2046="",RIGHT(E2046,7),"")</f>
        <v>5580809</v>
      </c>
      <c r="B2046" s="152">
        <f t="array" ref="B2046">E2046</f>
        <v>10005580809</v>
      </c>
      <c r="C2046" s="61" t="str">
        <f t="array" ref="C2046">IFERROR(VLOOKUP(B2046,RT!A:B,2,FALSE),"")</f>
        <v/>
      </c>
      <c r="D2046" s="7" t="str">
        <f t="array" ref="D2046">IFERROR(VLOOKUP(B2046,RT!A:J,10,FALSE),"")</f>
        <v/>
      </c>
      <c r="E2046" s="203">
        <v>10005580809</v>
      </c>
      <c r="F2046" s="204" t="s">
        <v>1011</v>
      </c>
      <c r="G2046" s="204" t="s">
        <v>70</v>
      </c>
      <c r="H2046" s="204"/>
      <c r="I2046" s="204" t="s">
        <v>1012</v>
      </c>
      <c r="J2046" s="202" t="s">
        <v>75</v>
      </c>
      <c r="K2046" s="169" t="str">
        <f t="array" ref="K2046">IFERROR(VLOOKUP(B2046,RT!A:K,11,FALSE),"")</f>
        <v/>
      </c>
      <c r="L2046" s="170" t="str">
        <f t="array" ref="L2046">IFERROR(VLOOKUP(B2046,RT!A:AJ,36,FALSE),"")</f>
        <v/>
      </c>
      <c r="M2046" s="53" t="str">
        <f t="array" ref="M2046">IFERROR(VLOOKUP(B2046,RT!A:AL,38,FALSE),"")</f>
        <v/>
      </c>
      <c r="N2046" s="52" t="str">
        <f t="array" ref="N2046">IFERROR(VLOOKUP(B2046,RT!A:AK,37,FALSE),"")</f>
        <v/>
      </c>
      <c r="O2046" s="54" t="str">
        <f t="array" ref="O2046">IFERROR(VLOOKUP(B2046,RT!A:I,9,FALSE),"")</f>
        <v/>
      </c>
      <c r="P2046" s="52" t="str">
        <f t="array" ref="P2046">IFERROR(VLOOKUP(B2046,RT!A:H,8,FALSE),"")</f>
        <v/>
      </c>
      <c r="Q2046" s="55" t="str">
        <f t="array" ref="Q2046">IFERROR(VLOOKUP(B2046,RT!A:AA,27,FALSE),"")</f>
        <v/>
      </c>
      <c r="R2046" s="56" t="str">
        <f t="array" ref="R2046">IF(AND(E2046&lt;&gt;"",G2046="INS",K2046="OUI",M2046&gt;0),M2046*IF($O2046&gt;41790,5.94,5.65),"")</f>
        <v/>
      </c>
      <c r="S2046" s="50" t="str">
        <f t="array" ref="S2046">IF(AND(E2046&lt;&gt;"",G2046="REV",K2046="OUI",M2046&gt;0),M2046*IF($O2046&gt;41790,6.2,5.9),"")</f>
        <v/>
      </c>
      <c r="T2046" s="57" t="str">
        <f t="array" ref="T2046">IF(AND(E2046&lt;&gt;"",K2046="NON",OR(L2046="Branchement individuel",L2046="Batiment détruit")),3,"")</f>
        <v/>
      </c>
      <c r="U2046" s="58"/>
      <c r="V2046" s="58" t="str">
        <f t="array" ref="V2046">IF(AND(E2046&lt;&gt;"",K2046="OUI",Q2046="OUI"),18,"")</f>
        <v/>
      </c>
      <c r="W2046" s="49" t="str">
        <f t="array" ref="W2046">IF(AND(E2046&lt;&gt;"",K2046="OUI",Q2046="OUI"),60,"")</f>
        <v/>
      </c>
      <c r="X2046" s="56"/>
      <c r="Y2046" s="49"/>
      <c r="Z2046" s="49"/>
      <c r="AA2046" s="51"/>
      <c r="AB2046" s="48"/>
    </row>
    <row r="2047" spans="1:28" x14ac:dyDescent="0.25">
      <c r="A2047" s="152" t="str">
        <f t="array" ref="A2047">IF(D2047="",RIGHT(E2047,7),"")</f>
        <v>5580108</v>
      </c>
      <c r="B2047" s="152">
        <f t="array" ref="B2047">E2047</f>
        <v>10005580108</v>
      </c>
      <c r="C2047" s="61" t="str">
        <f t="array" ref="C2047">IFERROR(VLOOKUP(B2047,RT!A:B,2,FALSE),"")</f>
        <v/>
      </c>
      <c r="D2047" s="7" t="str">
        <f t="array" ref="D2047">IFERROR(VLOOKUP(B2047,RT!A:J,10,FALSE),"")</f>
        <v/>
      </c>
      <c r="E2047" s="203">
        <v>10005580108</v>
      </c>
      <c r="F2047" s="204" t="s">
        <v>1096</v>
      </c>
      <c r="G2047" s="204" t="s">
        <v>70</v>
      </c>
      <c r="H2047" s="204"/>
      <c r="I2047" s="204" t="s">
        <v>1012</v>
      </c>
      <c r="J2047" s="202" t="s">
        <v>75</v>
      </c>
      <c r="K2047" s="169" t="str">
        <f t="array" ref="K2047">IFERROR(VLOOKUP(B2047,RT!A:K,11,FALSE),"")</f>
        <v/>
      </c>
      <c r="L2047" s="170" t="str">
        <f t="array" ref="L2047">IFERROR(VLOOKUP(B2047,RT!A:AJ,36,FALSE),"")</f>
        <v/>
      </c>
      <c r="M2047" s="53" t="str">
        <f t="array" ref="M2047">IFERROR(VLOOKUP(B2047,RT!A:AL,38,FALSE),"")</f>
        <v/>
      </c>
      <c r="N2047" s="52" t="str">
        <f t="array" ref="N2047">IFERROR(VLOOKUP(B2047,RT!A:AK,37,FALSE),"")</f>
        <v/>
      </c>
      <c r="O2047" s="54" t="str">
        <f t="array" ref="O2047">IFERROR(VLOOKUP(B2047,RT!A:I,9,FALSE),"")</f>
        <v/>
      </c>
      <c r="P2047" s="52" t="str">
        <f t="array" ref="P2047">IFERROR(VLOOKUP(B2047,RT!A:H,8,FALSE),"")</f>
        <v/>
      </c>
      <c r="Q2047" s="55" t="str">
        <f t="array" ref="Q2047">IFERROR(VLOOKUP(B2047,RT!A:AA,27,FALSE),"")</f>
        <v/>
      </c>
      <c r="R2047" s="56" t="str">
        <f t="array" ref="R2047">IF(AND(E2047&lt;&gt;"",G2047="INS",K2047="OUI",M2047&gt;0),M2047*IF($O2047&gt;41790,5.94,5.65),"")</f>
        <v/>
      </c>
      <c r="S2047" s="50" t="str">
        <f t="array" ref="S2047">IF(AND(E2047&lt;&gt;"",G2047="REV",K2047="OUI",M2047&gt;0),M2047*IF($O2047&gt;41790,6.2,5.9),"")</f>
        <v/>
      </c>
      <c r="T2047" s="57" t="str">
        <f t="array" ref="T2047">IF(AND(E2047&lt;&gt;"",K2047="NON",OR(L2047="Branchement individuel",L2047="Batiment détruit")),3,"")</f>
        <v/>
      </c>
      <c r="U2047" s="58"/>
      <c r="V2047" s="58" t="str">
        <f t="array" ref="V2047">IF(AND(E2047&lt;&gt;"",K2047="OUI",Q2047="OUI"),18,"")</f>
        <v/>
      </c>
      <c r="W2047" s="49" t="str">
        <f t="array" ref="W2047">IF(AND(E2047&lt;&gt;"",K2047="OUI",Q2047="OUI"),60,"")</f>
        <v/>
      </c>
      <c r="X2047" s="56"/>
      <c r="Y2047" s="49"/>
      <c r="Z2047" s="49"/>
      <c r="AA2047" s="51"/>
      <c r="AB2047" s="48"/>
    </row>
    <row r="2048" spans="1:28" x14ac:dyDescent="0.25">
      <c r="A2048" s="152" t="str">
        <f t="array" ref="A2048">IF(D2048="",RIGHT(E2048,7),"")</f>
        <v>5582078</v>
      </c>
      <c r="B2048" s="152">
        <f t="array" ref="B2048">E2048</f>
        <v>10005582078</v>
      </c>
      <c r="C2048" s="61" t="str">
        <f t="array" ref="C2048">IFERROR(VLOOKUP(B2048,RT!A:B,2,FALSE),"")</f>
        <v/>
      </c>
      <c r="D2048" s="7" t="str">
        <f t="array" ref="D2048">IFERROR(VLOOKUP(B2048,RT!A:J,10,FALSE),"")</f>
        <v/>
      </c>
      <c r="E2048" s="203">
        <v>10005582078</v>
      </c>
      <c r="F2048" s="204" t="s">
        <v>1029</v>
      </c>
      <c r="G2048" s="204" t="s">
        <v>70</v>
      </c>
      <c r="H2048" s="204"/>
      <c r="I2048" s="204" t="s">
        <v>1012</v>
      </c>
      <c r="J2048" s="202" t="s">
        <v>75</v>
      </c>
      <c r="K2048" s="169" t="str">
        <f t="array" ref="K2048">IFERROR(VLOOKUP(B2048,RT!A:K,11,FALSE),"")</f>
        <v/>
      </c>
      <c r="L2048" s="170" t="str">
        <f t="array" ref="L2048">IFERROR(VLOOKUP(B2048,RT!A:AJ,36,FALSE),"")</f>
        <v/>
      </c>
      <c r="M2048" s="53" t="str">
        <f t="array" ref="M2048">IFERROR(VLOOKUP(B2048,RT!A:AL,38,FALSE),"")</f>
        <v/>
      </c>
      <c r="N2048" s="52" t="str">
        <f t="array" ref="N2048">IFERROR(VLOOKUP(B2048,RT!A:AK,37,FALSE),"")</f>
        <v/>
      </c>
      <c r="O2048" s="54" t="str">
        <f t="array" ref="O2048">IFERROR(VLOOKUP(B2048,RT!A:I,9,FALSE),"")</f>
        <v/>
      </c>
      <c r="P2048" s="52" t="str">
        <f t="array" ref="P2048">IFERROR(VLOOKUP(B2048,RT!A:H,8,FALSE),"")</f>
        <v/>
      </c>
      <c r="Q2048" s="55" t="str">
        <f t="array" ref="Q2048">IFERROR(VLOOKUP(B2048,RT!A:AA,27,FALSE),"")</f>
        <v/>
      </c>
      <c r="R2048" s="56" t="str">
        <f t="array" ref="R2048">IF(AND(E2048&lt;&gt;"",G2048="INS",K2048="OUI",M2048&gt;0),M2048*IF($O2048&gt;41790,5.94,5.65),"")</f>
        <v/>
      </c>
      <c r="S2048" s="50" t="str">
        <f t="array" ref="S2048">IF(AND(E2048&lt;&gt;"",G2048="REV",K2048="OUI",M2048&gt;0),M2048*IF($O2048&gt;41790,6.2,5.9),"")</f>
        <v/>
      </c>
      <c r="T2048" s="57" t="str">
        <f t="array" ref="T2048">IF(AND(E2048&lt;&gt;"",K2048="NON",OR(L2048="Branchement individuel",L2048="Batiment détruit")),3,"")</f>
        <v/>
      </c>
      <c r="U2048" s="58"/>
      <c r="V2048" s="58" t="str">
        <f t="array" ref="V2048">IF(AND(E2048&lt;&gt;"",K2048="OUI",Q2048="OUI"),18,"")</f>
        <v/>
      </c>
      <c r="W2048" s="49" t="str">
        <f t="array" ref="W2048">IF(AND(E2048&lt;&gt;"",K2048="OUI",Q2048="OUI"),60,"")</f>
        <v/>
      </c>
      <c r="X2048" s="56"/>
      <c r="Y2048" s="49"/>
      <c r="Z2048" s="49"/>
      <c r="AA2048" s="51"/>
      <c r="AB2048" s="48"/>
    </row>
    <row r="2049" spans="1:28" x14ac:dyDescent="0.25">
      <c r="A2049" s="152" t="str">
        <f t="array" ref="A2049">IF(D2049="",RIGHT(E2049,7),"")</f>
        <v>5585165</v>
      </c>
      <c r="B2049" s="152">
        <f t="array" ref="B2049">E2049</f>
        <v>10005585165</v>
      </c>
      <c r="C2049" s="61" t="str">
        <f t="array" ref="C2049">IFERROR(VLOOKUP(B2049,RT!A:B,2,FALSE),"")</f>
        <v/>
      </c>
      <c r="D2049" s="7" t="str">
        <f t="array" ref="D2049">IFERROR(VLOOKUP(B2049,RT!A:J,10,FALSE),"")</f>
        <v/>
      </c>
      <c r="E2049" s="203">
        <v>10005585165</v>
      </c>
      <c r="F2049" s="204" t="s">
        <v>1028</v>
      </c>
      <c r="G2049" s="204" t="s">
        <v>70</v>
      </c>
      <c r="H2049" s="204"/>
      <c r="I2049" s="204" t="s">
        <v>1012</v>
      </c>
      <c r="J2049" s="202" t="s">
        <v>75</v>
      </c>
      <c r="K2049" s="169" t="str">
        <f t="array" ref="K2049">IFERROR(VLOOKUP(B2049,RT!A:K,11,FALSE),"")</f>
        <v/>
      </c>
      <c r="L2049" s="170" t="str">
        <f t="array" ref="L2049">IFERROR(VLOOKUP(B2049,RT!A:AJ,36,FALSE),"")</f>
        <v/>
      </c>
      <c r="M2049" s="53" t="str">
        <f t="array" ref="M2049">IFERROR(VLOOKUP(B2049,RT!A:AL,38,FALSE),"")</f>
        <v/>
      </c>
      <c r="N2049" s="52" t="str">
        <f t="array" ref="N2049">IFERROR(VLOOKUP(B2049,RT!A:AK,37,FALSE),"")</f>
        <v/>
      </c>
      <c r="O2049" s="54" t="str">
        <f t="array" ref="O2049">IFERROR(VLOOKUP(B2049,RT!A:I,9,FALSE),"")</f>
        <v/>
      </c>
      <c r="P2049" s="52" t="str">
        <f t="array" ref="P2049">IFERROR(VLOOKUP(B2049,RT!A:H,8,FALSE),"")</f>
        <v/>
      </c>
      <c r="Q2049" s="55" t="str">
        <f t="array" ref="Q2049">IFERROR(VLOOKUP(B2049,RT!A:AA,27,FALSE),"")</f>
        <v/>
      </c>
      <c r="R2049" s="56" t="str">
        <f t="array" ref="R2049">IF(AND(E2049&lt;&gt;"",G2049="INS",K2049="OUI",M2049&gt;0),M2049*IF($O2049&gt;41790,5.94,5.65),"")</f>
        <v/>
      </c>
      <c r="S2049" s="50" t="str">
        <f t="array" ref="S2049">IF(AND(E2049&lt;&gt;"",G2049="REV",K2049="OUI",M2049&gt;0),M2049*IF($O2049&gt;41790,6.2,5.9),"")</f>
        <v/>
      </c>
      <c r="T2049" s="57" t="str">
        <f t="array" ref="T2049">IF(AND(E2049&lt;&gt;"",K2049="NON",OR(L2049="Branchement individuel",L2049="Batiment détruit")),3,"")</f>
        <v/>
      </c>
      <c r="U2049" s="58"/>
      <c r="V2049" s="58" t="str">
        <f t="array" ref="V2049">IF(AND(E2049&lt;&gt;"",K2049="OUI",Q2049="OUI"),18,"")</f>
        <v/>
      </c>
      <c r="W2049" s="49" t="str">
        <f t="array" ref="W2049">IF(AND(E2049&lt;&gt;"",K2049="OUI",Q2049="OUI"),60,"")</f>
        <v/>
      </c>
      <c r="X2049" s="56"/>
      <c r="Y2049" s="49"/>
      <c r="Z2049" s="49"/>
      <c r="AA2049" s="51"/>
      <c r="AB2049" s="48"/>
    </row>
    <row r="2050" spans="1:28" x14ac:dyDescent="0.25">
      <c r="A2050" s="152" t="str">
        <f t="array" ref="A2050">IF(D2050="",RIGHT(E2050,7),"")</f>
        <v>5584548</v>
      </c>
      <c r="B2050" s="152">
        <f t="array" ref="B2050">E2050</f>
        <v>10005584548</v>
      </c>
      <c r="C2050" s="61" t="str">
        <f t="array" ref="C2050">IFERROR(VLOOKUP(B2050,RT!A:B,2,FALSE),"")</f>
        <v/>
      </c>
      <c r="D2050" s="7" t="str">
        <f t="array" ref="D2050">IFERROR(VLOOKUP(B2050,RT!A:J,10,FALSE),"")</f>
        <v/>
      </c>
      <c r="E2050" s="203">
        <v>10005584548</v>
      </c>
      <c r="F2050" s="204" t="s">
        <v>1027</v>
      </c>
      <c r="G2050" s="204" t="s">
        <v>70</v>
      </c>
      <c r="H2050" s="204"/>
      <c r="I2050" s="204" t="s">
        <v>1012</v>
      </c>
      <c r="J2050" s="202" t="s">
        <v>75</v>
      </c>
      <c r="K2050" s="169" t="str">
        <f t="array" ref="K2050">IFERROR(VLOOKUP(B2050,RT!A:K,11,FALSE),"")</f>
        <v/>
      </c>
      <c r="L2050" s="170" t="str">
        <f t="array" ref="L2050">IFERROR(VLOOKUP(B2050,RT!A:AJ,36,FALSE),"")</f>
        <v/>
      </c>
      <c r="M2050" s="53" t="str">
        <f t="array" ref="M2050">IFERROR(VLOOKUP(B2050,RT!A:AL,38,FALSE),"")</f>
        <v/>
      </c>
      <c r="N2050" s="52" t="str">
        <f t="array" ref="N2050">IFERROR(VLOOKUP(B2050,RT!A:AK,37,FALSE),"")</f>
        <v/>
      </c>
      <c r="O2050" s="54" t="str">
        <f t="array" ref="O2050">IFERROR(VLOOKUP(B2050,RT!A:I,9,FALSE),"")</f>
        <v/>
      </c>
      <c r="P2050" s="52" t="str">
        <f t="array" ref="P2050">IFERROR(VLOOKUP(B2050,RT!A:H,8,FALSE),"")</f>
        <v/>
      </c>
      <c r="Q2050" s="55" t="str">
        <f t="array" ref="Q2050">IFERROR(VLOOKUP(B2050,RT!A:AA,27,FALSE),"")</f>
        <v/>
      </c>
      <c r="R2050" s="56" t="str">
        <f t="array" ref="R2050">IF(AND(E2050&lt;&gt;"",G2050="INS",K2050="OUI",M2050&gt;0),M2050*IF($O2050&gt;41790,5.94,5.65),"")</f>
        <v/>
      </c>
      <c r="S2050" s="50" t="str">
        <f t="array" ref="S2050">IF(AND(E2050&lt;&gt;"",G2050="REV",K2050="OUI",M2050&gt;0),M2050*IF($O2050&gt;41790,6.2,5.9),"")</f>
        <v/>
      </c>
      <c r="T2050" s="57" t="str">
        <f t="array" ref="T2050">IF(AND(E2050&lt;&gt;"",K2050="NON",OR(L2050="Branchement individuel",L2050="Batiment détruit")),3,"")</f>
        <v/>
      </c>
      <c r="U2050" s="58"/>
      <c r="V2050" s="58" t="str">
        <f t="array" ref="V2050">IF(AND(E2050&lt;&gt;"",K2050="OUI",Q2050="OUI"),18,"")</f>
        <v/>
      </c>
      <c r="W2050" s="49" t="str">
        <f t="array" ref="W2050">IF(AND(E2050&lt;&gt;"",K2050="OUI",Q2050="OUI"),60,"")</f>
        <v/>
      </c>
      <c r="X2050" s="56"/>
      <c r="Y2050" s="49"/>
      <c r="Z2050" s="49"/>
      <c r="AA2050" s="51"/>
      <c r="AB2050" s="48"/>
    </row>
    <row r="2051" spans="1:28" x14ac:dyDescent="0.25">
      <c r="A2051" s="152" t="str">
        <f t="array" ref="A2051">IF(D2051="",RIGHT(E2051,7),"")</f>
        <v>5585769</v>
      </c>
      <c r="B2051" s="152">
        <f t="array" ref="B2051">E2051</f>
        <v>10005585769</v>
      </c>
      <c r="C2051" s="61" t="str">
        <f t="array" ref="C2051">IFERROR(VLOOKUP(B2051,RT!A:B,2,FALSE),"")</f>
        <v/>
      </c>
      <c r="D2051" s="7" t="str">
        <f t="array" ref="D2051">IFERROR(VLOOKUP(B2051,RT!A:J,10,FALSE),"")</f>
        <v/>
      </c>
      <c r="E2051" s="203">
        <v>10005585769</v>
      </c>
      <c r="F2051" s="204" t="s">
        <v>1042</v>
      </c>
      <c r="G2051" s="204" t="s">
        <v>70</v>
      </c>
      <c r="H2051" s="204"/>
      <c r="I2051" s="204" t="s">
        <v>1012</v>
      </c>
      <c r="J2051" s="202" t="s">
        <v>75</v>
      </c>
      <c r="K2051" s="169" t="str">
        <f t="array" ref="K2051">IFERROR(VLOOKUP(B2051,RT!A:K,11,FALSE),"")</f>
        <v/>
      </c>
      <c r="L2051" s="170" t="str">
        <f t="array" ref="L2051">IFERROR(VLOOKUP(B2051,RT!A:AJ,36,FALSE),"")</f>
        <v/>
      </c>
      <c r="M2051" s="53" t="str">
        <f t="array" ref="M2051">IFERROR(VLOOKUP(B2051,RT!A:AL,38,FALSE),"")</f>
        <v/>
      </c>
      <c r="N2051" s="52" t="str">
        <f t="array" ref="N2051">IFERROR(VLOOKUP(B2051,RT!A:AK,37,FALSE),"")</f>
        <v/>
      </c>
      <c r="O2051" s="54" t="str">
        <f t="array" ref="O2051">IFERROR(VLOOKUP(B2051,RT!A:I,9,FALSE),"")</f>
        <v/>
      </c>
      <c r="P2051" s="52" t="str">
        <f t="array" ref="P2051">IFERROR(VLOOKUP(B2051,RT!A:H,8,FALSE),"")</f>
        <v/>
      </c>
      <c r="Q2051" s="55" t="str">
        <f t="array" ref="Q2051">IFERROR(VLOOKUP(B2051,RT!A:AA,27,FALSE),"")</f>
        <v/>
      </c>
      <c r="R2051" s="56" t="str">
        <f t="array" ref="R2051">IF(AND(E2051&lt;&gt;"",G2051="INS",K2051="OUI",M2051&gt;0),M2051*IF($O2051&gt;41790,5.94,5.65),"")</f>
        <v/>
      </c>
      <c r="S2051" s="50" t="str">
        <f t="array" ref="S2051">IF(AND(E2051&lt;&gt;"",G2051="REV",K2051="OUI",M2051&gt;0),M2051*IF($O2051&gt;41790,6.2,5.9),"")</f>
        <v/>
      </c>
      <c r="T2051" s="57" t="str">
        <f t="array" ref="T2051">IF(AND(E2051&lt;&gt;"",K2051="NON",OR(L2051="Branchement individuel",L2051="Batiment détruit")),3,"")</f>
        <v/>
      </c>
      <c r="U2051" s="58"/>
      <c r="V2051" s="58" t="str">
        <f t="array" ref="V2051">IF(AND(E2051&lt;&gt;"",K2051="OUI",Q2051="OUI"),18,"")</f>
        <v/>
      </c>
      <c r="W2051" s="49" t="str">
        <f t="array" ref="W2051">IF(AND(E2051&lt;&gt;"",K2051="OUI",Q2051="OUI"),60,"")</f>
        <v/>
      </c>
      <c r="X2051" s="56"/>
      <c r="Y2051" s="49"/>
      <c r="Z2051" s="49"/>
      <c r="AA2051" s="51"/>
      <c r="AB2051" s="48"/>
    </row>
    <row r="2052" spans="1:28" x14ac:dyDescent="0.25">
      <c r="A2052" s="152" t="str">
        <f t="array" ref="A2052">IF(D2052="",RIGHT(E2052,7),"")</f>
        <v>5580799</v>
      </c>
      <c r="B2052" s="152">
        <f t="array" ref="B2052">E2052</f>
        <v>10005580799</v>
      </c>
      <c r="C2052" s="61" t="str">
        <f t="array" ref="C2052">IFERROR(VLOOKUP(B2052,RT!A:B,2,FALSE),"")</f>
        <v/>
      </c>
      <c r="D2052" s="7" t="str">
        <f t="array" ref="D2052">IFERROR(VLOOKUP(B2052,RT!A:J,10,FALSE),"")</f>
        <v/>
      </c>
      <c r="E2052" s="203">
        <v>10005580799</v>
      </c>
      <c r="F2052" s="204" t="s">
        <v>1041</v>
      </c>
      <c r="G2052" s="204" t="s">
        <v>70</v>
      </c>
      <c r="H2052" s="204"/>
      <c r="I2052" s="204" t="s">
        <v>1012</v>
      </c>
      <c r="J2052" s="202" t="s">
        <v>75</v>
      </c>
      <c r="K2052" s="169" t="str">
        <f t="array" ref="K2052">IFERROR(VLOOKUP(B2052,RT!A:K,11,FALSE),"")</f>
        <v/>
      </c>
      <c r="L2052" s="170" t="str">
        <f t="array" ref="L2052">IFERROR(VLOOKUP(B2052,RT!A:AJ,36,FALSE),"")</f>
        <v/>
      </c>
      <c r="M2052" s="53" t="str">
        <f t="array" ref="M2052">IFERROR(VLOOKUP(B2052,RT!A:AL,38,FALSE),"")</f>
        <v/>
      </c>
      <c r="N2052" s="52" t="str">
        <f t="array" ref="N2052">IFERROR(VLOOKUP(B2052,RT!A:AK,37,FALSE),"")</f>
        <v/>
      </c>
      <c r="O2052" s="54" t="str">
        <f t="array" ref="O2052">IFERROR(VLOOKUP(B2052,RT!A:I,9,FALSE),"")</f>
        <v/>
      </c>
      <c r="P2052" s="52" t="str">
        <f t="array" ref="P2052">IFERROR(VLOOKUP(B2052,RT!A:H,8,FALSE),"")</f>
        <v/>
      </c>
      <c r="Q2052" s="55" t="str">
        <f t="array" ref="Q2052">IFERROR(VLOOKUP(B2052,RT!A:AA,27,FALSE),"")</f>
        <v/>
      </c>
      <c r="R2052" s="56" t="str">
        <f t="array" ref="R2052">IF(AND(E2052&lt;&gt;"",G2052="INS",K2052="OUI",M2052&gt;0),M2052*IF($O2052&gt;41790,5.94,5.65),"")</f>
        <v/>
      </c>
      <c r="S2052" s="50" t="str">
        <f t="array" ref="S2052">IF(AND(E2052&lt;&gt;"",G2052="REV",K2052="OUI",M2052&gt;0),M2052*IF($O2052&gt;41790,6.2,5.9),"")</f>
        <v/>
      </c>
      <c r="T2052" s="57" t="str">
        <f t="array" ref="T2052">IF(AND(E2052&lt;&gt;"",K2052="NON",OR(L2052="Branchement individuel",L2052="Batiment détruit")),3,"")</f>
        <v/>
      </c>
      <c r="U2052" s="58"/>
      <c r="V2052" s="58" t="str">
        <f t="array" ref="V2052">IF(AND(E2052&lt;&gt;"",K2052="OUI",Q2052="OUI"),18,"")</f>
        <v/>
      </c>
      <c r="W2052" s="49" t="str">
        <f t="array" ref="W2052">IF(AND(E2052&lt;&gt;"",K2052="OUI",Q2052="OUI"),60,"")</f>
        <v/>
      </c>
      <c r="X2052" s="56"/>
      <c r="Y2052" s="49"/>
      <c r="Z2052" s="49"/>
      <c r="AA2052" s="51"/>
      <c r="AB2052" s="48"/>
    </row>
    <row r="2053" spans="1:28" x14ac:dyDescent="0.25">
      <c r="A2053" s="152" t="str">
        <f t="array" ref="A2053">IF(D2053="",RIGHT(E2053,7),"")</f>
        <v>5583914</v>
      </c>
      <c r="B2053" s="152">
        <f t="array" ref="B2053">E2053</f>
        <v>10005583914</v>
      </c>
      <c r="C2053" s="61" t="str">
        <f t="array" ref="C2053">IFERROR(VLOOKUP(B2053,RT!A:B,2,FALSE),"")</f>
        <v/>
      </c>
      <c r="D2053" s="7" t="str">
        <f t="array" ref="D2053">IFERROR(VLOOKUP(B2053,RT!A:J,10,FALSE),"")</f>
        <v/>
      </c>
      <c r="E2053" s="203">
        <v>10005583914</v>
      </c>
      <c r="F2053" s="204" t="s">
        <v>1038</v>
      </c>
      <c r="G2053" s="204" t="s">
        <v>70</v>
      </c>
      <c r="H2053" s="204"/>
      <c r="I2053" s="204" t="s">
        <v>1012</v>
      </c>
      <c r="J2053" s="202" t="s">
        <v>75</v>
      </c>
      <c r="K2053" s="169" t="str">
        <f t="array" ref="K2053">IFERROR(VLOOKUP(B2053,RT!A:K,11,FALSE),"")</f>
        <v/>
      </c>
      <c r="L2053" s="170" t="str">
        <f t="array" ref="L2053">IFERROR(VLOOKUP(B2053,RT!A:AJ,36,FALSE),"")</f>
        <v/>
      </c>
      <c r="M2053" s="53" t="str">
        <f t="array" ref="M2053">IFERROR(VLOOKUP(B2053,RT!A:AL,38,FALSE),"")</f>
        <v/>
      </c>
      <c r="N2053" s="52" t="str">
        <f t="array" ref="N2053">IFERROR(VLOOKUP(B2053,RT!A:AK,37,FALSE),"")</f>
        <v/>
      </c>
      <c r="O2053" s="54" t="str">
        <f t="array" ref="O2053">IFERROR(VLOOKUP(B2053,RT!A:I,9,FALSE),"")</f>
        <v/>
      </c>
      <c r="P2053" s="52" t="str">
        <f t="array" ref="P2053">IFERROR(VLOOKUP(B2053,RT!A:H,8,FALSE),"")</f>
        <v/>
      </c>
      <c r="Q2053" s="55" t="str">
        <f t="array" ref="Q2053">IFERROR(VLOOKUP(B2053,RT!A:AA,27,FALSE),"")</f>
        <v/>
      </c>
      <c r="R2053" s="56" t="str">
        <f t="array" ref="R2053">IF(AND(E2053&lt;&gt;"",G2053="INS",K2053="OUI",M2053&gt;0),M2053*IF($O2053&gt;41790,5.94,5.65),"")</f>
        <v/>
      </c>
      <c r="S2053" s="50" t="str">
        <f t="array" ref="S2053">IF(AND(E2053&lt;&gt;"",G2053="REV",K2053="OUI",M2053&gt;0),M2053*IF($O2053&gt;41790,6.2,5.9),"")</f>
        <v/>
      </c>
      <c r="T2053" s="57" t="str">
        <f t="array" ref="T2053">IF(AND(E2053&lt;&gt;"",K2053="NON",OR(L2053="Branchement individuel",L2053="Batiment détruit")),3,"")</f>
        <v/>
      </c>
      <c r="U2053" s="58"/>
      <c r="V2053" s="58" t="str">
        <f t="array" ref="V2053">IF(AND(E2053&lt;&gt;"",K2053="OUI",Q2053="OUI"),18,"")</f>
        <v/>
      </c>
      <c r="W2053" s="49" t="str">
        <f t="array" ref="W2053">IF(AND(E2053&lt;&gt;"",K2053="OUI",Q2053="OUI"),60,"")</f>
        <v/>
      </c>
      <c r="X2053" s="56"/>
      <c r="Y2053" s="49"/>
      <c r="Z2053" s="49"/>
      <c r="AA2053" s="51"/>
      <c r="AB2053" s="48"/>
    </row>
    <row r="2054" spans="1:28" x14ac:dyDescent="0.25">
      <c r="A2054" s="152" t="str">
        <f t="array" ref="A2054">IF(D2054="",RIGHT(E2054,7),"")</f>
        <v>5580801</v>
      </c>
      <c r="B2054" s="152">
        <f t="array" ref="B2054">E2054</f>
        <v>10005580801</v>
      </c>
      <c r="C2054" s="61" t="str">
        <f t="array" ref="C2054">IFERROR(VLOOKUP(B2054,RT!A:B,2,FALSE),"")</f>
        <v/>
      </c>
      <c r="D2054" s="7" t="str">
        <f t="array" ref="D2054">IFERROR(VLOOKUP(B2054,RT!A:J,10,FALSE),"")</f>
        <v/>
      </c>
      <c r="E2054" s="203">
        <v>10005580801</v>
      </c>
      <c r="F2054" s="204" t="s">
        <v>1031</v>
      </c>
      <c r="G2054" s="204" t="s">
        <v>70</v>
      </c>
      <c r="H2054" s="204"/>
      <c r="I2054" s="204" t="s">
        <v>1012</v>
      </c>
      <c r="J2054" s="202" t="s">
        <v>75</v>
      </c>
      <c r="K2054" s="169" t="str">
        <f t="array" ref="K2054">IFERROR(VLOOKUP(B2054,RT!A:K,11,FALSE),"")</f>
        <v/>
      </c>
      <c r="L2054" s="170" t="str">
        <f t="array" ref="L2054">IFERROR(VLOOKUP(B2054,RT!A:AJ,36,FALSE),"")</f>
        <v/>
      </c>
      <c r="M2054" s="53" t="str">
        <f t="array" ref="M2054">IFERROR(VLOOKUP(B2054,RT!A:AL,38,FALSE),"")</f>
        <v/>
      </c>
      <c r="N2054" s="52" t="str">
        <f t="array" ref="N2054">IFERROR(VLOOKUP(B2054,RT!A:AK,37,FALSE),"")</f>
        <v/>
      </c>
      <c r="O2054" s="54" t="str">
        <f t="array" ref="O2054">IFERROR(VLOOKUP(B2054,RT!A:I,9,FALSE),"")</f>
        <v/>
      </c>
      <c r="P2054" s="52" t="str">
        <f t="array" ref="P2054">IFERROR(VLOOKUP(B2054,RT!A:H,8,FALSE),"")</f>
        <v/>
      </c>
      <c r="Q2054" s="55" t="str">
        <f t="array" ref="Q2054">IFERROR(VLOOKUP(B2054,RT!A:AA,27,FALSE),"")</f>
        <v/>
      </c>
      <c r="R2054" s="56" t="str">
        <f t="array" ref="R2054">IF(AND(E2054&lt;&gt;"",G2054="INS",K2054="OUI",M2054&gt;0),M2054*IF($O2054&gt;41790,5.94,5.65),"")</f>
        <v/>
      </c>
      <c r="S2054" s="50" t="str">
        <f t="array" ref="S2054">IF(AND(E2054&lt;&gt;"",G2054="REV",K2054="OUI",M2054&gt;0),M2054*IF($O2054&gt;41790,6.2,5.9),"")</f>
        <v/>
      </c>
      <c r="T2054" s="57" t="str">
        <f t="array" ref="T2054">IF(AND(E2054&lt;&gt;"",K2054="NON",OR(L2054="Branchement individuel",L2054="Batiment détruit")),3,"")</f>
        <v/>
      </c>
      <c r="U2054" s="58"/>
      <c r="V2054" s="58" t="str">
        <f t="array" ref="V2054">IF(AND(E2054&lt;&gt;"",K2054="OUI",Q2054="OUI"),18,"")</f>
        <v/>
      </c>
      <c r="W2054" s="49" t="str">
        <f t="array" ref="W2054">IF(AND(E2054&lt;&gt;"",K2054="OUI",Q2054="OUI"),60,"")</f>
        <v/>
      </c>
      <c r="X2054" s="56"/>
      <c r="Y2054" s="49"/>
      <c r="Z2054" s="49"/>
      <c r="AA2054" s="51"/>
      <c r="AB2054" s="48"/>
    </row>
    <row r="2055" spans="1:28" x14ac:dyDescent="0.25">
      <c r="A2055" s="152" t="str">
        <f t="array" ref="A2055">IF(D2055="",RIGHT(E2055,7),"")</f>
        <v>5585170</v>
      </c>
      <c r="B2055" s="152">
        <f t="array" ref="B2055">E2055</f>
        <v>10005585170</v>
      </c>
      <c r="C2055" s="61" t="str">
        <f t="array" ref="C2055">IFERROR(VLOOKUP(B2055,RT!A:B,2,FALSE),"")</f>
        <v/>
      </c>
      <c r="D2055" s="7" t="str">
        <f t="array" ref="D2055">IFERROR(VLOOKUP(B2055,RT!A:J,10,FALSE),"")</f>
        <v/>
      </c>
      <c r="E2055" s="203">
        <v>10005585170</v>
      </c>
      <c r="F2055" s="204" t="s">
        <v>1017</v>
      </c>
      <c r="G2055" s="204" t="s">
        <v>70</v>
      </c>
      <c r="H2055" s="204"/>
      <c r="I2055" s="204" t="s">
        <v>1012</v>
      </c>
      <c r="J2055" s="202" t="s">
        <v>75</v>
      </c>
      <c r="K2055" s="169" t="str">
        <f t="array" ref="K2055">IFERROR(VLOOKUP(B2055,RT!A:K,11,FALSE),"")</f>
        <v/>
      </c>
      <c r="L2055" s="170" t="str">
        <f t="array" ref="L2055">IFERROR(VLOOKUP(B2055,RT!A:AJ,36,FALSE),"")</f>
        <v/>
      </c>
      <c r="M2055" s="53" t="str">
        <f t="array" ref="M2055">IFERROR(VLOOKUP(B2055,RT!A:AL,38,FALSE),"")</f>
        <v/>
      </c>
      <c r="N2055" s="52" t="str">
        <f t="array" ref="N2055">IFERROR(VLOOKUP(B2055,RT!A:AK,37,FALSE),"")</f>
        <v/>
      </c>
      <c r="O2055" s="54" t="str">
        <f t="array" ref="O2055">IFERROR(VLOOKUP(B2055,RT!A:I,9,FALSE),"")</f>
        <v/>
      </c>
      <c r="P2055" s="52" t="str">
        <f t="array" ref="P2055">IFERROR(VLOOKUP(B2055,RT!A:H,8,FALSE),"")</f>
        <v/>
      </c>
      <c r="Q2055" s="55" t="str">
        <f t="array" ref="Q2055">IFERROR(VLOOKUP(B2055,RT!A:AA,27,FALSE),"")</f>
        <v/>
      </c>
      <c r="R2055" s="56" t="str">
        <f t="array" ref="R2055">IF(AND(E2055&lt;&gt;"",G2055="INS",K2055="OUI",M2055&gt;0),M2055*IF($O2055&gt;41790,5.94,5.65),"")</f>
        <v/>
      </c>
      <c r="S2055" s="50" t="str">
        <f t="array" ref="S2055">IF(AND(E2055&lt;&gt;"",G2055="REV",K2055="OUI",M2055&gt;0),M2055*IF($O2055&gt;41790,6.2,5.9),"")</f>
        <v/>
      </c>
      <c r="T2055" s="57" t="str">
        <f t="array" ref="T2055">IF(AND(E2055&lt;&gt;"",K2055="NON",OR(L2055="Branchement individuel",L2055="Batiment détruit")),3,"")</f>
        <v/>
      </c>
      <c r="U2055" s="58"/>
      <c r="V2055" s="58" t="str">
        <f t="array" ref="V2055">IF(AND(E2055&lt;&gt;"",K2055="OUI",Q2055="OUI"),18,"")</f>
        <v/>
      </c>
      <c r="W2055" s="49" t="str">
        <f t="array" ref="W2055">IF(AND(E2055&lt;&gt;"",K2055="OUI",Q2055="OUI"),60,"")</f>
        <v/>
      </c>
      <c r="X2055" s="56"/>
      <c r="Y2055" s="49"/>
      <c r="Z2055" s="49"/>
      <c r="AA2055" s="51"/>
      <c r="AB2055" s="48"/>
    </row>
    <row r="2056" spans="1:28" x14ac:dyDescent="0.25">
      <c r="A2056" s="152" t="str">
        <f t="array" ref="A2056">IF(D2056="",RIGHT(E2056,7),"")</f>
        <v>5582079</v>
      </c>
      <c r="B2056" s="152">
        <f t="array" ref="B2056">E2056</f>
        <v>10005582079</v>
      </c>
      <c r="C2056" s="61" t="str">
        <f t="array" ref="C2056">IFERROR(VLOOKUP(B2056,RT!A:B,2,FALSE),"")</f>
        <v/>
      </c>
      <c r="D2056" s="7" t="str">
        <f t="array" ref="D2056">IFERROR(VLOOKUP(B2056,RT!A:J,10,FALSE),"")</f>
        <v/>
      </c>
      <c r="E2056" s="203">
        <v>10005582079</v>
      </c>
      <c r="F2056" s="204" t="s">
        <v>1025</v>
      </c>
      <c r="G2056" s="204" t="s">
        <v>70</v>
      </c>
      <c r="H2056" s="204"/>
      <c r="I2056" s="204" t="s">
        <v>1012</v>
      </c>
      <c r="J2056" s="202" t="s">
        <v>75</v>
      </c>
      <c r="K2056" s="169" t="str">
        <f t="array" ref="K2056">IFERROR(VLOOKUP(B2056,RT!A:K,11,FALSE),"")</f>
        <v/>
      </c>
      <c r="L2056" s="170" t="str">
        <f t="array" ref="L2056">IFERROR(VLOOKUP(B2056,RT!A:AJ,36,FALSE),"")</f>
        <v/>
      </c>
      <c r="M2056" s="53" t="str">
        <f t="array" ref="M2056">IFERROR(VLOOKUP(B2056,RT!A:AL,38,FALSE),"")</f>
        <v/>
      </c>
      <c r="N2056" s="52" t="str">
        <f t="array" ref="N2056">IFERROR(VLOOKUP(B2056,RT!A:AK,37,FALSE),"")</f>
        <v/>
      </c>
      <c r="O2056" s="54" t="str">
        <f t="array" ref="O2056">IFERROR(VLOOKUP(B2056,RT!A:I,9,FALSE),"")</f>
        <v/>
      </c>
      <c r="P2056" s="52" t="str">
        <f t="array" ref="P2056">IFERROR(VLOOKUP(B2056,RT!A:H,8,FALSE),"")</f>
        <v/>
      </c>
      <c r="Q2056" s="55" t="str">
        <f t="array" ref="Q2056">IFERROR(VLOOKUP(B2056,RT!A:AA,27,FALSE),"")</f>
        <v/>
      </c>
      <c r="R2056" s="56" t="str">
        <f t="array" ref="R2056">IF(AND(E2056&lt;&gt;"",G2056="INS",K2056="OUI",M2056&gt;0),M2056*IF($O2056&gt;41790,5.94,5.65),"")</f>
        <v/>
      </c>
      <c r="S2056" s="50" t="str">
        <f t="array" ref="S2056">IF(AND(E2056&lt;&gt;"",G2056="REV",K2056="OUI",M2056&gt;0),M2056*IF($O2056&gt;41790,6.2,5.9),"")</f>
        <v/>
      </c>
      <c r="T2056" s="57" t="str">
        <f t="array" ref="T2056">IF(AND(E2056&lt;&gt;"",K2056="NON",OR(L2056="Branchement individuel",L2056="Batiment détruit")),3,"")</f>
        <v/>
      </c>
      <c r="U2056" s="58"/>
      <c r="V2056" s="58" t="str">
        <f t="array" ref="V2056">IF(AND(E2056&lt;&gt;"",K2056="OUI",Q2056="OUI"),18,"")</f>
        <v/>
      </c>
      <c r="W2056" s="49" t="str">
        <f t="array" ref="W2056">IF(AND(E2056&lt;&gt;"",K2056="OUI",Q2056="OUI"),60,"")</f>
        <v/>
      </c>
      <c r="X2056" s="56"/>
      <c r="Y2056" s="49"/>
      <c r="Z2056" s="49"/>
      <c r="AA2056" s="51"/>
      <c r="AB2056" s="48"/>
    </row>
    <row r="2057" spans="1:28" x14ac:dyDescent="0.25">
      <c r="A2057" s="152" t="str">
        <f t="array" ref="A2057">IF(D2057="",RIGHT(E2057,7),"")</f>
        <v>5583332</v>
      </c>
      <c r="B2057" s="152">
        <f t="array" ref="B2057">E2057</f>
        <v>10005583332</v>
      </c>
      <c r="C2057" s="61" t="str">
        <f t="array" ref="C2057">IFERROR(VLOOKUP(B2057,RT!A:B,2,FALSE),"")</f>
        <v/>
      </c>
      <c r="D2057" s="7" t="str">
        <f t="array" ref="D2057">IFERROR(VLOOKUP(B2057,RT!A:J,10,FALSE),"")</f>
        <v/>
      </c>
      <c r="E2057" s="203">
        <v>10005583332</v>
      </c>
      <c r="F2057" s="204" t="s">
        <v>1026</v>
      </c>
      <c r="G2057" s="204" t="s">
        <v>70</v>
      </c>
      <c r="H2057" s="204"/>
      <c r="I2057" s="204" t="s">
        <v>1012</v>
      </c>
      <c r="J2057" s="202" t="s">
        <v>75</v>
      </c>
      <c r="K2057" s="169" t="str">
        <f t="array" ref="K2057">IFERROR(VLOOKUP(B2057,RT!A:K,11,FALSE),"")</f>
        <v/>
      </c>
      <c r="L2057" s="170" t="str">
        <f t="array" ref="L2057">IFERROR(VLOOKUP(B2057,RT!A:AJ,36,FALSE),"")</f>
        <v/>
      </c>
      <c r="M2057" s="53" t="str">
        <f t="array" ref="M2057">IFERROR(VLOOKUP(B2057,RT!A:AL,38,FALSE),"")</f>
        <v/>
      </c>
      <c r="N2057" s="52" t="str">
        <f t="array" ref="N2057">IFERROR(VLOOKUP(B2057,RT!A:AK,37,FALSE),"")</f>
        <v/>
      </c>
      <c r="O2057" s="54" t="str">
        <f t="array" ref="O2057">IFERROR(VLOOKUP(B2057,RT!A:I,9,FALSE),"")</f>
        <v/>
      </c>
      <c r="P2057" s="52" t="str">
        <f t="array" ref="P2057">IFERROR(VLOOKUP(B2057,RT!A:H,8,FALSE),"")</f>
        <v/>
      </c>
      <c r="Q2057" s="55" t="str">
        <f t="array" ref="Q2057">IFERROR(VLOOKUP(B2057,RT!A:AA,27,FALSE),"")</f>
        <v/>
      </c>
      <c r="R2057" s="56" t="str">
        <f t="array" ref="R2057">IF(AND(E2057&lt;&gt;"",G2057="INS",K2057="OUI",M2057&gt;0),M2057*IF($O2057&gt;41790,5.94,5.65),"")</f>
        <v/>
      </c>
      <c r="S2057" s="50" t="str">
        <f t="array" ref="S2057">IF(AND(E2057&lt;&gt;"",G2057="REV",K2057="OUI",M2057&gt;0),M2057*IF($O2057&gt;41790,6.2,5.9),"")</f>
        <v/>
      </c>
      <c r="T2057" s="57" t="str">
        <f t="array" ref="T2057">IF(AND(E2057&lt;&gt;"",K2057="NON",OR(L2057="Branchement individuel",L2057="Batiment détruit")),3,"")</f>
        <v/>
      </c>
      <c r="U2057" s="58"/>
      <c r="V2057" s="58" t="str">
        <f t="array" ref="V2057">IF(AND(E2057&lt;&gt;"",K2057="OUI",Q2057="OUI"),18,"")</f>
        <v/>
      </c>
      <c r="W2057" s="49" t="str">
        <f t="array" ref="W2057">IF(AND(E2057&lt;&gt;"",K2057="OUI",Q2057="OUI"),60,"")</f>
        <v/>
      </c>
      <c r="X2057" s="56"/>
      <c r="Y2057" s="49"/>
      <c r="Z2057" s="49"/>
      <c r="AA2057" s="51"/>
      <c r="AB2057" s="48"/>
    </row>
    <row r="2058" spans="1:28" x14ac:dyDescent="0.25">
      <c r="A2058" s="152" t="str">
        <f t="array" ref="A2058">IF(D2058="",RIGHT(E2058,7),"")</f>
        <v>5581470</v>
      </c>
      <c r="B2058" s="152">
        <f t="array" ref="B2058">E2058</f>
        <v>10005581470</v>
      </c>
      <c r="C2058" s="61" t="str">
        <f t="array" ref="C2058">IFERROR(VLOOKUP(B2058,RT!A:B,2,FALSE),"")</f>
        <v/>
      </c>
      <c r="D2058" s="7" t="str">
        <f t="array" ref="D2058">IFERROR(VLOOKUP(B2058,RT!A:J,10,FALSE),"")</f>
        <v/>
      </c>
      <c r="E2058" s="203">
        <v>10005581470</v>
      </c>
      <c r="F2058" s="204" t="s">
        <v>1022</v>
      </c>
      <c r="G2058" s="204" t="s">
        <v>70</v>
      </c>
      <c r="H2058" s="204"/>
      <c r="I2058" s="204" t="s">
        <v>1012</v>
      </c>
      <c r="J2058" s="202" t="s">
        <v>75</v>
      </c>
      <c r="K2058" s="169" t="str">
        <f t="array" ref="K2058">IFERROR(VLOOKUP(B2058,RT!A:K,11,FALSE),"")</f>
        <v/>
      </c>
      <c r="L2058" s="170" t="str">
        <f t="array" ref="L2058">IFERROR(VLOOKUP(B2058,RT!A:AJ,36,FALSE),"")</f>
        <v/>
      </c>
      <c r="M2058" s="53" t="str">
        <f t="array" ref="M2058">IFERROR(VLOOKUP(B2058,RT!A:AL,38,FALSE),"")</f>
        <v/>
      </c>
      <c r="N2058" s="52" t="str">
        <f t="array" ref="N2058">IFERROR(VLOOKUP(B2058,RT!A:AK,37,FALSE),"")</f>
        <v/>
      </c>
      <c r="O2058" s="54" t="str">
        <f t="array" ref="O2058">IFERROR(VLOOKUP(B2058,RT!A:I,9,FALSE),"")</f>
        <v/>
      </c>
      <c r="P2058" s="52" t="str">
        <f t="array" ref="P2058">IFERROR(VLOOKUP(B2058,RT!A:H,8,FALSE),"")</f>
        <v/>
      </c>
      <c r="Q2058" s="55" t="str">
        <f t="array" ref="Q2058">IFERROR(VLOOKUP(B2058,RT!A:AA,27,FALSE),"")</f>
        <v/>
      </c>
      <c r="R2058" s="56" t="str">
        <f t="array" ref="R2058">IF(AND(E2058&lt;&gt;"",G2058="INS",K2058="OUI",M2058&gt;0),M2058*IF($O2058&gt;41790,5.94,5.65),"")</f>
        <v/>
      </c>
      <c r="S2058" s="50" t="str">
        <f t="array" ref="S2058">IF(AND(E2058&lt;&gt;"",G2058="REV",K2058="OUI",M2058&gt;0),M2058*IF($O2058&gt;41790,6.2,5.9),"")</f>
        <v/>
      </c>
      <c r="T2058" s="57" t="str">
        <f t="array" ref="T2058">IF(AND(E2058&lt;&gt;"",K2058="NON",OR(L2058="Branchement individuel",L2058="Batiment détruit")),3,"")</f>
        <v/>
      </c>
      <c r="U2058" s="58"/>
      <c r="V2058" s="58" t="str">
        <f t="array" ref="V2058">IF(AND(E2058&lt;&gt;"",K2058="OUI",Q2058="OUI"),18,"")</f>
        <v/>
      </c>
      <c r="W2058" s="49" t="str">
        <f t="array" ref="W2058">IF(AND(E2058&lt;&gt;"",K2058="OUI",Q2058="OUI"),60,"")</f>
        <v/>
      </c>
      <c r="X2058" s="56"/>
      <c r="Y2058" s="49"/>
      <c r="Z2058" s="49"/>
      <c r="AA2058" s="51"/>
      <c r="AB2058" s="48"/>
    </row>
    <row r="2059" spans="1:28" x14ac:dyDescent="0.25">
      <c r="A2059" s="152" t="str">
        <f t="array" ref="A2059">IF(D2059="",RIGHT(E2059,7),"")</f>
        <v>5582695</v>
      </c>
      <c r="B2059" s="152">
        <f t="array" ref="B2059">E2059</f>
        <v>10005582695</v>
      </c>
      <c r="C2059" s="61" t="str">
        <f t="array" ref="C2059">IFERROR(VLOOKUP(B2059,RT!A:B,2,FALSE),"")</f>
        <v/>
      </c>
      <c r="D2059" s="7" t="str">
        <f t="array" ref="D2059">IFERROR(VLOOKUP(B2059,RT!A:J,10,FALSE),"")</f>
        <v/>
      </c>
      <c r="E2059" s="203">
        <v>10005582695</v>
      </c>
      <c r="F2059" s="204" t="s">
        <v>1030</v>
      </c>
      <c r="G2059" s="204" t="s">
        <v>70</v>
      </c>
      <c r="H2059" s="204"/>
      <c r="I2059" s="204" t="s">
        <v>1012</v>
      </c>
      <c r="J2059" s="202" t="s">
        <v>75</v>
      </c>
      <c r="K2059" s="169" t="str">
        <f t="array" ref="K2059">IFERROR(VLOOKUP(B2059,RT!A:K,11,FALSE),"")</f>
        <v/>
      </c>
      <c r="L2059" s="170" t="str">
        <f t="array" ref="L2059">IFERROR(VLOOKUP(B2059,RT!A:AJ,36,FALSE),"")</f>
        <v/>
      </c>
      <c r="M2059" s="53" t="str">
        <f t="array" ref="M2059">IFERROR(VLOOKUP(B2059,RT!A:AL,38,FALSE),"")</f>
        <v/>
      </c>
      <c r="N2059" s="52" t="str">
        <f t="array" ref="N2059">IFERROR(VLOOKUP(B2059,RT!A:AK,37,FALSE),"")</f>
        <v/>
      </c>
      <c r="O2059" s="54" t="str">
        <f t="array" ref="O2059">IFERROR(VLOOKUP(B2059,RT!A:I,9,FALSE),"")</f>
        <v/>
      </c>
      <c r="P2059" s="52" t="str">
        <f t="array" ref="P2059">IFERROR(VLOOKUP(B2059,RT!A:H,8,FALSE),"")</f>
        <v/>
      </c>
      <c r="Q2059" s="55" t="str">
        <f t="array" ref="Q2059">IFERROR(VLOOKUP(B2059,RT!A:AA,27,FALSE),"")</f>
        <v/>
      </c>
      <c r="R2059" s="56" t="str">
        <f t="array" ref="R2059">IF(AND(E2059&lt;&gt;"",G2059="INS",K2059="OUI",M2059&gt;0),M2059*IF($O2059&gt;41790,5.94,5.65),"")</f>
        <v/>
      </c>
      <c r="S2059" s="50" t="str">
        <f t="array" ref="S2059">IF(AND(E2059&lt;&gt;"",G2059="REV",K2059="OUI",M2059&gt;0),M2059*IF($O2059&gt;41790,6.2,5.9),"")</f>
        <v/>
      </c>
      <c r="T2059" s="57" t="str">
        <f t="array" ref="T2059">IF(AND(E2059&lt;&gt;"",K2059="NON",OR(L2059="Branchement individuel",L2059="Batiment détruit")),3,"")</f>
        <v/>
      </c>
      <c r="U2059" s="58"/>
      <c r="V2059" s="58" t="str">
        <f t="array" ref="V2059">IF(AND(E2059&lt;&gt;"",K2059="OUI",Q2059="OUI"),18,"")</f>
        <v/>
      </c>
      <c r="W2059" s="49" t="str">
        <f t="array" ref="W2059">IF(AND(E2059&lt;&gt;"",K2059="OUI",Q2059="OUI"),60,"")</f>
        <v/>
      </c>
      <c r="X2059" s="56"/>
      <c r="Y2059" s="49"/>
      <c r="Z2059" s="49"/>
      <c r="AA2059" s="51"/>
      <c r="AB2059" s="48"/>
    </row>
    <row r="2060" spans="1:28" x14ac:dyDescent="0.25">
      <c r="A2060" s="152" t="str">
        <f t="array" ref="A2060">IF(D2060="",RIGHT(E2060,7),"")</f>
        <v>5581463</v>
      </c>
      <c r="B2060" s="152">
        <f t="array" ref="B2060">E2060</f>
        <v>10005581463</v>
      </c>
      <c r="C2060" s="61" t="str">
        <f t="array" ref="C2060">IFERROR(VLOOKUP(B2060,RT!A:B,2,FALSE),"")</f>
        <v/>
      </c>
      <c r="D2060" s="7" t="str">
        <f t="array" ref="D2060">IFERROR(VLOOKUP(B2060,RT!A:J,10,FALSE),"")</f>
        <v/>
      </c>
      <c r="E2060" s="203">
        <v>10005581463</v>
      </c>
      <c r="F2060" s="204" t="s">
        <v>1074</v>
      </c>
      <c r="G2060" s="204" t="s">
        <v>70</v>
      </c>
      <c r="H2060" s="204"/>
      <c r="I2060" s="204" t="s">
        <v>1012</v>
      </c>
      <c r="J2060" s="202" t="s">
        <v>75</v>
      </c>
      <c r="K2060" s="169" t="str">
        <f t="array" ref="K2060">IFERROR(VLOOKUP(B2060,RT!A:K,11,FALSE),"")</f>
        <v/>
      </c>
      <c r="L2060" s="170" t="str">
        <f t="array" ref="L2060">IFERROR(VLOOKUP(B2060,RT!A:AJ,36,FALSE),"")</f>
        <v/>
      </c>
      <c r="M2060" s="53" t="str">
        <f t="array" ref="M2060">IFERROR(VLOOKUP(B2060,RT!A:AL,38,FALSE),"")</f>
        <v/>
      </c>
      <c r="N2060" s="52" t="str">
        <f t="array" ref="N2060">IFERROR(VLOOKUP(B2060,RT!A:AK,37,FALSE),"")</f>
        <v/>
      </c>
      <c r="O2060" s="54" t="str">
        <f t="array" ref="O2060">IFERROR(VLOOKUP(B2060,RT!A:I,9,FALSE),"")</f>
        <v/>
      </c>
      <c r="P2060" s="52" t="str">
        <f t="array" ref="P2060">IFERROR(VLOOKUP(B2060,RT!A:H,8,FALSE),"")</f>
        <v/>
      </c>
      <c r="Q2060" s="55" t="str">
        <f t="array" ref="Q2060">IFERROR(VLOOKUP(B2060,RT!A:AA,27,FALSE),"")</f>
        <v/>
      </c>
      <c r="R2060" s="56" t="str">
        <f t="array" ref="R2060">IF(AND(E2060&lt;&gt;"",G2060="INS",K2060="OUI",M2060&gt;0),M2060*IF($O2060&gt;41790,5.94,5.65),"")</f>
        <v/>
      </c>
      <c r="S2060" s="50" t="str">
        <f t="array" ref="S2060">IF(AND(E2060&lt;&gt;"",G2060="REV",K2060="OUI",M2060&gt;0),M2060*IF($O2060&gt;41790,6.2,5.9),"")</f>
        <v/>
      </c>
      <c r="T2060" s="57" t="str">
        <f t="array" ref="T2060">IF(AND(E2060&lt;&gt;"",K2060="NON",OR(L2060="Branchement individuel",L2060="Batiment détruit")),3,"")</f>
        <v/>
      </c>
      <c r="U2060" s="58"/>
      <c r="V2060" s="58" t="str">
        <f t="array" ref="V2060">IF(AND(E2060&lt;&gt;"",K2060="OUI",Q2060="OUI"),18,"")</f>
        <v/>
      </c>
      <c r="W2060" s="49" t="str">
        <f t="array" ref="W2060">IF(AND(E2060&lt;&gt;"",K2060="OUI",Q2060="OUI"),60,"")</f>
        <v/>
      </c>
      <c r="X2060" s="56"/>
      <c r="Y2060" s="49"/>
      <c r="Z2060" s="49"/>
      <c r="AA2060" s="51"/>
      <c r="AB2060" s="48"/>
    </row>
    <row r="2061" spans="1:28" x14ac:dyDescent="0.25">
      <c r="A2061" s="152" t="str">
        <f t="array" ref="A2061">IF(D2061="",RIGHT(E2061,7),"")</f>
        <v>5560309</v>
      </c>
      <c r="B2061" s="152">
        <f t="array" ref="B2061">E2061</f>
        <v>10005560309</v>
      </c>
      <c r="C2061" s="61" t="str">
        <f t="array" ref="C2061">IFERROR(VLOOKUP(B2061,RT!A:B,2,FALSE),"")</f>
        <v/>
      </c>
      <c r="D2061" s="7" t="str">
        <f t="array" ref="D2061">IFERROR(VLOOKUP(B2061,RT!A:J,10,FALSE),"")</f>
        <v/>
      </c>
      <c r="E2061" s="203">
        <v>10005560309</v>
      </c>
      <c r="F2061" s="204" t="s">
        <v>1095</v>
      </c>
      <c r="G2061" s="204" t="s">
        <v>70</v>
      </c>
      <c r="H2061" s="204"/>
      <c r="I2061" s="204" t="s">
        <v>1012</v>
      </c>
      <c r="J2061" s="202" t="s">
        <v>75</v>
      </c>
      <c r="K2061" s="169" t="str">
        <f t="array" ref="K2061">IFERROR(VLOOKUP(B2061,RT!A:K,11,FALSE),"")</f>
        <v/>
      </c>
      <c r="L2061" s="170" t="str">
        <f t="array" ref="L2061">IFERROR(VLOOKUP(B2061,RT!A:AJ,36,FALSE),"")</f>
        <v/>
      </c>
      <c r="M2061" s="53" t="str">
        <f t="array" ref="M2061">IFERROR(VLOOKUP(B2061,RT!A:AL,38,FALSE),"")</f>
        <v/>
      </c>
      <c r="N2061" s="52" t="str">
        <f t="array" ref="N2061">IFERROR(VLOOKUP(B2061,RT!A:AK,37,FALSE),"")</f>
        <v/>
      </c>
      <c r="O2061" s="54" t="str">
        <f t="array" ref="O2061">IFERROR(VLOOKUP(B2061,RT!A:I,9,FALSE),"")</f>
        <v/>
      </c>
      <c r="P2061" s="52" t="str">
        <f t="array" ref="P2061">IFERROR(VLOOKUP(B2061,RT!A:H,8,FALSE),"")</f>
        <v/>
      </c>
      <c r="Q2061" s="55" t="str">
        <f t="array" ref="Q2061">IFERROR(VLOOKUP(B2061,RT!A:AA,27,FALSE),"")</f>
        <v/>
      </c>
      <c r="R2061" s="56" t="str">
        <f t="array" ref="R2061">IF(AND(E2061&lt;&gt;"",G2061="INS",K2061="OUI",M2061&gt;0),M2061*IF($O2061&gt;41790,5.94,5.65),"")</f>
        <v/>
      </c>
      <c r="S2061" s="50" t="str">
        <f t="array" ref="S2061">IF(AND(E2061&lt;&gt;"",G2061="REV",K2061="OUI",M2061&gt;0),M2061*IF($O2061&gt;41790,6.2,5.9),"")</f>
        <v/>
      </c>
      <c r="T2061" s="57" t="str">
        <f t="array" ref="T2061">IF(AND(E2061&lt;&gt;"",K2061="NON",OR(L2061="Branchement individuel",L2061="Batiment détruit")),3,"")</f>
        <v/>
      </c>
      <c r="U2061" s="58"/>
      <c r="V2061" s="58" t="str">
        <f t="array" ref="V2061">IF(AND(E2061&lt;&gt;"",K2061="OUI",Q2061="OUI"),18,"")</f>
        <v/>
      </c>
      <c r="W2061" s="49" t="str">
        <f t="array" ref="W2061">IF(AND(E2061&lt;&gt;"",K2061="OUI",Q2061="OUI"),60,"")</f>
        <v/>
      </c>
      <c r="X2061" s="56"/>
      <c r="Y2061" s="49"/>
      <c r="Z2061" s="49"/>
      <c r="AA2061" s="51"/>
      <c r="AB2061" s="48"/>
    </row>
    <row r="2062" spans="1:28" x14ac:dyDescent="0.25">
      <c r="A2062" s="152" t="str">
        <f t="array" ref="A2062">IF(D2062="",RIGHT(E2062,7),"")</f>
        <v>5585777</v>
      </c>
      <c r="B2062" s="152">
        <f t="array" ref="B2062">E2062</f>
        <v>10005585777</v>
      </c>
      <c r="C2062" s="61" t="str">
        <f t="array" ref="C2062">IFERROR(VLOOKUP(B2062,RT!A:B,2,FALSE),"")</f>
        <v/>
      </c>
      <c r="D2062" s="7" t="str">
        <f t="array" ref="D2062">IFERROR(VLOOKUP(B2062,RT!A:J,10,FALSE),"")</f>
        <v/>
      </c>
      <c r="E2062" s="203">
        <v>10005585777</v>
      </c>
      <c r="F2062" s="204" t="s">
        <v>1101</v>
      </c>
      <c r="G2062" s="204" t="s">
        <v>70</v>
      </c>
      <c r="H2062" s="204"/>
      <c r="I2062" s="204" t="s">
        <v>1012</v>
      </c>
      <c r="J2062" s="202" t="s">
        <v>75</v>
      </c>
      <c r="K2062" s="169" t="str">
        <f t="array" ref="K2062">IFERROR(VLOOKUP(B2062,RT!A:K,11,FALSE),"")</f>
        <v/>
      </c>
      <c r="L2062" s="170" t="str">
        <f t="array" ref="L2062">IFERROR(VLOOKUP(B2062,RT!A:AJ,36,FALSE),"")</f>
        <v/>
      </c>
      <c r="M2062" s="53" t="str">
        <f t="array" ref="M2062">IFERROR(VLOOKUP(B2062,RT!A:AL,38,FALSE),"")</f>
        <v/>
      </c>
      <c r="N2062" s="52" t="str">
        <f t="array" ref="N2062">IFERROR(VLOOKUP(B2062,RT!A:AK,37,FALSE),"")</f>
        <v/>
      </c>
      <c r="O2062" s="54" t="str">
        <f t="array" ref="O2062">IFERROR(VLOOKUP(B2062,RT!A:I,9,FALSE),"")</f>
        <v/>
      </c>
      <c r="P2062" s="52" t="str">
        <f t="array" ref="P2062">IFERROR(VLOOKUP(B2062,RT!A:H,8,FALSE),"")</f>
        <v/>
      </c>
      <c r="Q2062" s="55" t="str">
        <f t="array" ref="Q2062">IFERROR(VLOOKUP(B2062,RT!A:AA,27,FALSE),"")</f>
        <v/>
      </c>
      <c r="R2062" s="56" t="str">
        <f t="array" ref="R2062">IF(AND(E2062&lt;&gt;"",G2062="INS",K2062="OUI",M2062&gt;0),M2062*IF($O2062&gt;41790,5.94,5.65),"")</f>
        <v/>
      </c>
      <c r="S2062" s="50" t="str">
        <f t="array" ref="S2062">IF(AND(E2062&lt;&gt;"",G2062="REV",K2062="OUI",M2062&gt;0),M2062*IF($O2062&gt;41790,6.2,5.9),"")</f>
        <v/>
      </c>
      <c r="T2062" s="57" t="str">
        <f t="array" ref="T2062">IF(AND(E2062&lt;&gt;"",K2062="NON",OR(L2062="Branchement individuel",L2062="Batiment détruit")),3,"")</f>
        <v/>
      </c>
      <c r="U2062" s="58"/>
      <c r="V2062" s="58" t="str">
        <f t="array" ref="V2062">IF(AND(E2062&lt;&gt;"",K2062="OUI",Q2062="OUI"),18,"")</f>
        <v/>
      </c>
      <c r="W2062" s="49" t="str">
        <f t="array" ref="W2062">IF(AND(E2062&lt;&gt;"",K2062="OUI",Q2062="OUI"),60,"")</f>
        <v/>
      </c>
      <c r="X2062" s="56"/>
      <c r="Y2062" s="49"/>
      <c r="Z2062" s="49"/>
      <c r="AA2062" s="51"/>
      <c r="AB2062" s="48"/>
    </row>
    <row r="2063" spans="1:28" x14ac:dyDescent="0.25">
      <c r="A2063" s="152" t="str">
        <f t="array" ref="A2063">IF(D2063="",RIGHT(E2063,7),"")</f>
        <v>5558182</v>
      </c>
      <c r="B2063" s="152">
        <f t="array" ref="B2063">E2063</f>
        <v>10005558182</v>
      </c>
      <c r="C2063" s="61" t="str">
        <f t="array" ref="C2063">IFERROR(VLOOKUP(B2063,RT!A:B,2,FALSE),"")</f>
        <v/>
      </c>
      <c r="D2063" s="7" t="str">
        <f t="array" ref="D2063">IFERROR(VLOOKUP(B2063,RT!A:J,10,FALSE),"")</f>
        <v/>
      </c>
      <c r="E2063" s="203">
        <v>10005558182</v>
      </c>
      <c r="F2063" s="204" t="s">
        <v>1050</v>
      </c>
      <c r="G2063" s="204" t="s">
        <v>70</v>
      </c>
      <c r="H2063" s="204"/>
      <c r="I2063" s="204" t="s">
        <v>1012</v>
      </c>
      <c r="J2063" s="202" t="s">
        <v>75</v>
      </c>
      <c r="K2063" s="169" t="str">
        <f t="array" ref="K2063">IFERROR(VLOOKUP(B2063,RT!A:K,11,FALSE),"")</f>
        <v/>
      </c>
      <c r="L2063" s="170" t="str">
        <f t="array" ref="L2063">IFERROR(VLOOKUP(B2063,RT!A:AJ,36,FALSE),"")</f>
        <v/>
      </c>
      <c r="M2063" s="53" t="str">
        <f t="array" ref="M2063">IFERROR(VLOOKUP(B2063,RT!A:AL,38,FALSE),"")</f>
        <v/>
      </c>
      <c r="N2063" s="52" t="str">
        <f t="array" ref="N2063">IFERROR(VLOOKUP(B2063,RT!A:AK,37,FALSE),"")</f>
        <v/>
      </c>
      <c r="O2063" s="54" t="str">
        <f t="array" ref="O2063">IFERROR(VLOOKUP(B2063,RT!A:I,9,FALSE),"")</f>
        <v/>
      </c>
      <c r="P2063" s="52" t="str">
        <f t="array" ref="P2063">IFERROR(VLOOKUP(B2063,RT!A:H,8,FALSE),"")</f>
        <v/>
      </c>
      <c r="Q2063" s="55" t="str">
        <f t="array" ref="Q2063">IFERROR(VLOOKUP(B2063,RT!A:AA,27,FALSE),"")</f>
        <v/>
      </c>
      <c r="R2063" s="56" t="str">
        <f t="array" ref="R2063">IF(AND(E2063&lt;&gt;"",G2063="INS",K2063="OUI",M2063&gt;0),M2063*IF($O2063&gt;41790,5.94,5.65),"")</f>
        <v/>
      </c>
      <c r="S2063" s="50" t="str">
        <f t="array" ref="S2063">IF(AND(E2063&lt;&gt;"",G2063="REV",K2063="OUI",M2063&gt;0),M2063*IF($O2063&gt;41790,6.2,5.9),"")</f>
        <v/>
      </c>
      <c r="T2063" s="57" t="str">
        <f t="array" ref="T2063">IF(AND(E2063&lt;&gt;"",K2063="NON",OR(L2063="Branchement individuel",L2063="Batiment détruit")),3,"")</f>
        <v/>
      </c>
      <c r="U2063" s="58"/>
      <c r="V2063" s="58" t="str">
        <f t="array" ref="V2063">IF(AND(E2063&lt;&gt;"",K2063="OUI",Q2063="OUI"),18,"")</f>
        <v/>
      </c>
      <c r="W2063" s="49" t="str">
        <f t="array" ref="W2063">IF(AND(E2063&lt;&gt;"",K2063="OUI",Q2063="OUI"),60,"")</f>
        <v/>
      </c>
      <c r="X2063" s="56"/>
      <c r="Y2063" s="49"/>
      <c r="Z2063" s="49"/>
      <c r="AA2063" s="51"/>
      <c r="AB2063" s="48"/>
    </row>
    <row r="2064" spans="1:28" x14ac:dyDescent="0.25">
      <c r="A2064" s="152" t="str">
        <f t="array" ref="A2064">IF(D2064="",RIGHT(E2064,7),"")</f>
        <v>5580111</v>
      </c>
      <c r="B2064" s="152">
        <f t="array" ref="B2064">E2064</f>
        <v>10005580111</v>
      </c>
      <c r="C2064" s="61" t="str">
        <f t="array" ref="C2064">IFERROR(VLOOKUP(B2064,RT!A:B,2,FALSE),"")</f>
        <v/>
      </c>
      <c r="D2064" s="7" t="str">
        <f t="array" ref="D2064">IFERROR(VLOOKUP(B2064,RT!A:J,10,FALSE),"")</f>
        <v/>
      </c>
      <c r="E2064" s="203">
        <v>10005580111</v>
      </c>
      <c r="F2064" s="204" t="s">
        <v>1051</v>
      </c>
      <c r="G2064" s="204" t="s">
        <v>70</v>
      </c>
      <c r="H2064" s="204"/>
      <c r="I2064" s="204" t="s">
        <v>1012</v>
      </c>
      <c r="J2064" s="202" t="s">
        <v>75</v>
      </c>
      <c r="K2064" s="169" t="str">
        <f t="array" ref="K2064">IFERROR(VLOOKUP(B2064,RT!A:K,11,FALSE),"")</f>
        <v/>
      </c>
      <c r="L2064" s="170" t="str">
        <f t="array" ref="L2064">IFERROR(VLOOKUP(B2064,RT!A:AJ,36,FALSE),"")</f>
        <v/>
      </c>
      <c r="M2064" s="53" t="str">
        <f t="array" ref="M2064">IFERROR(VLOOKUP(B2064,RT!A:AL,38,FALSE),"")</f>
        <v/>
      </c>
      <c r="N2064" s="52" t="str">
        <f t="array" ref="N2064">IFERROR(VLOOKUP(B2064,RT!A:AK,37,FALSE),"")</f>
        <v/>
      </c>
      <c r="O2064" s="54" t="str">
        <f t="array" ref="O2064">IFERROR(VLOOKUP(B2064,RT!A:I,9,FALSE),"")</f>
        <v/>
      </c>
      <c r="P2064" s="52" t="str">
        <f t="array" ref="P2064">IFERROR(VLOOKUP(B2064,RT!A:H,8,FALSE),"")</f>
        <v/>
      </c>
      <c r="Q2064" s="55" t="str">
        <f t="array" ref="Q2064">IFERROR(VLOOKUP(B2064,RT!A:AA,27,FALSE),"")</f>
        <v/>
      </c>
      <c r="R2064" s="56" t="str">
        <f t="array" ref="R2064">IF(AND(E2064&lt;&gt;"",G2064="INS",K2064="OUI",M2064&gt;0),M2064*IF($O2064&gt;41790,5.94,5.65),"")</f>
        <v/>
      </c>
      <c r="S2064" s="50" t="str">
        <f t="array" ref="S2064">IF(AND(E2064&lt;&gt;"",G2064="REV",K2064="OUI",M2064&gt;0),M2064*IF($O2064&gt;41790,6.2,5.9),"")</f>
        <v/>
      </c>
      <c r="T2064" s="57" t="str">
        <f t="array" ref="T2064">IF(AND(E2064&lt;&gt;"",K2064="NON",OR(L2064="Branchement individuel",L2064="Batiment détruit")),3,"")</f>
        <v/>
      </c>
      <c r="U2064" s="58"/>
      <c r="V2064" s="58" t="str">
        <f t="array" ref="V2064">IF(AND(E2064&lt;&gt;"",K2064="OUI",Q2064="OUI"),18,"")</f>
        <v/>
      </c>
      <c r="W2064" s="49" t="str">
        <f t="array" ref="W2064">IF(AND(E2064&lt;&gt;"",K2064="OUI",Q2064="OUI"),60,"")</f>
        <v/>
      </c>
      <c r="X2064" s="56"/>
      <c r="Y2064" s="49"/>
      <c r="Z2064" s="49"/>
      <c r="AA2064" s="51"/>
      <c r="AB2064" s="48"/>
    </row>
    <row r="2065" spans="1:28" x14ac:dyDescent="0.25">
      <c r="A2065" s="152" t="str">
        <f t="array" ref="A2065">IF(D2065="",RIGHT(E2065,7),"")</f>
        <v>5580113</v>
      </c>
      <c r="B2065" s="152">
        <f t="array" ref="B2065">E2065</f>
        <v>10005580113</v>
      </c>
      <c r="C2065" s="61" t="str">
        <f t="array" ref="C2065">IFERROR(VLOOKUP(B2065,RT!A:B,2,FALSE),"")</f>
        <v/>
      </c>
      <c r="D2065" s="7" t="str">
        <f t="array" ref="D2065">IFERROR(VLOOKUP(B2065,RT!A:J,10,FALSE),"")</f>
        <v/>
      </c>
      <c r="E2065" s="203">
        <v>10005580113</v>
      </c>
      <c r="F2065" s="204" t="s">
        <v>1036</v>
      </c>
      <c r="G2065" s="204" t="s">
        <v>70</v>
      </c>
      <c r="H2065" s="204"/>
      <c r="I2065" s="204" t="s">
        <v>1012</v>
      </c>
      <c r="J2065" s="202" t="s">
        <v>75</v>
      </c>
      <c r="K2065" s="169" t="str">
        <f t="array" ref="K2065">IFERROR(VLOOKUP(B2065,RT!A:K,11,FALSE),"")</f>
        <v/>
      </c>
      <c r="L2065" s="170" t="str">
        <f t="array" ref="L2065">IFERROR(VLOOKUP(B2065,RT!A:AJ,36,FALSE),"")</f>
        <v/>
      </c>
      <c r="M2065" s="53" t="str">
        <f t="array" ref="M2065">IFERROR(VLOOKUP(B2065,RT!A:AL,38,FALSE),"")</f>
        <v/>
      </c>
      <c r="N2065" s="52" t="str">
        <f t="array" ref="N2065">IFERROR(VLOOKUP(B2065,RT!A:AK,37,FALSE),"")</f>
        <v/>
      </c>
      <c r="O2065" s="54" t="str">
        <f t="array" ref="O2065">IFERROR(VLOOKUP(B2065,RT!A:I,9,FALSE),"")</f>
        <v/>
      </c>
      <c r="P2065" s="52" t="str">
        <f t="array" ref="P2065">IFERROR(VLOOKUP(B2065,RT!A:H,8,FALSE),"")</f>
        <v/>
      </c>
      <c r="Q2065" s="55" t="str">
        <f t="array" ref="Q2065">IFERROR(VLOOKUP(B2065,RT!A:AA,27,FALSE),"")</f>
        <v/>
      </c>
      <c r="R2065" s="56" t="str">
        <f t="array" ref="R2065">IF(AND(E2065&lt;&gt;"",G2065="INS",K2065="OUI",M2065&gt;0),M2065*IF($O2065&gt;41790,5.94,5.65),"")</f>
        <v/>
      </c>
      <c r="S2065" s="50" t="str">
        <f t="array" ref="S2065">IF(AND(E2065&lt;&gt;"",G2065="REV",K2065="OUI",M2065&gt;0),M2065*IF($O2065&gt;41790,6.2,5.9),"")</f>
        <v/>
      </c>
      <c r="T2065" s="57" t="str">
        <f t="array" ref="T2065">IF(AND(E2065&lt;&gt;"",K2065="NON",OR(L2065="Branchement individuel",L2065="Batiment détruit")),3,"")</f>
        <v/>
      </c>
      <c r="U2065" s="58"/>
      <c r="V2065" s="58" t="str">
        <f t="array" ref="V2065">IF(AND(E2065&lt;&gt;"",K2065="OUI",Q2065="OUI"),18,"")</f>
        <v/>
      </c>
      <c r="W2065" s="49" t="str">
        <f t="array" ref="W2065">IF(AND(E2065&lt;&gt;"",K2065="OUI",Q2065="OUI"),60,"")</f>
        <v/>
      </c>
      <c r="X2065" s="56"/>
      <c r="Y2065" s="49"/>
      <c r="Z2065" s="49"/>
      <c r="AA2065" s="51"/>
      <c r="AB2065" s="48"/>
    </row>
    <row r="2066" spans="1:28" x14ac:dyDescent="0.25">
      <c r="A2066" s="152" t="str">
        <f t="array" ref="A2066">IF(D2066="",RIGHT(E2066,7),"")</f>
        <v>5583331</v>
      </c>
      <c r="B2066" s="152">
        <f t="array" ref="B2066">E2066</f>
        <v>10005583331</v>
      </c>
      <c r="C2066" s="61" t="str">
        <f t="array" ref="C2066">IFERROR(VLOOKUP(B2066,RT!A:B,2,FALSE),"")</f>
        <v/>
      </c>
      <c r="D2066" s="7" t="str">
        <f t="array" ref="D2066">IFERROR(VLOOKUP(B2066,RT!A:J,10,FALSE),"")</f>
        <v/>
      </c>
      <c r="E2066" s="203">
        <v>10005583331</v>
      </c>
      <c r="F2066" s="204" t="s">
        <v>1043</v>
      </c>
      <c r="G2066" s="204" t="s">
        <v>70</v>
      </c>
      <c r="H2066" s="204"/>
      <c r="I2066" s="204" t="s">
        <v>1012</v>
      </c>
      <c r="J2066" s="202" t="s">
        <v>75</v>
      </c>
      <c r="K2066" s="169" t="str">
        <f t="array" ref="K2066">IFERROR(VLOOKUP(B2066,RT!A:K,11,FALSE),"")</f>
        <v/>
      </c>
      <c r="L2066" s="170" t="str">
        <f t="array" ref="L2066">IFERROR(VLOOKUP(B2066,RT!A:AJ,36,FALSE),"")</f>
        <v/>
      </c>
      <c r="M2066" s="53" t="str">
        <f t="array" ref="M2066">IFERROR(VLOOKUP(B2066,RT!A:AL,38,FALSE),"")</f>
        <v/>
      </c>
      <c r="N2066" s="52" t="str">
        <f t="array" ref="N2066">IFERROR(VLOOKUP(B2066,RT!A:AK,37,FALSE),"")</f>
        <v/>
      </c>
      <c r="O2066" s="54" t="str">
        <f t="array" ref="O2066">IFERROR(VLOOKUP(B2066,RT!A:I,9,FALSE),"")</f>
        <v/>
      </c>
      <c r="P2066" s="52" t="str">
        <f t="array" ref="P2066">IFERROR(VLOOKUP(B2066,RT!A:H,8,FALSE),"")</f>
        <v/>
      </c>
      <c r="Q2066" s="55" t="str">
        <f t="array" ref="Q2066">IFERROR(VLOOKUP(B2066,RT!A:AA,27,FALSE),"")</f>
        <v/>
      </c>
      <c r="R2066" s="56" t="str">
        <f t="array" ref="R2066">IF(AND(E2066&lt;&gt;"",G2066="INS",K2066="OUI",M2066&gt;0),M2066*IF($O2066&gt;41790,5.94,5.65),"")</f>
        <v/>
      </c>
      <c r="S2066" s="50" t="str">
        <f t="array" ref="S2066">IF(AND(E2066&lt;&gt;"",G2066="REV",K2066="OUI",M2066&gt;0),M2066*IF($O2066&gt;41790,6.2,5.9),"")</f>
        <v/>
      </c>
      <c r="T2066" s="57" t="str">
        <f t="array" ref="T2066">IF(AND(E2066&lt;&gt;"",K2066="NON",OR(L2066="Branchement individuel",L2066="Batiment détruit")),3,"")</f>
        <v/>
      </c>
      <c r="U2066" s="58"/>
      <c r="V2066" s="58" t="str">
        <f t="array" ref="V2066">IF(AND(E2066&lt;&gt;"",K2066="OUI",Q2066="OUI"),18,"")</f>
        <v/>
      </c>
      <c r="W2066" s="49" t="str">
        <f t="array" ref="W2066">IF(AND(E2066&lt;&gt;"",K2066="OUI",Q2066="OUI"),60,"")</f>
        <v/>
      </c>
      <c r="X2066" s="56"/>
      <c r="Y2066" s="49"/>
      <c r="Z2066" s="49"/>
      <c r="AA2066" s="51"/>
      <c r="AB2066" s="48"/>
    </row>
    <row r="2067" spans="1:28" x14ac:dyDescent="0.25">
      <c r="A2067" s="152" t="str">
        <f t="array" ref="A2067">IF(D2067="",RIGHT(E2067,7),"")</f>
        <v>5580810</v>
      </c>
      <c r="B2067" s="152">
        <f t="array" ref="B2067">E2067</f>
        <v>10005580810</v>
      </c>
      <c r="C2067" s="61" t="str">
        <f t="array" ref="C2067">IFERROR(VLOOKUP(B2067,RT!A:B,2,FALSE),"")</f>
        <v/>
      </c>
      <c r="D2067" s="7" t="str">
        <f t="array" ref="D2067">IFERROR(VLOOKUP(B2067,RT!A:J,10,FALSE),"")</f>
        <v/>
      </c>
      <c r="E2067" s="203">
        <v>10005580810</v>
      </c>
      <c r="F2067" s="204" t="s">
        <v>1015</v>
      </c>
      <c r="G2067" s="204" t="s">
        <v>70</v>
      </c>
      <c r="H2067" s="204"/>
      <c r="I2067" s="204" t="s">
        <v>1012</v>
      </c>
      <c r="J2067" s="202" t="s">
        <v>75</v>
      </c>
      <c r="K2067" s="169" t="str">
        <f t="array" ref="K2067">IFERROR(VLOOKUP(B2067,RT!A:K,11,FALSE),"")</f>
        <v/>
      </c>
      <c r="L2067" s="170" t="str">
        <f t="array" ref="L2067">IFERROR(VLOOKUP(B2067,RT!A:AJ,36,FALSE),"")</f>
        <v/>
      </c>
      <c r="M2067" s="53" t="str">
        <f t="array" ref="M2067">IFERROR(VLOOKUP(B2067,RT!A:AL,38,FALSE),"")</f>
        <v/>
      </c>
      <c r="N2067" s="52" t="str">
        <f t="array" ref="N2067">IFERROR(VLOOKUP(B2067,RT!A:AK,37,FALSE),"")</f>
        <v/>
      </c>
      <c r="O2067" s="54" t="str">
        <f t="array" ref="O2067">IFERROR(VLOOKUP(B2067,RT!A:I,9,FALSE),"")</f>
        <v/>
      </c>
      <c r="P2067" s="52" t="str">
        <f t="array" ref="P2067">IFERROR(VLOOKUP(B2067,RT!A:H,8,FALSE),"")</f>
        <v/>
      </c>
      <c r="Q2067" s="55" t="str">
        <f t="array" ref="Q2067">IFERROR(VLOOKUP(B2067,RT!A:AA,27,FALSE),"")</f>
        <v/>
      </c>
      <c r="R2067" s="56" t="str">
        <f t="array" ref="R2067">IF(AND(E2067&lt;&gt;"",G2067="INS",K2067="OUI",M2067&gt;0),M2067*IF($O2067&gt;41790,5.94,5.65),"")</f>
        <v/>
      </c>
      <c r="S2067" s="50" t="str">
        <f t="array" ref="S2067">IF(AND(E2067&lt;&gt;"",G2067="REV",K2067="OUI",M2067&gt;0),M2067*IF($O2067&gt;41790,6.2,5.9),"")</f>
        <v/>
      </c>
      <c r="T2067" s="57" t="str">
        <f t="array" ref="T2067">IF(AND(E2067&lt;&gt;"",K2067="NON",OR(L2067="Branchement individuel",L2067="Batiment détruit")),3,"")</f>
        <v/>
      </c>
      <c r="U2067" s="58"/>
      <c r="V2067" s="58" t="str">
        <f t="array" ref="V2067">IF(AND(E2067&lt;&gt;"",K2067="OUI",Q2067="OUI"),18,"")</f>
        <v/>
      </c>
      <c r="W2067" s="49" t="str">
        <f t="array" ref="W2067">IF(AND(E2067&lt;&gt;"",K2067="OUI",Q2067="OUI"),60,"")</f>
        <v/>
      </c>
      <c r="X2067" s="56"/>
      <c r="Y2067" s="49"/>
      <c r="Z2067" s="49"/>
      <c r="AA2067" s="51"/>
      <c r="AB2067" s="48"/>
    </row>
    <row r="2068" spans="1:28" x14ac:dyDescent="0.25">
      <c r="A2068" s="152" t="str">
        <f t="array" ref="A2068">IF(D2068="",RIGHT(E2068,7),"")</f>
        <v>5582698</v>
      </c>
      <c r="B2068" s="152">
        <f t="array" ref="B2068">E2068</f>
        <v>10005582698</v>
      </c>
      <c r="C2068" s="61" t="str">
        <f t="array" ref="C2068">IFERROR(VLOOKUP(B2068,RT!A:B,2,FALSE),"")</f>
        <v/>
      </c>
      <c r="D2068" s="7" t="str">
        <f t="array" ref="D2068">IFERROR(VLOOKUP(B2068,RT!A:J,10,FALSE),"")</f>
        <v/>
      </c>
      <c r="E2068" s="203">
        <v>10005582698</v>
      </c>
      <c r="F2068" s="204" t="s">
        <v>1099</v>
      </c>
      <c r="G2068" s="204" t="s">
        <v>70</v>
      </c>
      <c r="H2068" s="204"/>
      <c r="I2068" s="204" t="s">
        <v>1012</v>
      </c>
      <c r="J2068" s="202" t="s">
        <v>75</v>
      </c>
      <c r="K2068" s="169" t="str">
        <f t="array" ref="K2068">IFERROR(VLOOKUP(B2068,RT!A:K,11,FALSE),"")</f>
        <v/>
      </c>
      <c r="L2068" s="170" t="str">
        <f t="array" ref="L2068">IFERROR(VLOOKUP(B2068,RT!A:AJ,36,FALSE),"")</f>
        <v/>
      </c>
      <c r="M2068" s="53" t="str">
        <f t="array" ref="M2068">IFERROR(VLOOKUP(B2068,RT!A:AL,38,FALSE),"")</f>
        <v/>
      </c>
      <c r="N2068" s="52" t="str">
        <f t="array" ref="N2068">IFERROR(VLOOKUP(B2068,RT!A:AK,37,FALSE),"")</f>
        <v/>
      </c>
      <c r="O2068" s="54" t="str">
        <f t="array" ref="O2068">IFERROR(VLOOKUP(B2068,RT!A:I,9,FALSE),"")</f>
        <v/>
      </c>
      <c r="P2068" s="52" t="str">
        <f t="array" ref="P2068">IFERROR(VLOOKUP(B2068,RT!A:H,8,FALSE),"")</f>
        <v/>
      </c>
      <c r="Q2068" s="55" t="str">
        <f t="array" ref="Q2068">IFERROR(VLOOKUP(B2068,RT!A:AA,27,FALSE),"")</f>
        <v/>
      </c>
      <c r="R2068" s="56" t="str">
        <f t="array" ref="R2068">IF(AND(E2068&lt;&gt;"",G2068="INS",K2068="OUI",M2068&gt;0),M2068*IF($O2068&gt;41790,5.94,5.65),"")</f>
        <v/>
      </c>
      <c r="S2068" s="50" t="str">
        <f t="array" ref="S2068">IF(AND(E2068&lt;&gt;"",G2068="REV",K2068="OUI",M2068&gt;0),M2068*IF($O2068&gt;41790,6.2,5.9),"")</f>
        <v/>
      </c>
      <c r="T2068" s="57" t="str">
        <f t="array" ref="T2068">IF(AND(E2068&lt;&gt;"",K2068="NON",OR(L2068="Branchement individuel",L2068="Batiment détruit")),3,"")</f>
        <v/>
      </c>
      <c r="U2068" s="58"/>
      <c r="V2068" s="58" t="str">
        <f t="array" ref="V2068">IF(AND(E2068&lt;&gt;"",K2068="OUI",Q2068="OUI"),18,"")</f>
        <v/>
      </c>
      <c r="W2068" s="49" t="str">
        <f t="array" ref="W2068">IF(AND(E2068&lt;&gt;"",K2068="OUI",Q2068="OUI"),60,"")</f>
        <v/>
      </c>
      <c r="X2068" s="56"/>
      <c r="Y2068" s="49"/>
      <c r="Z2068" s="49"/>
      <c r="AA2068" s="51"/>
      <c r="AB2068" s="48"/>
    </row>
    <row r="2069" spans="1:28" x14ac:dyDescent="0.25">
      <c r="A2069" s="152" t="str">
        <f t="array" ref="A2069">IF(D2069="",RIGHT(E2069,7),"")</f>
        <v>5522573</v>
      </c>
      <c r="B2069" s="152">
        <f t="array" ref="B2069">E2069</f>
        <v>10005522573</v>
      </c>
      <c r="C2069" s="61" t="str">
        <f t="array" ref="C2069">IFERROR(VLOOKUP(B2069,RT!A:B,2,FALSE),"")</f>
        <v/>
      </c>
      <c r="D2069" s="7" t="str">
        <f t="array" ref="D2069">IFERROR(VLOOKUP(B2069,RT!A:J,10,FALSE),"")</f>
        <v/>
      </c>
      <c r="E2069" s="203">
        <v>10005522573</v>
      </c>
      <c r="F2069" s="204" t="s">
        <v>1063</v>
      </c>
      <c r="G2069" s="204" t="s">
        <v>70</v>
      </c>
      <c r="H2069" s="204"/>
      <c r="I2069" s="204" t="s">
        <v>1012</v>
      </c>
      <c r="J2069" s="202" t="s">
        <v>75</v>
      </c>
      <c r="K2069" s="169" t="str">
        <f t="array" ref="K2069">IFERROR(VLOOKUP(B2069,RT!A:K,11,FALSE),"")</f>
        <v/>
      </c>
      <c r="L2069" s="170" t="str">
        <f t="array" ref="L2069">IFERROR(VLOOKUP(B2069,RT!A:AJ,36,FALSE),"")</f>
        <v/>
      </c>
      <c r="M2069" s="53" t="str">
        <f t="array" ref="M2069">IFERROR(VLOOKUP(B2069,RT!A:AL,38,FALSE),"")</f>
        <v/>
      </c>
      <c r="N2069" s="52" t="str">
        <f t="array" ref="N2069">IFERROR(VLOOKUP(B2069,RT!A:AK,37,FALSE),"")</f>
        <v/>
      </c>
      <c r="O2069" s="54" t="str">
        <f t="array" ref="O2069">IFERROR(VLOOKUP(B2069,RT!A:I,9,FALSE),"")</f>
        <v/>
      </c>
      <c r="P2069" s="52" t="str">
        <f t="array" ref="P2069">IFERROR(VLOOKUP(B2069,RT!A:H,8,FALSE),"")</f>
        <v/>
      </c>
      <c r="Q2069" s="55" t="str">
        <f t="array" ref="Q2069">IFERROR(VLOOKUP(B2069,RT!A:AA,27,FALSE),"")</f>
        <v/>
      </c>
      <c r="R2069" s="56" t="str">
        <f t="array" ref="R2069">IF(AND(E2069&lt;&gt;"",G2069="INS",K2069="OUI",M2069&gt;0),M2069*IF($O2069&gt;41790,5.94,5.65),"")</f>
        <v/>
      </c>
      <c r="S2069" s="50" t="str">
        <f t="array" ref="S2069">IF(AND(E2069&lt;&gt;"",G2069="REV",K2069="OUI",M2069&gt;0),M2069*IF($O2069&gt;41790,6.2,5.9),"")</f>
        <v/>
      </c>
      <c r="T2069" s="57" t="str">
        <f t="array" ref="T2069">IF(AND(E2069&lt;&gt;"",K2069="NON",OR(L2069="Branchement individuel",L2069="Batiment détruit")),3,"")</f>
        <v/>
      </c>
      <c r="U2069" s="58"/>
      <c r="V2069" s="58" t="str">
        <f t="array" ref="V2069">IF(AND(E2069&lt;&gt;"",K2069="OUI",Q2069="OUI"),18,"")</f>
        <v/>
      </c>
      <c r="W2069" s="49" t="str">
        <f t="array" ref="W2069">IF(AND(E2069&lt;&gt;"",K2069="OUI",Q2069="OUI"),60,"")</f>
        <v/>
      </c>
      <c r="X2069" s="56"/>
      <c r="Y2069" s="49"/>
      <c r="Z2069" s="49"/>
      <c r="AA2069" s="51"/>
      <c r="AB2069" s="48"/>
    </row>
    <row r="2070" spans="1:28" x14ac:dyDescent="0.25">
      <c r="A2070" s="152" t="str">
        <f t="array" ref="A2070">IF(D2070="",RIGHT(E2070,7),"")</f>
        <v>5521757</v>
      </c>
      <c r="B2070" s="152">
        <f t="array" ref="B2070">E2070</f>
        <v>10005521757</v>
      </c>
      <c r="C2070" s="61" t="str">
        <f t="array" ref="C2070">IFERROR(VLOOKUP(B2070,RT!A:B,2,FALSE),"")</f>
        <v/>
      </c>
      <c r="D2070" s="7" t="str">
        <f t="array" ref="D2070">IFERROR(VLOOKUP(B2070,RT!A:J,10,FALSE),"")</f>
        <v/>
      </c>
      <c r="E2070" s="203">
        <v>10005521757</v>
      </c>
      <c r="F2070" s="204" t="s">
        <v>1064</v>
      </c>
      <c r="G2070" s="204" t="s">
        <v>70</v>
      </c>
      <c r="H2070" s="204"/>
      <c r="I2070" s="204" t="s">
        <v>1012</v>
      </c>
      <c r="J2070" s="202" t="s">
        <v>75</v>
      </c>
      <c r="K2070" s="169" t="str">
        <f t="array" ref="K2070">IFERROR(VLOOKUP(B2070,RT!A:K,11,FALSE),"")</f>
        <v/>
      </c>
      <c r="L2070" s="170" t="str">
        <f t="array" ref="L2070">IFERROR(VLOOKUP(B2070,RT!A:AJ,36,FALSE),"")</f>
        <v/>
      </c>
      <c r="M2070" s="53" t="str">
        <f t="array" ref="M2070">IFERROR(VLOOKUP(B2070,RT!A:AL,38,FALSE),"")</f>
        <v/>
      </c>
      <c r="N2070" s="52" t="str">
        <f t="array" ref="N2070">IFERROR(VLOOKUP(B2070,RT!A:AK,37,FALSE),"")</f>
        <v/>
      </c>
      <c r="O2070" s="54" t="str">
        <f t="array" ref="O2070">IFERROR(VLOOKUP(B2070,RT!A:I,9,FALSE),"")</f>
        <v/>
      </c>
      <c r="P2070" s="52" t="str">
        <f t="array" ref="P2070">IFERROR(VLOOKUP(B2070,RT!A:H,8,FALSE),"")</f>
        <v/>
      </c>
      <c r="Q2070" s="55" t="str">
        <f t="array" ref="Q2070">IFERROR(VLOOKUP(B2070,RT!A:AA,27,FALSE),"")</f>
        <v/>
      </c>
      <c r="R2070" s="56" t="str">
        <f t="array" ref="R2070">IF(AND(E2070&lt;&gt;"",G2070="INS",K2070="OUI",M2070&gt;0),M2070*IF($O2070&gt;41790,5.94,5.65),"")</f>
        <v/>
      </c>
      <c r="S2070" s="50" t="str">
        <f t="array" ref="S2070">IF(AND(E2070&lt;&gt;"",G2070="REV",K2070="OUI",M2070&gt;0),M2070*IF($O2070&gt;41790,6.2,5.9),"")</f>
        <v/>
      </c>
      <c r="T2070" s="57" t="str">
        <f t="array" ref="T2070">IF(AND(E2070&lt;&gt;"",K2070="NON",OR(L2070="Branchement individuel",L2070="Batiment détruit")),3,"")</f>
        <v/>
      </c>
      <c r="U2070" s="58"/>
      <c r="V2070" s="58" t="str">
        <f t="array" ref="V2070">IF(AND(E2070&lt;&gt;"",K2070="OUI",Q2070="OUI"),18,"")</f>
        <v/>
      </c>
      <c r="W2070" s="49" t="str">
        <f t="array" ref="W2070">IF(AND(E2070&lt;&gt;"",K2070="OUI",Q2070="OUI"),60,"")</f>
        <v/>
      </c>
      <c r="X2070" s="56"/>
      <c r="Y2070" s="49"/>
      <c r="Z2070" s="49"/>
      <c r="AA2070" s="51"/>
      <c r="AB2070" s="48"/>
    </row>
    <row r="2071" spans="1:28" x14ac:dyDescent="0.25">
      <c r="A2071" s="152" t="str">
        <f t="array" ref="A2071">IF(D2071="",RIGHT(E2071,7),"")</f>
        <v>5580115</v>
      </c>
      <c r="B2071" s="152">
        <f t="array" ref="B2071">E2071</f>
        <v>10005580115</v>
      </c>
      <c r="C2071" s="61" t="str">
        <f t="array" ref="C2071">IFERROR(VLOOKUP(B2071,RT!A:B,2,FALSE),"")</f>
        <v/>
      </c>
      <c r="D2071" s="7" t="str">
        <f t="array" ref="D2071">IFERROR(VLOOKUP(B2071,RT!A:J,10,FALSE),"")</f>
        <v/>
      </c>
      <c r="E2071" s="203">
        <v>10005580115</v>
      </c>
      <c r="F2071" s="204" t="s">
        <v>1024</v>
      </c>
      <c r="G2071" s="204" t="s">
        <v>70</v>
      </c>
      <c r="H2071" s="204"/>
      <c r="I2071" s="204" t="s">
        <v>1012</v>
      </c>
      <c r="J2071" s="202" t="s">
        <v>75</v>
      </c>
      <c r="K2071" s="169" t="str">
        <f t="array" ref="K2071">IFERROR(VLOOKUP(B2071,RT!A:K,11,FALSE),"")</f>
        <v/>
      </c>
      <c r="L2071" s="170" t="str">
        <f t="array" ref="L2071">IFERROR(VLOOKUP(B2071,RT!A:AJ,36,FALSE),"")</f>
        <v/>
      </c>
      <c r="M2071" s="53" t="str">
        <f t="array" ref="M2071">IFERROR(VLOOKUP(B2071,RT!A:AL,38,FALSE),"")</f>
        <v/>
      </c>
      <c r="N2071" s="52" t="str">
        <f t="array" ref="N2071">IFERROR(VLOOKUP(B2071,RT!A:AK,37,FALSE),"")</f>
        <v/>
      </c>
      <c r="O2071" s="54" t="str">
        <f t="array" ref="O2071">IFERROR(VLOOKUP(B2071,RT!A:I,9,FALSE),"")</f>
        <v/>
      </c>
      <c r="P2071" s="52" t="str">
        <f t="array" ref="P2071">IFERROR(VLOOKUP(B2071,RT!A:H,8,FALSE),"")</f>
        <v/>
      </c>
      <c r="Q2071" s="55" t="str">
        <f t="array" ref="Q2071">IFERROR(VLOOKUP(B2071,RT!A:AA,27,FALSE),"")</f>
        <v/>
      </c>
      <c r="R2071" s="56" t="str">
        <f t="array" ref="R2071">IF(AND(E2071&lt;&gt;"",G2071="INS",K2071="OUI",M2071&gt;0),M2071*IF($O2071&gt;41790,5.94,5.65),"")</f>
        <v/>
      </c>
      <c r="S2071" s="50" t="str">
        <f t="array" ref="S2071">IF(AND(E2071&lt;&gt;"",G2071="REV",K2071="OUI",M2071&gt;0),M2071*IF($O2071&gt;41790,6.2,5.9),"")</f>
        <v/>
      </c>
      <c r="T2071" s="57" t="str">
        <f t="array" ref="T2071">IF(AND(E2071&lt;&gt;"",K2071="NON",OR(L2071="Branchement individuel",L2071="Batiment détruit")),3,"")</f>
        <v/>
      </c>
      <c r="U2071" s="58"/>
      <c r="V2071" s="58" t="str">
        <f t="array" ref="V2071">IF(AND(E2071&lt;&gt;"",K2071="OUI",Q2071="OUI"),18,"")</f>
        <v/>
      </c>
      <c r="W2071" s="49" t="str">
        <f t="array" ref="W2071">IF(AND(E2071&lt;&gt;"",K2071="OUI",Q2071="OUI"),60,"")</f>
        <v/>
      </c>
      <c r="X2071" s="56"/>
      <c r="Y2071" s="49"/>
      <c r="Z2071" s="49"/>
      <c r="AA2071" s="51"/>
      <c r="AB2071" s="48"/>
    </row>
    <row r="2072" spans="1:28" x14ac:dyDescent="0.25">
      <c r="A2072" s="152" t="str">
        <f t="array" ref="A2072">IF(D2072="",RIGHT(E2072,7),"")</f>
        <v>5524563</v>
      </c>
      <c r="B2072" s="152">
        <f t="array" ref="B2072">E2072</f>
        <v>10005524563</v>
      </c>
      <c r="C2072" s="61" t="str">
        <f t="array" ref="C2072">IFERROR(VLOOKUP(B2072,RT!A:B,2,FALSE),"")</f>
        <v/>
      </c>
      <c r="D2072" s="7" t="str">
        <f t="array" ref="D2072">IFERROR(VLOOKUP(B2072,RT!A:J,10,FALSE),"")</f>
        <v/>
      </c>
      <c r="E2072" s="203">
        <v>10005524563</v>
      </c>
      <c r="F2072" s="204" t="s">
        <v>1065</v>
      </c>
      <c r="G2072" s="204" t="s">
        <v>70</v>
      </c>
      <c r="H2072" s="204"/>
      <c r="I2072" s="204" t="s">
        <v>1012</v>
      </c>
      <c r="J2072" s="202" t="s">
        <v>75</v>
      </c>
      <c r="K2072" s="169" t="str">
        <f t="array" ref="K2072">IFERROR(VLOOKUP(B2072,RT!A:K,11,FALSE),"")</f>
        <v/>
      </c>
      <c r="L2072" s="170" t="str">
        <f t="array" ref="L2072">IFERROR(VLOOKUP(B2072,RT!A:AJ,36,FALSE),"")</f>
        <v/>
      </c>
      <c r="M2072" s="53" t="str">
        <f t="array" ref="M2072">IFERROR(VLOOKUP(B2072,RT!A:AL,38,FALSE),"")</f>
        <v/>
      </c>
      <c r="N2072" s="52" t="str">
        <f t="array" ref="N2072">IFERROR(VLOOKUP(B2072,RT!A:AK,37,FALSE),"")</f>
        <v/>
      </c>
      <c r="O2072" s="54" t="str">
        <f t="array" ref="O2072">IFERROR(VLOOKUP(B2072,RT!A:I,9,FALSE),"")</f>
        <v/>
      </c>
      <c r="P2072" s="52" t="str">
        <f t="array" ref="P2072">IFERROR(VLOOKUP(B2072,RT!A:H,8,FALSE),"")</f>
        <v/>
      </c>
      <c r="Q2072" s="55" t="str">
        <f t="array" ref="Q2072">IFERROR(VLOOKUP(B2072,RT!A:AA,27,FALSE),"")</f>
        <v/>
      </c>
      <c r="R2072" s="56" t="str">
        <f t="array" ref="R2072">IF(AND(E2072&lt;&gt;"",G2072="INS",K2072="OUI",M2072&gt;0),M2072*IF($O2072&gt;41790,5.94,5.65),"")</f>
        <v/>
      </c>
      <c r="S2072" s="50" t="str">
        <f t="array" ref="S2072">IF(AND(E2072&lt;&gt;"",G2072="REV",K2072="OUI",M2072&gt;0),M2072*IF($O2072&gt;41790,6.2,5.9),"")</f>
        <v/>
      </c>
      <c r="T2072" s="57" t="str">
        <f t="array" ref="T2072">IF(AND(E2072&lt;&gt;"",K2072="NON",OR(L2072="Branchement individuel",L2072="Batiment détruit")),3,"")</f>
        <v/>
      </c>
      <c r="U2072" s="58"/>
      <c r="V2072" s="58" t="str">
        <f t="array" ref="V2072">IF(AND(E2072&lt;&gt;"",K2072="OUI",Q2072="OUI"),18,"")</f>
        <v/>
      </c>
      <c r="W2072" s="49" t="str">
        <f t="array" ref="W2072">IF(AND(E2072&lt;&gt;"",K2072="OUI",Q2072="OUI"),60,"")</f>
        <v/>
      </c>
      <c r="X2072" s="56"/>
      <c r="Y2072" s="49"/>
      <c r="Z2072" s="49"/>
      <c r="AA2072" s="51"/>
      <c r="AB2072" s="48"/>
    </row>
    <row r="2073" spans="1:28" x14ac:dyDescent="0.25">
      <c r="A2073" s="152" t="str">
        <f t="array" ref="A2073">IF(D2073="",RIGHT(E2073,7),"")</f>
        <v>5582083</v>
      </c>
      <c r="B2073" s="152">
        <f t="array" ref="B2073">E2073</f>
        <v>10005582083</v>
      </c>
      <c r="C2073" s="61" t="str">
        <f t="array" ref="C2073">IFERROR(VLOOKUP(B2073,RT!A:B,2,FALSE),"")</f>
        <v/>
      </c>
      <c r="D2073" s="7" t="str">
        <f t="array" ref="D2073">IFERROR(VLOOKUP(B2073,RT!A:J,10,FALSE),"")</f>
        <v/>
      </c>
      <c r="E2073" s="203">
        <v>10005582083</v>
      </c>
      <c r="F2073" s="204" t="s">
        <v>1016</v>
      </c>
      <c r="G2073" s="204" t="s">
        <v>70</v>
      </c>
      <c r="H2073" s="204"/>
      <c r="I2073" s="204" t="s">
        <v>1012</v>
      </c>
      <c r="J2073" s="202" t="s">
        <v>75</v>
      </c>
      <c r="K2073" s="169" t="str">
        <f t="array" ref="K2073">IFERROR(VLOOKUP(B2073,RT!A:K,11,FALSE),"")</f>
        <v/>
      </c>
      <c r="L2073" s="170" t="str">
        <f t="array" ref="L2073">IFERROR(VLOOKUP(B2073,RT!A:AJ,36,FALSE),"")</f>
        <v/>
      </c>
      <c r="M2073" s="53" t="str">
        <f t="array" ref="M2073">IFERROR(VLOOKUP(B2073,RT!A:AL,38,FALSE),"")</f>
        <v/>
      </c>
      <c r="N2073" s="52" t="str">
        <f t="array" ref="N2073">IFERROR(VLOOKUP(B2073,RT!A:AK,37,FALSE),"")</f>
        <v/>
      </c>
      <c r="O2073" s="54" t="str">
        <f t="array" ref="O2073">IFERROR(VLOOKUP(B2073,RT!A:I,9,FALSE),"")</f>
        <v/>
      </c>
      <c r="P2073" s="52" t="str">
        <f t="array" ref="P2073">IFERROR(VLOOKUP(B2073,RT!A:H,8,FALSE),"")</f>
        <v/>
      </c>
      <c r="Q2073" s="55" t="str">
        <f t="array" ref="Q2073">IFERROR(VLOOKUP(B2073,RT!A:AA,27,FALSE),"")</f>
        <v/>
      </c>
      <c r="R2073" s="56" t="str">
        <f t="array" ref="R2073">IF(AND(E2073&lt;&gt;"",G2073="INS",K2073="OUI",M2073&gt;0),M2073*IF($O2073&gt;41790,5.94,5.65),"")</f>
        <v/>
      </c>
      <c r="S2073" s="50" t="str">
        <f t="array" ref="S2073">IF(AND(E2073&lt;&gt;"",G2073="REV",K2073="OUI",M2073&gt;0),M2073*IF($O2073&gt;41790,6.2,5.9),"")</f>
        <v/>
      </c>
      <c r="T2073" s="57" t="str">
        <f t="array" ref="T2073">IF(AND(E2073&lt;&gt;"",K2073="NON",OR(L2073="Branchement individuel",L2073="Batiment détruit")),3,"")</f>
        <v/>
      </c>
      <c r="U2073" s="58"/>
      <c r="V2073" s="58" t="str">
        <f t="array" ref="V2073">IF(AND(E2073&lt;&gt;"",K2073="OUI",Q2073="OUI"),18,"")</f>
        <v/>
      </c>
      <c r="W2073" s="49" t="str">
        <f t="array" ref="W2073">IF(AND(E2073&lt;&gt;"",K2073="OUI",Q2073="OUI"),60,"")</f>
        <v/>
      </c>
      <c r="X2073" s="56"/>
      <c r="Y2073" s="49"/>
      <c r="Z2073" s="49"/>
      <c r="AA2073" s="51"/>
      <c r="AB2073" s="48"/>
    </row>
    <row r="2074" spans="1:28" x14ac:dyDescent="0.25">
      <c r="A2074" s="152" t="str">
        <f t="array" ref="A2074">IF(D2074="",RIGHT(E2074,7),"")</f>
        <v>5583919</v>
      </c>
      <c r="B2074" s="152">
        <f t="array" ref="B2074">E2074</f>
        <v>10005583919</v>
      </c>
      <c r="C2074" s="61" t="str">
        <f t="array" ref="C2074">IFERROR(VLOOKUP(B2074,RT!A:B,2,FALSE),"")</f>
        <v/>
      </c>
      <c r="D2074" s="7" t="str">
        <f t="array" ref="D2074">IFERROR(VLOOKUP(B2074,RT!A:J,10,FALSE),"")</f>
        <v/>
      </c>
      <c r="E2074" s="203">
        <v>10005583919</v>
      </c>
      <c r="F2074" s="204" t="s">
        <v>1081</v>
      </c>
      <c r="G2074" s="204" t="s">
        <v>70</v>
      </c>
      <c r="H2074" s="204"/>
      <c r="I2074" s="204" t="s">
        <v>1012</v>
      </c>
      <c r="J2074" s="202" t="s">
        <v>75</v>
      </c>
      <c r="K2074" s="169" t="str">
        <f t="array" ref="K2074">IFERROR(VLOOKUP(B2074,RT!A:K,11,FALSE),"")</f>
        <v/>
      </c>
      <c r="L2074" s="170" t="str">
        <f t="array" ref="L2074">IFERROR(VLOOKUP(B2074,RT!A:AJ,36,FALSE),"")</f>
        <v/>
      </c>
      <c r="M2074" s="53" t="str">
        <f t="array" ref="M2074">IFERROR(VLOOKUP(B2074,RT!A:AL,38,FALSE),"")</f>
        <v/>
      </c>
      <c r="N2074" s="52" t="str">
        <f t="array" ref="N2074">IFERROR(VLOOKUP(B2074,RT!A:AK,37,FALSE),"")</f>
        <v/>
      </c>
      <c r="O2074" s="54" t="str">
        <f t="array" ref="O2074">IFERROR(VLOOKUP(B2074,RT!A:I,9,FALSE),"")</f>
        <v/>
      </c>
      <c r="P2074" s="52" t="str">
        <f t="array" ref="P2074">IFERROR(VLOOKUP(B2074,RT!A:H,8,FALSE),"")</f>
        <v/>
      </c>
      <c r="Q2074" s="55" t="str">
        <f t="array" ref="Q2074">IFERROR(VLOOKUP(B2074,RT!A:AA,27,FALSE),"")</f>
        <v/>
      </c>
      <c r="R2074" s="56" t="str">
        <f t="array" ref="R2074">IF(AND(E2074&lt;&gt;"",G2074="INS",K2074="OUI",M2074&gt;0),M2074*IF($O2074&gt;41790,5.94,5.65),"")</f>
        <v/>
      </c>
      <c r="S2074" s="50" t="str">
        <f t="array" ref="S2074">IF(AND(E2074&lt;&gt;"",G2074="REV",K2074="OUI",M2074&gt;0),M2074*IF($O2074&gt;41790,6.2,5.9),"")</f>
        <v/>
      </c>
      <c r="T2074" s="57" t="str">
        <f t="array" ref="T2074">IF(AND(E2074&lt;&gt;"",K2074="NON",OR(L2074="Branchement individuel",L2074="Batiment détruit")),3,"")</f>
        <v/>
      </c>
      <c r="U2074" s="58"/>
      <c r="V2074" s="58" t="str">
        <f t="array" ref="V2074">IF(AND(E2074&lt;&gt;"",K2074="OUI",Q2074="OUI"),18,"")</f>
        <v/>
      </c>
      <c r="W2074" s="49" t="str">
        <f t="array" ref="W2074">IF(AND(E2074&lt;&gt;"",K2074="OUI",Q2074="OUI"),60,"")</f>
        <v/>
      </c>
      <c r="X2074" s="56"/>
      <c r="Y2074" s="49"/>
      <c r="Z2074" s="49"/>
      <c r="AA2074" s="51"/>
      <c r="AB2074" s="48"/>
    </row>
    <row r="2075" spans="1:28" x14ac:dyDescent="0.25">
      <c r="A2075" s="152" t="str">
        <f t="array" ref="A2075">IF(D2075="",RIGHT(E2075,7),"")</f>
        <v>5523779</v>
      </c>
      <c r="B2075" s="152">
        <f t="array" ref="B2075">E2075</f>
        <v>10005523779</v>
      </c>
      <c r="C2075" s="61" t="str">
        <f t="array" ref="C2075">IFERROR(VLOOKUP(B2075,RT!A:B,2,FALSE),"")</f>
        <v/>
      </c>
      <c r="D2075" s="7" t="str">
        <f t="array" ref="D2075">IFERROR(VLOOKUP(B2075,RT!A:J,10,FALSE),"")</f>
        <v/>
      </c>
      <c r="E2075" s="203">
        <v>10005523779</v>
      </c>
      <c r="F2075" s="204" t="s">
        <v>1066</v>
      </c>
      <c r="G2075" s="204" t="s">
        <v>70</v>
      </c>
      <c r="H2075" s="204"/>
      <c r="I2075" s="204" t="s">
        <v>1012</v>
      </c>
      <c r="J2075" s="202" t="s">
        <v>75</v>
      </c>
      <c r="K2075" s="169" t="str">
        <f t="array" ref="K2075">IFERROR(VLOOKUP(B2075,RT!A:K,11,FALSE),"")</f>
        <v/>
      </c>
      <c r="L2075" s="170" t="str">
        <f t="array" ref="L2075">IFERROR(VLOOKUP(B2075,RT!A:AJ,36,FALSE),"")</f>
        <v/>
      </c>
      <c r="M2075" s="53" t="str">
        <f t="array" ref="M2075">IFERROR(VLOOKUP(B2075,RT!A:AL,38,FALSE),"")</f>
        <v/>
      </c>
      <c r="N2075" s="52" t="str">
        <f t="array" ref="N2075">IFERROR(VLOOKUP(B2075,RT!A:AK,37,FALSE),"")</f>
        <v/>
      </c>
      <c r="O2075" s="54" t="str">
        <f t="array" ref="O2075">IFERROR(VLOOKUP(B2075,RT!A:I,9,FALSE),"")</f>
        <v/>
      </c>
      <c r="P2075" s="52" t="str">
        <f t="array" ref="P2075">IFERROR(VLOOKUP(B2075,RT!A:H,8,FALSE),"")</f>
        <v/>
      </c>
      <c r="Q2075" s="55" t="str">
        <f t="array" ref="Q2075">IFERROR(VLOOKUP(B2075,RT!A:AA,27,FALSE),"")</f>
        <v/>
      </c>
      <c r="R2075" s="56" t="str">
        <f t="array" ref="R2075">IF(AND(E2075&lt;&gt;"",G2075="INS",K2075="OUI",M2075&gt;0),M2075*IF($O2075&gt;41790,5.94,5.65),"")</f>
        <v/>
      </c>
      <c r="S2075" s="50" t="str">
        <f t="array" ref="S2075">IF(AND(E2075&lt;&gt;"",G2075="REV",K2075="OUI",M2075&gt;0),M2075*IF($O2075&gt;41790,6.2,5.9),"")</f>
        <v/>
      </c>
      <c r="T2075" s="57" t="str">
        <f t="array" ref="T2075">IF(AND(E2075&lt;&gt;"",K2075="NON",OR(L2075="Branchement individuel",L2075="Batiment détruit")),3,"")</f>
        <v/>
      </c>
      <c r="U2075" s="58"/>
      <c r="V2075" s="58" t="str">
        <f t="array" ref="V2075">IF(AND(E2075&lt;&gt;"",K2075="OUI",Q2075="OUI"),18,"")</f>
        <v/>
      </c>
      <c r="W2075" s="49" t="str">
        <f t="array" ref="W2075">IF(AND(E2075&lt;&gt;"",K2075="OUI",Q2075="OUI"),60,"")</f>
        <v/>
      </c>
      <c r="X2075" s="56"/>
      <c r="Y2075" s="49"/>
      <c r="Z2075" s="49"/>
      <c r="AA2075" s="51"/>
      <c r="AB2075" s="48"/>
    </row>
    <row r="2076" spans="1:28" x14ac:dyDescent="0.25">
      <c r="A2076" s="152" t="str">
        <f t="array" ref="A2076">IF(D2076="",RIGHT(E2076,7),"")</f>
        <v>5523778</v>
      </c>
      <c r="B2076" s="152">
        <f t="array" ref="B2076">E2076</f>
        <v>10005523778</v>
      </c>
      <c r="C2076" s="61" t="str">
        <f t="array" ref="C2076">IFERROR(VLOOKUP(B2076,RT!A:B,2,FALSE),"")</f>
        <v/>
      </c>
      <c r="D2076" s="7" t="str">
        <f t="array" ref="D2076">IFERROR(VLOOKUP(B2076,RT!A:J,10,FALSE),"")</f>
        <v/>
      </c>
      <c r="E2076" s="203">
        <v>10005523778</v>
      </c>
      <c r="F2076" s="204" t="s">
        <v>1062</v>
      </c>
      <c r="G2076" s="204" t="s">
        <v>70</v>
      </c>
      <c r="H2076" s="204"/>
      <c r="I2076" s="204" t="s">
        <v>1012</v>
      </c>
      <c r="J2076" s="202" t="s">
        <v>75</v>
      </c>
      <c r="K2076" s="169" t="str">
        <f t="array" ref="K2076">IFERROR(VLOOKUP(B2076,RT!A:K,11,FALSE),"")</f>
        <v/>
      </c>
      <c r="L2076" s="170" t="str">
        <f t="array" ref="L2076">IFERROR(VLOOKUP(B2076,RT!A:AJ,36,FALSE),"")</f>
        <v/>
      </c>
      <c r="M2076" s="53" t="str">
        <f t="array" ref="M2076">IFERROR(VLOOKUP(B2076,RT!A:AL,38,FALSE),"")</f>
        <v/>
      </c>
      <c r="N2076" s="52" t="str">
        <f t="array" ref="N2076">IFERROR(VLOOKUP(B2076,RT!A:AK,37,FALSE),"")</f>
        <v/>
      </c>
      <c r="O2076" s="54" t="str">
        <f t="array" ref="O2076">IFERROR(VLOOKUP(B2076,RT!A:I,9,FALSE),"")</f>
        <v/>
      </c>
      <c r="P2076" s="52" t="str">
        <f t="array" ref="P2076">IFERROR(VLOOKUP(B2076,RT!A:H,8,FALSE),"")</f>
        <v/>
      </c>
      <c r="Q2076" s="55" t="str">
        <f t="array" ref="Q2076">IFERROR(VLOOKUP(B2076,RT!A:AA,27,FALSE),"")</f>
        <v/>
      </c>
      <c r="R2076" s="56" t="str">
        <f t="array" ref="R2076">IF(AND(E2076&lt;&gt;"",G2076="INS",K2076="OUI",M2076&gt;0),M2076*IF($O2076&gt;41790,5.94,5.65),"")</f>
        <v/>
      </c>
      <c r="S2076" s="50" t="str">
        <f t="array" ref="S2076">IF(AND(E2076&lt;&gt;"",G2076="REV",K2076="OUI",M2076&gt;0),M2076*IF($O2076&gt;41790,6.2,5.9),"")</f>
        <v/>
      </c>
      <c r="T2076" s="57" t="str">
        <f t="array" ref="T2076">IF(AND(E2076&lt;&gt;"",K2076="NON",OR(L2076="Branchement individuel",L2076="Batiment détruit")),3,"")</f>
        <v/>
      </c>
      <c r="U2076" s="58"/>
      <c r="V2076" s="58" t="str">
        <f t="array" ref="V2076">IF(AND(E2076&lt;&gt;"",K2076="OUI",Q2076="OUI"),18,"")</f>
        <v/>
      </c>
      <c r="W2076" s="49" t="str">
        <f t="array" ref="W2076">IF(AND(E2076&lt;&gt;"",K2076="OUI",Q2076="OUI"),60,"")</f>
        <v/>
      </c>
      <c r="X2076" s="56"/>
      <c r="Y2076" s="49"/>
      <c r="Z2076" s="49"/>
      <c r="AA2076" s="51"/>
      <c r="AB2076" s="48"/>
    </row>
    <row r="2077" spans="1:28" x14ac:dyDescent="0.25">
      <c r="A2077" s="152" t="str">
        <f t="array" ref="A2077">IF(D2077="",RIGHT(E2077,7),"")</f>
        <v>5585168</v>
      </c>
      <c r="B2077" s="152">
        <f t="array" ref="B2077">E2077</f>
        <v>10005585168</v>
      </c>
      <c r="C2077" s="61" t="str">
        <f t="array" ref="C2077">IFERROR(VLOOKUP(B2077,RT!A:B,2,FALSE),"")</f>
        <v/>
      </c>
      <c r="D2077" s="7" t="str">
        <f t="array" ref="D2077">IFERROR(VLOOKUP(B2077,RT!A:J,10,FALSE),"")</f>
        <v/>
      </c>
      <c r="E2077" s="203">
        <v>10005585168</v>
      </c>
      <c r="F2077" s="204" t="s">
        <v>1049</v>
      </c>
      <c r="G2077" s="204" t="s">
        <v>70</v>
      </c>
      <c r="H2077" s="204"/>
      <c r="I2077" s="204" t="s">
        <v>1012</v>
      </c>
      <c r="J2077" s="202" t="s">
        <v>75</v>
      </c>
      <c r="K2077" s="169" t="str">
        <f t="array" ref="K2077">IFERROR(VLOOKUP(B2077,RT!A:K,11,FALSE),"")</f>
        <v/>
      </c>
      <c r="L2077" s="170" t="str">
        <f t="array" ref="L2077">IFERROR(VLOOKUP(B2077,RT!A:AJ,36,FALSE),"")</f>
        <v/>
      </c>
      <c r="M2077" s="53" t="str">
        <f t="array" ref="M2077">IFERROR(VLOOKUP(B2077,RT!A:AL,38,FALSE),"")</f>
        <v/>
      </c>
      <c r="N2077" s="52" t="str">
        <f t="array" ref="N2077">IFERROR(VLOOKUP(B2077,RT!A:AK,37,FALSE),"")</f>
        <v/>
      </c>
      <c r="O2077" s="54" t="str">
        <f t="array" ref="O2077">IFERROR(VLOOKUP(B2077,RT!A:I,9,FALSE),"")</f>
        <v/>
      </c>
      <c r="P2077" s="52" t="str">
        <f t="array" ref="P2077">IFERROR(VLOOKUP(B2077,RT!A:H,8,FALSE),"")</f>
        <v/>
      </c>
      <c r="Q2077" s="55" t="str">
        <f t="array" ref="Q2077">IFERROR(VLOOKUP(B2077,RT!A:AA,27,FALSE),"")</f>
        <v/>
      </c>
      <c r="R2077" s="56" t="str">
        <f t="array" ref="R2077">IF(AND(E2077&lt;&gt;"",G2077="INS",K2077="OUI",M2077&gt;0),M2077*IF($O2077&gt;41790,5.94,5.65),"")</f>
        <v/>
      </c>
      <c r="S2077" s="50" t="str">
        <f t="array" ref="S2077">IF(AND(E2077&lt;&gt;"",G2077="REV",K2077="OUI",M2077&gt;0),M2077*IF($O2077&gt;41790,6.2,5.9),"")</f>
        <v/>
      </c>
      <c r="T2077" s="57" t="str">
        <f t="array" ref="T2077">IF(AND(E2077&lt;&gt;"",K2077="NON",OR(L2077="Branchement individuel",L2077="Batiment détruit")),3,"")</f>
        <v/>
      </c>
      <c r="U2077" s="58"/>
      <c r="V2077" s="58" t="str">
        <f t="array" ref="V2077">IF(AND(E2077&lt;&gt;"",K2077="OUI",Q2077="OUI"),18,"")</f>
        <v/>
      </c>
      <c r="W2077" s="49" t="str">
        <f t="array" ref="W2077">IF(AND(E2077&lt;&gt;"",K2077="OUI",Q2077="OUI"),60,"")</f>
        <v/>
      </c>
      <c r="X2077" s="56"/>
      <c r="Y2077" s="49"/>
      <c r="Z2077" s="49"/>
      <c r="AA2077" s="51"/>
      <c r="AB2077" s="48"/>
    </row>
    <row r="2078" spans="1:28" x14ac:dyDescent="0.25">
      <c r="A2078" s="152" t="str">
        <f t="array" ref="A2078">IF(D2078="",RIGHT(E2078,7),"")</f>
        <v>5524562</v>
      </c>
      <c r="B2078" s="152">
        <f t="array" ref="B2078">E2078</f>
        <v>10005524562</v>
      </c>
      <c r="C2078" s="61" t="str">
        <f t="array" ref="C2078">IFERROR(VLOOKUP(B2078,RT!A:B,2,FALSE),"")</f>
        <v/>
      </c>
      <c r="D2078" s="7" t="str">
        <f t="array" ref="D2078">IFERROR(VLOOKUP(B2078,RT!A:J,10,FALSE),"")</f>
        <v/>
      </c>
      <c r="E2078" s="203">
        <v>10005524562</v>
      </c>
      <c r="F2078" s="204" t="s">
        <v>1048</v>
      </c>
      <c r="G2078" s="204" t="s">
        <v>70</v>
      </c>
      <c r="H2078" s="204"/>
      <c r="I2078" s="204" t="s">
        <v>1012</v>
      </c>
      <c r="J2078" s="202" t="s">
        <v>75</v>
      </c>
      <c r="K2078" s="169" t="str">
        <f t="array" ref="K2078">IFERROR(VLOOKUP(B2078,RT!A:K,11,FALSE),"")</f>
        <v/>
      </c>
      <c r="L2078" s="170" t="str">
        <f t="array" ref="L2078">IFERROR(VLOOKUP(B2078,RT!A:AJ,36,FALSE),"")</f>
        <v/>
      </c>
      <c r="M2078" s="53" t="str">
        <f t="array" ref="M2078">IFERROR(VLOOKUP(B2078,RT!A:AL,38,FALSE),"")</f>
        <v/>
      </c>
      <c r="N2078" s="52" t="str">
        <f t="array" ref="N2078">IFERROR(VLOOKUP(B2078,RT!A:AK,37,FALSE),"")</f>
        <v/>
      </c>
      <c r="O2078" s="54" t="str">
        <f t="array" ref="O2078">IFERROR(VLOOKUP(B2078,RT!A:I,9,FALSE),"")</f>
        <v/>
      </c>
      <c r="P2078" s="52" t="str">
        <f t="array" ref="P2078">IFERROR(VLOOKUP(B2078,RT!A:H,8,FALSE),"")</f>
        <v/>
      </c>
      <c r="Q2078" s="55" t="str">
        <f t="array" ref="Q2078">IFERROR(VLOOKUP(B2078,RT!A:AA,27,FALSE),"")</f>
        <v/>
      </c>
      <c r="R2078" s="56" t="str">
        <f t="array" ref="R2078">IF(AND(E2078&lt;&gt;"",G2078="INS",K2078="OUI",M2078&gt;0),M2078*IF($O2078&gt;41790,5.94,5.65),"")</f>
        <v/>
      </c>
      <c r="S2078" s="50" t="str">
        <f t="array" ref="S2078">IF(AND(E2078&lt;&gt;"",G2078="REV",K2078="OUI",M2078&gt;0),M2078*IF($O2078&gt;41790,6.2,5.9),"")</f>
        <v/>
      </c>
      <c r="T2078" s="57" t="str">
        <f t="array" ref="T2078">IF(AND(E2078&lt;&gt;"",K2078="NON",OR(L2078="Branchement individuel",L2078="Batiment détruit")),3,"")</f>
        <v/>
      </c>
      <c r="U2078" s="58"/>
      <c r="V2078" s="58" t="str">
        <f t="array" ref="V2078">IF(AND(E2078&lt;&gt;"",K2078="OUI",Q2078="OUI"),18,"")</f>
        <v/>
      </c>
      <c r="W2078" s="49" t="str">
        <f t="array" ref="W2078">IF(AND(E2078&lt;&gt;"",K2078="OUI",Q2078="OUI"),60,"")</f>
        <v/>
      </c>
      <c r="X2078" s="56"/>
      <c r="Y2078" s="49"/>
      <c r="Z2078" s="49"/>
      <c r="AA2078" s="51"/>
      <c r="AB2078" s="48"/>
    </row>
    <row r="2079" spans="1:28" x14ac:dyDescent="0.25">
      <c r="A2079" s="152" t="str">
        <f t="array" ref="A2079">IF(D2079="",RIGHT(E2079,7),"")</f>
        <v>5585776</v>
      </c>
      <c r="B2079" s="152">
        <f t="array" ref="B2079">E2079</f>
        <v>10005585776</v>
      </c>
      <c r="C2079" s="61" t="str">
        <f t="array" ref="C2079">IFERROR(VLOOKUP(B2079,RT!A:B,2,FALSE),"")</f>
        <v/>
      </c>
      <c r="D2079" s="7" t="str">
        <f t="array" ref="D2079">IFERROR(VLOOKUP(B2079,RT!A:J,10,FALSE),"")</f>
        <v/>
      </c>
      <c r="E2079" s="203">
        <v>10005585776</v>
      </c>
      <c r="F2079" s="204" t="s">
        <v>1023</v>
      </c>
      <c r="G2079" s="204" t="s">
        <v>70</v>
      </c>
      <c r="H2079" s="204"/>
      <c r="I2079" s="204" t="s">
        <v>1012</v>
      </c>
      <c r="J2079" s="202" t="s">
        <v>75</v>
      </c>
      <c r="K2079" s="169" t="str">
        <f t="array" ref="K2079">IFERROR(VLOOKUP(B2079,RT!A:K,11,FALSE),"")</f>
        <v/>
      </c>
      <c r="L2079" s="170" t="str">
        <f t="array" ref="L2079">IFERROR(VLOOKUP(B2079,RT!A:AJ,36,FALSE),"")</f>
        <v/>
      </c>
      <c r="M2079" s="53" t="str">
        <f t="array" ref="M2079">IFERROR(VLOOKUP(B2079,RT!A:AL,38,FALSE),"")</f>
        <v/>
      </c>
      <c r="N2079" s="52" t="str">
        <f t="array" ref="N2079">IFERROR(VLOOKUP(B2079,RT!A:AK,37,FALSE),"")</f>
        <v/>
      </c>
      <c r="O2079" s="54" t="str">
        <f t="array" ref="O2079">IFERROR(VLOOKUP(B2079,RT!A:I,9,FALSE),"")</f>
        <v/>
      </c>
      <c r="P2079" s="52" t="str">
        <f t="array" ref="P2079">IFERROR(VLOOKUP(B2079,RT!A:H,8,FALSE),"")</f>
        <v/>
      </c>
      <c r="Q2079" s="55" t="str">
        <f t="array" ref="Q2079">IFERROR(VLOOKUP(B2079,RT!A:AA,27,FALSE),"")</f>
        <v/>
      </c>
      <c r="R2079" s="56" t="str">
        <f t="array" ref="R2079">IF(AND(E2079&lt;&gt;"",G2079="INS",K2079="OUI",M2079&gt;0),M2079*IF($O2079&gt;41790,5.94,5.65),"")</f>
        <v/>
      </c>
      <c r="S2079" s="50" t="str">
        <f t="array" ref="S2079">IF(AND(E2079&lt;&gt;"",G2079="REV",K2079="OUI",M2079&gt;0),M2079*IF($O2079&gt;41790,6.2,5.9),"")</f>
        <v/>
      </c>
      <c r="T2079" s="57" t="str">
        <f t="array" ref="T2079">IF(AND(E2079&lt;&gt;"",K2079="NON",OR(L2079="Branchement individuel",L2079="Batiment détruit")),3,"")</f>
        <v/>
      </c>
      <c r="U2079" s="58"/>
      <c r="V2079" s="58" t="str">
        <f t="array" ref="V2079">IF(AND(E2079&lt;&gt;"",K2079="OUI",Q2079="OUI"),18,"")</f>
        <v/>
      </c>
      <c r="W2079" s="49" t="str">
        <f t="array" ref="W2079">IF(AND(E2079&lt;&gt;"",K2079="OUI",Q2079="OUI"),60,"")</f>
        <v/>
      </c>
      <c r="X2079" s="56"/>
      <c r="Y2079" s="49"/>
      <c r="Z2079" s="49"/>
      <c r="AA2079" s="51"/>
      <c r="AB2079" s="48"/>
    </row>
    <row r="2080" spans="1:28" x14ac:dyDescent="0.25">
      <c r="A2080" s="152" t="str">
        <f t="array" ref="A2080">IF(D2080="",RIGHT(E2080,7),"")</f>
        <v>5584544</v>
      </c>
      <c r="B2080" s="152">
        <f t="array" ref="B2080">E2080</f>
        <v>10005584544</v>
      </c>
      <c r="C2080" s="61" t="str">
        <f t="array" ref="C2080">IFERROR(VLOOKUP(B2080,RT!A:B,2,FALSE),"")</f>
        <v/>
      </c>
      <c r="D2080" s="7" t="str">
        <f t="array" ref="D2080">IFERROR(VLOOKUP(B2080,RT!A:J,10,FALSE),"")</f>
        <v/>
      </c>
      <c r="E2080" s="203">
        <v>10005584544</v>
      </c>
      <c r="F2080" s="204" t="s">
        <v>1047</v>
      </c>
      <c r="G2080" s="204" t="s">
        <v>70</v>
      </c>
      <c r="H2080" s="204"/>
      <c r="I2080" s="204" t="s">
        <v>1012</v>
      </c>
      <c r="J2080" s="202" t="s">
        <v>75</v>
      </c>
      <c r="K2080" s="169" t="str">
        <f t="array" ref="K2080">IFERROR(VLOOKUP(B2080,RT!A:K,11,FALSE),"")</f>
        <v/>
      </c>
      <c r="L2080" s="170" t="str">
        <f t="array" ref="L2080">IFERROR(VLOOKUP(B2080,RT!A:AJ,36,FALSE),"")</f>
        <v/>
      </c>
      <c r="M2080" s="53" t="str">
        <f t="array" ref="M2080">IFERROR(VLOOKUP(B2080,RT!A:AL,38,FALSE),"")</f>
        <v/>
      </c>
      <c r="N2080" s="52" t="str">
        <f t="array" ref="N2080">IFERROR(VLOOKUP(B2080,RT!A:AK,37,FALSE),"")</f>
        <v/>
      </c>
      <c r="O2080" s="54" t="str">
        <f t="array" ref="O2080">IFERROR(VLOOKUP(B2080,RT!A:I,9,FALSE),"")</f>
        <v/>
      </c>
      <c r="P2080" s="52" t="str">
        <f t="array" ref="P2080">IFERROR(VLOOKUP(B2080,RT!A:H,8,FALSE),"")</f>
        <v/>
      </c>
      <c r="Q2080" s="55" t="str">
        <f t="array" ref="Q2080">IFERROR(VLOOKUP(B2080,RT!A:AA,27,FALSE),"")</f>
        <v/>
      </c>
      <c r="R2080" s="56" t="str">
        <f t="array" ref="R2080">IF(AND(E2080&lt;&gt;"",G2080="INS",K2080="OUI",M2080&gt;0),M2080*IF($O2080&gt;41790,5.94,5.65),"")</f>
        <v/>
      </c>
      <c r="S2080" s="50" t="str">
        <f t="array" ref="S2080">IF(AND(E2080&lt;&gt;"",G2080="REV",K2080="OUI",M2080&gt;0),M2080*IF($O2080&gt;41790,6.2,5.9),"")</f>
        <v/>
      </c>
      <c r="T2080" s="57" t="str">
        <f t="array" ref="T2080">IF(AND(E2080&lt;&gt;"",K2080="NON",OR(L2080="Branchement individuel",L2080="Batiment détruit")),3,"")</f>
        <v/>
      </c>
      <c r="U2080" s="58"/>
      <c r="V2080" s="58" t="str">
        <f t="array" ref="V2080">IF(AND(E2080&lt;&gt;"",K2080="OUI",Q2080="OUI"),18,"")</f>
        <v/>
      </c>
      <c r="W2080" s="49" t="str">
        <f t="array" ref="W2080">IF(AND(E2080&lt;&gt;"",K2080="OUI",Q2080="OUI"),60,"")</f>
        <v/>
      </c>
      <c r="X2080" s="56"/>
      <c r="Y2080" s="49"/>
      <c r="Z2080" s="49"/>
      <c r="AA2080" s="51"/>
      <c r="AB2080" s="48"/>
    </row>
    <row r="2081" spans="1:28" x14ac:dyDescent="0.25">
      <c r="A2081" s="152" t="str">
        <f t="array" ref="A2081">IF(D2081="",RIGHT(E2081,7),"")</f>
        <v>5522575</v>
      </c>
      <c r="B2081" s="152">
        <f t="array" ref="B2081">E2081</f>
        <v>10005522575</v>
      </c>
      <c r="C2081" s="61" t="str">
        <f t="array" ref="C2081">IFERROR(VLOOKUP(B2081,RT!A:B,2,FALSE),"")</f>
        <v/>
      </c>
      <c r="D2081" s="7" t="str">
        <f t="array" ref="D2081">IFERROR(VLOOKUP(B2081,RT!A:J,10,FALSE),"")</f>
        <v/>
      </c>
      <c r="E2081" s="203">
        <v>10005522575</v>
      </c>
      <c r="F2081" s="204" t="s">
        <v>1044</v>
      </c>
      <c r="G2081" s="204" t="s">
        <v>70</v>
      </c>
      <c r="H2081" s="204"/>
      <c r="I2081" s="204" t="s">
        <v>1012</v>
      </c>
      <c r="J2081" s="202" t="s">
        <v>75</v>
      </c>
      <c r="K2081" s="169" t="str">
        <f t="array" ref="K2081">IFERROR(VLOOKUP(B2081,RT!A:K,11,FALSE),"")</f>
        <v/>
      </c>
      <c r="L2081" s="170" t="str">
        <f t="array" ref="L2081">IFERROR(VLOOKUP(B2081,RT!A:AJ,36,FALSE),"")</f>
        <v/>
      </c>
      <c r="M2081" s="53" t="str">
        <f t="array" ref="M2081">IFERROR(VLOOKUP(B2081,RT!A:AL,38,FALSE),"")</f>
        <v/>
      </c>
      <c r="N2081" s="52" t="str">
        <f t="array" ref="N2081">IFERROR(VLOOKUP(B2081,RT!A:AK,37,FALSE),"")</f>
        <v/>
      </c>
      <c r="O2081" s="54" t="str">
        <f t="array" ref="O2081">IFERROR(VLOOKUP(B2081,RT!A:I,9,FALSE),"")</f>
        <v/>
      </c>
      <c r="P2081" s="52" t="str">
        <f t="array" ref="P2081">IFERROR(VLOOKUP(B2081,RT!A:H,8,FALSE),"")</f>
        <v/>
      </c>
      <c r="Q2081" s="55" t="str">
        <f t="array" ref="Q2081">IFERROR(VLOOKUP(B2081,RT!A:AA,27,FALSE),"")</f>
        <v/>
      </c>
      <c r="R2081" s="56" t="str">
        <f t="array" ref="R2081">IF(AND(E2081&lt;&gt;"",G2081="INS",K2081="OUI",M2081&gt;0),M2081*IF($O2081&gt;41790,5.94,5.65),"")</f>
        <v/>
      </c>
      <c r="S2081" s="50" t="str">
        <f t="array" ref="S2081">IF(AND(E2081&lt;&gt;"",G2081="REV",K2081="OUI",M2081&gt;0),M2081*IF($O2081&gt;41790,6.2,5.9),"")</f>
        <v/>
      </c>
      <c r="T2081" s="57" t="str">
        <f t="array" ref="T2081">IF(AND(E2081&lt;&gt;"",K2081="NON",OR(L2081="Branchement individuel",L2081="Batiment détruit")),3,"")</f>
        <v/>
      </c>
      <c r="U2081" s="58"/>
      <c r="V2081" s="58" t="str">
        <f t="array" ref="V2081">IF(AND(E2081&lt;&gt;"",K2081="OUI",Q2081="OUI"),18,"")</f>
        <v/>
      </c>
      <c r="W2081" s="49" t="str">
        <f t="array" ref="W2081">IF(AND(E2081&lt;&gt;"",K2081="OUI",Q2081="OUI"),60,"")</f>
        <v/>
      </c>
      <c r="X2081" s="56"/>
      <c r="Y2081" s="49"/>
      <c r="Z2081" s="49"/>
      <c r="AA2081" s="51"/>
      <c r="AB2081" s="48"/>
    </row>
    <row r="2082" spans="1:28" x14ac:dyDescent="0.25">
      <c r="A2082" s="152" t="str">
        <f t="array" ref="A2082">IF(D2082="",RIGHT(E2082,7),"")</f>
        <v>5560311</v>
      </c>
      <c r="B2082" s="152">
        <f t="array" ref="B2082">E2082</f>
        <v>10005560311</v>
      </c>
      <c r="C2082" s="61" t="str">
        <f t="array" ref="C2082">IFERROR(VLOOKUP(B2082,RT!A:B,2,FALSE),"")</f>
        <v/>
      </c>
      <c r="D2082" s="7" t="str">
        <f t="array" ref="D2082">IFERROR(VLOOKUP(B2082,RT!A:J,10,FALSE),"")</f>
        <v/>
      </c>
      <c r="E2082" s="203">
        <v>10005560311</v>
      </c>
      <c r="F2082" s="204" t="s">
        <v>1046</v>
      </c>
      <c r="G2082" s="204" t="s">
        <v>70</v>
      </c>
      <c r="H2082" s="204"/>
      <c r="I2082" s="204" t="s">
        <v>1012</v>
      </c>
      <c r="J2082" s="202" t="s">
        <v>75</v>
      </c>
      <c r="K2082" s="169" t="str">
        <f t="array" ref="K2082">IFERROR(VLOOKUP(B2082,RT!A:K,11,FALSE),"")</f>
        <v/>
      </c>
      <c r="L2082" s="170" t="str">
        <f t="array" ref="L2082">IFERROR(VLOOKUP(B2082,RT!A:AJ,36,FALSE),"")</f>
        <v/>
      </c>
      <c r="M2082" s="53" t="str">
        <f t="array" ref="M2082">IFERROR(VLOOKUP(B2082,RT!A:AL,38,FALSE),"")</f>
        <v/>
      </c>
      <c r="N2082" s="52" t="str">
        <f t="array" ref="N2082">IFERROR(VLOOKUP(B2082,RT!A:AK,37,FALSE),"")</f>
        <v/>
      </c>
      <c r="O2082" s="54" t="str">
        <f t="array" ref="O2082">IFERROR(VLOOKUP(B2082,RT!A:I,9,FALSE),"")</f>
        <v/>
      </c>
      <c r="P2082" s="52" t="str">
        <f t="array" ref="P2082">IFERROR(VLOOKUP(B2082,RT!A:H,8,FALSE),"")</f>
        <v/>
      </c>
      <c r="Q2082" s="55" t="str">
        <f t="array" ref="Q2082">IFERROR(VLOOKUP(B2082,RT!A:AA,27,FALSE),"")</f>
        <v/>
      </c>
      <c r="R2082" s="56" t="str">
        <f t="array" ref="R2082">IF(AND(E2082&lt;&gt;"",G2082="INS",K2082="OUI",M2082&gt;0),M2082*IF($O2082&gt;41790,5.94,5.65),"")</f>
        <v/>
      </c>
      <c r="S2082" s="50" t="str">
        <f t="array" ref="S2082">IF(AND(E2082&lt;&gt;"",G2082="REV",K2082="OUI",M2082&gt;0),M2082*IF($O2082&gt;41790,6.2,5.9),"")</f>
        <v/>
      </c>
      <c r="T2082" s="57" t="str">
        <f t="array" ref="T2082">IF(AND(E2082&lt;&gt;"",K2082="NON",OR(L2082="Branchement individuel",L2082="Batiment détruit")),3,"")</f>
        <v/>
      </c>
      <c r="U2082" s="58"/>
      <c r="V2082" s="58" t="str">
        <f t="array" ref="V2082">IF(AND(E2082&lt;&gt;"",K2082="OUI",Q2082="OUI"),18,"")</f>
        <v/>
      </c>
      <c r="W2082" s="49" t="str">
        <f t="array" ref="W2082">IF(AND(E2082&lt;&gt;"",K2082="OUI",Q2082="OUI"),60,"")</f>
        <v/>
      </c>
      <c r="X2082" s="56"/>
      <c r="Y2082" s="49"/>
      <c r="Z2082" s="49"/>
      <c r="AA2082" s="51"/>
      <c r="AB2082" s="48"/>
    </row>
    <row r="2083" spans="1:28" x14ac:dyDescent="0.25">
      <c r="A2083" s="152" t="str">
        <f t="array" ref="A2083">IF(D2083="",RIGHT(E2083,7),"")</f>
        <v>5553796</v>
      </c>
      <c r="B2083" s="152">
        <f t="array" ref="B2083">E2083</f>
        <v>10005553796</v>
      </c>
      <c r="C2083" s="61" t="str">
        <f t="array" ref="C2083">IFERROR(VLOOKUP(B2083,RT!A:B,2,FALSE),"")</f>
        <v/>
      </c>
      <c r="D2083" s="7" t="str">
        <f t="array" ref="D2083">IFERROR(VLOOKUP(B2083,RT!A:J,10,FALSE),"")</f>
        <v/>
      </c>
      <c r="E2083" s="203">
        <v>10005553796</v>
      </c>
      <c r="F2083" s="204" t="s">
        <v>1045</v>
      </c>
      <c r="G2083" s="204" t="s">
        <v>70</v>
      </c>
      <c r="H2083" s="204"/>
      <c r="I2083" s="204" t="s">
        <v>1012</v>
      </c>
      <c r="J2083" s="202" t="s">
        <v>75</v>
      </c>
      <c r="K2083" s="169" t="str">
        <f t="array" ref="K2083">IFERROR(VLOOKUP(B2083,RT!A:K,11,FALSE),"")</f>
        <v/>
      </c>
      <c r="L2083" s="170" t="str">
        <f t="array" ref="L2083">IFERROR(VLOOKUP(B2083,RT!A:AJ,36,FALSE),"")</f>
        <v/>
      </c>
      <c r="M2083" s="53" t="str">
        <f t="array" ref="M2083">IFERROR(VLOOKUP(B2083,RT!A:AL,38,FALSE),"")</f>
        <v/>
      </c>
      <c r="N2083" s="52" t="str">
        <f t="array" ref="N2083">IFERROR(VLOOKUP(B2083,RT!A:AK,37,FALSE),"")</f>
        <v/>
      </c>
      <c r="O2083" s="54" t="str">
        <f t="array" ref="O2083">IFERROR(VLOOKUP(B2083,RT!A:I,9,FALSE),"")</f>
        <v/>
      </c>
      <c r="P2083" s="52" t="str">
        <f t="array" ref="P2083">IFERROR(VLOOKUP(B2083,RT!A:H,8,FALSE),"")</f>
        <v/>
      </c>
      <c r="Q2083" s="55" t="str">
        <f t="array" ref="Q2083">IFERROR(VLOOKUP(B2083,RT!A:AA,27,FALSE),"")</f>
        <v/>
      </c>
      <c r="R2083" s="56" t="str">
        <f t="array" ref="R2083">IF(AND(E2083&lt;&gt;"",G2083="INS",K2083="OUI",M2083&gt;0),M2083*IF($O2083&gt;41790,5.94,5.65),"")</f>
        <v/>
      </c>
      <c r="S2083" s="50" t="str">
        <f t="array" ref="S2083">IF(AND(E2083&lt;&gt;"",G2083="REV",K2083="OUI",M2083&gt;0),M2083*IF($O2083&gt;41790,6.2,5.9),"")</f>
        <v/>
      </c>
      <c r="T2083" s="57" t="str">
        <f t="array" ref="T2083">IF(AND(E2083&lt;&gt;"",K2083="NON",OR(L2083="Branchement individuel",L2083="Batiment détruit")),3,"")</f>
        <v/>
      </c>
      <c r="U2083" s="58"/>
      <c r="V2083" s="58" t="str">
        <f t="array" ref="V2083">IF(AND(E2083&lt;&gt;"",K2083="OUI",Q2083="OUI"),18,"")</f>
        <v/>
      </c>
      <c r="W2083" s="49" t="str">
        <f t="array" ref="W2083">IF(AND(E2083&lt;&gt;"",K2083="OUI",Q2083="OUI"),60,"")</f>
        <v/>
      </c>
      <c r="X2083" s="56"/>
      <c r="Y2083" s="49"/>
      <c r="Z2083" s="49"/>
      <c r="AA2083" s="51"/>
      <c r="AB2083" s="48"/>
    </row>
    <row r="2084" spans="1:28" x14ac:dyDescent="0.25">
      <c r="A2084" s="152" t="str">
        <f t="array" ref="A2084">IF(D2084="",RIGHT(E2084,7),"")</f>
        <v>5555300</v>
      </c>
      <c r="B2084" s="152">
        <f t="array" ref="B2084">E2084</f>
        <v>10005555300</v>
      </c>
      <c r="C2084" s="61" t="str">
        <f t="array" ref="C2084">IFERROR(VLOOKUP(B2084,RT!A:B,2,FALSE),"")</f>
        <v/>
      </c>
      <c r="D2084" s="7" t="str">
        <f t="array" ref="D2084">IFERROR(VLOOKUP(B2084,RT!A:J,10,FALSE),"")</f>
        <v/>
      </c>
      <c r="E2084" s="203">
        <v>10005555300</v>
      </c>
      <c r="F2084" s="204" t="s">
        <v>1083</v>
      </c>
      <c r="G2084" s="204" t="s">
        <v>70</v>
      </c>
      <c r="H2084" s="204"/>
      <c r="I2084" s="204" t="s">
        <v>1012</v>
      </c>
      <c r="J2084" s="202" t="s">
        <v>75</v>
      </c>
      <c r="K2084" s="169" t="str">
        <f t="array" ref="K2084">IFERROR(VLOOKUP(B2084,RT!A:K,11,FALSE),"")</f>
        <v/>
      </c>
      <c r="L2084" s="170" t="str">
        <f t="array" ref="L2084">IFERROR(VLOOKUP(B2084,RT!A:AJ,36,FALSE),"")</f>
        <v/>
      </c>
      <c r="M2084" s="53" t="str">
        <f t="array" ref="M2084">IFERROR(VLOOKUP(B2084,RT!A:AL,38,FALSE),"")</f>
        <v/>
      </c>
      <c r="N2084" s="52" t="str">
        <f t="array" ref="N2084">IFERROR(VLOOKUP(B2084,RT!A:AK,37,FALSE),"")</f>
        <v/>
      </c>
      <c r="O2084" s="54" t="str">
        <f t="array" ref="O2084">IFERROR(VLOOKUP(B2084,RT!A:I,9,FALSE),"")</f>
        <v/>
      </c>
      <c r="P2084" s="52" t="str">
        <f t="array" ref="P2084">IFERROR(VLOOKUP(B2084,RT!A:H,8,FALSE),"")</f>
        <v/>
      </c>
      <c r="Q2084" s="55" t="str">
        <f t="array" ref="Q2084">IFERROR(VLOOKUP(B2084,RT!A:AA,27,FALSE),"")</f>
        <v/>
      </c>
      <c r="R2084" s="56" t="str">
        <f t="array" ref="R2084">IF(AND(E2084&lt;&gt;"",G2084="INS",K2084="OUI",M2084&gt;0),M2084*IF($O2084&gt;41790,5.94,5.65),"")</f>
        <v/>
      </c>
      <c r="S2084" s="50" t="str">
        <f t="array" ref="S2084">IF(AND(E2084&lt;&gt;"",G2084="REV",K2084="OUI",M2084&gt;0),M2084*IF($O2084&gt;41790,6.2,5.9),"")</f>
        <v/>
      </c>
      <c r="T2084" s="57" t="str">
        <f t="array" ref="T2084">IF(AND(E2084&lt;&gt;"",K2084="NON",OR(L2084="Branchement individuel",L2084="Batiment détruit")),3,"")</f>
        <v/>
      </c>
      <c r="U2084" s="58"/>
      <c r="V2084" s="58" t="str">
        <f t="array" ref="V2084">IF(AND(E2084&lt;&gt;"",K2084="OUI",Q2084="OUI"),18,"")</f>
        <v/>
      </c>
      <c r="W2084" s="49" t="str">
        <f t="array" ref="W2084">IF(AND(E2084&lt;&gt;"",K2084="OUI",Q2084="OUI"),60,"")</f>
        <v/>
      </c>
      <c r="X2084" s="56"/>
      <c r="Y2084" s="49"/>
      <c r="Z2084" s="49"/>
      <c r="AA2084" s="51"/>
      <c r="AB2084" s="48"/>
    </row>
    <row r="2085" spans="1:28" x14ac:dyDescent="0.25">
      <c r="A2085" s="152" t="str">
        <f t="array" ref="A2085">IF(D2085="",RIGHT(E2085,7),"")</f>
        <v>5554575</v>
      </c>
      <c r="B2085" s="152">
        <f t="array" ref="B2085">E2085</f>
        <v>10005554575</v>
      </c>
      <c r="C2085" s="61" t="str">
        <f t="array" ref="C2085">IFERROR(VLOOKUP(B2085,RT!A:B,2,FALSE),"")</f>
        <v/>
      </c>
      <c r="D2085" s="7" t="str">
        <f t="array" ref="D2085">IFERROR(VLOOKUP(B2085,RT!A:J,10,FALSE),"")</f>
        <v/>
      </c>
      <c r="E2085" s="203">
        <v>10005554575</v>
      </c>
      <c r="F2085" s="204" t="s">
        <v>1082</v>
      </c>
      <c r="G2085" s="204" t="s">
        <v>70</v>
      </c>
      <c r="H2085" s="204"/>
      <c r="I2085" s="204" t="s">
        <v>1012</v>
      </c>
      <c r="J2085" s="202" t="s">
        <v>75</v>
      </c>
      <c r="K2085" s="169" t="str">
        <f t="array" ref="K2085">IFERROR(VLOOKUP(B2085,RT!A:K,11,FALSE),"")</f>
        <v/>
      </c>
      <c r="L2085" s="170" t="str">
        <f t="array" ref="L2085">IFERROR(VLOOKUP(B2085,RT!A:AJ,36,FALSE),"")</f>
        <v/>
      </c>
      <c r="M2085" s="53" t="str">
        <f t="array" ref="M2085">IFERROR(VLOOKUP(B2085,RT!A:AL,38,FALSE),"")</f>
        <v/>
      </c>
      <c r="N2085" s="52" t="str">
        <f t="array" ref="N2085">IFERROR(VLOOKUP(B2085,RT!A:AK,37,FALSE),"")</f>
        <v/>
      </c>
      <c r="O2085" s="54" t="str">
        <f t="array" ref="O2085">IFERROR(VLOOKUP(B2085,RT!A:I,9,FALSE),"")</f>
        <v/>
      </c>
      <c r="P2085" s="52" t="str">
        <f t="array" ref="P2085">IFERROR(VLOOKUP(B2085,RT!A:H,8,FALSE),"")</f>
        <v/>
      </c>
      <c r="Q2085" s="55" t="str">
        <f t="array" ref="Q2085">IFERROR(VLOOKUP(B2085,RT!A:AA,27,FALSE),"")</f>
        <v/>
      </c>
      <c r="R2085" s="56" t="str">
        <f t="array" ref="R2085">IF(AND(E2085&lt;&gt;"",G2085="INS",K2085="OUI",M2085&gt;0),M2085*IF($O2085&gt;41790,5.94,5.65),"")</f>
        <v/>
      </c>
      <c r="S2085" s="50" t="str">
        <f t="array" ref="S2085">IF(AND(E2085&lt;&gt;"",G2085="REV",K2085="OUI",M2085&gt;0),M2085*IF($O2085&gt;41790,6.2,5.9),"")</f>
        <v/>
      </c>
      <c r="T2085" s="57" t="str">
        <f t="array" ref="T2085">IF(AND(E2085&lt;&gt;"",K2085="NON",OR(L2085="Branchement individuel",L2085="Batiment détruit")),3,"")</f>
        <v/>
      </c>
      <c r="U2085" s="58"/>
      <c r="V2085" s="58" t="str">
        <f t="array" ref="V2085">IF(AND(E2085&lt;&gt;"",K2085="OUI",Q2085="OUI"),18,"")</f>
        <v/>
      </c>
      <c r="W2085" s="49" t="str">
        <f t="array" ref="W2085">IF(AND(E2085&lt;&gt;"",K2085="OUI",Q2085="OUI"),60,"")</f>
        <v/>
      </c>
      <c r="X2085" s="56"/>
      <c r="Y2085" s="49"/>
      <c r="Z2085" s="49"/>
      <c r="AA2085" s="51"/>
      <c r="AB2085" s="48"/>
    </row>
    <row r="2086" spans="1:28" x14ac:dyDescent="0.25">
      <c r="A2086" s="152" t="str">
        <f t="array" ref="A2086">IF(D2086="",RIGHT(E2086,7),"")</f>
        <v>5558879</v>
      </c>
      <c r="B2086" s="152">
        <f t="array" ref="B2086">E2086</f>
        <v>10005558879</v>
      </c>
      <c r="C2086" s="61" t="str">
        <f t="array" ref="C2086">IFERROR(VLOOKUP(B2086,RT!A:B,2,FALSE),"")</f>
        <v/>
      </c>
      <c r="D2086" s="7" t="str">
        <f t="array" ref="D2086">IFERROR(VLOOKUP(B2086,RT!A:J,10,FALSE),"")</f>
        <v/>
      </c>
      <c r="E2086" s="203">
        <v>10005558879</v>
      </c>
      <c r="F2086" s="204" t="s">
        <v>1052</v>
      </c>
      <c r="G2086" s="204" t="s">
        <v>70</v>
      </c>
      <c r="H2086" s="204"/>
      <c r="I2086" s="204" t="s">
        <v>1012</v>
      </c>
      <c r="J2086" s="202" t="s">
        <v>75</v>
      </c>
      <c r="K2086" s="169" t="str">
        <f t="array" ref="K2086">IFERROR(VLOOKUP(B2086,RT!A:K,11,FALSE),"")</f>
        <v/>
      </c>
      <c r="L2086" s="170" t="str">
        <f t="array" ref="L2086">IFERROR(VLOOKUP(B2086,RT!A:AJ,36,FALSE),"")</f>
        <v/>
      </c>
      <c r="M2086" s="53" t="str">
        <f t="array" ref="M2086">IFERROR(VLOOKUP(B2086,RT!A:AL,38,FALSE),"")</f>
        <v/>
      </c>
      <c r="N2086" s="52" t="str">
        <f t="array" ref="N2086">IFERROR(VLOOKUP(B2086,RT!A:AK,37,FALSE),"")</f>
        <v/>
      </c>
      <c r="O2086" s="54" t="str">
        <f t="array" ref="O2086">IFERROR(VLOOKUP(B2086,RT!A:I,9,FALSE),"")</f>
        <v/>
      </c>
      <c r="P2086" s="52" t="str">
        <f t="array" ref="P2086">IFERROR(VLOOKUP(B2086,RT!A:H,8,FALSE),"")</f>
        <v/>
      </c>
      <c r="Q2086" s="55" t="str">
        <f t="array" ref="Q2086">IFERROR(VLOOKUP(B2086,RT!A:AA,27,FALSE),"")</f>
        <v/>
      </c>
      <c r="R2086" s="56" t="str">
        <f t="array" ref="R2086">IF(AND(E2086&lt;&gt;"",G2086="INS",K2086="OUI",M2086&gt;0),M2086*IF($O2086&gt;41790,5.94,5.65),"")</f>
        <v/>
      </c>
      <c r="S2086" s="50" t="str">
        <f t="array" ref="S2086">IF(AND(E2086&lt;&gt;"",G2086="REV",K2086="OUI",M2086&gt;0),M2086*IF($O2086&gt;41790,6.2,5.9),"")</f>
        <v/>
      </c>
      <c r="T2086" s="57" t="str">
        <f t="array" ref="T2086">IF(AND(E2086&lt;&gt;"",K2086="NON",OR(L2086="Branchement individuel",L2086="Batiment détruit")),3,"")</f>
        <v/>
      </c>
      <c r="U2086" s="58"/>
      <c r="V2086" s="58" t="str">
        <f t="array" ref="V2086">IF(AND(E2086&lt;&gt;"",K2086="OUI",Q2086="OUI"),18,"")</f>
        <v/>
      </c>
      <c r="W2086" s="49" t="str">
        <f t="array" ref="W2086">IF(AND(E2086&lt;&gt;"",K2086="OUI",Q2086="OUI"),60,"")</f>
        <v/>
      </c>
      <c r="X2086" s="56"/>
      <c r="Y2086" s="49"/>
      <c r="Z2086" s="49"/>
      <c r="AA2086" s="51"/>
      <c r="AB2086" s="48"/>
    </row>
    <row r="2087" spans="1:28" x14ac:dyDescent="0.25">
      <c r="A2087" s="152" t="str">
        <f t="array" ref="A2087">IF(D2087="",RIGHT(E2087,7),"")</f>
        <v>5581473</v>
      </c>
      <c r="B2087" s="152">
        <f t="array" ref="B2087">E2087</f>
        <v>10005581473</v>
      </c>
      <c r="C2087" s="61" t="str">
        <f t="array" ref="C2087">IFERROR(VLOOKUP(B2087,RT!A:B,2,FALSE),"")</f>
        <v/>
      </c>
      <c r="D2087" s="7" t="str">
        <f t="array" ref="D2087">IFERROR(VLOOKUP(B2087,RT!A:J,10,FALSE),"")</f>
        <v/>
      </c>
      <c r="E2087" s="203">
        <v>10005581473</v>
      </c>
      <c r="F2087" s="204" t="s">
        <v>1020</v>
      </c>
      <c r="G2087" s="204" t="s">
        <v>70</v>
      </c>
      <c r="H2087" s="204"/>
      <c r="I2087" s="204" t="s">
        <v>1012</v>
      </c>
      <c r="J2087" s="202" t="s">
        <v>75</v>
      </c>
      <c r="K2087" s="169" t="str">
        <f t="array" ref="K2087">IFERROR(VLOOKUP(B2087,RT!A:K,11,FALSE),"")</f>
        <v/>
      </c>
      <c r="L2087" s="170" t="str">
        <f t="array" ref="L2087">IFERROR(VLOOKUP(B2087,RT!A:AJ,36,FALSE),"")</f>
        <v/>
      </c>
      <c r="M2087" s="53" t="str">
        <f t="array" ref="M2087">IFERROR(VLOOKUP(B2087,RT!A:AL,38,FALSE),"")</f>
        <v/>
      </c>
      <c r="N2087" s="52" t="str">
        <f t="array" ref="N2087">IFERROR(VLOOKUP(B2087,RT!A:AK,37,FALSE),"")</f>
        <v/>
      </c>
      <c r="O2087" s="54" t="str">
        <f t="array" ref="O2087">IFERROR(VLOOKUP(B2087,RT!A:I,9,FALSE),"")</f>
        <v/>
      </c>
      <c r="P2087" s="52" t="str">
        <f t="array" ref="P2087">IFERROR(VLOOKUP(B2087,RT!A:H,8,FALSE),"")</f>
        <v/>
      </c>
      <c r="Q2087" s="55" t="str">
        <f t="array" ref="Q2087">IFERROR(VLOOKUP(B2087,RT!A:AA,27,FALSE),"")</f>
        <v/>
      </c>
      <c r="R2087" s="56" t="str">
        <f t="array" ref="R2087">IF(AND(E2087&lt;&gt;"",G2087="INS",K2087="OUI",M2087&gt;0),M2087*IF($O2087&gt;41790,5.94,5.65),"")</f>
        <v/>
      </c>
      <c r="S2087" s="50" t="str">
        <f t="array" ref="S2087">IF(AND(E2087&lt;&gt;"",G2087="REV",K2087="OUI",M2087&gt;0),M2087*IF($O2087&gt;41790,6.2,5.9),"")</f>
        <v/>
      </c>
      <c r="T2087" s="57" t="str">
        <f t="array" ref="T2087">IF(AND(E2087&lt;&gt;"",K2087="NON",OR(L2087="Branchement individuel",L2087="Batiment détruit")),3,"")</f>
        <v/>
      </c>
      <c r="U2087" s="58"/>
      <c r="V2087" s="58" t="str">
        <f t="array" ref="V2087">IF(AND(E2087&lt;&gt;"",K2087="OUI",Q2087="OUI"),18,"")</f>
        <v/>
      </c>
      <c r="W2087" s="49" t="str">
        <f t="array" ref="W2087">IF(AND(E2087&lt;&gt;"",K2087="OUI",Q2087="OUI"),60,"")</f>
        <v/>
      </c>
      <c r="X2087" s="56"/>
      <c r="Y2087" s="49"/>
      <c r="Z2087" s="49"/>
      <c r="AA2087" s="51"/>
      <c r="AB2087" s="48"/>
    </row>
    <row r="2088" spans="1:28" x14ac:dyDescent="0.25">
      <c r="A2088" s="152" t="str">
        <f t="array" ref="A2088">IF(D2088="",RIGHT(E2088,7),"")</f>
        <v>5553795</v>
      </c>
      <c r="B2088" s="152">
        <f t="array" ref="B2088">E2088</f>
        <v>10005553795</v>
      </c>
      <c r="C2088" s="61" t="str">
        <f t="array" ref="C2088">IFERROR(VLOOKUP(B2088,RT!A:B,2,FALSE),"")</f>
        <v/>
      </c>
      <c r="D2088" s="7" t="str">
        <f t="array" ref="D2088">IFERROR(VLOOKUP(B2088,RT!A:J,10,FALSE),"")</f>
        <v/>
      </c>
      <c r="E2088" s="203">
        <v>10005553795</v>
      </c>
      <c r="F2088" s="204" t="s">
        <v>1055</v>
      </c>
      <c r="G2088" s="204" t="s">
        <v>70</v>
      </c>
      <c r="H2088" s="204"/>
      <c r="I2088" s="204" t="s">
        <v>1012</v>
      </c>
      <c r="J2088" s="202" t="s">
        <v>75</v>
      </c>
      <c r="K2088" s="169" t="str">
        <f t="array" ref="K2088">IFERROR(VLOOKUP(B2088,RT!A:K,11,FALSE),"")</f>
        <v/>
      </c>
      <c r="L2088" s="170" t="str">
        <f t="array" ref="L2088">IFERROR(VLOOKUP(B2088,RT!A:AJ,36,FALSE),"")</f>
        <v/>
      </c>
      <c r="M2088" s="53" t="str">
        <f t="array" ref="M2088">IFERROR(VLOOKUP(B2088,RT!A:AL,38,FALSE),"")</f>
        <v/>
      </c>
      <c r="N2088" s="52" t="str">
        <f t="array" ref="N2088">IFERROR(VLOOKUP(B2088,RT!A:AK,37,FALSE),"")</f>
        <v/>
      </c>
      <c r="O2088" s="54" t="str">
        <f t="array" ref="O2088">IFERROR(VLOOKUP(B2088,RT!A:I,9,FALSE),"")</f>
        <v/>
      </c>
      <c r="P2088" s="52" t="str">
        <f t="array" ref="P2088">IFERROR(VLOOKUP(B2088,RT!A:H,8,FALSE),"")</f>
        <v/>
      </c>
      <c r="Q2088" s="55" t="str">
        <f t="array" ref="Q2088">IFERROR(VLOOKUP(B2088,RT!A:AA,27,FALSE),"")</f>
        <v/>
      </c>
      <c r="R2088" s="56" t="str">
        <f t="array" ref="R2088">IF(AND(E2088&lt;&gt;"",G2088="INS",K2088="OUI",M2088&gt;0),M2088*IF($O2088&gt;41790,5.94,5.65),"")</f>
        <v/>
      </c>
      <c r="S2088" s="50" t="str">
        <f t="array" ref="S2088">IF(AND(E2088&lt;&gt;"",G2088="REV",K2088="OUI",M2088&gt;0),M2088*IF($O2088&gt;41790,6.2,5.9),"")</f>
        <v/>
      </c>
      <c r="T2088" s="57" t="str">
        <f t="array" ref="T2088">IF(AND(E2088&lt;&gt;"",K2088="NON",OR(L2088="Branchement individuel",L2088="Batiment détruit")),3,"")</f>
        <v/>
      </c>
      <c r="U2088" s="58"/>
      <c r="V2088" s="58" t="str">
        <f t="array" ref="V2088">IF(AND(E2088&lt;&gt;"",K2088="OUI",Q2088="OUI"),18,"")</f>
        <v/>
      </c>
      <c r="W2088" s="49" t="str">
        <f t="array" ref="W2088">IF(AND(E2088&lt;&gt;"",K2088="OUI",Q2088="OUI"),60,"")</f>
        <v/>
      </c>
      <c r="X2088" s="56"/>
      <c r="Y2088" s="49"/>
      <c r="Z2088" s="49"/>
      <c r="AA2088" s="51"/>
      <c r="AB2088" s="48"/>
    </row>
    <row r="2089" spans="1:28" x14ac:dyDescent="0.25">
      <c r="A2089" s="152" t="str">
        <f t="array" ref="A2089">IF(D2089="",RIGHT(E2089,7),"")</f>
        <v>5559605</v>
      </c>
      <c r="B2089" s="152">
        <f t="array" ref="B2089">E2089</f>
        <v>10005559605</v>
      </c>
      <c r="C2089" s="61" t="str">
        <f t="array" ref="C2089">IFERROR(VLOOKUP(B2089,RT!A:B,2,FALSE),"")</f>
        <v/>
      </c>
      <c r="D2089" s="7" t="str">
        <f t="array" ref="D2089">IFERROR(VLOOKUP(B2089,RT!A:J,10,FALSE),"")</f>
        <v/>
      </c>
      <c r="E2089" s="203">
        <v>10005559605</v>
      </c>
      <c r="F2089" s="204" t="s">
        <v>1021</v>
      </c>
      <c r="G2089" s="204" t="s">
        <v>70</v>
      </c>
      <c r="H2089" s="204"/>
      <c r="I2089" s="204" t="s">
        <v>1012</v>
      </c>
      <c r="J2089" s="202" t="s">
        <v>75</v>
      </c>
      <c r="K2089" s="169" t="str">
        <f t="array" ref="K2089">IFERROR(VLOOKUP(B2089,RT!A:K,11,FALSE),"")</f>
        <v/>
      </c>
      <c r="L2089" s="170" t="str">
        <f t="array" ref="L2089">IFERROR(VLOOKUP(B2089,RT!A:AJ,36,FALSE),"")</f>
        <v/>
      </c>
      <c r="M2089" s="53" t="str">
        <f t="array" ref="M2089">IFERROR(VLOOKUP(B2089,RT!A:AL,38,FALSE),"")</f>
        <v/>
      </c>
      <c r="N2089" s="52" t="str">
        <f t="array" ref="N2089">IFERROR(VLOOKUP(B2089,RT!A:AK,37,FALSE),"")</f>
        <v/>
      </c>
      <c r="O2089" s="54" t="str">
        <f t="array" ref="O2089">IFERROR(VLOOKUP(B2089,RT!A:I,9,FALSE),"")</f>
        <v/>
      </c>
      <c r="P2089" s="52" t="str">
        <f t="array" ref="P2089">IFERROR(VLOOKUP(B2089,RT!A:H,8,FALSE),"")</f>
        <v/>
      </c>
      <c r="Q2089" s="55" t="str">
        <f t="array" ref="Q2089">IFERROR(VLOOKUP(B2089,RT!A:AA,27,FALSE),"")</f>
        <v/>
      </c>
      <c r="R2089" s="56" t="str">
        <f t="array" ref="R2089">IF(AND(E2089&lt;&gt;"",G2089="INS",K2089="OUI",M2089&gt;0),M2089*IF($O2089&gt;41790,5.94,5.65),"")</f>
        <v/>
      </c>
      <c r="S2089" s="50" t="str">
        <f t="array" ref="S2089">IF(AND(E2089&lt;&gt;"",G2089="REV",K2089="OUI",M2089&gt;0),M2089*IF($O2089&gt;41790,6.2,5.9),"")</f>
        <v/>
      </c>
      <c r="T2089" s="57" t="str">
        <f t="array" ref="T2089">IF(AND(E2089&lt;&gt;"",K2089="NON",OR(L2089="Branchement individuel",L2089="Batiment détruit")),3,"")</f>
        <v/>
      </c>
      <c r="U2089" s="58"/>
      <c r="V2089" s="58" t="str">
        <f t="array" ref="V2089">IF(AND(E2089&lt;&gt;"",K2089="OUI",Q2089="OUI"),18,"")</f>
        <v/>
      </c>
      <c r="W2089" s="49" t="str">
        <f t="array" ref="W2089">IF(AND(E2089&lt;&gt;"",K2089="OUI",Q2089="OUI"),60,"")</f>
        <v/>
      </c>
      <c r="X2089" s="56"/>
      <c r="Y2089" s="49"/>
      <c r="Z2089" s="49"/>
      <c r="AA2089" s="51"/>
      <c r="AB2089" s="48"/>
    </row>
    <row r="2090" spans="1:28" x14ac:dyDescent="0.25">
      <c r="A2090" s="152" t="str">
        <f t="array" ref="A2090">IF(D2090="",RIGHT(E2090,7),"")</f>
        <v>5580808</v>
      </c>
      <c r="B2090" s="152">
        <f t="array" ref="B2090">E2090</f>
        <v>10005580808</v>
      </c>
      <c r="C2090" s="61" t="str">
        <f t="array" ref="C2090">IFERROR(VLOOKUP(B2090,RT!A:B,2,FALSE),"")</f>
        <v/>
      </c>
      <c r="D2090" s="7" t="str">
        <f t="array" ref="D2090">IFERROR(VLOOKUP(B2090,RT!A:J,10,FALSE),"")</f>
        <v/>
      </c>
      <c r="E2090" s="203">
        <v>10005580808</v>
      </c>
      <c r="F2090" s="204" t="s">
        <v>1097</v>
      </c>
      <c r="G2090" s="204" t="s">
        <v>70</v>
      </c>
      <c r="H2090" s="204"/>
      <c r="I2090" s="204" t="s">
        <v>1012</v>
      </c>
      <c r="J2090" s="202" t="s">
        <v>75</v>
      </c>
      <c r="K2090" s="169" t="str">
        <f t="array" ref="K2090">IFERROR(VLOOKUP(B2090,RT!A:K,11,FALSE),"")</f>
        <v/>
      </c>
      <c r="L2090" s="170" t="str">
        <f t="array" ref="L2090">IFERROR(VLOOKUP(B2090,RT!A:AJ,36,FALSE),"")</f>
        <v/>
      </c>
      <c r="M2090" s="53" t="str">
        <f t="array" ref="M2090">IFERROR(VLOOKUP(B2090,RT!A:AL,38,FALSE),"")</f>
        <v/>
      </c>
      <c r="N2090" s="52" t="str">
        <f t="array" ref="N2090">IFERROR(VLOOKUP(B2090,RT!A:AK,37,FALSE),"")</f>
        <v/>
      </c>
      <c r="O2090" s="54" t="str">
        <f t="array" ref="O2090">IFERROR(VLOOKUP(B2090,RT!A:I,9,FALSE),"")</f>
        <v/>
      </c>
      <c r="P2090" s="52" t="str">
        <f t="array" ref="P2090">IFERROR(VLOOKUP(B2090,RT!A:H,8,FALSE),"")</f>
        <v/>
      </c>
      <c r="Q2090" s="55" t="str">
        <f t="array" ref="Q2090">IFERROR(VLOOKUP(B2090,RT!A:AA,27,FALSE),"")</f>
        <v/>
      </c>
      <c r="R2090" s="56" t="str">
        <f t="array" ref="R2090">IF(AND(E2090&lt;&gt;"",G2090="INS",K2090="OUI",M2090&gt;0),M2090*IF($O2090&gt;41790,5.94,5.65),"")</f>
        <v/>
      </c>
      <c r="S2090" s="50" t="str">
        <f t="array" ref="S2090">IF(AND(E2090&lt;&gt;"",G2090="REV",K2090="OUI",M2090&gt;0),M2090*IF($O2090&gt;41790,6.2,5.9),"")</f>
        <v/>
      </c>
      <c r="T2090" s="57" t="str">
        <f t="array" ref="T2090">IF(AND(E2090&lt;&gt;"",K2090="NON",OR(L2090="Branchement individuel",L2090="Batiment détruit")),3,"")</f>
        <v/>
      </c>
      <c r="U2090" s="58"/>
      <c r="V2090" s="58" t="str">
        <f t="array" ref="V2090">IF(AND(E2090&lt;&gt;"",K2090="OUI",Q2090="OUI"),18,"")</f>
        <v/>
      </c>
      <c r="W2090" s="49" t="str">
        <f t="array" ref="W2090">IF(AND(E2090&lt;&gt;"",K2090="OUI",Q2090="OUI"),60,"")</f>
        <v/>
      </c>
      <c r="X2090" s="56"/>
      <c r="Y2090" s="49"/>
      <c r="Z2090" s="49"/>
      <c r="AA2090" s="51"/>
      <c r="AB2090" s="48"/>
    </row>
    <row r="2091" spans="1:28" x14ac:dyDescent="0.25">
      <c r="A2091" s="152" t="str">
        <f t="array" ref="A2091">IF(D2091="",RIGHT(E2091,7),"")</f>
        <v>5557443</v>
      </c>
      <c r="B2091" s="152">
        <f t="array" ref="B2091">E2091</f>
        <v>10005557443</v>
      </c>
      <c r="C2091" s="61" t="str">
        <f t="array" ref="C2091">IFERROR(VLOOKUP(B2091,RT!A:B,2,FALSE),"")</f>
        <v/>
      </c>
      <c r="D2091" s="7" t="str">
        <f t="array" ref="D2091">IFERROR(VLOOKUP(B2091,RT!A:J,10,FALSE),"")</f>
        <v/>
      </c>
      <c r="E2091" s="203">
        <v>10005557443</v>
      </c>
      <c r="F2091" s="204" t="s">
        <v>1061</v>
      </c>
      <c r="G2091" s="204" t="s">
        <v>70</v>
      </c>
      <c r="H2091" s="204"/>
      <c r="I2091" s="204" t="s">
        <v>1012</v>
      </c>
      <c r="J2091" s="202" t="s">
        <v>75</v>
      </c>
      <c r="K2091" s="169" t="str">
        <f t="array" ref="K2091">IFERROR(VLOOKUP(B2091,RT!A:K,11,FALSE),"")</f>
        <v/>
      </c>
      <c r="L2091" s="170" t="str">
        <f t="array" ref="L2091">IFERROR(VLOOKUP(B2091,RT!A:AJ,36,FALSE),"")</f>
        <v/>
      </c>
      <c r="M2091" s="53" t="str">
        <f t="array" ref="M2091">IFERROR(VLOOKUP(B2091,RT!A:AL,38,FALSE),"")</f>
        <v/>
      </c>
      <c r="N2091" s="52" t="str">
        <f t="array" ref="N2091">IFERROR(VLOOKUP(B2091,RT!A:AK,37,FALSE),"")</f>
        <v/>
      </c>
      <c r="O2091" s="54" t="str">
        <f t="array" ref="O2091">IFERROR(VLOOKUP(B2091,RT!A:I,9,FALSE),"")</f>
        <v/>
      </c>
      <c r="P2091" s="52" t="str">
        <f t="array" ref="P2091">IFERROR(VLOOKUP(B2091,RT!A:H,8,FALSE),"")</f>
        <v/>
      </c>
      <c r="Q2091" s="55" t="str">
        <f t="array" ref="Q2091">IFERROR(VLOOKUP(B2091,RT!A:AA,27,FALSE),"")</f>
        <v/>
      </c>
      <c r="R2091" s="56" t="str">
        <f t="array" ref="R2091">IF(AND(E2091&lt;&gt;"",G2091="INS",K2091="OUI",M2091&gt;0),M2091*IF($O2091&gt;41790,5.94,5.65),"")</f>
        <v/>
      </c>
      <c r="S2091" s="50" t="str">
        <f t="array" ref="S2091">IF(AND(E2091&lt;&gt;"",G2091="REV",K2091="OUI",M2091&gt;0),M2091*IF($O2091&gt;41790,6.2,5.9),"")</f>
        <v/>
      </c>
      <c r="T2091" s="57" t="str">
        <f t="array" ref="T2091">IF(AND(E2091&lt;&gt;"",K2091="NON",OR(L2091="Branchement individuel",L2091="Batiment détruit")),3,"")</f>
        <v/>
      </c>
      <c r="U2091" s="58"/>
      <c r="V2091" s="58" t="str">
        <f t="array" ref="V2091">IF(AND(E2091&lt;&gt;"",K2091="OUI",Q2091="OUI"),18,"")</f>
        <v/>
      </c>
      <c r="W2091" s="49" t="str">
        <f t="array" ref="W2091">IF(AND(E2091&lt;&gt;"",K2091="OUI",Q2091="OUI"),60,"")</f>
        <v/>
      </c>
      <c r="X2091" s="56"/>
      <c r="Y2091" s="49"/>
      <c r="Z2091" s="49"/>
      <c r="AA2091" s="51"/>
      <c r="AB2091" s="48"/>
    </row>
    <row r="2092" spans="1:28" x14ac:dyDescent="0.25">
      <c r="A2092" s="152" t="str">
        <f t="array" ref="A2092">IF(D2092="",RIGHT(E2092,7),"")</f>
        <v>5583330</v>
      </c>
      <c r="B2092" s="152">
        <f t="array" ref="B2092">E2092</f>
        <v>10005583330</v>
      </c>
      <c r="C2092" s="61" t="str">
        <f t="array" ref="C2092">IFERROR(VLOOKUP(B2092,RT!A:B,2,FALSE),"")</f>
        <v/>
      </c>
      <c r="D2092" s="7" t="str">
        <f t="array" ref="D2092">IFERROR(VLOOKUP(B2092,RT!A:J,10,FALSE),"")</f>
        <v/>
      </c>
      <c r="E2092" s="203">
        <v>10005583330</v>
      </c>
      <c r="F2092" s="204" t="s">
        <v>1053</v>
      </c>
      <c r="G2092" s="204" t="s">
        <v>70</v>
      </c>
      <c r="H2092" s="204"/>
      <c r="I2092" s="204" t="s">
        <v>1012</v>
      </c>
      <c r="J2092" s="202" t="s">
        <v>75</v>
      </c>
      <c r="K2092" s="169" t="str">
        <f t="array" ref="K2092">IFERROR(VLOOKUP(B2092,RT!A:K,11,FALSE),"")</f>
        <v/>
      </c>
      <c r="L2092" s="170" t="str">
        <f t="array" ref="L2092">IFERROR(VLOOKUP(B2092,RT!A:AJ,36,FALSE),"")</f>
        <v/>
      </c>
      <c r="M2092" s="53" t="str">
        <f t="array" ref="M2092">IFERROR(VLOOKUP(B2092,RT!A:AL,38,FALSE),"")</f>
        <v/>
      </c>
      <c r="N2092" s="52" t="str">
        <f t="array" ref="N2092">IFERROR(VLOOKUP(B2092,RT!A:AK,37,FALSE),"")</f>
        <v/>
      </c>
      <c r="O2092" s="54" t="str">
        <f t="array" ref="O2092">IFERROR(VLOOKUP(B2092,RT!A:I,9,FALSE),"")</f>
        <v/>
      </c>
      <c r="P2092" s="52" t="str">
        <f t="array" ref="P2092">IFERROR(VLOOKUP(B2092,RT!A:H,8,FALSE),"")</f>
        <v/>
      </c>
      <c r="Q2092" s="55" t="str">
        <f t="array" ref="Q2092">IFERROR(VLOOKUP(B2092,RT!A:AA,27,FALSE),"")</f>
        <v/>
      </c>
      <c r="R2092" s="56" t="str">
        <f t="array" ref="R2092">IF(AND(E2092&lt;&gt;"",G2092="INS",K2092="OUI",M2092&gt;0),M2092*IF($O2092&gt;41790,5.94,5.65),"")</f>
        <v/>
      </c>
      <c r="S2092" s="50" t="str">
        <f t="array" ref="S2092">IF(AND(E2092&lt;&gt;"",G2092="REV",K2092="OUI",M2092&gt;0),M2092*IF($O2092&gt;41790,6.2,5.9),"")</f>
        <v/>
      </c>
      <c r="T2092" s="57" t="str">
        <f t="array" ref="T2092">IF(AND(E2092&lt;&gt;"",K2092="NON",OR(L2092="Branchement individuel",L2092="Batiment détruit")),3,"")</f>
        <v/>
      </c>
      <c r="U2092" s="58"/>
      <c r="V2092" s="58" t="str">
        <f t="array" ref="V2092">IF(AND(E2092&lt;&gt;"",K2092="OUI",Q2092="OUI"),18,"")</f>
        <v/>
      </c>
      <c r="W2092" s="49" t="str">
        <f t="array" ref="W2092">IF(AND(E2092&lt;&gt;"",K2092="OUI",Q2092="OUI"),60,"")</f>
        <v/>
      </c>
      <c r="X2092" s="56"/>
      <c r="Y2092" s="49"/>
      <c r="Z2092" s="49"/>
      <c r="AA2092" s="51"/>
      <c r="AB2092" s="48"/>
    </row>
    <row r="2093" spans="1:28" x14ac:dyDescent="0.25">
      <c r="A2093" s="152" t="str">
        <f t="array" ref="A2093">IF(D2093="",RIGHT(E2093,7),"")</f>
        <v>5555991</v>
      </c>
      <c r="B2093" s="152">
        <f t="array" ref="B2093">E2093</f>
        <v>10005555991</v>
      </c>
      <c r="C2093" s="61" t="str">
        <f t="array" ref="C2093">IFERROR(VLOOKUP(B2093,RT!A:B,2,FALSE),"")</f>
        <v/>
      </c>
      <c r="D2093" s="7" t="str">
        <f t="array" ref="D2093">IFERROR(VLOOKUP(B2093,RT!A:J,10,FALSE),"")</f>
        <v/>
      </c>
      <c r="E2093" s="203">
        <v>10005555991</v>
      </c>
      <c r="F2093" s="204" t="s">
        <v>1054</v>
      </c>
      <c r="G2093" s="204" t="s">
        <v>70</v>
      </c>
      <c r="H2093" s="204"/>
      <c r="I2093" s="204" t="s">
        <v>1012</v>
      </c>
      <c r="J2093" s="202" t="s">
        <v>75</v>
      </c>
      <c r="K2093" s="169" t="str">
        <f t="array" ref="K2093">IFERROR(VLOOKUP(B2093,RT!A:K,11,FALSE),"")</f>
        <v/>
      </c>
      <c r="L2093" s="170" t="str">
        <f t="array" ref="L2093">IFERROR(VLOOKUP(B2093,RT!A:AJ,36,FALSE),"")</f>
        <v/>
      </c>
      <c r="M2093" s="53" t="str">
        <f t="array" ref="M2093">IFERROR(VLOOKUP(B2093,RT!A:AL,38,FALSE),"")</f>
        <v/>
      </c>
      <c r="N2093" s="52" t="str">
        <f t="array" ref="N2093">IFERROR(VLOOKUP(B2093,RT!A:AK,37,FALSE),"")</f>
        <v/>
      </c>
      <c r="O2093" s="54" t="str">
        <f t="array" ref="O2093">IFERROR(VLOOKUP(B2093,RT!A:I,9,FALSE),"")</f>
        <v/>
      </c>
      <c r="P2093" s="52" t="str">
        <f t="array" ref="P2093">IFERROR(VLOOKUP(B2093,RT!A:H,8,FALSE),"")</f>
        <v/>
      </c>
      <c r="Q2093" s="55" t="str">
        <f t="array" ref="Q2093">IFERROR(VLOOKUP(B2093,RT!A:AA,27,FALSE),"")</f>
        <v/>
      </c>
      <c r="R2093" s="56" t="str">
        <f t="array" ref="R2093">IF(AND(E2093&lt;&gt;"",G2093="INS",K2093="OUI",M2093&gt;0),M2093*IF($O2093&gt;41790,5.94,5.65),"")</f>
        <v/>
      </c>
      <c r="S2093" s="50" t="str">
        <f t="array" ref="S2093">IF(AND(E2093&lt;&gt;"",G2093="REV",K2093="OUI",M2093&gt;0),M2093*IF($O2093&gt;41790,6.2,5.9),"")</f>
        <v/>
      </c>
      <c r="T2093" s="57" t="str">
        <f t="array" ref="T2093">IF(AND(E2093&lt;&gt;"",K2093="NON",OR(L2093="Branchement individuel",L2093="Batiment détruit")),3,"")</f>
        <v/>
      </c>
      <c r="U2093" s="58"/>
      <c r="V2093" s="58" t="str">
        <f t="array" ref="V2093">IF(AND(E2093&lt;&gt;"",K2093="OUI",Q2093="OUI"),18,"")</f>
        <v/>
      </c>
      <c r="W2093" s="49" t="str">
        <f t="array" ref="W2093">IF(AND(E2093&lt;&gt;"",K2093="OUI",Q2093="OUI"),60,"")</f>
        <v/>
      </c>
      <c r="X2093" s="56"/>
      <c r="Y2093" s="49"/>
      <c r="Z2093" s="49"/>
      <c r="AA2093" s="51"/>
      <c r="AB2093" s="48"/>
    </row>
    <row r="2094" spans="1:28" x14ac:dyDescent="0.25">
      <c r="A2094" s="152" t="str">
        <f t="array" ref="A2094">IF(D2094="",RIGHT(E2094,7),"")</f>
        <v>5583339</v>
      </c>
      <c r="B2094" s="152">
        <f t="array" ref="B2094">E2094</f>
        <v>10005583339</v>
      </c>
      <c r="C2094" s="61" t="str">
        <f t="array" ref="C2094">IFERROR(VLOOKUP(B2094,RT!A:B,2,FALSE),"")</f>
        <v/>
      </c>
      <c r="D2094" s="7" t="str">
        <f t="array" ref="D2094">IFERROR(VLOOKUP(B2094,RT!A:J,10,FALSE),"")</f>
        <v/>
      </c>
      <c r="E2094" s="203">
        <v>10005583339</v>
      </c>
      <c r="F2094" s="204" t="s">
        <v>1100</v>
      </c>
      <c r="G2094" s="204" t="s">
        <v>70</v>
      </c>
      <c r="H2094" s="204"/>
      <c r="I2094" s="204" t="s">
        <v>1012</v>
      </c>
      <c r="J2094" s="202" t="s">
        <v>75</v>
      </c>
      <c r="K2094" s="169" t="str">
        <f t="array" ref="K2094">IFERROR(VLOOKUP(B2094,RT!A:K,11,FALSE),"")</f>
        <v/>
      </c>
      <c r="L2094" s="170" t="str">
        <f t="array" ref="L2094">IFERROR(VLOOKUP(B2094,RT!A:AJ,36,FALSE),"")</f>
        <v/>
      </c>
      <c r="M2094" s="53" t="str">
        <f t="array" ref="M2094">IFERROR(VLOOKUP(B2094,RT!A:AL,38,FALSE),"")</f>
        <v/>
      </c>
      <c r="N2094" s="52" t="str">
        <f t="array" ref="N2094">IFERROR(VLOOKUP(B2094,RT!A:AK,37,FALSE),"")</f>
        <v/>
      </c>
      <c r="O2094" s="54" t="str">
        <f t="array" ref="O2094">IFERROR(VLOOKUP(B2094,RT!A:I,9,FALSE),"")</f>
        <v/>
      </c>
      <c r="P2094" s="52" t="str">
        <f t="array" ref="P2094">IFERROR(VLOOKUP(B2094,RT!A:H,8,FALSE),"")</f>
        <v/>
      </c>
      <c r="Q2094" s="55" t="str">
        <f t="array" ref="Q2094">IFERROR(VLOOKUP(B2094,RT!A:AA,27,FALSE),"")</f>
        <v/>
      </c>
      <c r="R2094" s="56" t="str">
        <f t="array" ref="R2094">IF(AND(E2094&lt;&gt;"",G2094="INS",K2094="OUI",M2094&gt;0),M2094*IF($O2094&gt;41790,5.94,5.65),"")</f>
        <v/>
      </c>
      <c r="S2094" s="50" t="str">
        <f t="array" ref="S2094">IF(AND(E2094&lt;&gt;"",G2094="REV",K2094="OUI",M2094&gt;0),M2094*IF($O2094&gt;41790,6.2,5.9),"")</f>
        <v/>
      </c>
      <c r="T2094" s="57" t="str">
        <f t="array" ref="T2094">IF(AND(E2094&lt;&gt;"",K2094="NON",OR(L2094="Branchement individuel",L2094="Batiment détruit")),3,"")</f>
        <v/>
      </c>
      <c r="U2094" s="58"/>
      <c r="V2094" s="58" t="str">
        <f t="array" ref="V2094">IF(AND(E2094&lt;&gt;"",K2094="OUI",Q2094="OUI"),18,"")</f>
        <v/>
      </c>
      <c r="W2094" s="49" t="str">
        <f t="array" ref="W2094">IF(AND(E2094&lt;&gt;"",K2094="OUI",Q2094="OUI"),60,"")</f>
        <v/>
      </c>
      <c r="X2094" s="56"/>
      <c r="Y2094" s="49"/>
      <c r="Z2094" s="49"/>
      <c r="AA2094" s="51"/>
      <c r="AB2094" s="48"/>
    </row>
    <row r="2095" spans="1:28" x14ac:dyDescent="0.25">
      <c r="A2095" s="152" t="str">
        <f t="array" ref="A2095">IF(D2095="",RIGHT(E2095,7),"")</f>
        <v>5581465</v>
      </c>
      <c r="B2095" s="152">
        <f t="array" ref="B2095">E2095</f>
        <v>10005581465</v>
      </c>
      <c r="C2095" s="61" t="str">
        <f t="array" ref="C2095">IFERROR(VLOOKUP(B2095,RT!A:B,2,FALSE),"")</f>
        <v/>
      </c>
      <c r="D2095" s="7" t="str">
        <f t="array" ref="D2095">IFERROR(VLOOKUP(B2095,RT!A:J,10,FALSE),"")</f>
        <v/>
      </c>
      <c r="E2095" s="203">
        <v>10005581465</v>
      </c>
      <c r="F2095" s="204" t="s">
        <v>1072</v>
      </c>
      <c r="G2095" s="204" t="s">
        <v>70</v>
      </c>
      <c r="H2095" s="204"/>
      <c r="I2095" s="204" t="s">
        <v>1012</v>
      </c>
      <c r="J2095" s="202" t="s">
        <v>75</v>
      </c>
      <c r="K2095" s="169" t="str">
        <f t="array" ref="K2095">IFERROR(VLOOKUP(B2095,RT!A:K,11,FALSE),"")</f>
        <v/>
      </c>
      <c r="L2095" s="170" t="str">
        <f t="array" ref="L2095">IFERROR(VLOOKUP(B2095,RT!A:AJ,36,FALSE),"")</f>
        <v/>
      </c>
      <c r="M2095" s="53" t="str">
        <f t="array" ref="M2095">IFERROR(VLOOKUP(B2095,RT!A:AL,38,FALSE),"")</f>
        <v/>
      </c>
      <c r="N2095" s="52" t="str">
        <f t="array" ref="N2095">IFERROR(VLOOKUP(B2095,RT!A:AK,37,FALSE),"")</f>
        <v/>
      </c>
      <c r="O2095" s="54" t="str">
        <f t="array" ref="O2095">IFERROR(VLOOKUP(B2095,RT!A:I,9,FALSE),"")</f>
        <v/>
      </c>
      <c r="P2095" s="52" t="str">
        <f t="array" ref="P2095">IFERROR(VLOOKUP(B2095,RT!A:H,8,FALSE),"")</f>
        <v/>
      </c>
      <c r="Q2095" s="55" t="str">
        <f t="array" ref="Q2095">IFERROR(VLOOKUP(B2095,RT!A:AA,27,FALSE),"")</f>
        <v/>
      </c>
      <c r="R2095" s="56" t="str">
        <f t="array" ref="R2095">IF(AND(E2095&lt;&gt;"",G2095="INS",K2095="OUI",M2095&gt;0),M2095*IF($O2095&gt;41790,5.94,5.65),"")</f>
        <v/>
      </c>
      <c r="S2095" s="50" t="str">
        <f t="array" ref="S2095">IF(AND(E2095&lt;&gt;"",G2095="REV",K2095="OUI",M2095&gt;0),M2095*IF($O2095&gt;41790,6.2,5.9),"")</f>
        <v/>
      </c>
      <c r="T2095" s="57" t="str">
        <f t="array" ref="T2095">IF(AND(E2095&lt;&gt;"",K2095="NON",OR(L2095="Branchement individuel",L2095="Batiment détruit")),3,"")</f>
        <v/>
      </c>
      <c r="U2095" s="58"/>
      <c r="V2095" s="58" t="str">
        <f t="array" ref="V2095">IF(AND(E2095&lt;&gt;"",K2095="OUI",Q2095="OUI"),18,"")</f>
        <v/>
      </c>
      <c r="W2095" s="49" t="str">
        <f t="array" ref="W2095">IF(AND(E2095&lt;&gt;"",K2095="OUI",Q2095="OUI"),60,"")</f>
        <v/>
      </c>
      <c r="X2095" s="56"/>
      <c r="Y2095" s="49"/>
      <c r="Z2095" s="49"/>
      <c r="AA2095" s="51"/>
      <c r="AB2095" s="48"/>
    </row>
    <row r="2096" spans="1:28" x14ac:dyDescent="0.25">
      <c r="A2096" s="152" t="str">
        <f t="array" ref="A2096">IF(D2096="",RIGHT(E2096,7),"")</f>
        <v>5557441</v>
      </c>
      <c r="B2096" s="152">
        <f t="array" ref="B2096">E2096</f>
        <v>10005557441</v>
      </c>
      <c r="C2096" s="61" t="str">
        <f t="array" ref="C2096">IFERROR(VLOOKUP(B2096,RT!A:B,2,FALSE),"")</f>
        <v/>
      </c>
      <c r="D2096" s="7" t="str">
        <f t="array" ref="D2096">IFERROR(VLOOKUP(B2096,RT!A:J,10,FALSE),"")</f>
        <v/>
      </c>
      <c r="E2096" s="203">
        <v>10005557441</v>
      </c>
      <c r="F2096" s="204" t="s">
        <v>1070</v>
      </c>
      <c r="G2096" s="204" t="s">
        <v>70</v>
      </c>
      <c r="H2096" s="204"/>
      <c r="I2096" s="204" t="s">
        <v>1012</v>
      </c>
      <c r="J2096" s="202" t="s">
        <v>75</v>
      </c>
      <c r="K2096" s="169" t="str">
        <f t="array" ref="K2096">IFERROR(VLOOKUP(B2096,RT!A:K,11,FALSE),"")</f>
        <v/>
      </c>
      <c r="L2096" s="170" t="str">
        <f t="array" ref="L2096">IFERROR(VLOOKUP(B2096,RT!A:AJ,36,FALSE),"")</f>
        <v/>
      </c>
      <c r="M2096" s="53" t="str">
        <f t="array" ref="M2096">IFERROR(VLOOKUP(B2096,RT!A:AL,38,FALSE),"")</f>
        <v/>
      </c>
      <c r="N2096" s="52" t="str">
        <f t="array" ref="N2096">IFERROR(VLOOKUP(B2096,RT!A:AK,37,FALSE),"")</f>
        <v/>
      </c>
      <c r="O2096" s="54" t="str">
        <f t="array" ref="O2096">IFERROR(VLOOKUP(B2096,RT!A:I,9,FALSE),"")</f>
        <v/>
      </c>
      <c r="P2096" s="52" t="str">
        <f t="array" ref="P2096">IFERROR(VLOOKUP(B2096,RT!A:H,8,FALSE),"")</f>
        <v/>
      </c>
      <c r="Q2096" s="55" t="str">
        <f t="array" ref="Q2096">IFERROR(VLOOKUP(B2096,RT!A:AA,27,FALSE),"")</f>
        <v/>
      </c>
      <c r="R2096" s="56" t="str">
        <f t="array" ref="R2096">IF(AND(E2096&lt;&gt;"",G2096="INS",K2096="OUI",M2096&gt;0),M2096*IF($O2096&gt;41790,5.94,5.65),"")</f>
        <v/>
      </c>
      <c r="S2096" s="50" t="str">
        <f t="array" ref="S2096">IF(AND(E2096&lt;&gt;"",G2096="REV",K2096="OUI",M2096&gt;0),M2096*IF($O2096&gt;41790,6.2,5.9),"")</f>
        <v/>
      </c>
      <c r="T2096" s="57" t="str">
        <f t="array" ref="T2096">IF(AND(E2096&lt;&gt;"",K2096="NON",OR(L2096="Branchement individuel",L2096="Batiment détruit")),3,"")</f>
        <v/>
      </c>
      <c r="U2096" s="58"/>
      <c r="V2096" s="58" t="str">
        <f t="array" ref="V2096">IF(AND(E2096&lt;&gt;"",K2096="OUI",Q2096="OUI"),18,"")</f>
        <v/>
      </c>
      <c r="W2096" s="49" t="str">
        <f t="array" ref="W2096">IF(AND(E2096&lt;&gt;"",K2096="OUI",Q2096="OUI"),60,"")</f>
        <v/>
      </c>
      <c r="X2096" s="56"/>
      <c r="Y2096" s="49"/>
      <c r="Z2096" s="49"/>
      <c r="AA2096" s="51"/>
      <c r="AB2096" s="48"/>
    </row>
    <row r="2097" spans="1:28" x14ac:dyDescent="0.25">
      <c r="A2097" s="152" t="str">
        <f t="array" ref="A2097">IF(D2097="",RIGHT(E2097,7),"")</f>
        <v>5583337</v>
      </c>
      <c r="B2097" s="152">
        <f t="array" ref="B2097">E2097</f>
        <v>10005583337</v>
      </c>
      <c r="C2097" s="61" t="str">
        <f t="array" ref="C2097">IFERROR(VLOOKUP(B2097,RT!A:B,2,FALSE),"")</f>
        <v/>
      </c>
      <c r="D2097" s="7" t="str">
        <f t="array" ref="D2097">IFERROR(VLOOKUP(B2097,RT!A:J,10,FALSE),"")</f>
        <v/>
      </c>
      <c r="E2097" s="203">
        <v>10005583337</v>
      </c>
      <c r="F2097" s="204" t="s">
        <v>1019</v>
      </c>
      <c r="G2097" s="204" t="s">
        <v>70</v>
      </c>
      <c r="H2097" s="204"/>
      <c r="I2097" s="204" t="s">
        <v>1012</v>
      </c>
      <c r="J2097" s="202" t="s">
        <v>75</v>
      </c>
      <c r="K2097" s="169" t="str">
        <f t="array" ref="K2097">IFERROR(VLOOKUP(B2097,RT!A:K,11,FALSE),"")</f>
        <v/>
      </c>
      <c r="L2097" s="170" t="str">
        <f t="array" ref="L2097">IFERROR(VLOOKUP(B2097,RT!A:AJ,36,FALSE),"")</f>
        <v/>
      </c>
      <c r="M2097" s="53" t="str">
        <f t="array" ref="M2097">IFERROR(VLOOKUP(B2097,RT!A:AL,38,FALSE),"")</f>
        <v/>
      </c>
      <c r="N2097" s="52" t="str">
        <f t="array" ref="N2097">IFERROR(VLOOKUP(B2097,RT!A:AK,37,FALSE),"")</f>
        <v/>
      </c>
      <c r="O2097" s="54" t="str">
        <f t="array" ref="O2097">IFERROR(VLOOKUP(B2097,RT!A:I,9,FALSE),"")</f>
        <v/>
      </c>
      <c r="P2097" s="52" t="str">
        <f t="array" ref="P2097">IFERROR(VLOOKUP(B2097,RT!A:H,8,FALSE),"")</f>
        <v/>
      </c>
      <c r="Q2097" s="55" t="str">
        <f t="array" ref="Q2097">IFERROR(VLOOKUP(B2097,RT!A:AA,27,FALSE),"")</f>
        <v/>
      </c>
      <c r="R2097" s="56" t="str">
        <f t="array" ref="R2097">IF(AND(E2097&lt;&gt;"",G2097="INS",K2097="OUI",M2097&gt;0),M2097*IF($O2097&gt;41790,5.94,5.65),"")</f>
        <v/>
      </c>
      <c r="S2097" s="50" t="str">
        <f t="array" ref="S2097">IF(AND(E2097&lt;&gt;"",G2097="REV",K2097="OUI",M2097&gt;0),M2097*IF($O2097&gt;41790,6.2,5.9),"")</f>
        <v/>
      </c>
      <c r="T2097" s="57" t="str">
        <f t="array" ref="T2097">IF(AND(E2097&lt;&gt;"",K2097="NON",OR(L2097="Branchement individuel",L2097="Batiment détruit")),3,"")</f>
        <v/>
      </c>
      <c r="U2097" s="58"/>
      <c r="V2097" s="58" t="str">
        <f t="array" ref="V2097">IF(AND(E2097&lt;&gt;"",K2097="OUI",Q2097="OUI"),18,"")</f>
        <v/>
      </c>
      <c r="W2097" s="49" t="str">
        <f t="array" ref="W2097">IF(AND(E2097&lt;&gt;"",K2097="OUI",Q2097="OUI"),60,"")</f>
        <v/>
      </c>
      <c r="X2097" s="56"/>
      <c r="Y2097" s="49"/>
      <c r="Z2097" s="49"/>
      <c r="AA2097" s="51"/>
      <c r="AB2097" s="48"/>
    </row>
    <row r="2098" spans="1:28" x14ac:dyDescent="0.25">
      <c r="A2098" s="152" t="str">
        <f t="array" ref="A2098">IF(D2098="",RIGHT(E2098,7),"")</f>
        <v>5583334</v>
      </c>
      <c r="B2098" s="152">
        <f t="array" ref="B2098">E2098</f>
        <v>10005583334</v>
      </c>
      <c r="C2098" s="61" t="str">
        <f t="array" ref="C2098">IFERROR(VLOOKUP(B2098,RT!A:B,2,FALSE),"")</f>
        <v/>
      </c>
      <c r="D2098" s="7" t="str">
        <f t="array" ref="D2098">IFERROR(VLOOKUP(B2098,RT!A:J,10,FALSE),"")</f>
        <v/>
      </c>
      <c r="E2098" s="203">
        <v>10005583334</v>
      </c>
      <c r="F2098" s="204" t="s">
        <v>1073</v>
      </c>
      <c r="G2098" s="204" t="s">
        <v>70</v>
      </c>
      <c r="H2098" s="204"/>
      <c r="I2098" s="204" t="s">
        <v>1012</v>
      </c>
      <c r="J2098" s="202" t="s">
        <v>75</v>
      </c>
      <c r="K2098" s="169" t="str">
        <f t="array" ref="K2098">IFERROR(VLOOKUP(B2098,RT!A:K,11,FALSE),"")</f>
        <v/>
      </c>
      <c r="L2098" s="170" t="str">
        <f t="array" ref="L2098">IFERROR(VLOOKUP(B2098,RT!A:AJ,36,FALSE),"")</f>
        <v/>
      </c>
      <c r="M2098" s="53" t="str">
        <f t="array" ref="M2098">IFERROR(VLOOKUP(B2098,RT!A:AL,38,FALSE),"")</f>
        <v/>
      </c>
      <c r="N2098" s="52" t="str">
        <f t="array" ref="N2098">IFERROR(VLOOKUP(B2098,RT!A:AK,37,FALSE),"")</f>
        <v/>
      </c>
      <c r="O2098" s="54" t="str">
        <f t="array" ref="O2098">IFERROR(VLOOKUP(B2098,RT!A:I,9,FALSE),"")</f>
        <v/>
      </c>
      <c r="P2098" s="52" t="str">
        <f t="array" ref="P2098">IFERROR(VLOOKUP(B2098,RT!A:H,8,FALSE),"")</f>
        <v/>
      </c>
      <c r="Q2098" s="55" t="str">
        <f t="array" ref="Q2098">IFERROR(VLOOKUP(B2098,RT!A:AA,27,FALSE),"")</f>
        <v/>
      </c>
      <c r="R2098" s="56" t="str">
        <f t="array" ref="R2098">IF(AND(E2098&lt;&gt;"",G2098="INS",K2098="OUI",M2098&gt;0),M2098*IF($O2098&gt;41790,5.94,5.65),"")</f>
        <v/>
      </c>
      <c r="S2098" s="50" t="str">
        <f t="array" ref="S2098">IF(AND(E2098&lt;&gt;"",G2098="REV",K2098="OUI",M2098&gt;0),M2098*IF($O2098&gt;41790,6.2,5.9),"")</f>
        <v/>
      </c>
      <c r="T2098" s="57" t="str">
        <f t="array" ref="T2098">IF(AND(E2098&lt;&gt;"",K2098="NON",OR(L2098="Branchement individuel",L2098="Batiment détruit")),3,"")</f>
        <v/>
      </c>
      <c r="U2098" s="58"/>
      <c r="V2098" s="58" t="str">
        <f t="array" ref="V2098">IF(AND(E2098&lt;&gt;"",K2098="OUI",Q2098="OUI"),18,"")</f>
        <v/>
      </c>
      <c r="W2098" s="49" t="str">
        <f t="array" ref="W2098">IF(AND(E2098&lt;&gt;"",K2098="OUI",Q2098="OUI"),60,"")</f>
        <v/>
      </c>
      <c r="X2098" s="56"/>
      <c r="Y2098" s="49"/>
      <c r="Z2098" s="49"/>
      <c r="AA2098" s="51"/>
      <c r="AB2098" s="48"/>
    </row>
    <row r="2099" spans="1:28" x14ac:dyDescent="0.25">
      <c r="A2099" s="152" t="str">
        <f t="array" ref="A2099">IF(D2099="",RIGHT(E2099,7),"")</f>
        <v>5581468</v>
      </c>
      <c r="B2099" s="152">
        <f t="array" ref="B2099">E2099</f>
        <v>10005581468</v>
      </c>
      <c r="C2099" s="61" t="str">
        <f t="array" ref="C2099">IFERROR(VLOOKUP(B2099,RT!A:B,2,FALSE),"")</f>
        <v/>
      </c>
      <c r="D2099" s="7" t="str">
        <f t="array" ref="D2099">IFERROR(VLOOKUP(B2099,RT!A:J,10,FALSE),"")</f>
        <v/>
      </c>
      <c r="E2099" s="203">
        <v>10005581468</v>
      </c>
      <c r="F2099" s="204" t="s">
        <v>1076</v>
      </c>
      <c r="G2099" s="204" t="s">
        <v>70</v>
      </c>
      <c r="H2099" s="204"/>
      <c r="I2099" s="204" t="s">
        <v>1012</v>
      </c>
      <c r="J2099" s="202" t="s">
        <v>75</v>
      </c>
      <c r="K2099" s="169" t="str">
        <f t="array" ref="K2099">IFERROR(VLOOKUP(B2099,RT!A:K,11,FALSE),"")</f>
        <v/>
      </c>
      <c r="L2099" s="170" t="str">
        <f t="array" ref="L2099">IFERROR(VLOOKUP(B2099,RT!A:AJ,36,FALSE),"")</f>
        <v/>
      </c>
      <c r="M2099" s="53" t="str">
        <f t="array" ref="M2099">IFERROR(VLOOKUP(B2099,RT!A:AL,38,FALSE),"")</f>
        <v/>
      </c>
      <c r="N2099" s="52" t="str">
        <f t="array" ref="N2099">IFERROR(VLOOKUP(B2099,RT!A:AK,37,FALSE),"")</f>
        <v/>
      </c>
      <c r="O2099" s="54" t="str">
        <f t="array" ref="O2099">IFERROR(VLOOKUP(B2099,RT!A:I,9,FALSE),"")</f>
        <v/>
      </c>
      <c r="P2099" s="52" t="str">
        <f t="array" ref="P2099">IFERROR(VLOOKUP(B2099,RT!A:H,8,FALSE),"")</f>
        <v/>
      </c>
      <c r="Q2099" s="55" t="str">
        <f t="array" ref="Q2099">IFERROR(VLOOKUP(B2099,RT!A:AA,27,FALSE),"")</f>
        <v/>
      </c>
      <c r="R2099" s="56" t="str">
        <f t="array" ref="R2099">IF(AND(E2099&lt;&gt;"",G2099="INS",K2099="OUI",M2099&gt;0),M2099*IF($O2099&gt;41790,5.94,5.65),"")</f>
        <v/>
      </c>
      <c r="S2099" s="50" t="str">
        <f t="array" ref="S2099">IF(AND(E2099&lt;&gt;"",G2099="REV",K2099="OUI",M2099&gt;0),M2099*IF($O2099&gt;41790,6.2,5.9),"")</f>
        <v/>
      </c>
      <c r="T2099" s="57" t="str">
        <f t="array" ref="T2099">IF(AND(E2099&lt;&gt;"",K2099="NON",OR(L2099="Branchement individuel",L2099="Batiment détruit")),3,"")</f>
        <v/>
      </c>
      <c r="U2099" s="58"/>
      <c r="V2099" s="58" t="str">
        <f t="array" ref="V2099">IF(AND(E2099&lt;&gt;"",K2099="OUI",Q2099="OUI"),18,"")</f>
        <v/>
      </c>
      <c r="W2099" s="49" t="str">
        <f t="array" ref="W2099">IF(AND(E2099&lt;&gt;"",K2099="OUI",Q2099="OUI"),60,"")</f>
        <v/>
      </c>
      <c r="X2099" s="56"/>
      <c r="Y2099" s="49"/>
      <c r="Z2099" s="49"/>
      <c r="AA2099" s="51"/>
      <c r="AB2099" s="48"/>
    </row>
    <row r="2100" spans="1:28" x14ac:dyDescent="0.25">
      <c r="A2100" s="152" t="str">
        <f t="array" ref="A2100">IF(D2100="",RIGHT(E2100,7),"")</f>
        <v>5558878</v>
      </c>
      <c r="B2100" s="152">
        <f t="array" ref="B2100">E2100</f>
        <v>10005558878</v>
      </c>
      <c r="C2100" s="61" t="str">
        <f t="array" ref="C2100">IFERROR(VLOOKUP(B2100,RT!A:B,2,FALSE),"")</f>
        <v/>
      </c>
      <c r="D2100" s="7" t="str">
        <f t="array" ref="D2100">IFERROR(VLOOKUP(B2100,RT!A:J,10,FALSE),"")</f>
        <v/>
      </c>
      <c r="E2100" s="203">
        <v>10005558878</v>
      </c>
      <c r="F2100" s="204" t="s">
        <v>1080</v>
      </c>
      <c r="G2100" s="204" t="s">
        <v>70</v>
      </c>
      <c r="H2100" s="204"/>
      <c r="I2100" s="204" t="s">
        <v>1012</v>
      </c>
      <c r="J2100" s="202" t="s">
        <v>75</v>
      </c>
      <c r="K2100" s="169" t="str">
        <f t="array" ref="K2100">IFERROR(VLOOKUP(B2100,RT!A:K,11,FALSE),"")</f>
        <v/>
      </c>
      <c r="L2100" s="170" t="str">
        <f t="array" ref="L2100">IFERROR(VLOOKUP(B2100,RT!A:AJ,36,FALSE),"")</f>
        <v/>
      </c>
      <c r="M2100" s="53" t="str">
        <f t="array" ref="M2100">IFERROR(VLOOKUP(B2100,RT!A:AL,38,FALSE),"")</f>
        <v/>
      </c>
      <c r="N2100" s="52" t="str">
        <f t="array" ref="N2100">IFERROR(VLOOKUP(B2100,RT!A:AK,37,FALSE),"")</f>
        <v/>
      </c>
      <c r="O2100" s="54" t="str">
        <f t="array" ref="O2100">IFERROR(VLOOKUP(B2100,RT!A:I,9,FALSE),"")</f>
        <v/>
      </c>
      <c r="P2100" s="52" t="str">
        <f t="array" ref="P2100">IFERROR(VLOOKUP(B2100,RT!A:H,8,FALSE),"")</f>
        <v/>
      </c>
      <c r="Q2100" s="55" t="str">
        <f t="array" ref="Q2100">IFERROR(VLOOKUP(B2100,RT!A:AA,27,FALSE),"")</f>
        <v/>
      </c>
      <c r="R2100" s="56" t="str">
        <f t="array" ref="R2100">IF(AND(E2100&lt;&gt;"",G2100="INS",K2100="OUI",M2100&gt;0),M2100*IF($O2100&gt;41790,5.94,5.65),"")</f>
        <v/>
      </c>
      <c r="S2100" s="50" t="str">
        <f t="array" ref="S2100">IF(AND(E2100&lt;&gt;"",G2100="REV",K2100="OUI",M2100&gt;0),M2100*IF($O2100&gt;41790,6.2,5.9),"")</f>
        <v/>
      </c>
      <c r="T2100" s="57" t="str">
        <f t="array" ref="T2100">IF(AND(E2100&lt;&gt;"",K2100="NON",OR(L2100="Branchement individuel",L2100="Batiment détruit")),3,"")</f>
        <v/>
      </c>
      <c r="U2100" s="58"/>
      <c r="V2100" s="58" t="str">
        <f t="array" ref="V2100">IF(AND(E2100&lt;&gt;"",K2100="OUI",Q2100="OUI"),18,"")</f>
        <v/>
      </c>
      <c r="W2100" s="49" t="str">
        <f t="array" ref="W2100">IF(AND(E2100&lt;&gt;"",K2100="OUI",Q2100="OUI"),60,"")</f>
        <v/>
      </c>
      <c r="X2100" s="56"/>
      <c r="Y2100" s="49"/>
      <c r="Z2100" s="49"/>
      <c r="AA2100" s="51"/>
      <c r="AB2100" s="48"/>
    </row>
    <row r="2101" spans="1:28" x14ac:dyDescent="0.25">
      <c r="A2101" s="152" t="str">
        <f t="array" ref="A2101">IF(D2101="",RIGHT(E2101,7),"")</f>
        <v>5521315</v>
      </c>
      <c r="B2101" s="152">
        <f t="array" ref="B2101">E2101</f>
        <v>10005521315</v>
      </c>
      <c r="C2101" s="61" t="str">
        <f t="array" ref="C2101">IFERROR(VLOOKUP(B2101,RT!A:B,2,FALSE),"")</f>
        <v/>
      </c>
      <c r="D2101" s="7" t="str">
        <f t="array" ref="D2101">IFERROR(VLOOKUP(B2101,RT!A:J,10,FALSE),"")</f>
        <v/>
      </c>
      <c r="E2101" s="203">
        <v>10005521315</v>
      </c>
      <c r="F2101" s="204" t="s">
        <v>1079</v>
      </c>
      <c r="G2101" s="204" t="s">
        <v>70</v>
      </c>
      <c r="H2101" s="204"/>
      <c r="I2101" s="204" t="s">
        <v>1012</v>
      </c>
      <c r="J2101" s="202" t="s">
        <v>75</v>
      </c>
      <c r="K2101" s="169" t="str">
        <f t="array" ref="K2101">IFERROR(VLOOKUP(B2101,RT!A:K,11,FALSE),"")</f>
        <v/>
      </c>
      <c r="L2101" s="170" t="str">
        <f t="array" ref="L2101">IFERROR(VLOOKUP(B2101,RT!A:AJ,36,FALSE),"")</f>
        <v/>
      </c>
      <c r="M2101" s="53" t="str">
        <f t="array" ref="M2101">IFERROR(VLOOKUP(B2101,RT!A:AL,38,FALSE),"")</f>
        <v/>
      </c>
      <c r="N2101" s="52" t="str">
        <f t="array" ref="N2101">IFERROR(VLOOKUP(B2101,RT!A:AK,37,FALSE),"")</f>
        <v/>
      </c>
      <c r="O2101" s="54" t="str">
        <f t="array" ref="O2101">IFERROR(VLOOKUP(B2101,RT!A:I,9,FALSE),"")</f>
        <v/>
      </c>
      <c r="P2101" s="52" t="str">
        <f t="array" ref="P2101">IFERROR(VLOOKUP(B2101,RT!A:H,8,FALSE),"")</f>
        <v/>
      </c>
      <c r="Q2101" s="55" t="str">
        <f t="array" ref="Q2101">IFERROR(VLOOKUP(B2101,RT!A:AA,27,FALSE),"")</f>
        <v/>
      </c>
      <c r="R2101" s="56" t="str">
        <f t="array" ref="R2101">IF(AND(E2101&lt;&gt;"",G2101="INS",K2101="OUI",M2101&gt;0),M2101*IF($O2101&gt;41790,5.94,5.65),"")</f>
        <v/>
      </c>
      <c r="S2101" s="50" t="str">
        <f t="array" ref="S2101">IF(AND(E2101&lt;&gt;"",G2101="REV",K2101="OUI",M2101&gt;0),M2101*IF($O2101&gt;41790,6.2,5.9),"")</f>
        <v/>
      </c>
      <c r="T2101" s="57" t="str">
        <f t="array" ref="T2101">IF(AND(E2101&lt;&gt;"",K2101="NON",OR(L2101="Branchement individuel",L2101="Batiment détruit")),3,"")</f>
        <v/>
      </c>
      <c r="U2101" s="58"/>
      <c r="V2101" s="58" t="str">
        <f t="array" ref="V2101">IF(AND(E2101&lt;&gt;"",K2101="OUI",Q2101="OUI"),18,"")</f>
        <v/>
      </c>
      <c r="W2101" s="49" t="str">
        <f t="array" ref="W2101">IF(AND(E2101&lt;&gt;"",K2101="OUI",Q2101="OUI"),60,"")</f>
        <v/>
      </c>
      <c r="X2101" s="56"/>
      <c r="Y2101" s="49"/>
      <c r="Z2101" s="49"/>
      <c r="AA2101" s="51"/>
      <c r="AB2101" s="48"/>
    </row>
    <row r="2102" spans="1:28" x14ac:dyDescent="0.25">
      <c r="A2102" s="152" t="str">
        <f t="array" ref="A2102">IF(D2102="",RIGHT(E2102,7),"")</f>
        <v>5523780</v>
      </c>
      <c r="B2102" s="152">
        <f t="array" ref="B2102">E2102</f>
        <v>10005523780</v>
      </c>
      <c r="C2102" s="61" t="str">
        <f t="array" ref="C2102">IFERROR(VLOOKUP(B2102,RT!A:B,2,FALSE),"")</f>
        <v/>
      </c>
      <c r="D2102" s="7" t="str">
        <f t="array" ref="D2102">IFERROR(VLOOKUP(B2102,RT!A:J,10,FALSE),"")</f>
        <v/>
      </c>
      <c r="E2102" s="203">
        <v>10005523780</v>
      </c>
      <c r="F2102" s="204" t="s">
        <v>1077</v>
      </c>
      <c r="G2102" s="204" t="s">
        <v>70</v>
      </c>
      <c r="H2102" s="204"/>
      <c r="I2102" s="204" t="s">
        <v>1012</v>
      </c>
      <c r="J2102" s="202" t="s">
        <v>75</v>
      </c>
      <c r="K2102" s="169" t="str">
        <f t="array" ref="K2102">IFERROR(VLOOKUP(B2102,RT!A:K,11,FALSE),"")</f>
        <v/>
      </c>
      <c r="L2102" s="170" t="str">
        <f t="array" ref="L2102">IFERROR(VLOOKUP(B2102,RT!A:AJ,36,FALSE),"")</f>
        <v/>
      </c>
      <c r="M2102" s="53" t="str">
        <f t="array" ref="M2102">IFERROR(VLOOKUP(B2102,RT!A:AL,38,FALSE),"")</f>
        <v/>
      </c>
      <c r="N2102" s="52" t="str">
        <f t="array" ref="N2102">IFERROR(VLOOKUP(B2102,RT!A:AK,37,FALSE),"")</f>
        <v/>
      </c>
      <c r="O2102" s="54" t="str">
        <f t="array" ref="O2102">IFERROR(VLOOKUP(B2102,RT!A:I,9,FALSE),"")</f>
        <v/>
      </c>
      <c r="P2102" s="52" t="str">
        <f t="array" ref="P2102">IFERROR(VLOOKUP(B2102,RT!A:H,8,FALSE),"")</f>
        <v/>
      </c>
      <c r="Q2102" s="55" t="str">
        <f t="array" ref="Q2102">IFERROR(VLOOKUP(B2102,RT!A:AA,27,FALSE),"")</f>
        <v/>
      </c>
      <c r="R2102" s="56" t="str">
        <f t="array" ref="R2102">IF(AND(E2102&lt;&gt;"",G2102="INS",K2102="OUI",M2102&gt;0),M2102*IF($O2102&gt;41790,5.94,5.65),"")</f>
        <v/>
      </c>
      <c r="S2102" s="50" t="str">
        <f t="array" ref="S2102">IF(AND(E2102&lt;&gt;"",G2102="REV",K2102="OUI",M2102&gt;0),M2102*IF($O2102&gt;41790,6.2,5.9),"")</f>
        <v/>
      </c>
      <c r="T2102" s="57" t="str">
        <f t="array" ref="T2102">IF(AND(E2102&lt;&gt;"",K2102="NON",OR(L2102="Branchement individuel",L2102="Batiment détruit")),3,"")</f>
        <v/>
      </c>
      <c r="U2102" s="58"/>
      <c r="V2102" s="58" t="str">
        <f t="array" ref="V2102">IF(AND(E2102&lt;&gt;"",K2102="OUI",Q2102="OUI"),18,"")</f>
        <v/>
      </c>
      <c r="W2102" s="49" t="str">
        <f t="array" ref="W2102">IF(AND(E2102&lt;&gt;"",K2102="OUI",Q2102="OUI"),60,"")</f>
        <v/>
      </c>
      <c r="X2102" s="56"/>
      <c r="Y2102" s="49"/>
      <c r="Z2102" s="49"/>
      <c r="AA2102" s="51"/>
      <c r="AB2102" s="48"/>
    </row>
    <row r="2103" spans="1:28" x14ac:dyDescent="0.25">
      <c r="A2103" s="152" t="str">
        <f t="array" ref="A2103">IF(D2103="",RIGHT(E2103,7),"")</f>
        <v>5521758</v>
      </c>
      <c r="B2103" s="152">
        <f t="array" ref="B2103">E2103</f>
        <v>10005521758</v>
      </c>
      <c r="C2103" s="61" t="str">
        <f t="array" ref="C2103">IFERROR(VLOOKUP(B2103,RT!A:B,2,FALSE),"")</f>
        <v/>
      </c>
      <c r="D2103" s="7" t="str">
        <f t="array" ref="D2103">IFERROR(VLOOKUP(B2103,RT!A:J,10,FALSE),"")</f>
        <v/>
      </c>
      <c r="E2103" s="203">
        <v>10005521758</v>
      </c>
      <c r="F2103" s="204" t="s">
        <v>1078</v>
      </c>
      <c r="G2103" s="204" t="s">
        <v>70</v>
      </c>
      <c r="H2103" s="204"/>
      <c r="I2103" s="204" t="s">
        <v>1012</v>
      </c>
      <c r="J2103" s="202" t="s">
        <v>75</v>
      </c>
      <c r="K2103" s="169" t="str">
        <f t="array" ref="K2103">IFERROR(VLOOKUP(B2103,RT!A:K,11,FALSE),"")</f>
        <v/>
      </c>
      <c r="L2103" s="170" t="str">
        <f t="array" ref="L2103">IFERROR(VLOOKUP(B2103,RT!A:AJ,36,FALSE),"")</f>
        <v/>
      </c>
      <c r="M2103" s="53" t="str">
        <f t="array" ref="M2103">IFERROR(VLOOKUP(B2103,RT!A:AL,38,FALSE),"")</f>
        <v/>
      </c>
      <c r="N2103" s="52" t="str">
        <f t="array" ref="N2103">IFERROR(VLOOKUP(B2103,RT!A:AK,37,FALSE),"")</f>
        <v/>
      </c>
      <c r="O2103" s="54" t="str">
        <f t="array" ref="O2103">IFERROR(VLOOKUP(B2103,RT!A:I,9,FALSE),"")</f>
        <v/>
      </c>
      <c r="P2103" s="52" t="str">
        <f t="array" ref="P2103">IFERROR(VLOOKUP(B2103,RT!A:H,8,FALSE),"")</f>
        <v/>
      </c>
      <c r="Q2103" s="55" t="str">
        <f t="array" ref="Q2103">IFERROR(VLOOKUP(B2103,RT!A:AA,27,FALSE),"")</f>
        <v/>
      </c>
      <c r="R2103" s="56" t="str">
        <f t="array" ref="R2103">IF(AND(E2103&lt;&gt;"",G2103="INS",K2103="OUI",M2103&gt;0),M2103*IF($O2103&gt;41790,5.94,5.65),"")</f>
        <v/>
      </c>
      <c r="S2103" s="50" t="str">
        <f t="array" ref="S2103">IF(AND(E2103&lt;&gt;"",G2103="REV",K2103="OUI",M2103&gt;0),M2103*IF($O2103&gt;41790,6.2,5.9),"")</f>
        <v/>
      </c>
      <c r="T2103" s="57" t="str">
        <f t="array" ref="T2103">IF(AND(E2103&lt;&gt;"",K2103="NON",OR(L2103="Branchement individuel",L2103="Batiment détruit")),3,"")</f>
        <v/>
      </c>
      <c r="U2103" s="58"/>
      <c r="V2103" s="58" t="str">
        <f t="array" ref="V2103">IF(AND(E2103&lt;&gt;"",K2103="OUI",Q2103="OUI"),18,"")</f>
        <v/>
      </c>
      <c r="W2103" s="49" t="str">
        <f t="array" ref="W2103">IF(AND(E2103&lt;&gt;"",K2103="OUI",Q2103="OUI"),60,"")</f>
        <v/>
      </c>
      <c r="X2103" s="56"/>
      <c r="Y2103" s="49"/>
      <c r="Z2103" s="49"/>
      <c r="AA2103" s="51"/>
      <c r="AB2103" s="48"/>
    </row>
    <row r="2104" spans="1:28" x14ac:dyDescent="0.25">
      <c r="A2104" s="152" t="str">
        <f t="array" ref="A2104">IF(D2104="",RIGHT(E2104,7),"")</f>
        <v>5558184</v>
      </c>
      <c r="B2104" s="152">
        <f t="array" ref="B2104">E2104</f>
        <v>10005558184</v>
      </c>
      <c r="C2104" s="61" t="str">
        <f t="array" ref="C2104">IFERROR(VLOOKUP(B2104,RT!A:B,2,FALSE),"")</f>
        <v/>
      </c>
      <c r="D2104" s="7" t="str">
        <f t="array" ref="D2104">IFERROR(VLOOKUP(B2104,RT!A:J,10,FALSE),"")</f>
        <v/>
      </c>
      <c r="E2104" s="203">
        <v>10005558184</v>
      </c>
      <c r="F2104" s="204" t="s">
        <v>1071</v>
      </c>
      <c r="G2104" s="204" t="s">
        <v>70</v>
      </c>
      <c r="H2104" s="204"/>
      <c r="I2104" s="204" t="s">
        <v>1012</v>
      </c>
      <c r="J2104" s="202" t="s">
        <v>75</v>
      </c>
      <c r="K2104" s="169" t="str">
        <f t="array" ref="K2104">IFERROR(VLOOKUP(B2104,RT!A:K,11,FALSE),"")</f>
        <v/>
      </c>
      <c r="L2104" s="170" t="str">
        <f t="array" ref="L2104">IFERROR(VLOOKUP(B2104,RT!A:AJ,36,FALSE),"")</f>
        <v/>
      </c>
      <c r="M2104" s="53" t="str">
        <f t="array" ref="M2104">IFERROR(VLOOKUP(B2104,RT!A:AL,38,FALSE),"")</f>
        <v/>
      </c>
      <c r="N2104" s="52" t="str">
        <f t="array" ref="N2104">IFERROR(VLOOKUP(B2104,RT!A:AK,37,FALSE),"")</f>
        <v/>
      </c>
      <c r="O2104" s="54" t="str">
        <f t="array" ref="O2104">IFERROR(VLOOKUP(B2104,RT!A:I,9,FALSE),"")</f>
        <v/>
      </c>
      <c r="P2104" s="52" t="str">
        <f t="array" ref="P2104">IFERROR(VLOOKUP(B2104,RT!A:H,8,FALSE),"")</f>
        <v/>
      </c>
      <c r="Q2104" s="55" t="str">
        <f t="array" ref="Q2104">IFERROR(VLOOKUP(B2104,RT!A:AA,27,FALSE),"")</f>
        <v/>
      </c>
      <c r="R2104" s="56" t="str">
        <f t="array" ref="R2104">IF(AND(E2104&lt;&gt;"",G2104="INS",K2104="OUI",M2104&gt;0),M2104*IF($O2104&gt;41790,5.94,5.65),"")</f>
        <v/>
      </c>
      <c r="S2104" s="50" t="str">
        <f t="array" ref="S2104">IF(AND(E2104&lt;&gt;"",G2104="REV",K2104="OUI",M2104&gt;0),M2104*IF($O2104&gt;41790,6.2,5.9),"")</f>
        <v/>
      </c>
      <c r="T2104" s="57" t="str">
        <f t="array" ref="T2104">IF(AND(E2104&lt;&gt;"",K2104="NON",OR(L2104="Branchement individuel",L2104="Batiment détruit")),3,"")</f>
        <v/>
      </c>
      <c r="U2104" s="58"/>
      <c r="V2104" s="58" t="str">
        <f t="array" ref="V2104">IF(AND(E2104&lt;&gt;"",K2104="OUI",Q2104="OUI"),18,"")</f>
        <v/>
      </c>
      <c r="W2104" s="49" t="str">
        <f t="array" ref="W2104">IF(AND(E2104&lt;&gt;"",K2104="OUI",Q2104="OUI"),60,"")</f>
        <v/>
      </c>
      <c r="X2104" s="56"/>
      <c r="Y2104" s="49"/>
      <c r="Z2104" s="49"/>
      <c r="AA2104" s="51"/>
      <c r="AB2104" s="48"/>
    </row>
    <row r="2105" spans="1:28" x14ac:dyDescent="0.25">
      <c r="A2105" s="152" t="str">
        <f t="array" ref="A2105">IF(D2105="",RIGHT(E2105,7),"")</f>
        <v>5556724</v>
      </c>
      <c r="B2105" s="152">
        <f t="array" ref="B2105">E2105</f>
        <v>10005556724</v>
      </c>
      <c r="C2105" s="61" t="str">
        <f t="array" ref="C2105">IFERROR(VLOOKUP(B2105,RT!A:B,2,FALSE),"")</f>
        <v/>
      </c>
      <c r="D2105" s="7" t="str">
        <f t="array" ref="D2105">IFERROR(VLOOKUP(B2105,RT!A:J,10,FALSE),"")</f>
        <v/>
      </c>
      <c r="E2105" s="203">
        <v>10005556724</v>
      </c>
      <c r="F2105" s="204" t="s">
        <v>1098</v>
      </c>
      <c r="G2105" s="204" t="s">
        <v>70</v>
      </c>
      <c r="H2105" s="204"/>
      <c r="I2105" s="204" t="s">
        <v>1012</v>
      </c>
      <c r="J2105" s="202" t="s">
        <v>75</v>
      </c>
      <c r="K2105" s="169" t="str">
        <f t="array" ref="K2105">IFERROR(VLOOKUP(B2105,RT!A:K,11,FALSE),"")</f>
        <v/>
      </c>
      <c r="L2105" s="170" t="str">
        <f t="array" ref="L2105">IFERROR(VLOOKUP(B2105,RT!A:AJ,36,FALSE),"")</f>
        <v/>
      </c>
      <c r="M2105" s="53" t="str">
        <f t="array" ref="M2105">IFERROR(VLOOKUP(B2105,RT!A:AL,38,FALSE),"")</f>
        <v/>
      </c>
      <c r="N2105" s="52" t="str">
        <f t="array" ref="N2105">IFERROR(VLOOKUP(B2105,RT!A:AK,37,FALSE),"")</f>
        <v/>
      </c>
      <c r="O2105" s="54" t="str">
        <f t="array" ref="O2105">IFERROR(VLOOKUP(B2105,RT!A:I,9,FALSE),"")</f>
        <v/>
      </c>
      <c r="P2105" s="52" t="str">
        <f t="array" ref="P2105">IFERROR(VLOOKUP(B2105,RT!A:H,8,FALSE),"")</f>
        <v/>
      </c>
      <c r="Q2105" s="55" t="str">
        <f t="array" ref="Q2105">IFERROR(VLOOKUP(B2105,RT!A:AA,27,FALSE),"")</f>
        <v/>
      </c>
      <c r="R2105" s="56" t="str">
        <f t="array" ref="R2105">IF(AND(E2105&lt;&gt;"",G2105="INS",K2105="OUI",M2105&gt;0),M2105*IF($O2105&gt;41790,5.94,5.65),"")</f>
        <v/>
      </c>
      <c r="S2105" s="50" t="str">
        <f t="array" ref="S2105">IF(AND(E2105&lt;&gt;"",G2105="REV",K2105="OUI",M2105&gt;0),M2105*IF($O2105&gt;41790,6.2,5.9),"")</f>
        <v/>
      </c>
      <c r="T2105" s="57" t="str">
        <f t="array" ref="T2105">IF(AND(E2105&lt;&gt;"",K2105="NON",OR(L2105="Branchement individuel",L2105="Batiment détruit")),3,"")</f>
        <v/>
      </c>
      <c r="U2105" s="58"/>
      <c r="V2105" s="58" t="str">
        <f t="array" ref="V2105">IF(AND(E2105&lt;&gt;"",K2105="OUI",Q2105="OUI"),18,"")</f>
        <v/>
      </c>
      <c r="W2105" s="49" t="str">
        <f t="array" ref="W2105">IF(AND(E2105&lt;&gt;"",K2105="OUI",Q2105="OUI"),60,"")</f>
        <v/>
      </c>
      <c r="X2105" s="56"/>
      <c r="Y2105" s="49"/>
      <c r="Z2105" s="49"/>
      <c r="AA2105" s="51"/>
      <c r="AB2105" s="48"/>
    </row>
    <row r="2106" spans="1:28" x14ac:dyDescent="0.25">
      <c r="A2106" s="152" t="str">
        <f t="array" ref="A2106">IF(D2106="",RIGHT(E2106,7),"")</f>
        <v>5582082</v>
      </c>
      <c r="B2106" s="152">
        <f t="array" ref="B2106">E2106</f>
        <v>10005582082</v>
      </c>
      <c r="C2106" s="61" t="str">
        <f t="array" ref="C2106">IFERROR(VLOOKUP(B2106,RT!A:B,2,FALSE),"")</f>
        <v/>
      </c>
      <c r="D2106" s="7" t="str">
        <f t="array" ref="D2106">IFERROR(VLOOKUP(B2106,RT!A:J,10,FALSE),"")</f>
        <v/>
      </c>
      <c r="E2106" s="203">
        <v>10005582082</v>
      </c>
      <c r="F2106" s="204" t="s">
        <v>1069</v>
      </c>
      <c r="G2106" s="204" t="s">
        <v>70</v>
      </c>
      <c r="H2106" s="204"/>
      <c r="I2106" s="204" t="s">
        <v>1012</v>
      </c>
      <c r="J2106" s="202" t="s">
        <v>75</v>
      </c>
      <c r="K2106" s="169" t="str">
        <f t="array" ref="K2106">IFERROR(VLOOKUP(B2106,RT!A:K,11,FALSE),"")</f>
        <v/>
      </c>
      <c r="L2106" s="170" t="str">
        <f t="array" ref="L2106">IFERROR(VLOOKUP(B2106,RT!A:AJ,36,FALSE),"")</f>
        <v/>
      </c>
      <c r="M2106" s="53" t="str">
        <f t="array" ref="M2106">IFERROR(VLOOKUP(B2106,RT!A:AL,38,FALSE),"")</f>
        <v/>
      </c>
      <c r="N2106" s="52" t="str">
        <f t="array" ref="N2106">IFERROR(VLOOKUP(B2106,RT!A:AK,37,FALSE),"")</f>
        <v/>
      </c>
      <c r="O2106" s="54" t="str">
        <f t="array" ref="O2106">IFERROR(VLOOKUP(B2106,RT!A:I,9,FALSE),"")</f>
        <v/>
      </c>
      <c r="P2106" s="52" t="str">
        <f t="array" ref="P2106">IFERROR(VLOOKUP(B2106,RT!A:H,8,FALSE),"")</f>
        <v/>
      </c>
      <c r="Q2106" s="55" t="str">
        <f t="array" ref="Q2106">IFERROR(VLOOKUP(B2106,RT!A:AA,27,FALSE),"")</f>
        <v/>
      </c>
      <c r="R2106" s="56" t="str">
        <f t="array" ref="R2106">IF(AND(E2106&lt;&gt;"",G2106="INS",K2106="OUI",M2106&gt;0),M2106*IF($O2106&gt;41790,5.94,5.65),"")</f>
        <v/>
      </c>
      <c r="S2106" s="50" t="str">
        <f t="array" ref="S2106">IF(AND(E2106&lt;&gt;"",G2106="REV",K2106="OUI",M2106&gt;0),M2106*IF($O2106&gt;41790,6.2,5.9),"")</f>
        <v/>
      </c>
      <c r="T2106" s="57" t="str">
        <f t="array" ref="T2106">IF(AND(E2106&lt;&gt;"",K2106="NON",OR(L2106="Branchement individuel",L2106="Batiment détruit")),3,"")</f>
        <v/>
      </c>
      <c r="U2106" s="58"/>
      <c r="V2106" s="58" t="str">
        <f t="array" ref="V2106">IF(AND(E2106&lt;&gt;"",K2106="OUI",Q2106="OUI"),18,"")</f>
        <v/>
      </c>
      <c r="W2106" s="49" t="str">
        <f t="array" ref="W2106">IF(AND(E2106&lt;&gt;"",K2106="OUI",Q2106="OUI"),60,"")</f>
        <v/>
      </c>
      <c r="X2106" s="56"/>
      <c r="Y2106" s="49"/>
      <c r="Z2106" s="49"/>
      <c r="AA2106" s="51"/>
      <c r="AB2106" s="48"/>
    </row>
    <row r="2107" spans="1:28" x14ac:dyDescent="0.25">
      <c r="A2107" s="152" t="str">
        <f t="array" ref="A2107">IF(D2107="",RIGHT(E2107,7),"")</f>
        <v>5582080</v>
      </c>
      <c r="B2107" s="152">
        <f t="array" ref="B2107">E2107</f>
        <v>10005582080</v>
      </c>
      <c r="C2107" s="61" t="str">
        <f t="array" ref="C2107">IFERROR(VLOOKUP(B2107,RT!A:B,2,FALSE),"")</f>
        <v/>
      </c>
      <c r="D2107" s="7" t="str">
        <f t="array" ref="D2107">IFERROR(VLOOKUP(B2107,RT!A:J,10,FALSE),"")</f>
        <v/>
      </c>
      <c r="E2107" s="203">
        <v>10005582080</v>
      </c>
      <c r="F2107" s="204" t="s">
        <v>1089</v>
      </c>
      <c r="G2107" s="204" t="s">
        <v>70</v>
      </c>
      <c r="H2107" s="204"/>
      <c r="I2107" s="204" t="s">
        <v>1012</v>
      </c>
      <c r="J2107" s="202" t="s">
        <v>75</v>
      </c>
      <c r="K2107" s="169" t="str">
        <f t="array" ref="K2107">IFERROR(VLOOKUP(B2107,RT!A:K,11,FALSE),"")</f>
        <v/>
      </c>
      <c r="L2107" s="170" t="str">
        <f t="array" ref="L2107">IFERROR(VLOOKUP(B2107,RT!A:AJ,36,FALSE),"")</f>
        <v/>
      </c>
      <c r="M2107" s="53" t="str">
        <f t="array" ref="M2107">IFERROR(VLOOKUP(B2107,RT!A:AL,38,FALSE),"")</f>
        <v/>
      </c>
      <c r="N2107" s="52" t="str">
        <f t="array" ref="N2107">IFERROR(VLOOKUP(B2107,RT!A:AK,37,FALSE),"")</f>
        <v/>
      </c>
      <c r="O2107" s="54" t="str">
        <f t="array" ref="O2107">IFERROR(VLOOKUP(B2107,RT!A:I,9,FALSE),"")</f>
        <v/>
      </c>
      <c r="P2107" s="52" t="str">
        <f t="array" ref="P2107">IFERROR(VLOOKUP(B2107,RT!A:H,8,FALSE),"")</f>
        <v/>
      </c>
      <c r="Q2107" s="55" t="str">
        <f t="array" ref="Q2107">IFERROR(VLOOKUP(B2107,RT!A:AA,27,FALSE),"")</f>
        <v/>
      </c>
      <c r="R2107" s="56" t="str">
        <f t="array" ref="R2107">IF(AND(E2107&lt;&gt;"",G2107="INS",K2107="OUI",M2107&gt;0),M2107*IF($O2107&gt;41790,5.94,5.65),"")</f>
        <v/>
      </c>
      <c r="S2107" s="50" t="str">
        <f t="array" ref="S2107">IF(AND(E2107&lt;&gt;"",G2107="REV",K2107="OUI",M2107&gt;0),M2107*IF($O2107&gt;41790,6.2,5.9),"")</f>
        <v/>
      </c>
      <c r="T2107" s="57" t="str">
        <f t="array" ref="T2107">IF(AND(E2107&lt;&gt;"",K2107="NON",OR(L2107="Branchement individuel",L2107="Batiment détruit")),3,"")</f>
        <v/>
      </c>
      <c r="U2107" s="58"/>
      <c r="V2107" s="58" t="str">
        <f t="array" ref="V2107">IF(AND(E2107&lt;&gt;"",K2107="OUI",Q2107="OUI"),18,"")</f>
        <v/>
      </c>
      <c r="W2107" s="49" t="str">
        <f t="array" ref="W2107">IF(AND(E2107&lt;&gt;"",K2107="OUI",Q2107="OUI"),60,"")</f>
        <v/>
      </c>
      <c r="X2107" s="56"/>
      <c r="Y2107" s="49"/>
      <c r="Z2107" s="49"/>
      <c r="AA2107" s="51"/>
      <c r="AB2107" s="48"/>
    </row>
    <row r="2108" spans="1:28" x14ac:dyDescent="0.25">
      <c r="A2108" s="152" t="str">
        <f t="array" ref="A2108">IF(D2108="",RIGHT(E2108,7),"")</f>
        <v>5585164</v>
      </c>
      <c r="B2108" s="152">
        <f t="array" ref="B2108">E2108</f>
        <v>10005585164</v>
      </c>
      <c r="C2108" s="61" t="str">
        <f t="array" ref="C2108">IFERROR(VLOOKUP(B2108,RT!A:B,2,FALSE),"")</f>
        <v/>
      </c>
      <c r="D2108" s="7" t="str">
        <f t="array" ref="D2108">IFERROR(VLOOKUP(B2108,RT!A:J,10,FALSE),"")</f>
        <v/>
      </c>
      <c r="E2108" s="203">
        <v>10005585164</v>
      </c>
      <c r="F2108" s="204" t="s">
        <v>1060</v>
      </c>
      <c r="G2108" s="204" t="s">
        <v>70</v>
      </c>
      <c r="H2108" s="204"/>
      <c r="I2108" s="204" t="s">
        <v>1012</v>
      </c>
      <c r="J2108" s="202" t="s">
        <v>75</v>
      </c>
      <c r="K2108" s="169" t="str">
        <f t="array" ref="K2108">IFERROR(VLOOKUP(B2108,RT!A:K,11,FALSE),"")</f>
        <v/>
      </c>
      <c r="L2108" s="170" t="str">
        <f t="array" ref="L2108">IFERROR(VLOOKUP(B2108,RT!A:AJ,36,FALSE),"")</f>
        <v/>
      </c>
      <c r="M2108" s="53" t="str">
        <f t="array" ref="M2108">IFERROR(VLOOKUP(B2108,RT!A:AL,38,FALSE),"")</f>
        <v/>
      </c>
      <c r="N2108" s="52" t="str">
        <f t="array" ref="N2108">IFERROR(VLOOKUP(B2108,RT!A:AK,37,FALSE),"")</f>
        <v/>
      </c>
      <c r="O2108" s="54" t="str">
        <f t="array" ref="O2108">IFERROR(VLOOKUP(B2108,RT!A:I,9,FALSE),"")</f>
        <v/>
      </c>
      <c r="P2108" s="52" t="str">
        <f t="array" ref="P2108">IFERROR(VLOOKUP(B2108,RT!A:H,8,FALSE),"")</f>
        <v/>
      </c>
      <c r="Q2108" s="55" t="str">
        <f t="array" ref="Q2108">IFERROR(VLOOKUP(B2108,RT!A:AA,27,FALSE),"")</f>
        <v/>
      </c>
      <c r="R2108" s="56" t="str">
        <f t="array" ref="R2108">IF(AND(E2108&lt;&gt;"",G2108="INS",K2108="OUI",M2108&gt;0),M2108*IF($O2108&gt;41790,5.94,5.65),"")</f>
        <v/>
      </c>
      <c r="S2108" s="50" t="str">
        <f t="array" ref="S2108">IF(AND(E2108&lt;&gt;"",G2108="REV",K2108="OUI",M2108&gt;0),M2108*IF($O2108&gt;41790,6.2,5.9),"")</f>
        <v/>
      </c>
      <c r="T2108" s="57" t="str">
        <f t="array" ref="T2108">IF(AND(E2108&lt;&gt;"",K2108="NON",OR(L2108="Branchement individuel",L2108="Batiment détruit")),3,"")</f>
        <v/>
      </c>
      <c r="U2108" s="58"/>
      <c r="V2108" s="58" t="str">
        <f t="array" ref="V2108">IF(AND(E2108&lt;&gt;"",K2108="OUI",Q2108="OUI"),18,"")</f>
        <v/>
      </c>
      <c r="W2108" s="49" t="str">
        <f t="array" ref="W2108">IF(AND(E2108&lt;&gt;"",K2108="OUI",Q2108="OUI"),60,"")</f>
        <v/>
      </c>
      <c r="X2108" s="56"/>
      <c r="Y2108" s="49"/>
      <c r="Z2108" s="49"/>
      <c r="AA2108" s="51"/>
      <c r="AB2108" s="48"/>
    </row>
    <row r="2109" spans="1:28" x14ac:dyDescent="0.25">
      <c r="A2109" s="152" t="str">
        <f t="array" ref="A2109">IF(D2109="",RIGHT(E2109,7),"")</f>
        <v>5556720</v>
      </c>
      <c r="B2109" s="152">
        <f t="array" ref="B2109">E2109</f>
        <v>10005556720</v>
      </c>
      <c r="C2109" s="61" t="str">
        <f t="array" ref="C2109">IFERROR(VLOOKUP(B2109,RT!A:B,2,FALSE),"")</f>
        <v/>
      </c>
      <c r="D2109" s="7" t="str">
        <f t="array" ref="D2109">IFERROR(VLOOKUP(B2109,RT!A:J,10,FALSE),"")</f>
        <v/>
      </c>
      <c r="E2109" s="203">
        <v>10005556720</v>
      </c>
      <c r="F2109" s="204" t="s">
        <v>1056</v>
      </c>
      <c r="G2109" s="204" t="s">
        <v>70</v>
      </c>
      <c r="H2109" s="204"/>
      <c r="I2109" s="204" t="s">
        <v>1012</v>
      </c>
      <c r="J2109" s="202" t="s">
        <v>75</v>
      </c>
      <c r="K2109" s="169" t="str">
        <f t="array" ref="K2109">IFERROR(VLOOKUP(B2109,RT!A:K,11,FALSE),"")</f>
        <v/>
      </c>
      <c r="L2109" s="170" t="str">
        <f t="array" ref="L2109">IFERROR(VLOOKUP(B2109,RT!A:AJ,36,FALSE),"")</f>
        <v/>
      </c>
      <c r="M2109" s="53" t="str">
        <f t="array" ref="M2109">IFERROR(VLOOKUP(B2109,RT!A:AL,38,FALSE),"")</f>
        <v/>
      </c>
      <c r="N2109" s="52" t="str">
        <f t="array" ref="N2109">IFERROR(VLOOKUP(B2109,RT!A:AK,37,FALSE),"")</f>
        <v/>
      </c>
      <c r="O2109" s="54" t="str">
        <f t="array" ref="O2109">IFERROR(VLOOKUP(B2109,RT!A:I,9,FALSE),"")</f>
        <v/>
      </c>
      <c r="P2109" s="52" t="str">
        <f t="array" ref="P2109">IFERROR(VLOOKUP(B2109,RT!A:H,8,FALSE),"")</f>
        <v/>
      </c>
      <c r="Q2109" s="55" t="str">
        <f t="array" ref="Q2109">IFERROR(VLOOKUP(B2109,RT!A:AA,27,FALSE),"")</f>
        <v/>
      </c>
      <c r="R2109" s="56" t="str">
        <f t="array" ref="R2109">IF(AND(E2109&lt;&gt;"",G2109="INS",K2109="OUI",M2109&gt;0),M2109*IF($O2109&gt;41790,5.94,5.65),"")</f>
        <v/>
      </c>
      <c r="S2109" s="50" t="str">
        <f t="array" ref="S2109">IF(AND(E2109&lt;&gt;"",G2109="REV",K2109="OUI",M2109&gt;0),M2109*IF($O2109&gt;41790,6.2,5.9),"")</f>
        <v/>
      </c>
      <c r="T2109" s="57" t="str">
        <f t="array" ref="T2109">IF(AND(E2109&lt;&gt;"",K2109="NON",OR(L2109="Branchement individuel",L2109="Batiment détruit")),3,"")</f>
        <v/>
      </c>
      <c r="U2109" s="58"/>
      <c r="V2109" s="58" t="str">
        <f t="array" ref="V2109">IF(AND(E2109&lt;&gt;"",K2109="OUI",Q2109="OUI"),18,"")</f>
        <v/>
      </c>
      <c r="W2109" s="49" t="str">
        <f t="array" ref="W2109">IF(AND(E2109&lt;&gt;"",K2109="OUI",Q2109="OUI"),60,"")</f>
        <v/>
      </c>
      <c r="X2109" s="56"/>
      <c r="Y2109" s="49"/>
      <c r="Z2109" s="49"/>
      <c r="AA2109" s="51"/>
      <c r="AB2109" s="48"/>
    </row>
    <row r="2110" spans="1:28" x14ac:dyDescent="0.25">
      <c r="A2110" s="152" t="str">
        <f t="array" ref="A2110">IF(D2110="",RIGHT(E2110,7),"")</f>
        <v>5558183</v>
      </c>
      <c r="B2110" s="152">
        <f t="array" ref="B2110">E2110</f>
        <v>10005558183</v>
      </c>
      <c r="C2110" s="61" t="str">
        <f t="array" ref="C2110">IFERROR(VLOOKUP(B2110,RT!A:B,2,FALSE),"")</f>
        <v/>
      </c>
      <c r="D2110" s="7" t="str">
        <f t="array" ref="D2110">IFERROR(VLOOKUP(B2110,RT!A:J,10,FALSE),"")</f>
        <v/>
      </c>
      <c r="E2110" s="203">
        <v>10005558183</v>
      </c>
      <c r="F2110" s="204" t="s">
        <v>1059</v>
      </c>
      <c r="G2110" s="204" t="s">
        <v>70</v>
      </c>
      <c r="H2110" s="204"/>
      <c r="I2110" s="204" t="s">
        <v>1012</v>
      </c>
      <c r="J2110" s="202" t="s">
        <v>75</v>
      </c>
      <c r="K2110" s="169" t="str">
        <f t="array" ref="K2110">IFERROR(VLOOKUP(B2110,RT!A:K,11,FALSE),"")</f>
        <v/>
      </c>
      <c r="L2110" s="170" t="str">
        <f t="array" ref="L2110">IFERROR(VLOOKUP(B2110,RT!A:AJ,36,FALSE),"")</f>
        <v/>
      </c>
      <c r="M2110" s="53" t="str">
        <f t="array" ref="M2110">IFERROR(VLOOKUP(B2110,RT!A:AL,38,FALSE),"")</f>
        <v/>
      </c>
      <c r="N2110" s="52" t="str">
        <f t="array" ref="N2110">IFERROR(VLOOKUP(B2110,RT!A:AK,37,FALSE),"")</f>
        <v/>
      </c>
      <c r="O2110" s="54" t="str">
        <f t="array" ref="O2110">IFERROR(VLOOKUP(B2110,RT!A:I,9,FALSE),"")</f>
        <v/>
      </c>
      <c r="P2110" s="52" t="str">
        <f t="array" ref="P2110">IFERROR(VLOOKUP(B2110,RT!A:H,8,FALSE),"")</f>
        <v/>
      </c>
      <c r="Q2110" s="55" t="str">
        <f t="array" ref="Q2110">IFERROR(VLOOKUP(B2110,RT!A:AA,27,FALSE),"")</f>
        <v/>
      </c>
      <c r="R2110" s="56" t="str">
        <f t="array" ref="R2110">IF(AND(E2110&lt;&gt;"",G2110="INS",K2110="OUI",M2110&gt;0),M2110*IF($O2110&gt;41790,5.94,5.65),"")</f>
        <v/>
      </c>
      <c r="S2110" s="50" t="str">
        <f t="array" ref="S2110">IF(AND(E2110&lt;&gt;"",G2110="REV",K2110="OUI",M2110&gt;0),M2110*IF($O2110&gt;41790,6.2,5.9),"")</f>
        <v/>
      </c>
      <c r="T2110" s="57" t="str">
        <f t="array" ref="T2110">IF(AND(E2110&lt;&gt;"",K2110="NON",OR(L2110="Branchement individuel",L2110="Batiment détruit")),3,"")</f>
        <v/>
      </c>
      <c r="U2110" s="58"/>
      <c r="V2110" s="58" t="str">
        <f t="array" ref="V2110">IF(AND(E2110&lt;&gt;"",K2110="OUI",Q2110="OUI"),18,"")</f>
        <v/>
      </c>
      <c r="W2110" s="49" t="str">
        <f t="array" ref="W2110">IF(AND(E2110&lt;&gt;"",K2110="OUI",Q2110="OUI"),60,"")</f>
        <v/>
      </c>
      <c r="X2110" s="56"/>
      <c r="Y2110" s="49"/>
      <c r="Z2110" s="49"/>
      <c r="AA2110" s="51"/>
      <c r="AB2110" s="48"/>
    </row>
    <row r="2111" spans="1:28" x14ac:dyDescent="0.25">
      <c r="A2111" s="152" t="str">
        <f t="array" ref="A2111">IF(D2111="",RIGHT(E2111,7),"")</f>
        <v>5286493</v>
      </c>
      <c r="B2111" s="152">
        <f t="array" ref="B2111">E2111</f>
        <v>10005286493</v>
      </c>
      <c r="C2111" s="61" t="str">
        <f t="array" ref="C2111">IFERROR(VLOOKUP(B2111,RT!A:B,2,FALSE),"")</f>
        <v/>
      </c>
      <c r="D2111" s="7" t="str">
        <f t="array" ref="D2111">IFERROR(VLOOKUP(B2111,RT!A:J,10,FALSE),"")</f>
        <v/>
      </c>
      <c r="E2111" s="203">
        <v>10005286493</v>
      </c>
      <c r="F2111" s="204" t="s">
        <v>1700</v>
      </c>
      <c r="G2111" s="204" t="s">
        <v>70</v>
      </c>
      <c r="H2111" s="204"/>
      <c r="I2111" s="204" t="s">
        <v>1683</v>
      </c>
      <c r="J2111" s="202" t="s">
        <v>75</v>
      </c>
      <c r="K2111" s="169" t="str">
        <f t="array" ref="K2111">IFERROR(VLOOKUP(B2111,RT!A:K,11,FALSE),"")</f>
        <v/>
      </c>
      <c r="L2111" s="170" t="str">
        <f t="array" ref="L2111">IFERROR(VLOOKUP(B2111,RT!A:AJ,36,FALSE),"")</f>
        <v/>
      </c>
      <c r="M2111" s="53" t="str">
        <f t="array" ref="M2111">IFERROR(VLOOKUP(B2111,RT!A:AL,38,FALSE),"")</f>
        <v/>
      </c>
      <c r="N2111" s="52" t="str">
        <f t="array" ref="N2111">IFERROR(VLOOKUP(B2111,RT!A:AK,37,FALSE),"")</f>
        <v/>
      </c>
      <c r="O2111" s="54" t="str">
        <f t="array" ref="O2111">IFERROR(VLOOKUP(B2111,RT!A:I,9,FALSE),"")</f>
        <v/>
      </c>
      <c r="P2111" s="52" t="str">
        <f t="array" ref="P2111">IFERROR(VLOOKUP(B2111,RT!A:H,8,FALSE),"")</f>
        <v/>
      </c>
      <c r="Q2111" s="55" t="str">
        <f t="array" ref="Q2111">IFERROR(VLOOKUP(B2111,RT!A:AA,27,FALSE),"")</f>
        <v/>
      </c>
      <c r="R2111" s="56" t="str">
        <f t="array" ref="R2111">IF(AND(E2111&lt;&gt;"",G2111="INS",K2111="OUI",M2111&gt;0),M2111*IF($O2111&gt;41790,5.94,5.65),"")</f>
        <v/>
      </c>
      <c r="S2111" s="50" t="str">
        <f t="array" ref="S2111">IF(AND(E2111&lt;&gt;"",G2111="REV",K2111="OUI",M2111&gt;0),M2111*IF($O2111&gt;41790,6.2,5.9),"")</f>
        <v/>
      </c>
      <c r="T2111" s="57" t="str">
        <f t="array" ref="T2111">IF(AND(E2111&lt;&gt;"",K2111="NON",OR(L2111="Branchement individuel",L2111="Batiment détruit")),3,"")</f>
        <v/>
      </c>
      <c r="U2111" s="58"/>
      <c r="V2111" s="58" t="str">
        <f t="array" ref="V2111">IF(AND(E2111&lt;&gt;"",K2111="OUI",Q2111="OUI"),18,"")</f>
        <v/>
      </c>
      <c r="W2111" s="49" t="str">
        <f t="array" ref="W2111">IF(AND(E2111&lt;&gt;"",K2111="OUI",Q2111="OUI"),60,"")</f>
        <v/>
      </c>
      <c r="X2111" s="56"/>
      <c r="Y2111" s="49"/>
      <c r="Z2111" s="49"/>
      <c r="AA2111" s="51"/>
      <c r="AB2111" s="48"/>
    </row>
    <row r="2112" spans="1:28" x14ac:dyDescent="0.25">
      <c r="A2112" s="152" t="str">
        <f t="array" ref="A2112">IF(D2112="",RIGHT(E2112,7),"")</f>
        <v>5284701</v>
      </c>
      <c r="B2112" s="152">
        <f t="array" ref="B2112">E2112</f>
        <v>10005284701</v>
      </c>
      <c r="C2112" s="61" t="str">
        <f t="array" ref="C2112">IFERROR(VLOOKUP(B2112,RT!A:B,2,FALSE),"")</f>
        <v/>
      </c>
      <c r="D2112" s="7" t="str">
        <f t="array" ref="D2112">IFERROR(VLOOKUP(B2112,RT!A:J,10,FALSE),"")</f>
        <v/>
      </c>
      <c r="E2112" s="203">
        <v>10005284701</v>
      </c>
      <c r="F2112" s="204" t="s">
        <v>1692</v>
      </c>
      <c r="G2112" s="204" t="s">
        <v>70</v>
      </c>
      <c r="H2112" s="204"/>
      <c r="I2112" s="204" t="s">
        <v>1683</v>
      </c>
      <c r="J2112" s="202" t="s">
        <v>75</v>
      </c>
      <c r="K2112" s="169" t="str">
        <f t="array" ref="K2112">IFERROR(VLOOKUP(B2112,RT!A:K,11,FALSE),"")</f>
        <v/>
      </c>
      <c r="L2112" s="170" t="str">
        <f t="array" ref="L2112">IFERROR(VLOOKUP(B2112,RT!A:AJ,36,FALSE),"")</f>
        <v/>
      </c>
      <c r="M2112" s="53" t="str">
        <f t="array" ref="M2112">IFERROR(VLOOKUP(B2112,RT!A:AL,38,FALSE),"")</f>
        <v/>
      </c>
      <c r="N2112" s="52" t="str">
        <f t="array" ref="N2112">IFERROR(VLOOKUP(B2112,RT!A:AK,37,FALSE),"")</f>
        <v/>
      </c>
      <c r="O2112" s="54" t="str">
        <f t="array" ref="O2112">IFERROR(VLOOKUP(B2112,RT!A:I,9,FALSE),"")</f>
        <v/>
      </c>
      <c r="P2112" s="52" t="str">
        <f t="array" ref="P2112">IFERROR(VLOOKUP(B2112,RT!A:H,8,FALSE),"")</f>
        <v/>
      </c>
      <c r="Q2112" s="55" t="str">
        <f t="array" ref="Q2112">IFERROR(VLOOKUP(B2112,RT!A:AA,27,FALSE),"")</f>
        <v/>
      </c>
      <c r="R2112" s="56" t="str">
        <f t="array" ref="R2112">IF(AND(E2112&lt;&gt;"",G2112="INS",K2112="OUI",M2112&gt;0),M2112*IF($O2112&gt;41790,5.94,5.65),"")</f>
        <v/>
      </c>
      <c r="S2112" s="50" t="str">
        <f t="array" ref="S2112">IF(AND(E2112&lt;&gt;"",G2112="REV",K2112="OUI",M2112&gt;0),M2112*IF($O2112&gt;41790,6.2,5.9),"")</f>
        <v/>
      </c>
      <c r="T2112" s="57" t="str">
        <f t="array" ref="T2112">IF(AND(E2112&lt;&gt;"",K2112="NON",OR(L2112="Branchement individuel",L2112="Batiment détruit")),3,"")</f>
        <v/>
      </c>
      <c r="U2112" s="58"/>
      <c r="V2112" s="58" t="str">
        <f t="array" ref="V2112">IF(AND(E2112&lt;&gt;"",K2112="OUI",Q2112="OUI"),18,"")</f>
        <v/>
      </c>
      <c r="W2112" s="49" t="str">
        <f t="array" ref="W2112">IF(AND(E2112&lt;&gt;"",K2112="OUI",Q2112="OUI"),60,"")</f>
        <v/>
      </c>
      <c r="X2112" s="56"/>
      <c r="Y2112" s="49"/>
      <c r="Z2112" s="49"/>
      <c r="AA2112" s="51"/>
      <c r="AB2112" s="48"/>
    </row>
    <row r="2113" spans="1:28" x14ac:dyDescent="0.25">
      <c r="A2113" s="152" t="str">
        <f t="array" ref="A2113">IF(D2113="",RIGHT(E2113,7),"")</f>
        <v>5284699</v>
      </c>
      <c r="B2113" s="152">
        <f t="array" ref="B2113">E2113</f>
        <v>10005284699</v>
      </c>
      <c r="C2113" s="61" t="str">
        <f t="array" ref="C2113">IFERROR(VLOOKUP(B2113,RT!A:B,2,FALSE),"")</f>
        <v/>
      </c>
      <c r="D2113" s="7" t="str">
        <f t="array" ref="D2113">IFERROR(VLOOKUP(B2113,RT!A:J,10,FALSE),"")</f>
        <v/>
      </c>
      <c r="E2113" s="203">
        <v>10005284699</v>
      </c>
      <c r="F2113" s="204" t="s">
        <v>1698</v>
      </c>
      <c r="G2113" s="204" t="s">
        <v>70</v>
      </c>
      <c r="H2113" s="204"/>
      <c r="I2113" s="204" t="s">
        <v>1683</v>
      </c>
      <c r="J2113" s="202" t="s">
        <v>75</v>
      </c>
      <c r="K2113" s="169" t="str">
        <f t="array" ref="K2113">IFERROR(VLOOKUP(B2113,RT!A:K,11,FALSE),"")</f>
        <v/>
      </c>
      <c r="L2113" s="170" t="str">
        <f t="array" ref="L2113">IFERROR(VLOOKUP(B2113,RT!A:AJ,36,FALSE),"")</f>
        <v/>
      </c>
      <c r="M2113" s="53" t="str">
        <f t="array" ref="M2113">IFERROR(VLOOKUP(B2113,RT!A:AL,38,FALSE),"")</f>
        <v/>
      </c>
      <c r="N2113" s="52" t="str">
        <f t="array" ref="N2113">IFERROR(VLOOKUP(B2113,RT!A:AK,37,FALSE),"")</f>
        <v/>
      </c>
      <c r="O2113" s="54" t="str">
        <f t="array" ref="O2113">IFERROR(VLOOKUP(B2113,RT!A:I,9,FALSE),"")</f>
        <v/>
      </c>
      <c r="P2113" s="52" t="str">
        <f t="array" ref="P2113">IFERROR(VLOOKUP(B2113,RT!A:H,8,FALSE),"")</f>
        <v/>
      </c>
      <c r="Q2113" s="55" t="str">
        <f t="array" ref="Q2113">IFERROR(VLOOKUP(B2113,RT!A:AA,27,FALSE),"")</f>
        <v/>
      </c>
      <c r="R2113" s="56" t="str">
        <f t="array" ref="R2113">IF(AND(E2113&lt;&gt;"",G2113="INS",K2113="OUI",M2113&gt;0),M2113*IF($O2113&gt;41790,5.94,5.65),"")</f>
        <v/>
      </c>
      <c r="S2113" s="50" t="str">
        <f t="array" ref="S2113">IF(AND(E2113&lt;&gt;"",G2113="REV",K2113="OUI",M2113&gt;0),M2113*IF($O2113&gt;41790,6.2,5.9),"")</f>
        <v/>
      </c>
      <c r="T2113" s="57" t="str">
        <f t="array" ref="T2113">IF(AND(E2113&lt;&gt;"",K2113="NON",OR(L2113="Branchement individuel",L2113="Batiment détruit")),3,"")</f>
        <v/>
      </c>
      <c r="U2113" s="58"/>
      <c r="V2113" s="58" t="str">
        <f t="array" ref="V2113">IF(AND(E2113&lt;&gt;"",K2113="OUI",Q2113="OUI"),18,"")</f>
        <v/>
      </c>
      <c r="W2113" s="49" t="str">
        <f t="array" ref="W2113">IF(AND(E2113&lt;&gt;"",K2113="OUI",Q2113="OUI"),60,"")</f>
        <v/>
      </c>
      <c r="X2113" s="56"/>
      <c r="Y2113" s="49"/>
      <c r="Z2113" s="49"/>
      <c r="AA2113" s="51"/>
      <c r="AB2113" s="48"/>
    </row>
    <row r="2114" spans="1:28" x14ac:dyDescent="0.25">
      <c r="A2114" s="152" t="str">
        <f t="array" ref="A2114">IF(D2114="",RIGHT(E2114,7),"")</f>
        <v>5287638</v>
      </c>
      <c r="B2114" s="152">
        <f t="array" ref="B2114">E2114</f>
        <v>10005287638</v>
      </c>
      <c r="C2114" s="61" t="str">
        <f t="array" ref="C2114">IFERROR(VLOOKUP(B2114,RT!A:B,2,FALSE),"")</f>
        <v/>
      </c>
      <c r="D2114" s="7" t="str">
        <f t="array" ref="D2114">IFERROR(VLOOKUP(B2114,RT!A:J,10,FALSE),"")</f>
        <v/>
      </c>
      <c r="E2114" s="203">
        <v>10005287638</v>
      </c>
      <c r="F2114" s="204" t="s">
        <v>1697</v>
      </c>
      <c r="G2114" s="204" t="s">
        <v>70</v>
      </c>
      <c r="H2114" s="204"/>
      <c r="I2114" s="204" t="s">
        <v>1683</v>
      </c>
      <c r="J2114" s="202" t="s">
        <v>75</v>
      </c>
      <c r="K2114" s="169" t="str">
        <f t="array" ref="K2114">IFERROR(VLOOKUP(B2114,RT!A:K,11,FALSE),"")</f>
        <v/>
      </c>
      <c r="L2114" s="170" t="str">
        <f t="array" ref="L2114">IFERROR(VLOOKUP(B2114,RT!A:AJ,36,FALSE),"")</f>
        <v/>
      </c>
      <c r="M2114" s="53" t="str">
        <f t="array" ref="M2114">IFERROR(VLOOKUP(B2114,RT!A:AL,38,FALSE),"")</f>
        <v/>
      </c>
      <c r="N2114" s="52" t="str">
        <f t="array" ref="N2114">IFERROR(VLOOKUP(B2114,RT!A:AK,37,FALSE),"")</f>
        <v/>
      </c>
      <c r="O2114" s="54" t="str">
        <f t="array" ref="O2114">IFERROR(VLOOKUP(B2114,RT!A:I,9,FALSE),"")</f>
        <v/>
      </c>
      <c r="P2114" s="52" t="str">
        <f t="array" ref="P2114">IFERROR(VLOOKUP(B2114,RT!A:H,8,FALSE),"")</f>
        <v/>
      </c>
      <c r="Q2114" s="55" t="str">
        <f t="array" ref="Q2114">IFERROR(VLOOKUP(B2114,RT!A:AA,27,FALSE),"")</f>
        <v/>
      </c>
      <c r="R2114" s="56" t="str">
        <f t="array" ref="R2114">IF(AND(E2114&lt;&gt;"",G2114="INS",K2114="OUI",M2114&gt;0),M2114*IF($O2114&gt;41790,5.94,5.65),"")</f>
        <v/>
      </c>
      <c r="S2114" s="50" t="str">
        <f t="array" ref="S2114">IF(AND(E2114&lt;&gt;"",G2114="REV",K2114="OUI",M2114&gt;0),M2114*IF($O2114&gt;41790,6.2,5.9),"")</f>
        <v/>
      </c>
      <c r="T2114" s="57" t="str">
        <f t="array" ref="T2114">IF(AND(E2114&lt;&gt;"",K2114="NON",OR(L2114="Branchement individuel",L2114="Batiment détruit")),3,"")</f>
        <v/>
      </c>
      <c r="U2114" s="58"/>
      <c r="V2114" s="58" t="str">
        <f t="array" ref="V2114">IF(AND(E2114&lt;&gt;"",K2114="OUI",Q2114="OUI"),18,"")</f>
        <v/>
      </c>
      <c r="W2114" s="49" t="str">
        <f t="array" ref="W2114">IF(AND(E2114&lt;&gt;"",K2114="OUI",Q2114="OUI"),60,"")</f>
        <v/>
      </c>
      <c r="X2114" s="56"/>
      <c r="Y2114" s="49"/>
      <c r="Z2114" s="49"/>
      <c r="AA2114" s="51"/>
      <c r="AB2114" s="48"/>
    </row>
    <row r="2115" spans="1:28" x14ac:dyDescent="0.25">
      <c r="A2115" s="152" t="str">
        <f t="array" ref="A2115">IF(D2115="",RIGHT(E2115,7),"")</f>
        <v>5284094</v>
      </c>
      <c r="B2115" s="152">
        <f t="array" ref="B2115">E2115</f>
        <v>10005284094</v>
      </c>
      <c r="C2115" s="61" t="str">
        <f t="array" ref="C2115">IFERROR(VLOOKUP(B2115,RT!A:B,2,FALSE),"")</f>
        <v/>
      </c>
      <c r="D2115" s="7" t="str">
        <f t="array" ref="D2115">IFERROR(VLOOKUP(B2115,RT!A:J,10,FALSE),"")</f>
        <v/>
      </c>
      <c r="E2115" s="203">
        <v>10005284094</v>
      </c>
      <c r="F2115" s="204" t="s">
        <v>1696</v>
      </c>
      <c r="G2115" s="204" t="s">
        <v>70</v>
      </c>
      <c r="H2115" s="204"/>
      <c r="I2115" s="204" t="s">
        <v>1683</v>
      </c>
      <c r="J2115" s="202" t="s">
        <v>75</v>
      </c>
      <c r="K2115" s="169" t="str">
        <f t="array" ref="K2115">IFERROR(VLOOKUP(B2115,RT!A:K,11,FALSE),"")</f>
        <v/>
      </c>
      <c r="L2115" s="170" t="str">
        <f t="array" ref="L2115">IFERROR(VLOOKUP(B2115,RT!A:AJ,36,FALSE),"")</f>
        <v/>
      </c>
      <c r="M2115" s="53" t="str">
        <f t="array" ref="M2115">IFERROR(VLOOKUP(B2115,RT!A:AL,38,FALSE),"")</f>
        <v/>
      </c>
      <c r="N2115" s="52" t="str">
        <f t="array" ref="N2115">IFERROR(VLOOKUP(B2115,RT!A:AK,37,FALSE),"")</f>
        <v/>
      </c>
      <c r="O2115" s="54" t="str">
        <f t="array" ref="O2115">IFERROR(VLOOKUP(B2115,RT!A:I,9,FALSE),"")</f>
        <v/>
      </c>
      <c r="P2115" s="52" t="str">
        <f t="array" ref="P2115">IFERROR(VLOOKUP(B2115,RT!A:H,8,FALSE),"")</f>
        <v/>
      </c>
      <c r="Q2115" s="55" t="str">
        <f t="array" ref="Q2115">IFERROR(VLOOKUP(B2115,RT!A:AA,27,FALSE),"")</f>
        <v/>
      </c>
      <c r="R2115" s="56" t="str">
        <f t="array" ref="R2115">IF(AND(E2115&lt;&gt;"",G2115="INS",K2115="OUI",M2115&gt;0),M2115*IF($O2115&gt;41790,5.94,5.65),"")</f>
        <v/>
      </c>
      <c r="S2115" s="50" t="str">
        <f t="array" ref="S2115">IF(AND(E2115&lt;&gt;"",G2115="REV",K2115="OUI",M2115&gt;0),M2115*IF($O2115&gt;41790,6.2,5.9),"")</f>
        <v/>
      </c>
      <c r="T2115" s="57" t="str">
        <f t="array" ref="T2115">IF(AND(E2115&lt;&gt;"",K2115="NON",OR(L2115="Branchement individuel",L2115="Batiment détruit")),3,"")</f>
        <v/>
      </c>
      <c r="U2115" s="58"/>
      <c r="V2115" s="58" t="str">
        <f t="array" ref="V2115">IF(AND(E2115&lt;&gt;"",K2115="OUI",Q2115="OUI"),18,"")</f>
        <v/>
      </c>
      <c r="W2115" s="49" t="str">
        <f t="array" ref="W2115">IF(AND(E2115&lt;&gt;"",K2115="OUI",Q2115="OUI"),60,"")</f>
        <v/>
      </c>
      <c r="X2115" s="56"/>
      <c r="Y2115" s="49"/>
      <c r="Z2115" s="49"/>
      <c r="AA2115" s="51"/>
      <c r="AB2115" s="48"/>
    </row>
    <row r="2116" spans="1:28" x14ac:dyDescent="0.25">
      <c r="A2116" s="152" t="str">
        <f t="array" ref="A2116">IF(D2116="",RIGHT(E2116,7),"")</f>
        <v>5284093</v>
      </c>
      <c r="B2116" s="152">
        <f t="array" ref="B2116">E2116</f>
        <v>10005284093</v>
      </c>
      <c r="C2116" s="61" t="str">
        <f t="array" ref="C2116">IFERROR(VLOOKUP(B2116,RT!A:B,2,FALSE),"")</f>
        <v/>
      </c>
      <c r="D2116" s="7" t="str">
        <f t="array" ref="D2116">IFERROR(VLOOKUP(B2116,RT!A:J,10,FALSE),"")</f>
        <v/>
      </c>
      <c r="E2116" s="203">
        <v>10005284093</v>
      </c>
      <c r="F2116" s="204" t="s">
        <v>1695</v>
      </c>
      <c r="G2116" s="204" t="s">
        <v>70</v>
      </c>
      <c r="H2116" s="204"/>
      <c r="I2116" s="204" t="s">
        <v>1683</v>
      </c>
      <c r="J2116" s="202" t="s">
        <v>75</v>
      </c>
      <c r="K2116" s="169" t="str">
        <f t="array" ref="K2116">IFERROR(VLOOKUP(B2116,RT!A:K,11,FALSE),"")</f>
        <v/>
      </c>
      <c r="L2116" s="170" t="str">
        <f t="array" ref="L2116">IFERROR(VLOOKUP(B2116,RT!A:AJ,36,FALSE),"")</f>
        <v/>
      </c>
      <c r="M2116" s="53" t="str">
        <f t="array" ref="M2116">IFERROR(VLOOKUP(B2116,RT!A:AL,38,FALSE),"")</f>
        <v/>
      </c>
      <c r="N2116" s="52" t="str">
        <f t="array" ref="N2116">IFERROR(VLOOKUP(B2116,RT!A:AK,37,FALSE),"")</f>
        <v/>
      </c>
      <c r="O2116" s="54" t="str">
        <f t="array" ref="O2116">IFERROR(VLOOKUP(B2116,RT!A:I,9,FALSE),"")</f>
        <v/>
      </c>
      <c r="P2116" s="52" t="str">
        <f t="array" ref="P2116">IFERROR(VLOOKUP(B2116,RT!A:H,8,FALSE),"")</f>
        <v/>
      </c>
      <c r="Q2116" s="55" t="str">
        <f t="array" ref="Q2116">IFERROR(VLOOKUP(B2116,RT!A:AA,27,FALSE),"")</f>
        <v/>
      </c>
      <c r="R2116" s="56" t="str">
        <f t="array" ref="R2116">IF(AND(E2116&lt;&gt;"",G2116="INS",K2116="OUI",M2116&gt;0),M2116*IF($O2116&gt;41790,5.94,5.65),"")</f>
        <v/>
      </c>
      <c r="S2116" s="50" t="str">
        <f t="array" ref="S2116">IF(AND(E2116&lt;&gt;"",G2116="REV",K2116="OUI",M2116&gt;0),M2116*IF($O2116&gt;41790,6.2,5.9),"")</f>
        <v/>
      </c>
      <c r="T2116" s="57" t="str">
        <f t="array" ref="T2116">IF(AND(E2116&lt;&gt;"",K2116="NON",OR(L2116="Branchement individuel",L2116="Batiment détruit")),3,"")</f>
        <v/>
      </c>
      <c r="U2116" s="58"/>
      <c r="V2116" s="58" t="str">
        <f t="array" ref="V2116">IF(AND(E2116&lt;&gt;"",K2116="OUI",Q2116="OUI"),18,"")</f>
        <v/>
      </c>
      <c r="W2116" s="49" t="str">
        <f t="array" ref="W2116">IF(AND(E2116&lt;&gt;"",K2116="OUI",Q2116="OUI"),60,"")</f>
        <v/>
      </c>
      <c r="X2116" s="56"/>
      <c r="Y2116" s="49"/>
      <c r="Z2116" s="49"/>
      <c r="AA2116" s="51"/>
      <c r="AB2116" s="48"/>
    </row>
    <row r="2117" spans="1:28" x14ac:dyDescent="0.25">
      <c r="A2117" s="152" t="str">
        <f t="array" ref="A2117">IF(D2117="",RIGHT(E2117,7),"")</f>
        <v>5291345</v>
      </c>
      <c r="B2117" s="152">
        <f t="array" ref="B2117">E2117</f>
        <v>10005291345</v>
      </c>
      <c r="C2117" s="61" t="str">
        <f t="array" ref="C2117">IFERROR(VLOOKUP(B2117,RT!A:B,2,FALSE),"")</f>
        <v/>
      </c>
      <c r="D2117" s="7" t="str">
        <f t="array" ref="D2117">IFERROR(VLOOKUP(B2117,RT!A:J,10,FALSE),"")</f>
        <v/>
      </c>
      <c r="E2117" s="203">
        <v>10005291345</v>
      </c>
      <c r="F2117" s="204" t="s">
        <v>1694</v>
      </c>
      <c r="G2117" s="204" t="s">
        <v>70</v>
      </c>
      <c r="H2117" s="204"/>
      <c r="I2117" s="204" t="s">
        <v>1683</v>
      </c>
      <c r="J2117" s="202" t="s">
        <v>75</v>
      </c>
      <c r="K2117" s="169" t="str">
        <f t="array" ref="K2117">IFERROR(VLOOKUP(B2117,RT!A:K,11,FALSE),"")</f>
        <v/>
      </c>
      <c r="L2117" s="170" t="str">
        <f t="array" ref="L2117">IFERROR(VLOOKUP(B2117,RT!A:AJ,36,FALSE),"")</f>
        <v/>
      </c>
      <c r="M2117" s="53" t="str">
        <f t="array" ref="M2117">IFERROR(VLOOKUP(B2117,RT!A:AL,38,FALSE),"")</f>
        <v/>
      </c>
      <c r="N2117" s="52" t="str">
        <f t="array" ref="N2117">IFERROR(VLOOKUP(B2117,RT!A:AK,37,FALSE),"")</f>
        <v/>
      </c>
      <c r="O2117" s="54" t="str">
        <f t="array" ref="O2117">IFERROR(VLOOKUP(B2117,RT!A:I,9,FALSE),"")</f>
        <v/>
      </c>
      <c r="P2117" s="52" t="str">
        <f t="array" ref="P2117">IFERROR(VLOOKUP(B2117,RT!A:H,8,FALSE),"")</f>
        <v/>
      </c>
      <c r="Q2117" s="55" t="str">
        <f t="array" ref="Q2117">IFERROR(VLOOKUP(B2117,RT!A:AA,27,FALSE),"")</f>
        <v/>
      </c>
      <c r="R2117" s="56" t="str">
        <f t="array" ref="R2117">IF(AND(E2117&lt;&gt;"",G2117="INS",K2117="OUI",M2117&gt;0),M2117*IF($O2117&gt;41790,5.94,5.65),"")</f>
        <v/>
      </c>
      <c r="S2117" s="50" t="str">
        <f t="array" ref="S2117">IF(AND(E2117&lt;&gt;"",G2117="REV",K2117="OUI",M2117&gt;0),M2117*IF($O2117&gt;41790,6.2,5.9),"")</f>
        <v/>
      </c>
      <c r="T2117" s="57" t="str">
        <f t="array" ref="T2117">IF(AND(E2117&lt;&gt;"",K2117="NON",OR(L2117="Branchement individuel",L2117="Batiment détruit")),3,"")</f>
        <v/>
      </c>
      <c r="U2117" s="58"/>
      <c r="V2117" s="58" t="str">
        <f t="array" ref="V2117">IF(AND(E2117&lt;&gt;"",K2117="OUI",Q2117="OUI"),18,"")</f>
        <v/>
      </c>
      <c r="W2117" s="49" t="str">
        <f t="array" ref="W2117">IF(AND(E2117&lt;&gt;"",K2117="OUI",Q2117="OUI"),60,"")</f>
        <v/>
      </c>
      <c r="X2117" s="56"/>
      <c r="Y2117" s="49"/>
      <c r="Z2117" s="49"/>
      <c r="AA2117" s="51"/>
      <c r="AB2117" s="48"/>
    </row>
    <row r="2118" spans="1:28" x14ac:dyDescent="0.25">
      <c r="A2118" s="152" t="str">
        <f t="array" ref="A2118">IF(D2118="",RIGHT(E2118,7),"")</f>
        <v>5287639</v>
      </c>
      <c r="B2118" s="152">
        <f t="array" ref="B2118">E2118</f>
        <v>10005287639</v>
      </c>
      <c r="C2118" s="61" t="str">
        <f t="array" ref="C2118">IFERROR(VLOOKUP(B2118,RT!A:B,2,FALSE),"")</f>
        <v/>
      </c>
      <c r="D2118" s="7" t="str">
        <f t="array" ref="D2118">IFERROR(VLOOKUP(B2118,RT!A:J,10,FALSE),"")</f>
        <v/>
      </c>
      <c r="E2118" s="203">
        <v>10005287639</v>
      </c>
      <c r="F2118" s="204" t="s">
        <v>1693</v>
      </c>
      <c r="G2118" s="204" t="s">
        <v>70</v>
      </c>
      <c r="H2118" s="204"/>
      <c r="I2118" s="204" t="s">
        <v>1683</v>
      </c>
      <c r="J2118" s="202" t="s">
        <v>75</v>
      </c>
      <c r="K2118" s="169" t="str">
        <f t="array" ref="K2118">IFERROR(VLOOKUP(B2118,RT!A:K,11,FALSE),"")</f>
        <v/>
      </c>
      <c r="L2118" s="170" t="str">
        <f t="array" ref="L2118">IFERROR(VLOOKUP(B2118,RT!A:AJ,36,FALSE),"")</f>
        <v/>
      </c>
      <c r="M2118" s="53" t="str">
        <f t="array" ref="M2118">IFERROR(VLOOKUP(B2118,RT!A:AL,38,FALSE),"")</f>
        <v/>
      </c>
      <c r="N2118" s="52" t="str">
        <f t="array" ref="N2118">IFERROR(VLOOKUP(B2118,RT!A:AK,37,FALSE),"")</f>
        <v/>
      </c>
      <c r="O2118" s="54" t="str">
        <f t="array" ref="O2118">IFERROR(VLOOKUP(B2118,RT!A:I,9,FALSE),"")</f>
        <v/>
      </c>
      <c r="P2118" s="52" t="str">
        <f t="array" ref="P2118">IFERROR(VLOOKUP(B2118,RT!A:H,8,FALSE),"")</f>
        <v/>
      </c>
      <c r="Q2118" s="55" t="str">
        <f t="array" ref="Q2118">IFERROR(VLOOKUP(B2118,RT!A:AA,27,FALSE),"")</f>
        <v/>
      </c>
      <c r="R2118" s="56" t="str">
        <f t="array" ref="R2118">IF(AND(E2118&lt;&gt;"",G2118="INS",K2118="OUI",M2118&gt;0),M2118*IF($O2118&gt;41790,5.94,5.65),"")</f>
        <v/>
      </c>
      <c r="S2118" s="50" t="str">
        <f t="array" ref="S2118">IF(AND(E2118&lt;&gt;"",G2118="REV",K2118="OUI",M2118&gt;0),M2118*IF($O2118&gt;41790,6.2,5.9),"")</f>
        <v/>
      </c>
      <c r="T2118" s="57" t="str">
        <f t="array" ref="T2118">IF(AND(E2118&lt;&gt;"",K2118="NON",OR(L2118="Branchement individuel",L2118="Batiment détruit")),3,"")</f>
        <v/>
      </c>
      <c r="U2118" s="58"/>
      <c r="V2118" s="58" t="str">
        <f t="array" ref="V2118">IF(AND(E2118&lt;&gt;"",K2118="OUI",Q2118="OUI"),18,"")</f>
        <v/>
      </c>
      <c r="W2118" s="49" t="str">
        <f t="array" ref="W2118">IF(AND(E2118&lt;&gt;"",K2118="OUI",Q2118="OUI"),60,"")</f>
        <v/>
      </c>
      <c r="X2118" s="56"/>
      <c r="Y2118" s="49"/>
      <c r="Z2118" s="49"/>
      <c r="AA2118" s="51"/>
      <c r="AB2118" s="48"/>
    </row>
    <row r="2119" spans="1:28" x14ac:dyDescent="0.25">
      <c r="A2119" s="152" t="str">
        <f t="array" ref="A2119">IF(D2119="",RIGHT(E2119,7),"")</f>
        <v>5288250</v>
      </c>
      <c r="B2119" s="152">
        <f t="array" ref="B2119">E2119</f>
        <v>10005288250</v>
      </c>
      <c r="C2119" s="61" t="str">
        <f t="array" ref="C2119">IFERROR(VLOOKUP(B2119,RT!A:B,2,FALSE),"")</f>
        <v/>
      </c>
      <c r="D2119" s="7" t="str">
        <f t="array" ref="D2119">IFERROR(VLOOKUP(B2119,RT!A:J,10,FALSE),"")</f>
        <v/>
      </c>
      <c r="E2119" s="203">
        <v>10005288250</v>
      </c>
      <c r="F2119" s="204" t="s">
        <v>1686</v>
      </c>
      <c r="G2119" s="204" t="s">
        <v>70</v>
      </c>
      <c r="H2119" s="204"/>
      <c r="I2119" s="204" t="s">
        <v>1683</v>
      </c>
      <c r="J2119" s="202" t="s">
        <v>75</v>
      </c>
      <c r="K2119" s="169" t="str">
        <f t="array" ref="K2119">IFERROR(VLOOKUP(B2119,RT!A:K,11,FALSE),"")</f>
        <v/>
      </c>
      <c r="L2119" s="170" t="str">
        <f t="array" ref="L2119">IFERROR(VLOOKUP(B2119,RT!A:AJ,36,FALSE),"")</f>
        <v/>
      </c>
      <c r="M2119" s="53" t="str">
        <f t="array" ref="M2119">IFERROR(VLOOKUP(B2119,RT!A:AL,38,FALSE),"")</f>
        <v/>
      </c>
      <c r="N2119" s="52" t="str">
        <f t="array" ref="N2119">IFERROR(VLOOKUP(B2119,RT!A:AK,37,FALSE),"")</f>
        <v/>
      </c>
      <c r="O2119" s="54" t="str">
        <f t="array" ref="O2119">IFERROR(VLOOKUP(B2119,RT!A:I,9,FALSE),"")</f>
        <v/>
      </c>
      <c r="P2119" s="52" t="str">
        <f t="array" ref="P2119">IFERROR(VLOOKUP(B2119,RT!A:H,8,FALSE),"")</f>
        <v/>
      </c>
      <c r="Q2119" s="55" t="str">
        <f t="array" ref="Q2119">IFERROR(VLOOKUP(B2119,RT!A:AA,27,FALSE),"")</f>
        <v/>
      </c>
      <c r="R2119" s="56" t="str">
        <f t="array" ref="R2119">IF(AND(E2119&lt;&gt;"",G2119="INS",K2119="OUI",M2119&gt;0),M2119*IF($O2119&gt;41790,5.94,5.65),"")</f>
        <v/>
      </c>
      <c r="S2119" s="50" t="str">
        <f t="array" ref="S2119">IF(AND(E2119&lt;&gt;"",G2119="REV",K2119="OUI",M2119&gt;0),M2119*IF($O2119&gt;41790,6.2,5.9),"")</f>
        <v/>
      </c>
      <c r="T2119" s="57" t="str">
        <f t="array" ref="T2119">IF(AND(E2119&lt;&gt;"",K2119="NON",OR(L2119="Branchement individuel",L2119="Batiment détruit")),3,"")</f>
        <v/>
      </c>
      <c r="U2119" s="58"/>
      <c r="V2119" s="58" t="str">
        <f t="array" ref="V2119">IF(AND(E2119&lt;&gt;"",K2119="OUI",Q2119="OUI"),18,"")</f>
        <v/>
      </c>
      <c r="W2119" s="49" t="str">
        <f t="array" ref="W2119">IF(AND(E2119&lt;&gt;"",K2119="OUI",Q2119="OUI"),60,"")</f>
        <v/>
      </c>
      <c r="X2119" s="56"/>
      <c r="Y2119" s="49"/>
      <c r="Z2119" s="49"/>
      <c r="AA2119" s="51"/>
      <c r="AB2119" s="48"/>
    </row>
    <row r="2120" spans="1:28" x14ac:dyDescent="0.25">
      <c r="A2120" s="152" t="str">
        <f t="array" ref="A2120">IF(D2120="",RIGHT(E2120,7),"")</f>
        <v>5285303</v>
      </c>
      <c r="B2120" s="152">
        <f t="array" ref="B2120">E2120</f>
        <v>10005285303</v>
      </c>
      <c r="C2120" s="61" t="str">
        <f t="array" ref="C2120">IFERROR(VLOOKUP(B2120,RT!A:B,2,FALSE),"")</f>
        <v/>
      </c>
      <c r="D2120" s="7" t="str">
        <f t="array" ref="D2120">IFERROR(VLOOKUP(B2120,RT!A:J,10,FALSE),"")</f>
        <v/>
      </c>
      <c r="E2120" s="203">
        <v>10005285303</v>
      </c>
      <c r="F2120" s="204" t="s">
        <v>1691</v>
      </c>
      <c r="G2120" s="204" t="s">
        <v>70</v>
      </c>
      <c r="H2120" s="204"/>
      <c r="I2120" s="204" t="s">
        <v>1683</v>
      </c>
      <c r="J2120" s="202" t="s">
        <v>75</v>
      </c>
      <c r="K2120" s="169" t="str">
        <f t="array" ref="K2120">IFERROR(VLOOKUP(B2120,RT!A:K,11,FALSE),"")</f>
        <v/>
      </c>
      <c r="L2120" s="170" t="str">
        <f t="array" ref="L2120">IFERROR(VLOOKUP(B2120,RT!A:AJ,36,FALSE),"")</f>
        <v/>
      </c>
      <c r="M2120" s="53" t="str">
        <f t="array" ref="M2120">IFERROR(VLOOKUP(B2120,RT!A:AL,38,FALSE),"")</f>
        <v/>
      </c>
      <c r="N2120" s="52" t="str">
        <f t="array" ref="N2120">IFERROR(VLOOKUP(B2120,RT!A:AK,37,FALSE),"")</f>
        <v/>
      </c>
      <c r="O2120" s="54" t="str">
        <f t="array" ref="O2120">IFERROR(VLOOKUP(B2120,RT!A:I,9,FALSE),"")</f>
        <v/>
      </c>
      <c r="P2120" s="52" t="str">
        <f t="array" ref="P2120">IFERROR(VLOOKUP(B2120,RT!A:H,8,FALSE),"")</f>
        <v/>
      </c>
      <c r="Q2120" s="55" t="str">
        <f t="array" ref="Q2120">IFERROR(VLOOKUP(B2120,RT!A:AA,27,FALSE),"")</f>
        <v/>
      </c>
      <c r="R2120" s="56" t="str">
        <f t="array" ref="R2120">IF(AND(E2120&lt;&gt;"",G2120="INS",K2120="OUI",M2120&gt;0),M2120*IF($O2120&gt;41790,5.94,5.65),"")</f>
        <v/>
      </c>
      <c r="S2120" s="50" t="str">
        <f t="array" ref="S2120">IF(AND(E2120&lt;&gt;"",G2120="REV",K2120="OUI",M2120&gt;0),M2120*IF($O2120&gt;41790,6.2,5.9),"")</f>
        <v/>
      </c>
      <c r="T2120" s="57" t="str">
        <f t="array" ref="T2120">IF(AND(E2120&lt;&gt;"",K2120="NON",OR(L2120="Branchement individuel",L2120="Batiment détruit")),3,"")</f>
        <v/>
      </c>
      <c r="U2120" s="58"/>
      <c r="V2120" s="58" t="str">
        <f t="array" ref="V2120">IF(AND(E2120&lt;&gt;"",K2120="OUI",Q2120="OUI"),18,"")</f>
        <v/>
      </c>
      <c r="W2120" s="49" t="str">
        <f t="array" ref="W2120">IF(AND(E2120&lt;&gt;"",K2120="OUI",Q2120="OUI"),60,"")</f>
        <v/>
      </c>
      <c r="X2120" s="56"/>
      <c r="Y2120" s="49"/>
      <c r="Z2120" s="49"/>
      <c r="AA2120" s="51"/>
      <c r="AB2120" s="48"/>
    </row>
    <row r="2121" spans="1:28" x14ac:dyDescent="0.25">
      <c r="A2121" s="152" t="str">
        <f t="array" ref="A2121">IF(D2121="",RIGHT(E2121,7),"")</f>
        <v>5580117</v>
      </c>
      <c r="B2121" s="152">
        <f t="array" ref="B2121">E2121</f>
        <v>10005580117</v>
      </c>
      <c r="C2121" s="61" t="str">
        <f t="array" ref="C2121">IFERROR(VLOOKUP(B2121,RT!A:B,2,FALSE),"")</f>
        <v/>
      </c>
      <c r="D2121" s="7" t="str">
        <f t="array" ref="D2121">IFERROR(VLOOKUP(B2121,RT!A:J,10,FALSE),"")</f>
        <v/>
      </c>
      <c r="E2121" s="203">
        <v>10005580117</v>
      </c>
      <c r="F2121" s="204" t="s">
        <v>1682</v>
      </c>
      <c r="G2121" s="204" t="s">
        <v>70</v>
      </c>
      <c r="H2121" s="204"/>
      <c r="I2121" s="204" t="s">
        <v>1683</v>
      </c>
      <c r="J2121" s="202" t="s">
        <v>75</v>
      </c>
      <c r="K2121" s="169" t="str">
        <f t="array" ref="K2121">IFERROR(VLOOKUP(B2121,RT!A:K,11,FALSE),"")</f>
        <v/>
      </c>
      <c r="L2121" s="170" t="str">
        <f t="array" ref="L2121">IFERROR(VLOOKUP(B2121,RT!A:AJ,36,FALSE),"")</f>
        <v/>
      </c>
      <c r="M2121" s="53" t="str">
        <f t="array" ref="M2121">IFERROR(VLOOKUP(B2121,RT!A:AL,38,FALSE),"")</f>
        <v/>
      </c>
      <c r="N2121" s="52" t="str">
        <f t="array" ref="N2121">IFERROR(VLOOKUP(B2121,RT!A:AK,37,FALSE),"")</f>
        <v/>
      </c>
      <c r="O2121" s="54" t="str">
        <f t="array" ref="O2121">IFERROR(VLOOKUP(B2121,RT!A:I,9,FALSE),"")</f>
        <v/>
      </c>
      <c r="P2121" s="52" t="str">
        <f t="array" ref="P2121">IFERROR(VLOOKUP(B2121,RT!A:H,8,FALSE),"")</f>
        <v/>
      </c>
      <c r="Q2121" s="55" t="str">
        <f t="array" ref="Q2121">IFERROR(VLOOKUP(B2121,RT!A:AA,27,FALSE),"")</f>
        <v/>
      </c>
      <c r="R2121" s="56" t="str">
        <f t="array" ref="R2121">IF(AND(E2121&lt;&gt;"",G2121="INS",K2121="OUI",M2121&gt;0),M2121*IF($O2121&gt;41790,5.94,5.65),"")</f>
        <v/>
      </c>
      <c r="S2121" s="50" t="str">
        <f t="array" ref="S2121">IF(AND(E2121&lt;&gt;"",G2121="REV",K2121="OUI",M2121&gt;0),M2121*IF($O2121&gt;41790,6.2,5.9),"")</f>
        <v/>
      </c>
      <c r="T2121" s="57" t="str">
        <f t="array" ref="T2121">IF(AND(E2121&lt;&gt;"",K2121="NON",OR(L2121="Branchement individuel",L2121="Batiment détruit")),3,"")</f>
        <v/>
      </c>
      <c r="U2121" s="58"/>
      <c r="V2121" s="58" t="str">
        <f t="array" ref="V2121">IF(AND(E2121&lt;&gt;"",K2121="OUI",Q2121="OUI"),18,"")</f>
        <v/>
      </c>
      <c r="W2121" s="49" t="str">
        <f t="array" ref="W2121">IF(AND(E2121&lt;&gt;"",K2121="OUI",Q2121="OUI"),60,"")</f>
        <v/>
      </c>
      <c r="X2121" s="56"/>
      <c r="Y2121" s="49"/>
      <c r="Z2121" s="49"/>
      <c r="AA2121" s="51"/>
      <c r="AB2121" s="48"/>
    </row>
    <row r="2122" spans="1:28" x14ac:dyDescent="0.25">
      <c r="A2122" s="152" t="str">
        <f t="array" ref="A2122">IF(D2122="",RIGHT(E2122,7),"")</f>
        <v>5284700</v>
      </c>
      <c r="B2122" s="152">
        <f t="array" ref="B2122">E2122</f>
        <v>10005284700</v>
      </c>
      <c r="C2122" s="61" t="str">
        <f t="array" ref="C2122">IFERROR(VLOOKUP(B2122,RT!A:B,2,FALSE),"")</f>
        <v/>
      </c>
      <c r="D2122" s="7" t="str">
        <f t="array" ref="D2122">IFERROR(VLOOKUP(B2122,RT!A:J,10,FALSE),"")</f>
        <v/>
      </c>
      <c r="E2122" s="203">
        <v>10005284700</v>
      </c>
      <c r="F2122" s="204" t="s">
        <v>1699</v>
      </c>
      <c r="G2122" s="204" t="s">
        <v>70</v>
      </c>
      <c r="H2122" s="204"/>
      <c r="I2122" s="204" t="s">
        <v>1683</v>
      </c>
      <c r="J2122" s="202" t="s">
        <v>75</v>
      </c>
      <c r="K2122" s="169" t="str">
        <f t="array" ref="K2122">IFERROR(VLOOKUP(B2122,RT!A:K,11,FALSE),"")</f>
        <v/>
      </c>
      <c r="L2122" s="170" t="str">
        <f t="array" ref="L2122">IFERROR(VLOOKUP(B2122,RT!A:AJ,36,FALSE),"")</f>
        <v/>
      </c>
      <c r="M2122" s="53" t="str">
        <f t="array" ref="M2122">IFERROR(VLOOKUP(B2122,RT!A:AL,38,FALSE),"")</f>
        <v/>
      </c>
      <c r="N2122" s="52" t="str">
        <f t="array" ref="N2122">IFERROR(VLOOKUP(B2122,RT!A:AK,37,FALSE),"")</f>
        <v/>
      </c>
      <c r="O2122" s="54" t="str">
        <f t="array" ref="O2122">IFERROR(VLOOKUP(B2122,RT!A:I,9,FALSE),"")</f>
        <v/>
      </c>
      <c r="P2122" s="52" t="str">
        <f t="array" ref="P2122">IFERROR(VLOOKUP(B2122,RT!A:H,8,FALSE),"")</f>
        <v/>
      </c>
      <c r="Q2122" s="55" t="str">
        <f t="array" ref="Q2122">IFERROR(VLOOKUP(B2122,RT!A:AA,27,FALSE),"")</f>
        <v/>
      </c>
      <c r="R2122" s="56" t="str">
        <f t="array" ref="R2122">IF(AND(E2122&lt;&gt;"",G2122="INS",K2122="OUI",M2122&gt;0),M2122*IF($O2122&gt;41790,5.94,5.65),"")</f>
        <v/>
      </c>
      <c r="S2122" s="50" t="str">
        <f t="array" ref="S2122">IF(AND(E2122&lt;&gt;"",G2122="REV",K2122="OUI",M2122&gt;0),M2122*IF($O2122&gt;41790,6.2,5.9),"")</f>
        <v/>
      </c>
      <c r="T2122" s="57" t="str">
        <f t="array" ref="T2122">IF(AND(E2122&lt;&gt;"",K2122="NON",OR(L2122="Branchement individuel",L2122="Batiment détruit")),3,"")</f>
        <v/>
      </c>
      <c r="U2122" s="58"/>
      <c r="V2122" s="58" t="str">
        <f t="array" ref="V2122">IF(AND(E2122&lt;&gt;"",K2122="OUI",Q2122="OUI"),18,"")</f>
        <v/>
      </c>
      <c r="W2122" s="49" t="str">
        <f t="array" ref="W2122">IF(AND(E2122&lt;&gt;"",K2122="OUI",Q2122="OUI"),60,"")</f>
        <v/>
      </c>
      <c r="X2122" s="56"/>
      <c r="Y2122" s="49"/>
      <c r="Z2122" s="49"/>
      <c r="AA2122" s="51"/>
      <c r="AB2122" s="48"/>
    </row>
    <row r="2123" spans="1:28" x14ac:dyDescent="0.25">
      <c r="A2123" s="152" t="str">
        <f t="array" ref="A2123">IF(D2123="",RIGHT(E2123,7),"")</f>
        <v>5337630</v>
      </c>
      <c r="B2123" s="152">
        <f t="array" ref="B2123">E2123</f>
        <v>10005337630</v>
      </c>
      <c r="C2123" s="61" t="str">
        <f t="array" ref="C2123">IFERROR(VLOOKUP(B2123,RT!A:B,2,FALSE),"")</f>
        <v/>
      </c>
      <c r="D2123" s="7" t="str">
        <f t="array" ref="D2123">IFERROR(VLOOKUP(B2123,RT!A:J,10,FALSE),"")</f>
        <v/>
      </c>
      <c r="E2123" s="203">
        <v>10005337630</v>
      </c>
      <c r="F2123" s="204" t="s">
        <v>1690</v>
      </c>
      <c r="G2123" s="204" t="s">
        <v>70</v>
      </c>
      <c r="H2123" s="204"/>
      <c r="I2123" s="204" t="s">
        <v>1683</v>
      </c>
      <c r="J2123" s="202" t="s">
        <v>75</v>
      </c>
      <c r="K2123" s="169" t="str">
        <f t="array" ref="K2123">IFERROR(VLOOKUP(B2123,RT!A:K,11,FALSE),"")</f>
        <v/>
      </c>
      <c r="L2123" s="170" t="str">
        <f t="array" ref="L2123">IFERROR(VLOOKUP(B2123,RT!A:AJ,36,FALSE),"")</f>
        <v/>
      </c>
      <c r="M2123" s="53" t="str">
        <f t="array" ref="M2123">IFERROR(VLOOKUP(B2123,RT!A:AL,38,FALSE),"")</f>
        <v/>
      </c>
      <c r="N2123" s="52" t="str">
        <f t="array" ref="N2123">IFERROR(VLOOKUP(B2123,RT!A:AK,37,FALSE),"")</f>
        <v/>
      </c>
      <c r="O2123" s="54" t="str">
        <f t="array" ref="O2123">IFERROR(VLOOKUP(B2123,RT!A:I,9,FALSE),"")</f>
        <v/>
      </c>
      <c r="P2123" s="52" t="str">
        <f t="array" ref="P2123">IFERROR(VLOOKUP(B2123,RT!A:H,8,FALSE),"")</f>
        <v/>
      </c>
      <c r="Q2123" s="55" t="str">
        <f t="array" ref="Q2123">IFERROR(VLOOKUP(B2123,RT!A:AA,27,FALSE),"")</f>
        <v/>
      </c>
      <c r="R2123" s="56" t="str">
        <f t="array" ref="R2123">IF(AND(E2123&lt;&gt;"",G2123="INS",K2123="OUI",M2123&gt;0),M2123*IF($O2123&gt;41790,5.94,5.65),"")</f>
        <v/>
      </c>
      <c r="S2123" s="50" t="str">
        <f t="array" ref="S2123">IF(AND(E2123&lt;&gt;"",G2123="REV",K2123="OUI",M2123&gt;0),M2123*IF($O2123&gt;41790,6.2,5.9),"")</f>
        <v/>
      </c>
      <c r="T2123" s="57" t="str">
        <f t="array" ref="T2123">IF(AND(E2123&lt;&gt;"",K2123="NON",OR(L2123="Branchement individuel",L2123="Batiment détruit")),3,"")</f>
        <v/>
      </c>
      <c r="U2123" s="58"/>
      <c r="V2123" s="58" t="str">
        <f t="array" ref="V2123">IF(AND(E2123&lt;&gt;"",K2123="OUI",Q2123="OUI"),18,"")</f>
        <v/>
      </c>
      <c r="W2123" s="49" t="str">
        <f t="array" ref="W2123">IF(AND(E2123&lt;&gt;"",K2123="OUI",Q2123="OUI"),60,"")</f>
        <v/>
      </c>
      <c r="X2123" s="56"/>
      <c r="Y2123" s="49"/>
      <c r="Z2123" s="49"/>
      <c r="AA2123" s="51"/>
      <c r="AB2123" s="48"/>
    </row>
    <row r="2124" spans="1:28" x14ac:dyDescent="0.25">
      <c r="A2124" s="152" t="str">
        <f t="array" ref="A2124">IF(D2124="",RIGHT(E2124,7),"")</f>
        <v>5336154</v>
      </c>
      <c r="B2124" s="152">
        <f t="array" ref="B2124">E2124</f>
        <v>10005336154</v>
      </c>
      <c r="C2124" s="61" t="str">
        <f t="array" ref="C2124">IFERROR(VLOOKUP(B2124,RT!A:B,2,FALSE),"")</f>
        <v/>
      </c>
      <c r="D2124" s="7" t="str">
        <f t="array" ref="D2124">IFERROR(VLOOKUP(B2124,RT!A:J,10,FALSE),"")</f>
        <v/>
      </c>
      <c r="E2124" s="203">
        <v>10005336154</v>
      </c>
      <c r="F2124" s="204" t="s">
        <v>1689</v>
      </c>
      <c r="G2124" s="204" t="s">
        <v>70</v>
      </c>
      <c r="H2124" s="204"/>
      <c r="I2124" s="204" t="s">
        <v>1683</v>
      </c>
      <c r="J2124" s="202" t="s">
        <v>75</v>
      </c>
      <c r="K2124" s="169" t="str">
        <f t="array" ref="K2124">IFERROR(VLOOKUP(B2124,RT!A:K,11,FALSE),"")</f>
        <v/>
      </c>
      <c r="L2124" s="170" t="str">
        <f t="array" ref="L2124">IFERROR(VLOOKUP(B2124,RT!A:AJ,36,FALSE),"")</f>
        <v/>
      </c>
      <c r="M2124" s="53" t="str">
        <f t="array" ref="M2124">IFERROR(VLOOKUP(B2124,RT!A:AL,38,FALSE),"")</f>
        <v/>
      </c>
      <c r="N2124" s="52" t="str">
        <f t="array" ref="N2124">IFERROR(VLOOKUP(B2124,RT!A:AK,37,FALSE),"")</f>
        <v/>
      </c>
      <c r="O2124" s="54" t="str">
        <f t="array" ref="O2124">IFERROR(VLOOKUP(B2124,RT!A:I,9,FALSE),"")</f>
        <v/>
      </c>
      <c r="P2124" s="52" t="str">
        <f t="array" ref="P2124">IFERROR(VLOOKUP(B2124,RT!A:H,8,FALSE),"")</f>
        <v/>
      </c>
      <c r="Q2124" s="55" t="str">
        <f t="array" ref="Q2124">IFERROR(VLOOKUP(B2124,RT!A:AA,27,FALSE),"")</f>
        <v/>
      </c>
      <c r="R2124" s="56" t="str">
        <f t="array" ref="R2124">IF(AND(E2124&lt;&gt;"",G2124="INS",K2124="OUI",M2124&gt;0),M2124*IF($O2124&gt;41790,5.94,5.65),"")</f>
        <v/>
      </c>
      <c r="S2124" s="50" t="str">
        <f t="array" ref="S2124">IF(AND(E2124&lt;&gt;"",G2124="REV",K2124="OUI",M2124&gt;0),M2124*IF($O2124&gt;41790,6.2,5.9),"")</f>
        <v/>
      </c>
      <c r="T2124" s="57" t="str">
        <f t="array" ref="T2124">IF(AND(E2124&lt;&gt;"",K2124="NON",OR(L2124="Branchement individuel",L2124="Batiment détruit")),3,"")</f>
        <v/>
      </c>
      <c r="U2124" s="58"/>
      <c r="V2124" s="58" t="str">
        <f t="array" ref="V2124">IF(AND(E2124&lt;&gt;"",K2124="OUI",Q2124="OUI"),18,"")</f>
        <v/>
      </c>
      <c r="W2124" s="49" t="str">
        <f t="array" ref="W2124">IF(AND(E2124&lt;&gt;"",K2124="OUI",Q2124="OUI"),60,"")</f>
        <v/>
      </c>
      <c r="X2124" s="56"/>
      <c r="Y2124" s="49"/>
      <c r="Z2124" s="49"/>
      <c r="AA2124" s="51"/>
      <c r="AB2124" s="48"/>
    </row>
    <row r="2125" spans="1:28" x14ac:dyDescent="0.25">
      <c r="A2125" s="152" t="str">
        <f t="array" ref="A2125">IF(D2125="",RIGHT(E2125,7),"")</f>
        <v>5337110</v>
      </c>
      <c r="B2125" s="152">
        <f t="array" ref="B2125">E2125</f>
        <v>10005337110</v>
      </c>
      <c r="C2125" s="61" t="str">
        <f t="array" ref="C2125">IFERROR(VLOOKUP(B2125,RT!A:B,2,FALSE),"")</f>
        <v/>
      </c>
      <c r="D2125" s="7" t="str">
        <f t="array" ref="D2125">IFERROR(VLOOKUP(B2125,RT!A:J,10,FALSE),"")</f>
        <v/>
      </c>
      <c r="E2125" s="203">
        <v>10005337110</v>
      </c>
      <c r="F2125" s="204" t="s">
        <v>1688</v>
      </c>
      <c r="G2125" s="204" t="s">
        <v>70</v>
      </c>
      <c r="H2125" s="204"/>
      <c r="I2125" s="204" t="s">
        <v>1683</v>
      </c>
      <c r="J2125" s="202" t="s">
        <v>75</v>
      </c>
      <c r="K2125" s="169" t="str">
        <f t="array" ref="K2125">IFERROR(VLOOKUP(B2125,RT!A:K,11,FALSE),"")</f>
        <v/>
      </c>
      <c r="L2125" s="170" t="str">
        <f t="array" ref="L2125">IFERROR(VLOOKUP(B2125,RT!A:AJ,36,FALSE),"")</f>
        <v/>
      </c>
      <c r="M2125" s="53" t="str">
        <f t="array" ref="M2125">IFERROR(VLOOKUP(B2125,RT!A:AL,38,FALSE),"")</f>
        <v/>
      </c>
      <c r="N2125" s="52" t="str">
        <f t="array" ref="N2125">IFERROR(VLOOKUP(B2125,RT!A:AK,37,FALSE),"")</f>
        <v/>
      </c>
      <c r="O2125" s="54" t="str">
        <f t="array" ref="O2125">IFERROR(VLOOKUP(B2125,RT!A:I,9,FALSE),"")</f>
        <v/>
      </c>
      <c r="P2125" s="52" t="str">
        <f t="array" ref="P2125">IFERROR(VLOOKUP(B2125,RT!A:H,8,FALSE),"")</f>
        <v/>
      </c>
      <c r="Q2125" s="55" t="str">
        <f t="array" ref="Q2125">IFERROR(VLOOKUP(B2125,RT!A:AA,27,FALSE),"")</f>
        <v/>
      </c>
      <c r="R2125" s="56" t="str">
        <f t="array" ref="R2125">IF(AND(E2125&lt;&gt;"",G2125="INS",K2125="OUI",M2125&gt;0),M2125*IF($O2125&gt;41790,5.94,5.65),"")</f>
        <v/>
      </c>
      <c r="S2125" s="50" t="str">
        <f t="array" ref="S2125">IF(AND(E2125&lt;&gt;"",G2125="REV",K2125="OUI",M2125&gt;0),M2125*IF($O2125&gt;41790,6.2,5.9),"")</f>
        <v/>
      </c>
      <c r="T2125" s="57" t="str">
        <f t="array" ref="T2125">IF(AND(E2125&lt;&gt;"",K2125="NON",OR(L2125="Branchement individuel",L2125="Batiment détruit")),3,"")</f>
        <v/>
      </c>
      <c r="U2125" s="58"/>
      <c r="V2125" s="58" t="str">
        <f t="array" ref="V2125">IF(AND(E2125&lt;&gt;"",K2125="OUI",Q2125="OUI"),18,"")</f>
        <v/>
      </c>
      <c r="W2125" s="49" t="str">
        <f t="array" ref="W2125">IF(AND(E2125&lt;&gt;"",K2125="OUI",Q2125="OUI"),60,"")</f>
        <v/>
      </c>
      <c r="X2125" s="56"/>
      <c r="Y2125" s="49"/>
      <c r="Z2125" s="49"/>
      <c r="AA2125" s="51"/>
      <c r="AB2125" s="48"/>
    </row>
    <row r="2126" spans="1:28" x14ac:dyDescent="0.25">
      <c r="A2126" s="152" t="str">
        <f t="array" ref="A2126">IF(D2126="",RIGHT(E2126,7),"")</f>
        <v>5337111</v>
      </c>
      <c r="B2126" s="152">
        <f t="array" ref="B2126">E2126</f>
        <v>10005337111</v>
      </c>
      <c r="C2126" s="61" t="str">
        <f t="array" ref="C2126">IFERROR(VLOOKUP(B2126,RT!A:B,2,FALSE),"")</f>
        <v/>
      </c>
      <c r="D2126" s="7" t="str">
        <f t="array" ref="D2126">IFERROR(VLOOKUP(B2126,RT!A:J,10,FALSE),"")</f>
        <v/>
      </c>
      <c r="E2126" s="203">
        <v>10005337111</v>
      </c>
      <c r="F2126" s="204" t="s">
        <v>1687</v>
      </c>
      <c r="G2126" s="204" t="s">
        <v>70</v>
      </c>
      <c r="H2126" s="204"/>
      <c r="I2126" s="204" t="s">
        <v>1683</v>
      </c>
      <c r="J2126" s="202" t="s">
        <v>75</v>
      </c>
      <c r="K2126" s="169" t="str">
        <f t="array" ref="K2126">IFERROR(VLOOKUP(B2126,RT!A:K,11,FALSE),"")</f>
        <v/>
      </c>
      <c r="L2126" s="170" t="str">
        <f t="array" ref="L2126">IFERROR(VLOOKUP(B2126,RT!A:AJ,36,FALSE),"")</f>
        <v/>
      </c>
      <c r="M2126" s="53" t="str">
        <f t="array" ref="M2126">IFERROR(VLOOKUP(B2126,RT!A:AL,38,FALSE),"")</f>
        <v/>
      </c>
      <c r="N2126" s="52" t="str">
        <f t="array" ref="N2126">IFERROR(VLOOKUP(B2126,RT!A:AK,37,FALSE),"")</f>
        <v/>
      </c>
      <c r="O2126" s="54" t="str">
        <f t="array" ref="O2126">IFERROR(VLOOKUP(B2126,RT!A:I,9,FALSE),"")</f>
        <v/>
      </c>
      <c r="P2126" s="52" t="str">
        <f t="array" ref="P2126">IFERROR(VLOOKUP(B2126,RT!A:H,8,FALSE),"")</f>
        <v/>
      </c>
      <c r="Q2126" s="55" t="str">
        <f t="array" ref="Q2126">IFERROR(VLOOKUP(B2126,RT!A:AA,27,FALSE),"")</f>
        <v/>
      </c>
      <c r="R2126" s="56" t="str">
        <f t="array" ref="R2126">IF(AND(E2126&lt;&gt;"",G2126="INS",K2126="OUI",M2126&gt;0),M2126*IF($O2126&gt;41790,5.94,5.65),"")</f>
        <v/>
      </c>
      <c r="S2126" s="50" t="str">
        <f t="array" ref="S2126">IF(AND(E2126&lt;&gt;"",G2126="REV",K2126="OUI",M2126&gt;0),M2126*IF($O2126&gt;41790,6.2,5.9),"")</f>
        <v/>
      </c>
      <c r="T2126" s="57" t="str">
        <f t="array" ref="T2126">IF(AND(E2126&lt;&gt;"",K2126="NON",OR(L2126="Branchement individuel",L2126="Batiment détruit")),3,"")</f>
        <v/>
      </c>
      <c r="U2126" s="58"/>
      <c r="V2126" s="58" t="str">
        <f t="array" ref="V2126">IF(AND(E2126&lt;&gt;"",K2126="OUI",Q2126="OUI"),18,"")</f>
        <v/>
      </c>
      <c r="W2126" s="49" t="str">
        <f t="array" ref="W2126">IF(AND(E2126&lt;&gt;"",K2126="OUI",Q2126="OUI"),60,"")</f>
        <v/>
      </c>
      <c r="X2126" s="56"/>
      <c r="Y2126" s="49"/>
      <c r="Z2126" s="49"/>
      <c r="AA2126" s="51"/>
      <c r="AB2126" s="48"/>
    </row>
    <row r="2127" spans="1:28" x14ac:dyDescent="0.25">
      <c r="A2127" s="152" t="str">
        <f t="array" ref="A2127">IF(D2127="",RIGHT(E2127,7),"")</f>
        <v>5337631</v>
      </c>
      <c r="B2127" s="152">
        <f t="array" ref="B2127">E2127</f>
        <v>10005337631</v>
      </c>
      <c r="C2127" s="61" t="str">
        <f t="array" ref="C2127">IFERROR(VLOOKUP(B2127,RT!A:B,2,FALSE),"")</f>
        <v/>
      </c>
      <c r="D2127" s="7" t="str">
        <f t="array" ref="D2127">IFERROR(VLOOKUP(B2127,RT!A:J,10,FALSE),"")</f>
        <v/>
      </c>
      <c r="E2127" s="203">
        <v>10005337631</v>
      </c>
      <c r="F2127" s="204" t="s">
        <v>1684</v>
      </c>
      <c r="G2127" s="204" t="s">
        <v>70</v>
      </c>
      <c r="H2127" s="204"/>
      <c r="I2127" s="204" t="s">
        <v>1683</v>
      </c>
      <c r="J2127" s="202" t="s">
        <v>75</v>
      </c>
      <c r="K2127" s="169" t="str">
        <f t="array" ref="K2127">IFERROR(VLOOKUP(B2127,RT!A:K,11,FALSE),"")</f>
        <v/>
      </c>
      <c r="L2127" s="170" t="str">
        <f t="array" ref="L2127">IFERROR(VLOOKUP(B2127,RT!A:AJ,36,FALSE),"")</f>
        <v/>
      </c>
      <c r="M2127" s="53" t="str">
        <f t="array" ref="M2127">IFERROR(VLOOKUP(B2127,RT!A:AL,38,FALSE),"")</f>
        <v/>
      </c>
      <c r="N2127" s="52" t="str">
        <f t="array" ref="N2127">IFERROR(VLOOKUP(B2127,RT!A:AK,37,FALSE),"")</f>
        <v/>
      </c>
      <c r="O2127" s="54" t="str">
        <f t="array" ref="O2127">IFERROR(VLOOKUP(B2127,RT!A:I,9,FALSE),"")</f>
        <v/>
      </c>
      <c r="P2127" s="52" t="str">
        <f t="array" ref="P2127">IFERROR(VLOOKUP(B2127,RT!A:H,8,FALSE),"")</f>
        <v/>
      </c>
      <c r="Q2127" s="55" t="str">
        <f t="array" ref="Q2127">IFERROR(VLOOKUP(B2127,RT!A:AA,27,FALSE),"")</f>
        <v/>
      </c>
      <c r="R2127" s="56" t="str">
        <f t="array" ref="R2127">IF(AND(E2127&lt;&gt;"",G2127="INS",K2127="OUI",M2127&gt;0),M2127*IF($O2127&gt;41790,5.94,5.65),"")</f>
        <v/>
      </c>
      <c r="S2127" s="50" t="str">
        <f t="array" ref="S2127">IF(AND(E2127&lt;&gt;"",G2127="REV",K2127="OUI",M2127&gt;0),M2127*IF($O2127&gt;41790,6.2,5.9),"")</f>
        <v/>
      </c>
      <c r="T2127" s="57" t="str">
        <f t="array" ref="T2127">IF(AND(E2127&lt;&gt;"",K2127="NON",OR(L2127="Branchement individuel",L2127="Batiment détruit")),3,"")</f>
        <v/>
      </c>
      <c r="U2127" s="58"/>
      <c r="V2127" s="58" t="str">
        <f t="array" ref="V2127">IF(AND(E2127&lt;&gt;"",K2127="OUI",Q2127="OUI"),18,"")</f>
        <v/>
      </c>
      <c r="W2127" s="49" t="str">
        <f t="array" ref="W2127">IF(AND(E2127&lt;&gt;"",K2127="OUI",Q2127="OUI"),60,"")</f>
        <v/>
      </c>
      <c r="X2127" s="56"/>
      <c r="Y2127" s="49"/>
      <c r="Z2127" s="49"/>
      <c r="AA2127" s="51"/>
      <c r="AB2127" s="48"/>
    </row>
    <row r="2128" spans="1:28" x14ac:dyDescent="0.25">
      <c r="A2128" s="152" t="str">
        <f t="array" ref="A2128">IF(D2128="",RIGHT(E2128,7),"")</f>
        <v>5338662</v>
      </c>
      <c r="B2128" s="152">
        <f t="array" ref="B2128">E2128</f>
        <v>10005338662</v>
      </c>
      <c r="C2128" s="61" t="str">
        <f t="array" ref="C2128">IFERROR(VLOOKUP(B2128,RT!A:B,2,FALSE),"")</f>
        <v/>
      </c>
      <c r="D2128" s="7" t="str">
        <f t="array" ref="D2128">IFERROR(VLOOKUP(B2128,RT!A:J,10,FALSE),"")</f>
        <v/>
      </c>
      <c r="E2128" s="203">
        <v>10005338662</v>
      </c>
      <c r="F2128" s="204" t="s">
        <v>1685</v>
      </c>
      <c r="G2128" s="204" t="s">
        <v>70</v>
      </c>
      <c r="H2128" s="204"/>
      <c r="I2128" s="204" t="s">
        <v>1683</v>
      </c>
      <c r="J2128" s="202" t="s">
        <v>75</v>
      </c>
      <c r="K2128" s="169" t="str">
        <f t="array" ref="K2128">IFERROR(VLOOKUP(B2128,RT!A:K,11,FALSE),"")</f>
        <v/>
      </c>
      <c r="L2128" s="170" t="str">
        <f t="array" ref="L2128">IFERROR(VLOOKUP(B2128,RT!A:AJ,36,FALSE),"")</f>
        <v/>
      </c>
      <c r="M2128" s="53" t="str">
        <f t="array" ref="M2128">IFERROR(VLOOKUP(B2128,RT!A:AL,38,FALSE),"")</f>
        <v/>
      </c>
      <c r="N2128" s="52" t="str">
        <f t="array" ref="N2128">IFERROR(VLOOKUP(B2128,RT!A:AK,37,FALSE),"")</f>
        <v/>
      </c>
      <c r="O2128" s="54" t="str">
        <f t="array" ref="O2128">IFERROR(VLOOKUP(B2128,RT!A:I,9,FALSE),"")</f>
        <v/>
      </c>
      <c r="P2128" s="52" t="str">
        <f t="array" ref="P2128">IFERROR(VLOOKUP(B2128,RT!A:H,8,FALSE),"")</f>
        <v/>
      </c>
      <c r="Q2128" s="55" t="str">
        <f t="array" ref="Q2128">IFERROR(VLOOKUP(B2128,RT!A:AA,27,FALSE),"")</f>
        <v/>
      </c>
      <c r="R2128" s="56" t="str">
        <f t="array" ref="R2128">IF(AND(E2128&lt;&gt;"",G2128="INS",K2128="OUI",M2128&gt;0),M2128*IF($O2128&gt;41790,5.94,5.65),"")</f>
        <v/>
      </c>
      <c r="S2128" s="50" t="str">
        <f t="array" ref="S2128">IF(AND(E2128&lt;&gt;"",G2128="REV",K2128="OUI",M2128&gt;0),M2128*IF($O2128&gt;41790,6.2,5.9),"")</f>
        <v/>
      </c>
      <c r="T2128" s="57" t="str">
        <f t="array" ref="T2128">IF(AND(E2128&lt;&gt;"",K2128="NON",OR(L2128="Branchement individuel",L2128="Batiment détruit")),3,"")</f>
        <v/>
      </c>
      <c r="U2128" s="58"/>
      <c r="V2128" s="58" t="str">
        <f t="array" ref="V2128">IF(AND(E2128&lt;&gt;"",K2128="OUI",Q2128="OUI"),18,"")</f>
        <v/>
      </c>
      <c r="W2128" s="49" t="str">
        <f t="array" ref="W2128">IF(AND(E2128&lt;&gt;"",K2128="OUI",Q2128="OUI"),60,"")</f>
        <v/>
      </c>
      <c r="X2128" s="56"/>
      <c r="Y2128" s="49"/>
      <c r="Z2128" s="49"/>
      <c r="AA2128" s="51"/>
      <c r="AB2128" s="48"/>
    </row>
    <row r="2129" spans="1:28" x14ac:dyDescent="0.25">
      <c r="A2129" s="152" t="str">
        <f t="array" ref="A2129">IF(D2129="",RIGHT(E2129,7),"")</f>
        <v>5336157</v>
      </c>
      <c r="B2129" s="152">
        <f t="array" ref="B2129">E2129</f>
        <v>10005336157</v>
      </c>
      <c r="C2129" s="61" t="str">
        <f t="array" ref="C2129">IFERROR(VLOOKUP(B2129,RT!A:B,2,FALSE),"")</f>
        <v/>
      </c>
      <c r="D2129" s="7" t="str">
        <f t="array" ref="D2129">IFERROR(VLOOKUP(B2129,RT!A:J,10,FALSE),"")</f>
        <v/>
      </c>
      <c r="E2129" s="203">
        <v>10005336157</v>
      </c>
      <c r="F2129" s="204" t="s">
        <v>1997</v>
      </c>
      <c r="G2129" s="204" t="s">
        <v>70</v>
      </c>
      <c r="H2129" s="204"/>
      <c r="I2129" s="204" t="s">
        <v>1991</v>
      </c>
      <c r="J2129" s="202" t="s">
        <v>75</v>
      </c>
      <c r="K2129" s="169" t="str">
        <f t="array" ref="K2129">IFERROR(VLOOKUP(B2129,RT!A:K,11,FALSE),"")</f>
        <v/>
      </c>
      <c r="L2129" s="170" t="str">
        <f t="array" ref="L2129">IFERROR(VLOOKUP(B2129,RT!A:AJ,36,FALSE),"")</f>
        <v/>
      </c>
      <c r="M2129" s="53" t="str">
        <f t="array" ref="M2129">IFERROR(VLOOKUP(B2129,RT!A:AL,38,FALSE),"")</f>
        <v/>
      </c>
      <c r="N2129" s="52" t="str">
        <f t="array" ref="N2129">IFERROR(VLOOKUP(B2129,RT!A:AK,37,FALSE),"")</f>
        <v/>
      </c>
      <c r="O2129" s="54" t="str">
        <f t="array" ref="O2129">IFERROR(VLOOKUP(B2129,RT!A:I,9,FALSE),"")</f>
        <v/>
      </c>
      <c r="P2129" s="52" t="str">
        <f t="array" ref="P2129">IFERROR(VLOOKUP(B2129,RT!A:H,8,FALSE),"")</f>
        <v/>
      </c>
      <c r="Q2129" s="55" t="str">
        <f t="array" ref="Q2129">IFERROR(VLOOKUP(B2129,RT!A:AA,27,FALSE),"")</f>
        <v/>
      </c>
      <c r="R2129" s="56" t="str">
        <f t="array" ref="R2129">IF(AND(E2129&lt;&gt;"",G2129="INS",K2129="OUI",M2129&gt;0),M2129*IF($O2129&gt;41790,5.94,5.65),"")</f>
        <v/>
      </c>
      <c r="S2129" s="50" t="str">
        <f t="array" ref="S2129">IF(AND(E2129&lt;&gt;"",G2129="REV",K2129="OUI",M2129&gt;0),M2129*IF($O2129&gt;41790,6.2,5.9),"")</f>
        <v/>
      </c>
      <c r="T2129" s="57" t="str">
        <f t="array" ref="T2129">IF(AND(E2129&lt;&gt;"",K2129="NON",OR(L2129="Branchement individuel",L2129="Batiment détruit")),3,"")</f>
        <v/>
      </c>
      <c r="U2129" s="58"/>
      <c r="V2129" s="58" t="str">
        <f t="array" ref="V2129">IF(AND(E2129&lt;&gt;"",K2129="OUI",Q2129="OUI"),18,"")</f>
        <v/>
      </c>
      <c r="W2129" s="49" t="str">
        <f t="array" ref="W2129">IF(AND(E2129&lt;&gt;"",K2129="OUI",Q2129="OUI"),60,"")</f>
        <v/>
      </c>
      <c r="X2129" s="56"/>
      <c r="Y2129" s="49"/>
      <c r="Z2129" s="49"/>
      <c r="AA2129" s="51"/>
      <c r="AB2129" s="48"/>
    </row>
    <row r="2130" spans="1:28" x14ac:dyDescent="0.25">
      <c r="A2130" s="152" t="str">
        <f t="array" ref="A2130">IF(D2130="",RIGHT(E2130,7),"")</f>
        <v>5337634</v>
      </c>
      <c r="B2130" s="152">
        <f t="array" ref="B2130">E2130</f>
        <v>10005337634</v>
      </c>
      <c r="C2130" s="61" t="str">
        <f t="array" ref="C2130">IFERROR(VLOOKUP(B2130,RT!A:B,2,FALSE),"")</f>
        <v/>
      </c>
      <c r="D2130" s="7" t="str">
        <f t="array" ref="D2130">IFERROR(VLOOKUP(B2130,RT!A:J,10,FALSE),"")</f>
        <v/>
      </c>
      <c r="E2130" s="203">
        <v>10005337634</v>
      </c>
      <c r="F2130" s="204" t="s">
        <v>1993</v>
      </c>
      <c r="G2130" s="204" t="s">
        <v>70</v>
      </c>
      <c r="H2130" s="204"/>
      <c r="I2130" s="204" t="s">
        <v>1991</v>
      </c>
      <c r="J2130" s="202" t="s">
        <v>75</v>
      </c>
      <c r="K2130" s="169" t="str">
        <f t="array" ref="K2130">IFERROR(VLOOKUP(B2130,RT!A:K,11,FALSE),"")</f>
        <v/>
      </c>
      <c r="L2130" s="170" t="str">
        <f t="array" ref="L2130">IFERROR(VLOOKUP(B2130,RT!A:AJ,36,FALSE),"")</f>
        <v/>
      </c>
      <c r="M2130" s="53" t="str">
        <f t="array" ref="M2130">IFERROR(VLOOKUP(B2130,RT!A:AL,38,FALSE),"")</f>
        <v/>
      </c>
      <c r="N2130" s="52" t="str">
        <f t="array" ref="N2130">IFERROR(VLOOKUP(B2130,RT!A:AK,37,FALSE),"")</f>
        <v/>
      </c>
      <c r="O2130" s="54" t="str">
        <f t="array" ref="O2130">IFERROR(VLOOKUP(B2130,RT!A:I,9,FALSE),"")</f>
        <v/>
      </c>
      <c r="P2130" s="52" t="str">
        <f t="array" ref="P2130">IFERROR(VLOOKUP(B2130,RT!A:H,8,FALSE),"")</f>
        <v/>
      </c>
      <c r="Q2130" s="55" t="str">
        <f t="array" ref="Q2130">IFERROR(VLOOKUP(B2130,RT!A:AA,27,FALSE),"")</f>
        <v/>
      </c>
      <c r="R2130" s="56" t="str">
        <f t="array" ref="R2130">IF(AND(E2130&lt;&gt;"",G2130="INS",K2130="OUI",M2130&gt;0),M2130*IF($O2130&gt;41790,5.94,5.65),"")</f>
        <v/>
      </c>
      <c r="S2130" s="50" t="str">
        <f t="array" ref="S2130">IF(AND(E2130&lt;&gt;"",G2130="REV",K2130="OUI",M2130&gt;0),M2130*IF($O2130&gt;41790,6.2,5.9),"")</f>
        <v/>
      </c>
      <c r="T2130" s="57" t="str">
        <f t="array" ref="T2130">IF(AND(E2130&lt;&gt;"",K2130="NON",OR(L2130="Branchement individuel",L2130="Batiment détruit")),3,"")</f>
        <v/>
      </c>
      <c r="U2130" s="58"/>
      <c r="V2130" s="58" t="str">
        <f t="array" ref="V2130">IF(AND(E2130&lt;&gt;"",K2130="OUI",Q2130="OUI"),18,"")</f>
        <v/>
      </c>
      <c r="W2130" s="49" t="str">
        <f t="array" ref="W2130">IF(AND(E2130&lt;&gt;"",K2130="OUI",Q2130="OUI"),60,"")</f>
        <v/>
      </c>
      <c r="X2130" s="56"/>
      <c r="Y2130" s="49"/>
      <c r="Z2130" s="49"/>
      <c r="AA2130" s="51"/>
      <c r="AB2130" s="48"/>
    </row>
    <row r="2131" spans="1:28" x14ac:dyDescent="0.25">
      <c r="A2131" s="152" t="str">
        <f t="array" ref="A2131">IF(D2131="",RIGHT(E2131,7),"")</f>
        <v>5383527</v>
      </c>
      <c r="B2131" s="152">
        <f t="array" ref="B2131">E2131</f>
        <v>10005383527</v>
      </c>
      <c r="C2131" s="61" t="str">
        <f t="array" ref="C2131">IFERROR(VLOOKUP(B2131,RT!A:B,2,FALSE),"")</f>
        <v/>
      </c>
      <c r="D2131" s="7" t="str">
        <f t="array" ref="D2131">IFERROR(VLOOKUP(B2131,RT!A:J,10,FALSE),"")</f>
        <v/>
      </c>
      <c r="E2131" s="203">
        <v>10005383527</v>
      </c>
      <c r="F2131" s="204" t="s">
        <v>1996</v>
      </c>
      <c r="G2131" s="204" t="s">
        <v>70</v>
      </c>
      <c r="H2131" s="204"/>
      <c r="I2131" s="204" t="s">
        <v>1991</v>
      </c>
      <c r="J2131" s="202" t="s">
        <v>75</v>
      </c>
      <c r="K2131" s="169" t="str">
        <f t="array" ref="K2131">IFERROR(VLOOKUP(B2131,RT!A:K,11,FALSE),"")</f>
        <v/>
      </c>
      <c r="L2131" s="170" t="str">
        <f t="array" ref="L2131">IFERROR(VLOOKUP(B2131,RT!A:AJ,36,FALSE),"")</f>
        <v/>
      </c>
      <c r="M2131" s="53" t="str">
        <f t="array" ref="M2131">IFERROR(VLOOKUP(B2131,RT!A:AL,38,FALSE),"")</f>
        <v/>
      </c>
      <c r="N2131" s="52" t="str">
        <f t="array" ref="N2131">IFERROR(VLOOKUP(B2131,RT!A:AK,37,FALSE),"")</f>
        <v/>
      </c>
      <c r="O2131" s="54" t="str">
        <f t="array" ref="O2131">IFERROR(VLOOKUP(B2131,RT!A:I,9,FALSE),"")</f>
        <v/>
      </c>
      <c r="P2131" s="52" t="str">
        <f t="array" ref="P2131">IFERROR(VLOOKUP(B2131,RT!A:H,8,FALSE),"")</f>
        <v/>
      </c>
      <c r="Q2131" s="55" t="str">
        <f t="array" ref="Q2131">IFERROR(VLOOKUP(B2131,RT!A:AA,27,FALSE),"")</f>
        <v/>
      </c>
      <c r="R2131" s="56" t="str">
        <f t="array" ref="R2131">IF(AND(E2131&lt;&gt;"",G2131="INS",K2131="OUI",M2131&gt;0),M2131*IF($O2131&gt;41790,5.94,5.65),"")</f>
        <v/>
      </c>
      <c r="S2131" s="50" t="str">
        <f t="array" ref="S2131">IF(AND(E2131&lt;&gt;"",G2131="REV",K2131="OUI",M2131&gt;0),M2131*IF($O2131&gt;41790,6.2,5.9),"")</f>
        <v/>
      </c>
      <c r="T2131" s="57" t="str">
        <f t="array" ref="T2131">IF(AND(E2131&lt;&gt;"",K2131="NON",OR(L2131="Branchement individuel",L2131="Batiment détruit")),3,"")</f>
        <v/>
      </c>
      <c r="U2131" s="58"/>
      <c r="V2131" s="58" t="str">
        <f t="array" ref="V2131">IF(AND(E2131&lt;&gt;"",K2131="OUI",Q2131="OUI"),18,"")</f>
        <v/>
      </c>
      <c r="W2131" s="49" t="str">
        <f t="array" ref="W2131">IF(AND(E2131&lt;&gt;"",K2131="OUI",Q2131="OUI"),60,"")</f>
        <v/>
      </c>
      <c r="X2131" s="56"/>
      <c r="Y2131" s="49"/>
      <c r="Z2131" s="49"/>
      <c r="AA2131" s="51"/>
      <c r="AB2131" s="48"/>
    </row>
    <row r="2132" spans="1:28" x14ac:dyDescent="0.25">
      <c r="A2132" s="152" t="str">
        <f t="array" ref="A2132">IF(D2132="",RIGHT(E2132,7),"")</f>
        <v>5336159</v>
      </c>
      <c r="B2132" s="152">
        <f t="array" ref="B2132">E2132</f>
        <v>10005336159</v>
      </c>
      <c r="C2132" s="61" t="str">
        <f t="array" ref="C2132">IFERROR(VLOOKUP(B2132,RT!A:B,2,FALSE),"")</f>
        <v/>
      </c>
      <c r="D2132" s="7" t="str">
        <f t="array" ref="D2132">IFERROR(VLOOKUP(B2132,RT!A:J,10,FALSE),"")</f>
        <v/>
      </c>
      <c r="E2132" s="203">
        <v>10005336159</v>
      </c>
      <c r="F2132" s="204" t="s">
        <v>1995</v>
      </c>
      <c r="G2132" s="204" t="s">
        <v>70</v>
      </c>
      <c r="H2132" s="204"/>
      <c r="I2132" s="204" t="s">
        <v>1991</v>
      </c>
      <c r="J2132" s="202" t="s">
        <v>75</v>
      </c>
      <c r="K2132" s="169" t="str">
        <f t="array" ref="K2132">IFERROR(VLOOKUP(B2132,RT!A:K,11,FALSE),"")</f>
        <v/>
      </c>
      <c r="L2132" s="170" t="str">
        <f t="array" ref="L2132">IFERROR(VLOOKUP(B2132,RT!A:AJ,36,FALSE),"")</f>
        <v/>
      </c>
      <c r="M2132" s="53" t="str">
        <f t="array" ref="M2132">IFERROR(VLOOKUP(B2132,RT!A:AL,38,FALSE),"")</f>
        <v/>
      </c>
      <c r="N2132" s="52" t="str">
        <f t="array" ref="N2132">IFERROR(VLOOKUP(B2132,RT!A:AK,37,FALSE),"")</f>
        <v/>
      </c>
      <c r="O2132" s="54" t="str">
        <f t="array" ref="O2132">IFERROR(VLOOKUP(B2132,RT!A:I,9,FALSE),"")</f>
        <v/>
      </c>
      <c r="P2132" s="52" t="str">
        <f t="array" ref="P2132">IFERROR(VLOOKUP(B2132,RT!A:H,8,FALSE),"")</f>
        <v/>
      </c>
      <c r="Q2132" s="55" t="str">
        <f t="array" ref="Q2132">IFERROR(VLOOKUP(B2132,RT!A:AA,27,FALSE),"")</f>
        <v/>
      </c>
      <c r="R2132" s="56" t="str">
        <f t="array" ref="R2132">IF(AND(E2132&lt;&gt;"",G2132="INS",K2132="OUI",M2132&gt;0),M2132*IF($O2132&gt;41790,5.94,5.65),"")</f>
        <v/>
      </c>
      <c r="S2132" s="50" t="str">
        <f t="array" ref="S2132">IF(AND(E2132&lt;&gt;"",G2132="REV",K2132="OUI",M2132&gt;0),M2132*IF($O2132&gt;41790,6.2,5.9),"")</f>
        <v/>
      </c>
      <c r="T2132" s="57" t="str">
        <f t="array" ref="T2132">IF(AND(E2132&lt;&gt;"",K2132="NON",OR(L2132="Branchement individuel",L2132="Batiment détruit")),3,"")</f>
        <v/>
      </c>
      <c r="U2132" s="58"/>
      <c r="V2132" s="58" t="str">
        <f t="array" ref="V2132">IF(AND(E2132&lt;&gt;"",K2132="OUI",Q2132="OUI"),18,"")</f>
        <v/>
      </c>
      <c r="W2132" s="49" t="str">
        <f t="array" ref="W2132">IF(AND(E2132&lt;&gt;"",K2132="OUI",Q2132="OUI"),60,"")</f>
        <v/>
      </c>
      <c r="X2132" s="56"/>
      <c r="Y2132" s="49"/>
      <c r="Z2132" s="49"/>
      <c r="AA2132" s="51"/>
      <c r="AB2132" s="48"/>
    </row>
    <row r="2133" spans="1:28" x14ac:dyDescent="0.25">
      <c r="A2133" s="152" t="str">
        <f t="array" ref="A2133">IF(D2133="",RIGHT(E2133,7),"")</f>
        <v>5291394</v>
      </c>
      <c r="B2133" s="152">
        <f t="array" ref="B2133">E2133</f>
        <v>10005291394</v>
      </c>
      <c r="C2133" s="61" t="str">
        <f t="array" ref="C2133">IFERROR(VLOOKUP(B2133,RT!A:B,2,FALSE),"")</f>
        <v/>
      </c>
      <c r="D2133" s="7" t="str">
        <f t="array" ref="D2133">IFERROR(VLOOKUP(B2133,RT!A:J,10,FALSE),"")</f>
        <v/>
      </c>
      <c r="E2133" s="203">
        <v>10005291394</v>
      </c>
      <c r="F2133" s="204" t="s">
        <v>1990</v>
      </c>
      <c r="G2133" s="204" t="s">
        <v>70</v>
      </c>
      <c r="H2133" s="204"/>
      <c r="I2133" s="204" t="s">
        <v>1991</v>
      </c>
      <c r="J2133" s="202" t="s">
        <v>75</v>
      </c>
      <c r="K2133" s="169" t="str">
        <f t="array" ref="K2133">IFERROR(VLOOKUP(B2133,RT!A:K,11,FALSE),"")</f>
        <v/>
      </c>
      <c r="L2133" s="170" t="str">
        <f t="array" ref="L2133">IFERROR(VLOOKUP(B2133,RT!A:AJ,36,FALSE),"")</f>
        <v/>
      </c>
      <c r="M2133" s="53" t="str">
        <f t="array" ref="M2133">IFERROR(VLOOKUP(B2133,RT!A:AL,38,FALSE),"")</f>
        <v/>
      </c>
      <c r="N2133" s="52" t="str">
        <f t="array" ref="N2133">IFERROR(VLOOKUP(B2133,RT!A:AK,37,FALSE),"")</f>
        <v/>
      </c>
      <c r="O2133" s="54" t="str">
        <f t="array" ref="O2133">IFERROR(VLOOKUP(B2133,RT!A:I,9,FALSE),"")</f>
        <v/>
      </c>
      <c r="P2133" s="52" t="str">
        <f t="array" ref="P2133">IFERROR(VLOOKUP(B2133,RT!A:H,8,FALSE),"")</f>
        <v/>
      </c>
      <c r="Q2133" s="55" t="str">
        <f t="array" ref="Q2133">IFERROR(VLOOKUP(B2133,RT!A:AA,27,FALSE),"")</f>
        <v/>
      </c>
      <c r="R2133" s="56" t="str">
        <f t="array" ref="R2133">IF(AND(E2133&lt;&gt;"",G2133="INS",K2133="OUI",M2133&gt;0),M2133*IF($O2133&gt;41790,5.94,5.65),"")</f>
        <v/>
      </c>
      <c r="S2133" s="50" t="str">
        <f t="array" ref="S2133">IF(AND(E2133&lt;&gt;"",G2133="REV",K2133="OUI",M2133&gt;0),M2133*IF($O2133&gt;41790,6.2,5.9),"")</f>
        <v/>
      </c>
      <c r="T2133" s="57" t="str">
        <f t="array" ref="T2133">IF(AND(E2133&lt;&gt;"",K2133="NON",OR(L2133="Branchement individuel",L2133="Batiment détruit")),3,"")</f>
        <v/>
      </c>
      <c r="U2133" s="58"/>
      <c r="V2133" s="58" t="str">
        <f t="array" ref="V2133">IF(AND(E2133&lt;&gt;"",K2133="OUI",Q2133="OUI"),18,"")</f>
        <v/>
      </c>
      <c r="W2133" s="49" t="str">
        <f t="array" ref="W2133">IF(AND(E2133&lt;&gt;"",K2133="OUI",Q2133="OUI"),60,"")</f>
        <v/>
      </c>
      <c r="X2133" s="56"/>
      <c r="Y2133" s="49"/>
      <c r="Z2133" s="49"/>
      <c r="AA2133" s="51"/>
      <c r="AB2133" s="48"/>
    </row>
    <row r="2134" spans="1:28" x14ac:dyDescent="0.25">
      <c r="A2134" s="152" t="str">
        <f t="array" ref="A2134">IF(D2134="",RIGHT(E2134,7),"")</f>
        <v>5284703</v>
      </c>
      <c r="B2134" s="152">
        <f t="array" ref="B2134">E2134</f>
        <v>10005284703</v>
      </c>
      <c r="C2134" s="61" t="str">
        <f t="array" ref="C2134">IFERROR(VLOOKUP(B2134,RT!A:B,2,FALSE),"")</f>
        <v/>
      </c>
      <c r="D2134" s="7" t="str">
        <f t="array" ref="D2134">IFERROR(VLOOKUP(B2134,RT!A:J,10,FALSE),"")</f>
        <v/>
      </c>
      <c r="E2134" s="203">
        <v>10005284703</v>
      </c>
      <c r="F2134" s="204" t="s">
        <v>2000</v>
      </c>
      <c r="G2134" s="204" t="s">
        <v>70</v>
      </c>
      <c r="H2134" s="204"/>
      <c r="I2134" s="204" t="s">
        <v>1991</v>
      </c>
      <c r="J2134" s="202" t="s">
        <v>75</v>
      </c>
      <c r="K2134" s="169" t="str">
        <f t="array" ref="K2134">IFERROR(VLOOKUP(B2134,RT!A:K,11,FALSE),"")</f>
        <v/>
      </c>
      <c r="L2134" s="170" t="str">
        <f t="array" ref="L2134">IFERROR(VLOOKUP(B2134,RT!A:AJ,36,FALSE),"")</f>
        <v/>
      </c>
      <c r="M2134" s="53" t="str">
        <f t="array" ref="M2134">IFERROR(VLOOKUP(B2134,RT!A:AL,38,FALSE),"")</f>
        <v/>
      </c>
      <c r="N2134" s="52" t="str">
        <f t="array" ref="N2134">IFERROR(VLOOKUP(B2134,RT!A:AK,37,FALSE),"")</f>
        <v/>
      </c>
      <c r="O2134" s="54" t="str">
        <f t="array" ref="O2134">IFERROR(VLOOKUP(B2134,RT!A:I,9,FALSE),"")</f>
        <v/>
      </c>
      <c r="P2134" s="52" t="str">
        <f t="array" ref="P2134">IFERROR(VLOOKUP(B2134,RT!A:H,8,FALSE),"")</f>
        <v/>
      </c>
      <c r="Q2134" s="55" t="str">
        <f t="array" ref="Q2134">IFERROR(VLOOKUP(B2134,RT!A:AA,27,FALSE),"")</f>
        <v/>
      </c>
      <c r="R2134" s="56" t="str">
        <f t="array" ref="R2134">IF(AND(E2134&lt;&gt;"",G2134="INS",K2134="OUI",M2134&gt;0),M2134*IF($O2134&gt;41790,5.94,5.65),"")</f>
        <v/>
      </c>
      <c r="S2134" s="50" t="str">
        <f t="array" ref="S2134">IF(AND(E2134&lt;&gt;"",G2134="REV",K2134="OUI",M2134&gt;0),M2134*IF($O2134&gt;41790,6.2,5.9),"")</f>
        <v/>
      </c>
      <c r="T2134" s="57" t="str">
        <f t="array" ref="T2134">IF(AND(E2134&lt;&gt;"",K2134="NON",OR(L2134="Branchement individuel",L2134="Batiment détruit")),3,"")</f>
        <v/>
      </c>
      <c r="U2134" s="58"/>
      <c r="V2134" s="58" t="str">
        <f t="array" ref="V2134">IF(AND(E2134&lt;&gt;"",K2134="OUI",Q2134="OUI"),18,"")</f>
        <v/>
      </c>
      <c r="W2134" s="49" t="str">
        <f t="array" ref="W2134">IF(AND(E2134&lt;&gt;"",K2134="OUI",Q2134="OUI"),60,"")</f>
        <v/>
      </c>
      <c r="X2134" s="56"/>
      <c r="Y2134" s="49"/>
      <c r="Z2134" s="49"/>
      <c r="AA2134" s="51"/>
      <c r="AB2134" s="48"/>
    </row>
    <row r="2135" spans="1:28" x14ac:dyDescent="0.25">
      <c r="A2135" s="152" t="str">
        <f t="array" ref="A2135">IF(D2135="",RIGHT(E2135,7),"")</f>
        <v>5291389</v>
      </c>
      <c r="B2135" s="152">
        <f t="array" ref="B2135">E2135</f>
        <v>10005291389</v>
      </c>
      <c r="C2135" s="61" t="str">
        <f t="array" ref="C2135">IFERROR(VLOOKUP(B2135,RT!A:B,2,FALSE),"")</f>
        <v/>
      </c>
      <c r="D2135" s="7" t="str">
        <f t="array" ref="D2135">IFERROR(VLOOKUP(B2135,RT!A:J,10,FALSE),"")</f>
        <v/>
      </c>
      <c r="E2135" s="203">
        <v>10005291389</v>
      </c>
      <c r="F2135" s="204" t="s">
        <v>1999</v>
      </c>
      <c r="G2135" s="204" t="s">
        <v>70</v>
      </c>
      <c r="H2135" s="204"/>
      <c r="I2135" s="204" t="s">
        <v>1991</v>
      </c>
      <c r="J2135" s="202" t="s">
        <v>75</v>
      </c>
      <c r="K2135" s="169" t="str">
        <f t="array" ref="K2135">IFERROR(VLOOKUP(B2135,RT!A:K,11,FALSE),"")</f>
        <v/>
      </c>
      <c r="L2135" s="170" t="str">
        <f t="array" ref="L2135">IFERROR(VLOOKUP(B2135,RT!A:AJ,36,FALSE),"")</f>
        <v/>
      </c>
      <c r="M2135" s="53" t="str">
        <f t="array" ref="M2135">IFERROR(VLOOKUP(B2135,RT!A:AL,38,FALSE),"")</f>
        <v/>
      </c>
      <c r="N2135" s="52" t="str">
        <f t="array" ref="N2135">IFERROR(VLOOKUP(B2135,RT!A:AK,37,FALSE),"")</f>
        <v/>
      </c>
      <c r="O2135" s="54" t="str">
        <f t="array" ref="O2135">IFERROR(VLOOKUP(B2135,RT!A:I,9,FALSE),"")</f>
        <v/>
      </c>
      <c r="P2135" s="52" t="str">
        <f t="array" ref="P2135">IFERROR(VLOOKUP(B2135,RT!A:H,8,FALSE),"")</f>
        <v/>
      </c>
      <c r="Q2135" s="55" t="str">
        <f t="array" ref="Q2135">IFERROR(VLOOKUP(B2135,RT!A:AA,27,FALSE),"")</f>
        <v/>
      </c>
      <c r="R2135" s="56" t="str">
        <f t="array" ref="R2135">IF(AND(E2135&lt;&gt;"",G2135="INS",K2135="OUI",M2135&gt;0),M2135*IF($O2135&gt;41790,5.94,5.65),"")</f>
        <v/>
      </c>
      <c r="S2135" s="50" t="str">
        <f t="array" ref="S2135">IF(AND(E2135&lt;&gt;"",G2135="REV",K2135="OUI",M2135&gt;0),M2135*IF($O2135&gt;41790,6.2,5.9),"")</f>
        <v/>
      </c>
      <c r="T2135" s="57" t="str">
        <f t="array" ref="T2135">IF(AND(E2135&lt;&gt;"",K2135="NON",OR(L2135="Branchement individuel",L2135="Batiment détruit")),3,"")</f>
        <v/>
      </c>
      <c r="U2135" s="58"/>
      <c r="V2135" s="58" t="str">
        <f t="array" ref="V2135">IF(AND(E2135&lt;&gt;"",K2135="OUI",Q2135="OUI"),18,"")</f>
        <v/>
      </c>
      <c r="W2135" s="49" t="str">
        <f t="array" ref="W2135">IF(AND(E2135&lt;&gt;"",K2135="OUI",Q2135="OUI"),60,"")</f>
        <v/>
      </c>
      <c r="X2135" s="56"/>
      <c r="Y2135" s="49"/>
      <c r="Z2135" s="49"/>
      <c r="AA2135" s="51"/>
      <c r="AB2135" s="48"/>
    </row>
    <row r="2136" spans="1:28" x14ac:dyDescent="0.25">
      <c r="A2136" s="152" t="str">
        <f t="array" ref="A2136">IF(D2136="",RIGHT(E2136,7),"")</f>
        <v>5285900</v>
      </c>
      <c r="B2136" s="152">
        <f t="array" ref="B2136">E2136</f>
        <v>10005285900</v>
      </c>
      <c r="C2136" s="61" t="str">
        <f t="array" ref="C2136">IFERROR(VLOOKUP(B2136,RT!A:B,2,FALSE),"")</f>
        <v/>
      </c>
      <c r="D2136" s="7" t="str">
        <f t="array" ref="D2136">IFERROR(VLOOKUP(B2136,RT!A:J,10,FALSE),"")</f>
        <v/>
      </c>
      <c r="E2136" s="203">
        <v>10005285900</v>
      </c>
      <c r="F2136" s="204" t="s">
        <v>1998</v>
      </c>
      <c r="G2136" s="204" t="s">
        <v>70</v>
      </c>
      <c r="H2136" s="204"/>
      <c r="I2136" s="204" t="s">
        <v>1991</v>
      </c>
      <c r="J2136" s="202" t="s">
        <v>75</v>
      </c>
      <c r="K2136" s="169" t="str">
        <f t="array" ref="K2136">IFERROR(VLOOKUP(B2136,RT!A:K,11,FALSE),"")</f>
        <v/>
      </c>
      <c r="L2136" s="170" t="str">
        <f t="array" ref="L2136">IFERROR(VLOOKUP(B2136,RT!A:AJ,36,FALSE),"")</f>
        <v/>
      </c>
      <c r="M2136" s="53" t="str">
        <f t="array" ref="M2136">IFERROR(VLOOKUP(B2136,RT!A:AL,38,FALSE),"")</f>
        <v/>
      </c>
      <c r="N2136" s="52" t="str">
        <f t="array" ref="N2136">IFERROR(VLOOKUP(B2136,RT!A:AK,37,FALSE),"")</f>
        <v/>
      </c>
      <c r="O2136" s="54" t="str">
        <f t="array" ref="O2136">IFERROR(VLOOKUP(B2136,RT!A:I,9,FALSE),"")</f>
        <v/>
      </c>
      <c r="P2136" s="52" t="str">
        <f t="array" ref="P2136">IFERROR(VLOOKUP(B2136,RT!A:H,8,FALSE),"")</f>
        <v/>
      </c>
      <c r="Q2136" s="55" t="str">
        <f t="array" ref="Q2136">IFERROR(VLOOKUP(B2136,RT!A:AA,27,FALSE),"")</f>
        <v/>
      </c>
      <c r="R2136" s="56" t="str">
        <f t="array" ref="R2136">IF(AND(E2136&lt;&gt;"",G2136="INS",K2136="OUI",M2136&gt;0),M2136*IF($O2136&gt;41790,5.94,5.65),"")</f>
        <v/>
      </c>
      <c r="S2136" s="50" t="str">
        <f t="array" ref="S2136">IF(AND(E2136&lt;&gt;"",G2136="REV",K2136="OUI",M2136&gt;0),M2136*IF($O2136&gt;41790,6.2,5.9),"")</f>
        <v/>
      </c>
      <c r="T2136" s="57" t="str">
        <f t="array" ref="T2136">IF(AND(E2136&lt;&gt;"",K2136="NON",OR(L2136="Branchement individuel",L2136="Batiment détruit")),3,"")</f>
        <v/>
      </c>
      <c r="U2136" s="58"/>
      <c r="V2136" s="58" t="str">
        <f t="array" ref="V2136">IF(AND(E2136&lt;&gt;"",K2136="OUI",Q2136="OUI"),18,"")</f>
        <v/>
      </c>
      <c r="W2136" s="49" t="str">
        <f t="array" ref="W2136">IF(AND(E2136&lt;&gt;"",K2136="OUI",Q2136="OUI"),60,"")</f>
        <v/>
      </c>
      <c r="X2136" s="56"/>
      <c r="Y2136" s="49"/>
      <c r="Z2136" s="49"/>
      <c r="AA2136" s="51"/>
      <c r="AB2136" s="48"/>
    </row>
    <row r="2137" spans="1:28" x14ac:dyDescent="0.25">
      <c r="A2137" s="152" t="str">
        <f t="array" ref="A2137">IF(D2137="",RIGHT(E2137,7),"")</f>
        <v>5388586</v>
      </c>
      <c r="B2137" s="152">
        <f t="array" ref="B2137">E2137</f>
        <v>10005388586</v>
      </c>
      <c r="C2137" s="61" t="str">
        <f t="array" ref="C2137">IFERROR(VLOOKUP(B2137,RT!A:B,2,FALSE),"")</f>
        <v/>
      </c>
      <c r="D2137" s="7" t="str">
        <f t="array" ref="D2137">IFERROR(VLOOKUP(B2137,RT!A:J,10,FALSE),"")</f>
        <v/>
      </c>
      <c r="E2137" s="203">
        <v>10005388586</v>
      </c>
      <c r="F2137" s="204" t="s">
        <v>1992</v>
      </c>
      <c r="G2137" s="204" t="s">
        <v>70</v>
      </c>
      <c r="H2137" s="204"/>
      <c r="I2137" s="204" t="s">
        <v>1991</v>
      </c>
      <c r="J2137" s="202" t="s">
        <v>75</v>
      </c>
      <c r="K2137" s="169" t="str">
        <f t="array" ref="K2137">IFERROR(VLOOKUP(B2137,RT!A:K,11,FALSE),"")</f>
        <v/>
      </c>
      <c r="L2137" s="170" t="str">
        <f t="array" ref="L2137">IFERROR(VLOOKUP(B2137,RT!A:AJ,36,FALSE),"")</f>
        <v/>
      </c>
      <c r="M2137" s="53" t="str">
        <f t="array" ref="M2137">IFERROR(VLOOKUP(B2137,RT!A:AL,38,FALSE),"")</f>
        <v/>
      </c>
      <c r="N2137" s="52" t="str">
        <f t="array" ref="N2137">IFERROR(VLOOKUP(B2137,RT!A:AK,37,FALSE),"")</f>
        <v/>
      </c>
      <c r="O2137" s="54" t="str">
        <f t="array" ref="O2137">IFERROR(VLOOKUP(B2137,RT!A:I,9,FALSE),"")</f>
        <v/>
      </c>
      <c r="P2137" s="52" t="str">
        <f t="array" ref="P2137">IFERROR(VLOOKUP(B2137,RT!A:H,8,FALSE),"")</f>
        <v/>
      </c>
      <c r="Q2137" s="55" t="str">
        <f t="array" ref="Q2137">IFERROR(VLOOKUP(B2137,RT!A:AA,27,FALSE),"")</f>
        <v/>
      </c>
      <c r="R2137" s="56" t="str">
        <f t="array" ref="R2137">IF(AND(E2137&lt;&gt;"",G2137="INS",K2137="OUI",M2137&gt;0),M2137*IF($O2137&gt;41790,5.94,5.65),"")</f>
        <v/>
      </c>
      <c r="S2137" s="50" t="str">
        <f t="array" ref="S2137">IF(AND(E2137&lt;&gt;"",G2137="REV",K2137="OUI",M2137&gt;0),M2137*IF($O2137&gt;41790,6.2,5.9),"")</f>
        <v/>
      </c>
      <c r="T2137" s="57" t="str">
        <f t="array" ref="T2137">IF(AND(E2137&lt;&gt;"",K2137="NON",OR(L2137="Branchement individuel",L2137="Batiment détruit")),3,"")</f>
        <v/>
      </c>
      <c r="U2137" s="58"/>
      <c r="V2137" s="58" t="str">
        <f t="array" ref="V2137">IF(AND(E2137&lt;&gt;"",K2137="OUI",Q2137="OUI"),18,"")</f>
        <v/>
      </c>
      <c r="W2137" s="49" t="str">
        <f t="array" ref="W2137">IF(AND(E2137&lt;&gt;"",K2137="OUI",Q2137="OUI"),60,"")</f>
        <v/>
      </c>
      <c r="X2137" s="56"/>
      <c r="Y2137" s="49"/>
      <c r="Z2137" s="49"/>
      <c r="AA2137" s="51"/>
      <c r="AB2137" s="48"/>
    </row>
    <row r="2138" spans="1:28" x14ac:dyDescent="0.25">
      <c r="A2138" s="152" t="str">
        <f t="array" ref="A2138">IF(D2138="",RIGHT(E2138,7),"")</f>
        <v>5339656</v>
      </c>
      <c r="B2138" s="152">
        <f t="array" ref="B2138">E2138</f>
        <v>10005339656</v>
      </c>
      <c r="C2138" s="61" t="str">
        <f t="array" ref="C2138">IFERROR(VLOOKUP(B2138,RT!A:B,2,FALSE),"")</f>
        <v/>
      </c>
      <c r="D2138" s="7" t="str">
        <f t="array" ref="D2138">IFERROR(VLOOKUP(B2138,RT!A:J,10,FALSE),"")</f>
        <v/>
      </c>
      <c r="E2138" s="203">
        <v>10005339656</v>
      </c>
      <c r="F2138" s="204" t="s">
        <v>1994</v>
      </c>
      <c r="G2138" s="204" t="s">
        <v>70</v>
      </c>
      <c r="H2138" s="204"/>
      <c r="I2138" s="204" t="s">
        <v>1991</v>
      </c>
      <c r="J2138" s="202" t="s">
        <v>75</v>
      </c>
      <c r="K2138" s="169" t="str">
        <f t="array" ref="K2138">IFERROR(VLOOKUP(B2138,RT!A:K,11,FALSE),"")</f>
        <v/>
      </c>
      <c r="L2138" s="170" t="str">
        <f t="array" ref="L2138">IFERROR(VLOOKUP(B2138,RT!A:AJ,36,FALSE),"")</f>
        <v/>
      </c>
      <c r="M2138" s="53" t="str">
        <f t="array" ref="M2138">IFERROR(VLOOKUP(B2138,RT!A:AL,38,FALSE),"")</f>
        <v/>
      </c>
      <c r="N2138" s="52" t="str">
        <f t="array" ref="N2138">IFERROR(VLOOKUP(B2138,RT!A:AK,37,FALSE),"")</f>
        <v/>
      </c>
      <c r="O2138" s="54" t="str">
        <f t="array" ref="O2138">IFERROR(VLOOKUP(B2138,RT!A:I,9,FALSE),"")</f>
        <v/>
      </c>
      <c r="P2138" s="52" t="str">
        <f t="array" ref="P2138">IFERROR(VLOOKUP(B2138,RT!A:H,8,FALSE),"")</f>
        <v/>
      </c>
      <c r="Q2138" s="55" t="str">
        <f t="array" ref="Q2138">IFERROR(VLOOKUP(B2138,RT!A:AA,27,FALSE),"")</f>
        <v/>
      </c>
      <c r="R2138" s="56" t="str">
        <f t="array" ref="R2138">IF(AND(E2138&lt;&gt;"",G2138="INS",K2138="OUI",M2138&gt;0),M2138*IF($O2138&gt;41790,5.94,5.65),"")</f>
        <v/>
      </c>
      <c r="S2138" s="50" t="str">
        <f t="array" ref="S2138">IF(AND(E2138&lt;&gt;"",G2138="REV",K2138="OUI",M2138&gt;0),M2138*IF($O2138&gt;41790,6.2,5.9),"")</f>
        <v/>
      </c>
      <c r="T2138" s="57" t="str">
        <f t="array" ref="T2138">IF(AND(E2138&lt;&gt;"",K2138="NON",OR(L2138="Branchement individuel",L2138="Batiment détruit")),3,"")</f>
        <v/>
      </c>
      <c r="U2138" s="58"/>
      <c r="V2138" s="58" t="str">
        <f t="array" ref="V2138">IF(AND(E2138&lt;&gt;"",K2138="OUI",Q2138="OUI"),18,"")</f>
        <v/>
      </c>
      <c r="W2138" s="49" t="str">
        <f t="array" ref="W2138">IF(AND(E2138&lt;&gt;"",K2138="OUI",Q2138="OUI"),60,"")</f>
        <v/>
      </c>
      <c r="X2138" s="56"/>
      <c r="Y2138" s="49"/>
      <c r="Z2138" s="49"/>
      <c r="AA2138" s="51"/>
      <c r="AB2138" s="48"/>
    </row>
    <row r="2139" spans="1:28" x14ac:dyDescent="0.25">
      <c r="A2139" s="152" t="str">
        <f t="array" ref="A2139">IF(D2139="",RIGHT(E2139,7),"")</f>
        <v>5338664</v>
      </c>
      <c r="B2139" s="152">
        <f t="array" ref="B2139">E2139</f>
        <v>10005338664</v>
      </c>
      <c r="C2139" s="61" t="str">
        <f t="array" ref="C2139">IFERROR(VLOOKUP(B2139,RT!A:B,2,FALSE),"")</f>
        <v/>
      </c>
      <c r="D2139" s="7" t="str">
        <f t="array" ref="D2139">IFERROR(VLOOKUP(B2139,RT!A:J,10,FALSE),"")</f>
        <v/>
      </c>
      <c r="E2139" s="203">
        <v>10005338664</v>
      </c>
      <c r="F2139" s="204" t="s">
        <v>2004</v>
      </c>
      <c r="G2139" s="204" t="s">
        <v>70</v>
      </c>
      <c r="H2139" s="204"/>
      <c r="I2139" s="204" t="s">
        <v>1991</v>
      </c>
      <c r="J2139" s="202" t="s">
        <v>75</v>
      </c>
      <c r="K2139" s="169" t="str">
        <f t="array" ref="K2139">IFERROR(VLOOKUP(B2139,RT!A:K,11,FALSE),"")</f>
        <v/>
      </c>
      <c r="L2139" s="170" t="str">
        <f t="array" ref="L2139">IFERROR(VLOOKUP(B2139,RT!A:AJ,36,FALSE),"")</f>
        <v/>
      </c>
      <c r="M2139" s="53" t="str">
        <f t="array" ref="M2139">IFERROR(VLOOKUP(B2139,RT!A:AL,38,FALSE),"")</f>
        <v/>
      </c>
      <c r="N2139" s="52" t="str">
        <f t="array" ref="N2139">IFERROR(VLOOKUP(B2139,RT!A:AK,37,FALSE),"")</f>
        <v/>
      </c>
      <c r="O2139" s="54" t="str">
        <f t="array" ref="O2139">IFERROR(VLOOKUP(B2139,RT!A:I,9,FALSE),"")</f>
        <v/>
      </c>
      <c r="P2139" s="52" t="str">
        <f t="array" ref="P2139">IFERROR(VLOOKUP(B2139,RT!A:H,8,FALSE),"")</f>
        <v/>
      </c>
      <c r="Q2139" s="55" t="str">
        <f t="array" ref="Q2139">IFERROR(VLOOKUP(B2139,RT!A:AA,27,FALSE),"")</f>
        <v/>
      </c>
      <c r="R2139" s="56" t="str">
        <f t="array" ref="R2139">IF(AND(E2139&lt;&gt;"",G2139="INS",K2139="OUI",M2139&gt;0),M2139*IF($O2139&gt;41790,5.94,5.65),"")</f>
        <v/>
      </c>
      <c r="S2139" s="50" t="str">
        <f t="array" ref="S2139">IF(AND(E2139&lt;&gt;"",G2139="REV",K2139="OUI",M2139&gt;0),M2139*IF($O2139&gt;41790,6.2,5.9),"")</f>
        <v/>
      </c>
      <c r="T2139" s="57" t="str">
        <f t="array" ref="T2139">IF(AND(E2139&lt;&gt;"",K2139="NON",OR(L2139="Branchement individuel",L2139="Batiment détruit")),3,"")</f>
        <v/>
      </c>
      <c r="U2139" s="58"/>
      <c r="V2139" s="58" t="str">
        <f t="array" ref="V2139">IF(AND(E2139&lt;&gt;"",K2139="OUI",Q2139="OUI"),18,"")</f>
        <v/>
      </c>
      <c r="W2139" s="49" t="str">
        <f t="array" ref="W2139">IF(AND(E2139&lt;&gt;"",K2139="OUI",Q2139="OUI"),60,"")</f>
        <v/>
      </c>
      <c r="X2139" s="56"/>
      <c r="Y2139" s="49"/>
      <c r="Z2139" s="49"/>
      <c r="AA2139" s="51"/>
      <c r="AB2139" s="48"/>
    </row>
    <row r="2140" spans="1:28" x14ac:dyDescent="0.25">
      <c r="A2140" s="152" t="str">
        <f t="array" ref="A2140">IF(D2140="",RIGHT(E2140,7),"")</f>
        <v>5337116</v>
      </c>
      <c r="B2140" s="152">
        <f t="array" ref="B2140">E2140</f>
        <v>10005337116</v>
      </c>
      <c r="C2140" s="61" t="str">
        <f t="array" ref="C2140">IFERROR(VLOOKUP(B2140,RT!A:B,2,FALSE),"")</f>
        <v/>
      </c>
      <c r="D2140" s="7" t="str">
        <f t="array" ref="D2140">IFERROR(VLOOKUP(B2140,RT!A:J,10,FALSE),"")</f>
        <v/>
      </c>
      <c r="E2140" s="203">
        <v>10005337116</v>
      </c>
      <c r="F2140" s="204" t="s">
        <v>2003</v>
      </c>
      <c r="G2140" s="204" t="s">
        <v>70</v>
      </c>
      <c r="H2140" s="204"/>
      <c r="I2140" s="204" t="s">
        <v>1991</v>
      </c>
      <c r="J2140" s="202" t="s">
        <v>75</v>
      </c>
      <c r="K2140" s="169" t="str">
        <f t="array" ref="K2140">IFERROR(VLOOKUP(B2140,RT!A:K,11,FALSE),"")</f>
        <v/>
      </c>
      <c r="L2140" s="170" t="str">
        <f t="array" ref="L2140">IFERROR(VLOOKUP(B2140,RT!A:AJ,36,FALSE),"")</f>
        <v/>
      </c>
      <c r="M2140" s="53" t="str">
        <f t="array" ref="M2140">IFERROR(VLOOKUP(B2140,RT!A:AL,38,FALSE),"")</f>
        <v/>
      </c>
      <c r="N2140" s="52" t="str">
        <f t="array" ref="N2140">IFERROR(VLOOKUP(B2140,RT!A:AK,37,FALSE),"")</f>
        <v/>
      </c>
      <c r="O2140" s="54" t="str">
        <f t="array" ref="O2140">IFERROR(VLOOKUP(B2140,RT!A:I,9,FALSE),"")</f>
        <v/>
      </c>
      <c r="P2140" s="52" t="str">
        <f t="array" ref="P2140">IFERROR(VLOOKUP(B2140,RT!A:H,8,FALSE),"")</f>
        <v/>
      </c>
      <c r="Q2140" s="55" t="str">
        <f t="array" ref="Q2140">IFERROR(VLOOKUP(B2140,RT!A:AA,27,FALSE),"")</f>
        <v/>
      </c>
      <c r="R2140" s="56" t="str">
        <f t="array" ref="R2140">IF(AND(E2140&lt;&gt;"",G2140="INS",K2140="OUI",M2140&gt;0),M2140*IF($O2140&gt;41790,5.94,5.65),"")</f>
        <v/>
      </c>
      <c r="S2140" s="50" t="str">
        <f t="array" ref="S2140">IF(AND(E2140&lt;&gt;"",G2140="REV",K2140="OUI",M2140&gt;0),M2140*IF($O2140&gt;41790,6.2,5.9),"")</f>
        <v/>
      </c>
      <c r="T2140" s="57" t="str">
        <f t="array" ref="T2140">IF(AND(E2140&lt;&gt;"",K2140="NON",OR(L2140="Branchement individuel",L2140="Batiment détruit")),3,"")</f>
        <v/>
      </c>
      <c r="U2140" s="58"/>
      <c r="V2140" s="58" t="str">
        <f t="array" ref="V2140">IF(AND(E2140&lt;&gt;"",K2140="OUI",Q2140="OUI"),18,"")</f>
        <v/>
      </c>
      <c r="W2140" s="49" t="str">
        <f t="array" ref="W2140">IF(AND(E2140&lt;&gt;"",K2140="OUI",Q2140="OUI"),60,"")</f>
        <v/>
      </c>
      <c r="X2140" s="56"/>
      <c r="Y2140" s="49"/>
      <c r="Z2140" s="49"/>
      <c r="AA2140" s="51"/>
      <c r="AB2140" s="48"/>
    </row>
    <row r="2141" spans="1:28" x14ac:dyDescent="0.25">
      <c r="A2141" s="152" t="str">
        <f t="array" ref="A2141">IF(D2141="",RIGHT(E2141,7),"")</f>
        <v>5338665</v>
      </c>
      <c r="B2141" s="152">
        <f t="array" ref="B2141">E2141</f>
        <v>10005338665</v>
      </c>
      <c r="C2141" s="61" t="str">
        <f t="array" ref="C2141">IFERROR(VLOOKUP(B2141,RT!A:B,2,FALSE),"")</f>
        <v/>
      </c>
      <c r="D2141" s="7" t="str">
        <f t="array" ref="D2141">IFERROR(VLOOKUP(B2141,RT!A:J,10,FALSE),"")</f>
        <v/>
      </c>
      <c r="E2141" s="203">
        <v>10005338665</v>
      </c>
      <c r="F2141" s="204" t="s">
        <v>2002</v>
      </c>
      <c r="G2141" s="204" t="s">
        <v>70</v>
      </c>
      <c r="H2141" s="204"/>
      <c r="I2141" s="204" t="s">
        <v>1991</v>
      </c>
      <c r="J2141" s="202" t="s">
        <v>75</v>
      </c>
      <c r="K2141" s="169" t="str">
        <f t="array" ref="K2141">IFERROR(VLOOKUP(B2141,RT!A:K,11,FALSE),"")</f>
        <v/>
      </c>
      <c r="L2141" s="170" t="str">
        <f t="array" ref="L2141">IFERROR(VLOOKUP(B2141,RT!A:AJ,36,FALSE),"")</f>
        <v/>
      </c>
      <c r="M2141" s="53" t="str">
        <f t="array" ref="M2141">IFERROR(VLOOKUP(B2141,RT!A:AL,38,FALSE),"")</f>
        <v/>
      </c>
      <c r="N2141" s="52" t="str">
        <f t="array" ref="N2141">IFERROR(VLOOKUP(B2141,RT!A:AK,37,FALSE),"")</f>
        <v/>
      </c>
      <c r="O2141" s="54" t="str">
        <f t="array" ref="O2141">IFERROR(VLOOKUP(B2141,RT!A:I,9,FALSE),"")</f>
        <v/>
      </c>
      <c r="P2141" s="52" t="str">
        <f t="array" ref="P2141">IFERROR(VLOOKUP(B2141,RT!A:H,8,FALSE),"")</f>
        <v/>
      </c>
      <c r="Q2141" s="55" t="str">
        <f t="array" ref="Q2141">IFERROR(VLOOKUP(B2141,RT!A:AA,27,FALSE),"")</f>
        <v/>
      </c>
      <c r="R2141" s="56" t="str">
        <f t="array" ref="R2141">IF(AND(E2141&lt;&gt;"",G2141="INS",K2141="OUI",M2141&gt;0),M2141*IF($O2141&gt;41790,5.94,5.65),"")</f>
        <v/>
      </c>
      <c r="S2141" s="50" t="str">
        <f t="array" ref="S2141">IF(AND(E2141&lt;&gt;"",G2141="REV",K2141="OUI",M2141&gt;0),M2141*IF($O2141&gt;41790,6.2,5.9),"")</f>
        <v/>
      </c>
      <c r="T2141" s="57" t="str">
        <f t="array" ref="T2141">IF(AND(E2141&lt;&gt;"",K2141="NON",OR(L2141="Branchement individuel",L2141="Batiment détruit")),3,"")</f>
        <v/>
      </c>
      <c r="U2141" s="58"/>
      <c r="V2141" s="58" t="str">
        <f t="array" ref="V2141">IF(AND(E2141&lt;&gt;"",K2141="OUI",Q2141="OUI"),18,"")</f>
        <v/>
      </c>
      <c r="W2141" s="49" t="str">
        <f t="array" ref="W2141">IF(AND(E2141&lt;&gt;"",K2141="OUI",Q2141="OUI"),60,"")</f>
        <v/>
      </c>
      <c r="X2141" s="56"/>
      <c r="Y2141" s="49"/>
      <c r="Z2141" s="49"/>
      <c r="AA2141" s="51"/>
      <c r="AB2141" s="48"/>
    </row>
    <row r="2142" spans="1:28" x14ac:dyDescent="0.25">
      <c r="A2142" s="152" t="str">
        <f t="array" ref="A2142">IF(D2142="",RIGHT(E2142,7),"")</f>
        <v>5336604</v>
      </c>
      <c r="B2142" s="152">
        <f t="array" ref="B2142">E2142</f>
        <v>10005336604</v>
      </c>
      <c r="C2142" s="61" t="str">
        <f t="array" ref="C2142">IFERROR(VLOOKUP(B2142,RT!A:B,2,FALSE),"")</f>
        <v/>
      </c>
      <c r="D2142" s="7" t="str">
        <f t="array" ref="D2142">IFERROR(VLOOKUP(B2142,RT!A:J,10,FALSE),"")</f>
        <v/>
      </c>
      <c r="E2142" s="203">
        <v>10005336604</v>
      </c>
      <c r="F2142" s="204" t="s">
        <v>2001</v>
      </c>
      <c r="G2142" s="204" t="s">
        <v>70</v>
      </c>
      <c r="H2142" s="204"/>
      <c r="I2142" s="204" t="s">
        <v>1991</v>
      </c>
      <c r="J2142" s="202" t="s">
        <v>75</v>
      </c>
      <c r="K2142" s="169" t="str">
        <f t="array" ref="K2142">IFERROR(VLOOKUP(B2142,RT!A:K,11,FALSE),"")</f>
        <v/>
      </c>
      <c r="L2142" s="170" t="str">
        <f t="array" ref="L2142">IFERROR(VLOOKUP(B2142,RT!A:AJ,36,FALSE),"")</f>
        <v/>
      </c>
      <c r="M2142" s="53" t="str">
        <f t="array" ref="M2142">IFERROR(VLOOKUP(B2142,RT!A:AL,38,FALSE),"")</f>
        <v/>
      </c>
      <c r="N2142" s="52" t="str">
        <f t="array" ref="N2142">IFERROR(VLOOKUP(B2142,RT!A:AK,37,FALSE),"")</f>
        <v/>
      </c>
      <c r="O2142" s="54" t="str">
        <f t="array" ref="O2142">IFERROR(VLOOKUP(B2142,RT!A:I,9,FALSE),"")</f>
        <v/>
      </c>
      <c r="P2142" s="52" t="str">
        <f t="array" ref="P2142">IFERROR(VLOOKUP(B2142,RT!A:H,8,FALSE),"")</f>
        <v/>
      </c>
      <c r="Q2142" s="55" t="str">
        <f t="array" ref="Q2142">IFERROR(VLOOKUP(B2142,RT!A:AA,27,FALSE),"")</f>
        <v/>
      </c>
      <c r="R2142" s="56" t="str">
        <f t="array" ref="R2142">IF(AND(E2142&lt;&gt;"",G2142="INS",K2142="OUI",M2142&gt;0),M2142*IF($O2142&gt;41790,5.94,5.65),"")</f>
        <v/>
      </c>
      <c r="S2142" s="50" t="str">
        <f t="array" ref="S2142">IF(AND(E2142&lt;&gt;"",G2142="REV",K2142="OUI",M2142&gt;0),M2142*IF($O2142&gt;41790,6.2,5.9),"")</f>
        <v/>
      </c>
      <c r="T2142" s="57" t="str">
        <f t="array" ref="T2142">IF(AND(E2142&lt;&gt;"",K2142="NON",OR(L2142="Branchement individuel",L2142="Batiment détruit")),3,"")</f>
        <v/>
      </c>
      <c r="U2142" s="58"/>
      <c r="V2142" s="58" t="str">
        <f t="array" ref="V2142">IF(AND(E2142&lt;&gt;"",K2142="OUI",Q2142="OUI"),18,"")</f>
        <v/>
      </c>
      <c r="W2142" s="49" t="str">
        <f t="array" ref="W2142">IF(AND(E2142&lt;&gt;"",K2142="OUI",Q2142="OUI"),60,"")</f>
        <v/>
      </c>
      <c r="X2142" s="56"/>
      <c r="Y2142" s="49"/>
      <c r="Z2142" s="49"/>
      <c r="AA2142" s="51"/>
      <c r="AB2142" s="48"/>
    </row>
  </sheetData>
  <sheetProtection sort="0" autoFilter="0"/>
  <autoFilter ref="A2:AB2142"/>
  <mergeCells count="3">
    <mergeCell ref="K1:Q1"/>
    <mergeCell ref="R1:T1"/>
    <mergeCell ref="V1:Y1"/>
  </mergeCells>
  <conditionalFormatting sqref="H1:H2 H2143:H1048576">
    <cfRule type="duplicateValues" dxfId="3" priority="4"/>
  </conditionalFormatting>
  <conditionalFormatting sqref="F1:F2 F2143:F1048576">
    <cfRule type="duplicateValues" dxfId="2" priority="3"/>
  </conditionalFormatting>
  <conditionalFormatting sqref="F3:F2142">
    <cfRule type="duplicateValues" dxfId="1" priority="2"/>
  </conditionalFormatting>
  <conditionalFormatting sqref="A1:A1048576">
    <cfRule type="duplicateValues" dxfId="0" priority="1"/>
  </conditionalFormatting>
  <dataValidations count="3">
    <dataValidation operator="greaterThanOrEqual" allowBlank="1" showInputMessage="1" showErrorMessage="1" sqref="M2:M2142 D1:D2 C1:C2142 AA1:AA2142"/>
    <dataValidation type="list" allowBlank="1" showInputMessage="1" showErrorMessage="1" sqref="X3:Y2142">
      <formula1>"OUI"</formula1>
    </dataValidation>
    <dataValidation type="whole" operator="greaterThanOrEqual" allowBlank="1" showInputMessage="1" showErrorMessage="1" sqref="X2 Z3:Z2142">
      <formula1>0</formula1>
    </dataValidation>
  </dataValidations>
  <pageMargins left="0.7" right="0.7" top="0.75" bottom="0.75" header="0.3" footer="0.3"/>
  <pageSetup paperSize="9" orientation="portrait" horizontalDpi="4294967294" verticalDpi="4294967293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C000"/>
  </sheetPr>
  <dimension ref="B1:C102"/>
  <sheetViews>
    <sheetView workbookViewId="0">
      <selection activeCell="F1" sqref="F1:G1048576"/>
    </sheetView>
  </sheetViews>
  <sheetFormatPr baseColWidth="10" defaultRowHeight="20.100000000000001" customHeight="1" x14ac:dyDescent="0.25"/>
  <cols>
    <col min="1" max="1" width="11.42578125" style="72"/>
    <col min="2" max="3" width="50.7109375" style="72" customWidth="1"/>
    <col min="4" max="16384" width="11.42578125" style="72"/>
  </cols>
  <sheetData>
    <row r="1" spans="2:3" ht="20.100000000000001" customHeight="1" thickBot="1" x14ac:dyDescent="0.3"/>
    <row r="2" spans="2:3" ht="20.100000000000001" customHeight="1" thickTop="1" thickBot="1" x14ac:dyDescent="0.3">
      <c r="B2" s="167" t="s">
        <v>2</v>
      </c>
      <c r="C2" s="168" t="s">
        <v>57</v>
      </c>
    </row>
    <row r="3" spans="2:3" ht="20.100000000000001" customHeight="1" x14ac:dyDescent="0.25">
      <c r="B3" s="165" t="s">
        <v>128</v>
      </c>
      <c r="C3" s="166" t="s">
        <v>128</v>
      </c>
    </row>
    <row r="4" spans="2:3" ht="20.100000000000001" customHeight="1" x14ac:dyDescent="0.25">
      <c r="B4" s="161" t="s">
        <v>329</v>
      </c>
      <c r="C4" s="162" t="s">
        <v>128</v>
      </c>
    </row>
    <row r="5" spans="2:3" ht="20.100000000000001" customHeight="1" x14ac:dyDescent="0.25">
      <c r="B5" s="161" t="s">
        <v>390</v>
      </c>
      <c r="C5" s="162" t="s">
        <v>128</v>
      </c>
    </row>
    <row r="6" spans="2:3" ht="20.100000000000001" customHeight="1" x14ac:dyDescent="0.25">
      <c r="B6" s="161" t="s">
        <v>563</v>
      </c>
      <c r="C6" s="162" t="s">
        <v>128</v>
      </c>
    </row>
    <row r="7" spans="2:3" ht="20.100000000000001" customHeight="1" x14ac:dyDescent="0.25">
      <c r="B7" s="161" t="s">
        <v>645</v>
      </c>
      <c r="C7" s="162" t="s">
        <v>128</v>
      </c>
    </row>
    <row r="8" spans="2:3" ht="20.100000000000001" customHeight="1" x14ac:dyDescent="0.25">
      <c r="B8" s="161" t="s">
        <v>2006</v>
      </c>
      <c r="C8" s="162" t="s">
        <v>128</v>
      </c>
    </row>
    <row r="9" spans="2:3" ht="20.100000000000001" customHeight="1" x14ac:dyDescent="0.25">
      <c r="B9" s="161" t="s">
        <v>2196</v>
      </c>
      <c r="C9" s="162" t="s">
        <v>128</v>
      </c>
    </row>
    <row r="10" spans="2:3" ht="20.100000000000001" customHeight="1" x14ac:dyDescent="0.25">
      <c r="B10" s="161" t="s">
        <v>240</v>
      </c>
      <c r="C10" s="162" t="s">
        <v>240</v>
      </c>
    </row>
    <row r="11" spans="2:3" ht="20.100000000000001" customHeight="1" x14ac:dyDescent="0.25">
      <c r="B11" s="161" t="s">
        <v>96</v>
      </c>
      <c r="C11" s="162" t="s">
        <v>97</v>
      </c>
    </row>
    <row r="12" spans="2:3" ht="20.100000000000001" customHeight="1" x14ac:dyDescent="0.25">
      <c r="B12" s="161" t="s">
        <v>359</v>
      </c>
      <c r="C12" s="162" t="s">
        <v>97</v>
      </c>
    </row>
    <row r="13" spans="2:3" ht="20.100000000000001" customHeight="1" x14ac:dyDescent="0.25">
      <c r="B13" s="161" t="s">
        <v>430</v>
      </c>
      <c r="C13" s="162" t="s">
        <v>97</v>
      </c>
    </row>
    <row r="14" spans="2:3" ht="20.100000000000001" customHeight="1" x14ac:dyDescent="0.25">
      <c r="B14" s="161" t="s">
        <v>486</v>
      </c>
      <c r="C14" s="162" t="s">
        <v>97</v>
      </c>
    </row>
    <row r="15" spans="2:3" ht="20.100000000000001" customHeight="1" x14ac:dyDescent="0.25">
      <c r="B15" s="161" t="s">
        <v>999</v>
      </c>
      <c r="C15" s="162" t="s">
        <v>97</v>
      </c>
    </row>
    <row r="16" spans="2:3" ht="20.100000000000001" customHeight="1" x14ac:dyDescent="0.25">
      <c r="B16" s="161" t="s">
        <v>1702</v>
      </c>
      <c r="C16" s="162" t="s">
        <v>97</v>
      </c>
    </row>
    <row r="17" spans="2:3" ht="20.100000000000001" customHeight="1" x14ac:dyDescent="0.25">
      <c r="B17" s="161" t="s">
        <v>1984</v>
      </c>
      <c r="C17" s="162" t="s">
        <v>97</v>
      </c>
    </row>
    <row r="18" spans="2:3" ht="20.100000000000001" customHeight="1" x14ac:dyDescent="0.25">
      <c r="B18" s="161" t="s">
        <v>2014</v>
      </c>
      <c r="C18" s="162" t="s">
        <v>97</v>
      </c>
    </row>
    <row r="19" spans="2:3" ht="20.100000000000001" customHeight="1" x14ac:dyDescent="0.25">
      <c r="B19" s="161" t="s">
        <v>2092</v>
      </c>
      <c r="C19" s="162" t="s">
        <v>97</v>
      </c>
    </row>
    <row r="20" spans="2:3" ht="20.100000000000001" customHeight="1" x14ac:dyDescent="0.25">
      <c r="B20" s="161" t="s">
        <v>2100</v>
      </c>
      <c r="C20" s="162" t="s">
        <v>97</v>
      </c>
    </row>
    <row r="21" spans="2:3" ht="20.100000000000001" customHeight="1" x14ac:dyDescent="0.25">
      <c r="B21" s="161" t="s">
        <v>2218</v>
      </c>
      <c r="C21" s="162" t="s">
        <v>97</v>
      </c>
    </row>
    <row r="22" spans="2:3" ht="20.100000000000001" customHeight="1" x14ac:dyDescent="0.25">
      <c r="B22" s="161" t="s">
        <v>78</v>
      </c>
      <c r="C22" s="162" t="s">
        <v>79</v>
      </c>
    </row>
    <row r="23" spans="2:3" ht="20.100000000000001" customHeight="1" x14ac:dyDescent="0.25">
      <c r="B23" s="161" t="s">
        <v>92</v>
      </c>
      <c r="C23" s="162" t="s">
        <v>79</v>
      </c>
    </row>
    <row r="24" spans="2:3" ht="20.100000000000001" customHeight="1" x14ac:dyDescent="0.25">
      <c r="B24" s="161" t="s">
        <v>79</v>
      </c>
      <c r="C24" s="162" t="s">
        <v>79</v>
      </c>
    </row>
    <row r="25" spans="2:3" ht="20.100000000000001" customHeight="1" x14ac:dyDescent="0.25">
      <c r="B25" s="161" t="s">
        <v>1104</v>
      </c>
      <c r="C25" s="162" t="s">
        <v>79</v>
      </c>
    </row>
    <row r="26" spans="2:3" ht="20.100000000000001" customHeight="1" x14ac:dyDescent="0.25">
      <c r="B26" s="161" t="s">
        <v>1704</v>
      </c>
      <c r="C26" s="162" t="s">
        <v>79</v>
      </c>
    </row>
    <row r="27" spans="2:3" ht="20.100000000000001" customHeight="1" x14ac:dyDescent="0.25">
      <c r="B27" s="161" t="s">
        <v>1974</v>
      </c>
      <c r="C27" s="162" t="s">
        <v>79</v>
      </c>
    </row>
    <row r="28" spans="2:3" ht="20.100000000000001" customHeight="1" x14ac:dyDescent="0.25">
      <c r="B28" s="161" t="s">
        <v>2008</v>
      </c>
      <c r="C28" s="162" t="s">
        <v>79</v>
      </c>
    </row>
    <row r="29" spans="2:3" ht="20.100000000000001" customHeight="1" x14ac:dyDescent="0.25">
      <c r="B29" s="161" t="s">
        <v>2016</v>
      </c>
      <c r="C29" s="162" t="s">
        <v>79</v>
      </c>
    </row>
    <row r="30" spans="2:3" ht="20.100000000000001" customHeight="1" x14ac:dyDescent="0.25">
      <c r="B30" s="161" t="s">
        <v>2037</v>
      </c>
      <c r="C30" s="162" t="s">
        <v>79</v>
      </c>
    </row>
    <row r="31" spans="2:3" ht="20.100000000000001" customHeight="1" x14ac:dyDescent="0.25">
      <c r="B31" s="161" t="s">
        <v>565</v>
      </c>
      <c r="C31" s="162" t="s">
        <v>566</v>
      </c>
    </row>
    <row r="32" spans="2:3" ht="20.100000000000001" customHeight="1" x14ac:dyDescent="0.25">
      <c r="B32" s="161" t="s">
        <v>574</v>
      </c>
      <c r="C32" s="162" t="s">
        <v>566</v>
      </c>
    </row>
    <row r="33" spans="2:3" ht="20.100000000000001" customHeight="1" x14ac:dyDescent="0.25">
      <c r="B33" s="161" t="s">
        <v>566</v>
      </c>
      <c r="C33" s="162" t="s">
        <v>566</v>
      </c>
    </row>
    <row r="34" spans="2:3" ht="20.100000000000001" customHeight="1" x14ac:dyDescent="0.25">
      <c r="B34" s="161" t="s">
        <v>1988</v>
      </c>
      <c r="C34" s="162" t="s">
        <v>566</v>
      </c>
    </row>
    <row r="35" spans="2:3" ht="20.100000000000001" customHeight="1" x14ac:dyDescent="0.25">
      <c r="B35" s="161" t="s">
        <v>2012</v>
      </c>
      <c r="C35" s="162" t="s">
        <v>566</v>
      </c>
    </row>
    <row r="36" spans="2:3" ht="20.100000000000001" customHeight="1" x14ac:dyDescent="0.25">
      <c r="B36" s="161" t="s">
        <v>2292</v>
      </c>
      <c r="C36" s="162" t="s">
        <v>566</v>
      </c>
    </row>
    <row r="37" spans="2:3" ht="20.100000000000001" customHeight="1" x14ac:dyDescent="0.25">
      <c r="B37" s="161" t="s">
        <v>83</v>
      </c>
      <c r="C37" s="162" t="s">
        <v>84</v>
      </c>
    </row>
    <row r="38" spans="2:3" ht="20.100000000000001" customHeight="1" x14ac:dyDescent="0.25">
      <c r="B38" s="161" t="s">
        <v>89</v>
      </c>
      <c r="C38" s="162" t="s">
        <v>84</v>
      </c>
    </row>
    <row r="39" spans="2:3" ht="20.100000000000001" customHeight="1" x14ac:dyDescent="0.25">
      <c r="B39" s="161" t="s">
        <v>331</v>
      </c>
      <c r="C39" s="162" t="s">
        <v>84</v>
      </c>
    </row>
    <row r="40" spans="2:3" ht="20.100000000000001" customHeight="1" x14ac:dyDescent="0.25">
      <c r="B40" s="161" t="s">
        <v>349</v>
      </c>
      <c r="C40" s="162" t="s">
        <v>84</v>
      </c>
    </row>
    <row r="41" spans="2:3" ht="20.100000000000001" customHeight="1" x14ac:dyDescent="0.25">
      <c r="B41" s="161" t="s">
        <v>354</v>
      </c>
      <c r="C41" s="162" t="s">
        <v>84</v>
      </c>
    </row>
    <row r="42" spans="2:3" ht="20.100000000000001" customHeight="1" x14ac:dyDescent="0.25">
      <c r="B42" s="161" t="s">
        <v>356</v>
      </c>
      <c r="C42" s="162" t="s">
        <v>84</v>
      </c>
    </row>
    <row r="43" spans="2:3" ht="20.100000000000001" customHeight="1" x14ac:dyDescent="0.25">
      <c r="B43" s="161" t="s">
        <v>387</v>
      </c>
      <c r="C43" s="162" t="s">
        <v>84</v>
      </c>
    </row>
    <row r="44" spans="2:3" ht="20.100000000000001" customHeight="1" x14ac:dyDescent="0.25">
      <c r="B44" s="161" t="s">
        <v>456</v>
      </c>
      <c r="C44" s="162" t="s">
        <v>84</v>
      </c>
    </row>
    <row r="45" spans="2:3" ht="20.100000000000001" customHeight="1" x14ac:dyDescent="0.25">
      <c r="B45" s="161" t="s">
        <v>572</v>
      </c>
      <c r="C45" s="162" t="s">
        <v>84</v>
      </c>
    </row>
    <row r="46" spans="2:3" ht="20.100000000000001" customHeight="1" x14ac:dyDescent="0.25">
      <c r="B46" s="161" t="s">
        <v>587</v>
      </c>
      <c r="C46" s="162" t="s">
        <v>84</v>
      </c>
    </row>
    <row r="47" spans="2:3" ht="20.100000000000001" customHeight="1" x14ac:dyDescent="0.25">
      <c r="B47" s="161" t="s">
        <v>589</v>
      </c>
      <c r="C47" s="162" t="s">
        <v>84</v>
      </c>
    </row>
    <row r="48" spans="2:3" ht="20.100000000000001" customHeight="1" x14ac:dyDescent="0.25">
      <c r="B48" s="161" t="s">
        <v>591</v>
      </c>
      <c r="C48" s="162" t="s">
        <v>84</v>
      </c>
    </row>
    <row r="49" spans="2:3" ht="20.100000000000001" customHeight="1" x14ac:dyDescent="0.25">
      <c r="B49" s="161" t="s">
        <v>598</v>
      </c>
      <c r="C49" s="162" t="s">
        <v>84</v>
      </c>
    </row>
    <row r="50" spans="2:3" ht="20.100000000000001" customHeight="1" x14ac:dyDescent="0.25">
      <c r="B50" s="161" t="s">
        <v>688</v>
      </c>
      <c r="C50" s="162" t="s">
        <v>84</v>
      </c>
    </row>
    <row r="51" spans="2:3" ht="20.100000000000001" customHeight="1" x14ac:dyDescent="0.25">
      <c r="B51" s="161" t="s">
        <v>997</v>
      </c>
      <c r="C51" s="162" t="s">
        <v>84</v>
      </c>
    </row>
    <row r="52" spans="2:3" ht="20.100000000000001" customHeight="1" x14ac:dyDescent="0.25">
      <c r="B52" s="161" t="s">
        <v>1007</v>
      </c>
      <c r="C52" s="162" t="s">
        <v>84</v>
      </c>
    </row>
    <row r="53" spans="2:3" ht="20.100000000000001" customHeight="1" x14ac:dyDescent="0.25">
      <c r="B53" s="161" t="s">
        <v>1010</v>
      </c>
      <c r="C53" s="162" t="s">
        <v>84</v>
      </c>
    </row>
    <row r="54" spans="2:3" ht="20.100000000000001" customHeight="1" x14ac:dyDescent="0.25">
      <c r="B54" s="161" t="s">
        <v>1730</v>
      </c>
      <c r="C54" s="162" t="s">
        <v>84</v>
      </c>
    </row>
    <row r="55" spans="2:3" ht="20.100000000000001" customHeight="1" x14ac:dyDescent="0.25">
      <c r="B55" s="161" t="s">
        <v>1829</v>
      </c>
      <c r="C55" s="162" t="s">
        <v>84</v>
      </c>
    </row>
    <row r="56" spans="2:3" ht="20.100000000000001" customHeight="1" x14ac:dyDescent="0.25">
      <c r="B56" s="161" t="s">
        <v>2026</v>
      </c>
      <c r="C56" s="162" t="s">
        <v>84</v>
      </c>
    </row>
    <row r="57" spans="2:3" ht="20.100000000000001" customHeight="1" x14ac:dyDescent="0.25">
      <c r="B57" s="161" t="s">
        <v>2033</v>
      </c>
      <c r="C57" s="162" t="s">
        <v>84</v>
      </c>
    </row>
    <row r="58" spans="2:3" ht="20.100000000000001" customHeight="1" x14ac:dyDescent="0.25">
      <c r="B58" s="161" t="s">
        <v>2035</v>
      </c>
      <c r="C58" s="162" t="s">
        <v>84</v>
      </c>
    </row>
    <row r="59" spans="2:3" ht="20.100000000000001" customHeight="1" x14ac:dyDescent="0.25">
      <c r="B59" s="161" t="s">
        <v>2043</v>
      </c>
      <c r="C59" s="162" t="s">
        <v>84</v>
      </c>
    </row>
    <row r="60" spans="2:3" ht="20.100000000000001" customHeight="1" x14ac:dyDescent="0.25">
      <c r="B60" s="161" t="s">
        <v>2096</v>
      </c>
      <c r="C60" s="162" t="s">
        <v>84</v>
      </c>
    </row>
    <row r="61" spans="2:3" ht="20.100000000000001" customHeight="1" x14ac:dyDescent="0.25">
      <c r="B61" s="161" t="s">
        <v>2228</v>
      </c>
      <c r="C61" s="162" t="s">
        <v>84</v>
      </c>
    </row>
    <row r="62" spans="2:3" ht="20.100000000000001" customHeight="1" x14ac:dyDescent="0.25">
      <c r="B62" s="161" t="s">
        <v>2236</v>
      </c>
      <c r="C62" s="162" t="s">
        <v>84</v>
      </c>
    </row>
    <row r="63" spans="2:3" ht="20.100000000000001" customHeight="1" x14ac:dyDescent="0.25">
      <c r="B63" s="161" t="s">
        <v>2296</v>
      </c>
      <c r="C63" s="162" t="s">
        <v>84</v>
      </c>
    </row>
    <row r="64" spans="2:3" ht="20.100000000000001" customHeight="1" x14ac:dyDescent="0.25">
      <c r="B64" s="161" t="s">
        <v>333</v>
      </c>
      <c r="C64" s="162" t="s">
        <v>334</v>
      </c>
    </row>
    <row r="65" spans="2:3" ht="20.100000000000001" customHeight="1" x14ac:dyDescent="0.25">
      <c r="B65" s="161" t="s">
        <v>384</v>
      </c>
      <c r="C65" s="162" t="s">
        <v>334</v>
      </c>
    </row>
    <row r="66" spans="2:3" ht="20.100000000000001" customHeight="1" x14ac:dyDescent="0.25">
      <c r="B66" s="161" t="s">
        <v>400</v>
      </c>
      <c r="C66" s="162" t="s">
        <v>334</v>
      </c>
    </row>
    <row r="67" spans="2:3" ht="20.100000000000001" customHeight="1" x14ac:dyDescent="0.25">
      <c r="B67" s="161" t="s">
        <v>414</v>
      </c>
      <c r="C67" s="162" t="s">
        <v>334</v>
      </c>
    </row>
    <row r="68" spans="2:3" ht="20.100000000000001" customHeight="1" x14ac:dyDescent="0.25">
      <c r="B68" s="161" t="s">
        <v>496</v>
      </c>
      <c r="C68" s="162" t="s">
        <v>334</v>
      </c>
    </row>
    <row r="69" spans="2:3" ht="20.100000000000001" customHeight="1" x14ac:dyDescent="0.25">
      <c r="B69" s="161" t="s">
        <v>629</v>
      </c>
      <c r="C69" s="162" t="s">
        <v>334</v>
      </c>
    </row>
    <row r="70" spans="2:3" ht="20.100000000000001" customHeight="1" x14ac:dyDescent="0.25">
      <c r="B70" s="161" t="s">
        <v>334</v>
      </c>
      <c r="C70" s="162" t="s">
        <v>334</v>
      </c>
    </row>
    <row r="71" spans="2:3" ht="20.100000000000001" customHeight="1" x14ac:dyDescent="0.25">
      <c r="B71" s="161" t="s">
        <v>1728</v>
      </c>
      <c r="C71" s="162" t="s">
        <v>334</v>
      </c>
    </row>
    <row r="72" spans="2:3" ht="20.100000000000001" customHeight="1" x14ac:dyDescent="0.25">
      <c r="B72" s="161" t="s">
        <v>1831</v>
      </c>
      <c r="C72" s="162" t="s">
        <v>334</v>
      </c>
    </row>
    <row r="73" spans="2:3" ht="20.100000000000001" customHeight="1" x14ac:dyDescent="0.25">
      <c r="B73" s="161" t="s">
        <v>1982</v>
      </c>
      <c r="C73" s="162" t="s">
        <v>334</v>
      </c>
    </row>
    <row r="74" spans="2:3" ht="20.100000000000001" customHeight="1" x14ac:dyDescent="0.25">
      <c r="B74" s="161" t="s">
        <v>2030</v>
      </c>
      <c r="C74" s="162" t="s">
        <v>334</v>
      </c>
    </row>
    <row r="75" spans="2:3" ht="20.100000000000001" customHeight="1" x14ac:dyDescent="0.25">
      <c r="B75" s="161" t="s">
        <v>323</v>
      </c>
      <c r="C75" s="162" t="s">
        <v>324</v>
      </c>
    </row>
    <row r="76" spans="2:3" ht="20.100000000000001" customHeight="1" x14ac:dyDescent="0.25">
      <c r="B76" s="161" t="s">
        <v>351</v>
      </c>
      <c r="C76" s="162" t="s">
        <v>324</v>
      </c>
    </row>
    <row r="77" spans="2:3" ht="20.100000000000001" customHeight="1" x14ac:dyDescent="0.25">
      <c r="B77" s="161" t="s">
        <v>458</v>
      </c>
      <c r="C77" s="162" t="s">
        <v>324</v>
      </c>
    </row>
    <row r="78" spans="2:3" ht="20.100000000000001" customHeight="1" x14ac:dyDescent="0.25">
      <c r="B78" s="161" t="s">
        <v>1833</v>
      </c>
      <c r="C78" s="162" t="s">
        <v>324</v>
      </c>
    </row>
    <row r="79" spans="2:3" ht="20.100000000000001" customHeight="1" x14ac:dyDescent="0.25">
      <c r="B79" s="161" t="s">
        <v>2023</v>
      </c>
      <c r="C79" s="162" t="s">
        <v>324</v>
      </c>
    </row>
    <row r="80" spans="2:3" ht="20.100000000000001" customHeight="1" x14ac:dyDescent="0.25">
      <c r="B80" s="161" t="s">
        <v>2294</v>
      </c>
      <c r="C80" s="162" t="s">
        <v>324</v>
      </c>
    </row>
    <row r="81" spans="2:3" ht="20.100000000000001" customHeight="1" x14ac:dyDescent="0.25">
      <c r="B81" s="161" t="s">
        <v>71</v>
      </c>
      <c r="C81" s="162" t="s">
        <v>72</v>
      </c>
    </row>
    <row r="82" spans="2:3" ht="20.100000000000001" customHeight="1" x14ac:dyDescent="0.25">
      <c r="B82" s="161" t="s">
        <v>647</v>
      </c>
      <c r="C82" s="162" t="s">
        <v>72</v>
      </c>
    </row>
    <row r="83" spans="2:3" ht="20.100000000000001" customHeight="1" x14ac:dyDescent="0.25">
      <c r="B83" s="161" t="s">
        <v>2021</v>
      </c>
      <c r="C83" s="162" t="s">
        <v>72</v>
      </c>
    </row>
    <row r="84" spans="2:3" ht="20.100000000000001" customHeight="1" x14ac:dyDescent="0.25">
      <c r="B84" s="161" t="s">
        <v>2028</v>
      </c>
      <c r="C84" s="162" t="s">
        <v>72</v>
      </c>
    </row>
    <row r="85" spans="2:3" ht="20.100000000000001" customHeight="1" x14ac:dyDescent="0.25">
      <c r="B85" s="161" t="s">
        <v>2045</v>
      </c>
      <c r="C85" s="162" t="s">
        <v>72</v>
      </c>
    </row>
    <row r="86" spans="2:3" ht="20.100000000000001" customHeight="1" x14ac:dyDescent="0.25">
      <c r="B86" s="161" t="s">
        <v>2103</v>
      </c>
      <c r="C86" s="162" t="s">
        <v>72</v>
      </c>
    </row>
    <row r="87" spans="2:3" ht="20.100000000000001" customHeight="1" x14ac:dyDescent="0.25">
      <c r="B87" s="161" t="s">
        <v>74</v>
      </c>
      <c r="C87" s="162" t="s">
        <v>75</v>
      </c>
    </row>
    <row r="88" spans="2:3" ht="20.100000000000001" customHeight="1" x14ac:dyDescent="0.25">
      <c r="B88" s="161" t="s">
        <v>327</v>
      </c>
      <c r="C88" s="162" t="s">
        <v>75</v>
      </c>
    </row>
    <row r="89" spans="2:3" ht="20.100000000000001" customHeight="1" x14ac:dyDescent="0.25">
      <c r="B89" s="161" t="s">
        <v>392</v>
      </c>
      <c r="C89" s="162" t="s">
        <v>75</v>
      </c>
    </row>
    <row r="90" spans="2:3" ht="20.100000000000001" customHeight="1" x14ac:dyDescent="0.25">
      <c r="B90" s="161" t="s">
        <v>397</v>
      </c>
      <c r="C90" s="162" t="s">
        <v>75</v>
      </c>
    </row>
    <row r="91" spans="2:3" ht="20.100000000000001" customHeight="1" x14ac:dyDescent="0.25">
      <c r="B91" s="161" t="s">
        <v>416</v>
      </c>
      <c r="C91" s="162" t="s">
        <v>75</v>
      </c>
    </row>
    <row r="92" spans="2:3" ht="20.100000000000001" customHeight="1" x14ac:dyDescent="0.25">
      <c r="B92" s="161" t="s">
        <v>514</v>
      </c>
      <c r="C92" s="162" t="s">
        <v>75</v>
      </c>
    </row>
    <row r="93" spans="2:3" ht="20.100000000000001" customHeight="1" x14ac:dyDescent="0.25">
      <c r="B93" s="161" t="s">
        <v>569</v>
      </c>
      <c r="C93" s="162" t="s">
        <v>75</v>
      </c>
    </row>
    <row r="94" spans="2:3" ht="20.100000000000001" customHeight="1" x14ac:dyDescent="0.25">
      <c r="B94" s="161" t="s">
        <v>579</v>
      </c>
      <c r="C94" s="162" t="s">
        <v>75</v>
      </c>
    </row>
    <row r="95" spans="2:3" ht="20.100000000000001" customHeight="1" x14ac:dyDescent="0.25">
      <c r="B95" s="161" t="s">
        <v>600</v>
      </c>
      <c r="C95" s="162" t="s">
        <v>75</v>
      </c>
    </row>
    <row r="96" spans="2:3" ht="20.100000000000001" customHeight="1" x14ac:dyDescent="0.25">
      <c r="B96" s="161" t="s">
        <v>605</v>
      </c>
      <c r="C96" s="162" t="s">
        <v>75</v>
      </c>
    </row>
    <row r="97" spans="2:3" ht="20.100000000000001" customHeight="1" x14ac:dyDescent="0.25">
      <c r="B97" s="161" t="s">
        <v>649</v>
      </c>
      <c r="C97" s="162" t="s">
        <v>75</v>
      </c>
    </row>
    <row r="98" spans="2:3" ht="20.100000000000001" customHeight="1" x14ac:dyDescent="0.25">
      <c r="B98" s="161" t="s">
        <v>919</v>
      </c>
      <c r="C98" s="162" t="s">
        <v>75</v>
      </c>
    </row>
    <row r="99" spans="2:3" ht="20.100000000000001" customHeight="1" x14ac:dyDescent="0.25">
      <c r="B99" s="161" t="s">
        <v>1012</v>
      </c>
      <c r="C99" s="162" t="s">
        <v>75</v>
      </c>
    </row>
    <row r="100" spans="2:3" ht="20.100000000000001" customHeight="1" x14ac:dyDescent="0.25">
      <c r="B100" s="161" t="s">
        <v>1683</v>
      </c>
      <c r="C100" s="162" t="s">
        <v>75</v>
      </c>
    </row>
    <row r="101" spans="2:3" ht="20.100000000000001" customHeight="1" thickBot="1" x14ac:dyDescent="0.3">
      <c r="B101" s="163" t="s">
        <v>1991</v>
      </c>
      <c r="C101" s="164" t="s">
        <v>75</v>
      </c>
    </row>
    <row r="102" spans="2:3" ht="20.100000000000001" customHeight="1" thickTop="1" x14ac:dyDescent="0.25"/>
  </sheetData>
  <sortState ref="B3:C101">
    <sortCondition ref="C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RT</vt:lpstr>
      <vt:lpstr>CV</vt:lpstr>
      <vt:lpstr>Fichier Grdf</vt:lpstr>
      <vt:lpstr>Secteur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</dc:creator>
  <cp:lastModifiedBy>Utilisateur Windows</cp:lastModifiedBy>
  <dcterms:created xsi:type="dcterms:W3CDTF">2017-04-15T00:38:53Z</dcterms:created>
  <dcterms:modified xsi:type="dcterms:W3CDTF">2018-01-08T12:50:44Z</dcterms:modified>
</cp:coreProperties>
</file>