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62873\Desktop\"/>
    </mc:Choice>
  </mc:AlternateContent>
  <bookViews>
    <workbookView xWindow="0" yWindow="0" windowWidth="25200" windowHeight="11985"/>
  </bookViews>
  <sheets>
    <sheet name="Statistiques" sheetId="41" r:id="rId1"/>
    <sheet name="Sorties_Stock" sheetId="14" r:id="rId2"/>
  </sheets>
  <definedNames>
    <definedName name="_xlnm._FilterDatabase" localSheetId="1" hidden="1">Sorties_Stock!$A$8:$I$12</definedName>
    <definedName name="APS_TAILLE">#REF!</definedName>
    <definedName name="BONNET">#REF!</definedName>
    <definedName name="CASQUE">#REF!</definedName>
    <definedName name="CASQUETTE">#REF!</definedName>
    <definedName name="CHAUSSURES">#REF!</definedName>
    <definedName name="CONTRAT">#REF!</definedName>
    <definedName name="DOTATION_APS">#REF!</definedName>
    <definedName name="DOTATION_CDP">#REF!</definedName>
    <definedName name="DOTATION_CDPR">#REF!</definedName>
    <definedName name="DOTATIONS">#REF!</definedName>
    <definedName name="GANTS">#REF!</definedName>
    <definedName name="GILET_FLUO">#REF!</definedName>
    <definedName name="LUNETTE_ZONE">#REF!</definedName>
    <definedName name="PANTALON">#REF!</definedName>
    <definedName name="PARKAS">#REF!</definedName>
    <definedName name="POLO_MC">#REF!</definedName>
    <definedName name="POLO_ML">#REF!</definedName>
    <definedName name="POSTE">#REF!</definedName>
    <definedName name="PULL">#REF!</definedName>
    <definedName name="RANGERS">#REF!</definedName>
    <definedName name="SALARIES_NOM">OFFSET(#REF!,0,0,COUNTA(#REF!))</definedName>
    <definedName name="SALARIES_PRENOM">OFFSET(#REF!,0,0,COUNTA(#REF!))</definedName>
    <definedName name="TREILLIS">#REF!</definedName>
    <definedName name="VESTE_POLAIRE">#REF!</definedName>
    <definedName name="VETEMENT_PLUI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41" l="1"/>
  <c r="I10" i="14" l="1"/>
  <c r="H18" i="41"/>
  <c r="H12" i="41" l="1"/>
  <c r="G17" i="41"/>
  <c r="H13" i="41"/>
  <c r="G10" i="41"/>
  <c r="G18" i="41"/>
  <c r="H14" i="41"/>
  <c r="H11" i="41"/>
  <c r="G9" i="41"/>
  <c r="G12" i="41"/>
  <c r="H8" i="41"/>
  <c r="H16" i="41"/>
  <c r="G15" i="41"/>
  <c r="G16" i="41"/>
  <c r="H7" i="41"/>
  <c r="H9" i="41"/>
  <c r="H17" i="41"/>
  <c r="G7" i="41"/>
  <c r="F17" i="41" s="1"/>
  <c r="G8" i="41"/>
  <c r="G11" i="41"/>
  <c r="H15" i="41"/>
  <c r="G13" i="41"/>
  <c r="G14" i="41"/>
  <c r="H10" i="41"/>
  <c r="I11" i="14" l="1"/>
  <c r="I9" i="14"/>
  <c r="I12" i="14"/>
  <c r="I15" i="14" l="1"/>
  <c r="I16" i="14"/>
  <c r="I17" i="14"/>
  <c r="I18" i="14"/>
  <c r="I19" i="14"/>
  <c r="I20" i="14"/>
  <c r="I21" i="14"/>
</calcChain>
</file>

<file path=xl/sharedStrings.xml><?xml version="1.0" encoding="utf-8"?>
<sst xmlns="http://schemas.openxmlformats.org/spreadsheetml/2006/main" count="25" uniqueCount="22">
  <si>
    <t>Casquette</t>
  </si>
  <si>
    <t>Rangers</t>
  </si>
  <si>
    <t>TU</t>
  </si>
  <si>
    <t>P 43</t>
  </si>
  <si>
    <t>DATE DE LA DEMANDE</t>
  </si>
  <si>
    <t>ARTICLE</t>
  </si>
  <si>
    <t>TAILLE</t>
  </si>
  <si>
    <t>QUANTITE</t>
  </si>
  <si>
    <t>DATE DE REMISE AU SALARIE</t>
  </si>
  <si>
    <t>NOM</t>
  </si>
  <si>
    <t>PRENOM</t>
  </si>
  <si>
    <t>DATE DE REMISE AU RESPONSABLE HABILLEMENT</t>
  </si>
  <si>
    <t>28/03/2017</t>
  </si>
  <si>
    <t>25/03/2017</t>
  </si>
  <si>
    <t>27/03/2017</t>
  </si>
  <si>
    <t>29/03/2017</t>
  </si>
  <si>
    <t>Délais (jours)</t>
  </si>
  <si>
    <t>26/03/2017</t>
  </si>
  <si>
    <t>Nombre de sorties du Stock dans l'année :</t>
  </si>
  <si>
    <t>STATISTIQUES ANNEE N :</t>
  </si>
  <si>
    <t>Ne fonctionne pas avec cellule</t>
  </si>
  <si>
    <t>Fonctionne formule simple (date écrite à la main):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</si>
</sst>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/>
    </xf>
    <xf numFmtId="0" fontId="3" fillId="3" borderId="0" xfId="0" applyNumberFormat="1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0" xfId="0" quotePrefix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BFA2F2"/>
      <color rgb="FFFFA040"/>
      <color rgb="FFFFFD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Resume_Sortie_Stock!A1"/><Relationship Id="rId1" Type="http://schemas.openxmlformats.org/officeDocument/2006/relationships/hyperlink" Target="#Gestion_Stock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762001</xdr:colOff>
      <xdr:row>1</xdr:row>
      <xdr:rowOff>0</xdr:rowOff>
    </xdr:from>
    <xdr:to>
      <xdr:col>6</xdr:col>
      <xdr:colOff>95250</xdr:colOff>
      <xdr:row>4</xdr:row>
      <xdr:rowOff>9525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65903C96-CE23-41B4-A6AE-F595ABF1A7CB}"/>
            </a:ext>
          </a:extLst>
        </xdr:cNvPr>
        <xdr:cNvSpPr/>
      </xdr:nvSpPr>
      <xdr:spPr>
        <a:xfrm>
          <a:off x="1524001" y="190500"/>
          <a:ext cx="5448299" cy="581025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Statistiques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285751</xdr:colOff>
      <xdr:row>1</xdr:row>
      <xdr:rowOff>0</xdr:rowOff>
    </xdr:from>
    <xdr:to>
      <xdr:col>6</xdr:col>
      <xdr:colOff>581026</xdr:colOff>
      <xdr:row>4</xdr:row>
      <xdr:rowOff>9525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/>
      </xdr:nvSpPr>
      <xdr:spPr>
        <a:xfrm>
          <a:off x="1524001" y="190500"/>
          <a:ext cx="6096000" cy="581025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800" b="1">
              <a:solidFill>
                <a:schemeClr val="bg1"/>
              </a:solidFill>
              <a:latin typeface="+mn-lt"/>
              <a:ea typeface="+mn-ea"/>
              <a:cs typeface="+mn-cs"/>
            </a:rPr>
            <a:t>Gestion des Sorties de Stock</a:t>
          </a:r>
        </a:p>
      </xdr:txBody>
    </xdr:sp>
    <xdr:clientData/>
  </xdr:twoCellAnchor>
  <xdr:twoCellAnchor editAs="absolute">
    <xdr:from>
      <xdr:col>6</xdr:col>
      <xdr:colOff>723900</xdr:colOff>
      <xdr:row>1</xdr:row>
      <xdr:rowOff>0</xdr:rowOff>
    </xdr:from>
    <xdr:to>
      <xdr:col>8</xdr:col>
      <xdr:colOff>66675</xdr:colOff>
      <xdr:row>4</xdr:row>
      <xdr:rowOff>0</xdr:rowOff>
    </xdr:to>
    <xdr:sp macro="" textlink="">
      <xdr:nvSpPr>
        <xdr:cNvPr id="15" name="Rectangle : coins arrondis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/>
      </xdr:nvSpPr>
      <xdr:spPr>
        <a:xfrm>
          <a:off x="7762875" y="190500"/>
          <a:ext cx="1638300" cy="571500"/>
        </a:xfrm>
        <a:prstGeom prst="roundRect">
          <a:avLst/>
        </a:prstGeom>
        <a:solidFill>
          <a:schemeClr val="accent5">
            <a:lumMod val="50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Sommaire Stock</a:t>
          </a:r>
        </a:p>
      </xdr:txBody>
    </xdr:sp>
    <xdr:clientData/>
  </xdr:twoCellAnchor>
  <xdr:twoCellAnchor editAs="absolute">
    <xdr:from>
      <xdr:col>0</xdr:col>
      <xdr:colOff>1085850</xdr:colOff>
      <xdr:row>5</xdr:row>
      <xdr:rowOff>0</xdr:rowOff>
    </xdr:from>
    <xdr:to>
      <xdr:col>6</xdr:col>
      <xdr:colOff>800101</xdr:colOff>
      <xdr:row>6</xdr:row>
      <xdr:rowOff>104775</xdr:rowOff>
    </xdr:to>
    <xdr:sp macro="" textlink="">
      <xdr:nvSpPr>
        <xdr:cNvPr id="6" name="Rectangle : coins arrondis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/>
      </xdr:nvSpPr>
      <xdr:spPr>
        <a:xfrm>
          <a:off x="1085850" y="952500"/>
          <a:ext cx="6753226" cy="295275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Résumé - Nombre total de Sorties</a:t>
          </a:r>
          <a:r>
            <a:rPr lang="fr-FR" sz="1600" b="1" baseline="0">
              <a:solidFill>
                <a:schemeClr val="bg1"/>
              </a:solidFill>
            </a:rPr>
            <a:t> par taille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8:I12" insertRowShift="1" totalsRowShown="0" headerRowDxfId="10" dataDxfId="9">
  <autoFilter ref="A8:I12"/>
  <sortState ref="A9:I12">
    <sortCondition ref="A8:A12"/>
  </sortState>
  <tableColumns count="9">
    <tableColumn id="1" name="DATE DE LA DEMANDE" dataDxfId="8"/>
    <tableColumn id="2" name="NOM" dataDxfId="7"/>
    <tableColumn id="3" name="PRENOM" dataDxfId="6"/>
    <tableColumn id="4" name="DATE DE REMISE AU RESPONSABLE HABILLEMENT" dataDxfId="5"/>
    <tableColumn id="5" name="ARTICLE" dataDxfId="4"/>
    <tableColumn id="6" name="TAILLE" dataDxfId="3"/>
    <tableColumn id="7" name="QUANTITE" dataDxfId="2"/>
    <tableColumn id="8" name="DATE DE REMISE AU SALARIE" dataDxfId="1"/>
    <tableColumn id="9" name="Délais (jours)" dataDxfId="0">
      <calculatedColumnFormula>IF(Tableau2[[#This Row],[DATE DE REMISE AU SALARIE]]="","",Tableau2[[#This Row],[DATE DE REMISE AU SALARIE]]-Tableau2[[#This Row],[DATE DE REMISE AU RESPONSABLE HABILLEMENT]])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50"/>
  </sheetPr>
  <dimension ref="B6:H18"/>
  <sheetViews>
    <sheetView tabSelected="1" workbookViewId="0">
      <selection activeCell="J15" sqref="J15"/>
    </sheetView>
  </sheetViews>
  <sheetFormatPr baseColWidth="10" defaultRowHeight="15" x14ac:dyDescent="0.25"/>
  <cols>
    <col min="2" max="2" width="14.140625" bestFit="1" customWidth="1"/>
    <col min="3" max="3" width="9" bestFit="1" customWidth="1"/>
    <col min="6" max="6" width="45.7109375" bestFit="1" customWidth="1"/>
    <col min="7" max="7" width="14.140625" bestFit="1" customWidth="1"/>
  </cols>
  <sheetData>
    <row r="6" spans="2:8" ht="15.75" thickBot="1" x14ac:dyDescent="0.3"/>
    <row r="7" spans="2:8" ht="15.75" thickBot="1" x14ac:dyDescent="0.3">
      <c r="B7" s="17" t="s">
        <v>19</v>
      </c>
      <c r="C7" s="17"/>
      <c r="D7" s="2">
        <v>2017</v>
      </c>
      <c r="G7" s="14">
        <f>DATE($D$7,1,1)</f>
        <v>42736</v>
      </c>
      <c r="H7" s="14">
        <f>DATE($D$7,2,0)</f>
        <v>42766</v>
      </c>
    </row>
    <row r="8" spans="2:8" x14ac:dyDescent="0.25">
      <c r="G8" s="14">
        <f>DATE($D$7,2,1)</f>
        <v>42767</v>
      </c>
      <c r="H8" s="14">
        <f>DATE($D$7,3,0)</f>
        <v>42794</v>
      </c>
    </row>
    <row r="9" spans="2:8" x14ac:dyDescent="0.25">
      <c r="G9" s="14">
        <f>DATE($D$7,3,1)</f>
        <v>42795</v>
      </c>
      <c r="H9" s="14">
        <f>DATE($D$7,4,0)</f>
        <v>42825</v>
      </c>
    </row>
    <row r="10" spans="2:8" x14ac:dyDescent="0.25">
      <c r="B10" s="16" t="s">
        <v>18</v>
      </c>
      <c r="C10" s="16"/>
      <c r="D10" s="16"/>
      <c r="E10" s="16"/>
      <c r="G10" s="14">
        <f>DATE($D$7,4,1)</f>
        <v>42826</v>
      </c>
      <c r="H10" s="14">
        <f>DATE($D$7,5,0)</f>
        <v>42855</v>
      </c>
    </row>
    <row r="11" spans="2:8" x14ac:dyDescent="0.25">
      <c r="G11" s="14">
        <f>DATE($D$7,5,1)</f>
        <v>42856</v>
      </c>
      <c r="H11" s="14">
        <f>DATE($D$7,6,0)</f>
        <v>42886</v>
      </c>
    </row>
    <row r="12" spans="2:8" x14ac:dyDescent="0.25">
      <c r="F12" t="s">
        <v>21</v>
      </c>
      <c r="G12" s="14">
        <f>DATE($D$7,6,1)</f>
        <v>42887</v>
      </c>
      <c r="H12" s="14">
        <f>DATE($D$7,7,0)</f>
        <v>42916</v>
      </c>
    </row>
    <row r="13" spans="2:8" x14ac:dyDescent="0.25">
      <c r="F13" s="15">
        <f>SUMPRODUCT((Sorties_Stock!$D$9:$D$65000&gt;="01/01/2017")*((Sorties_Stock!$D$9:$D$65000&lt;="31/12/2017")*(Sorties_Stock!$G$9:$G$65000)))</f>
        <v>7</v>
      </c>
      <c r="G13" s="14">
        <f>DATE($D$7,7,1)</f>
        <v>42917</v>
      </c>
      <c r="H13" s="14">
        <f>DATE($D$7,8,0)</f>
        <v>42947</v>
      </c>
    </row>
    <row r="14" spans="2:8" x14ac:dyDescent="0.25">
      <c r="G14" s="14">
        <f>DATE($D$7,8,1)</f>
        <v>42948</v>
      </c>
      <c r="H14" s="14">
        <f>DATE($D$7,9,0)</f>
        <v>42978</v>
      </c>
    </row>
    <row r="15" spans="2:8" x14ac:dyDescent="0.25">
      <c r="G15" s="14">
        <f>DATE($D$7,9,1)</f>
        <v>42979</v>
      </c>
      <c r="H15" s="14">
        <f>DATE($D$7,10,0)</f>
        <v>43008</v>
      </c>
    </row>
    <row r="16" spans="2:8" x14ac:dyDescent="0.25">
      <c r="F16" t="s">
        <v>20</v>
      </c>
      <c r="G16" s="14">
        <f>DATE($D$7,10,1)</f>
        <v>43009</v>
      </c>
      <c r="H16" s="14">
        <f>DATE($D$7,11,0)</f>
        <v>43039</v>
      </c>
    </row>
    <row r="17" spans="6:8" x14ac:dyDescent="0.25">
      <c r="F17" s="15" t="e">
        <f>SUMPRODUCT((Sorties_Stock!$D$9:$D$65000&gt;=DATEVALUE(TEXT(G7,"jj/mm/aaaaa")))*((Sorties_Stock!$D$9:$D$65000&lt;=DATEVALUE(TEXT(H18,"jj/mm/aaaa")*(Sorties_Stock!$G$9:$G$65000)))))</f>
        <v>#VALUE!</v>
      </c>
      <c r="G17" s="14">
        <f>DATE($D$7,11,1)</f>
        <v>43040</v>
      </c>
      <c r="H17" s="14">
        <f>DATE($D$7,12,0)</f>
        <v>43069</v>
      </c>
    </row>
    <row r="18" spans="6:8" x14ac:dyDescent="0.25">
      <c r="G18" s="14">
        <f>DATE($D$7,12,1)</f>
        <v>43070</v>
      </c>
      <c r="H18" s="14">
        <f>DATE($D$7+1,1,0)</f>
        <v>43100</v>
      </c>
    </row>
  </sheetData>
  <mergeCells count="2">
    <mergeCell ref="B10:E10"/>
    <mergeCell ref="B7:C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8:I91"/>
  <sheetViews>
    <sheetView workbookViewId="0">
      <pane ySplit="8" topLeftCell="A9" activePane="bottomLeft" state="frozen"/>
      <selection pane="bottomLeft" activeCell="F19" sqref="F19"/>
    </sheetView>
  </sheetViews>
  <sheetFormatPr baseColWidth="10" defaultRowHeight="15" x14ac:dyDescent="0.25"/>
  <cols>
    <col min="1" max="1" width="18.5703125" customWidth="1"/>
    <col min="2" max="3" width="14.7109375" customWidth="1"/>
    <col min="4" max="4" width="27.28515625" customWidth="1"/>
    <col min="5" max="5" width="18.7109375" customWidth="1"/>
    <col min="6" max="6" width="11.5703125" customWidth="1"/>
    <col min="7" max="7" width="17.28515625" customWidth="1"/>
    <col min="8" max="8" width="17.140625" customWidth="1"/>
    <col min="9" max="9" width="11.5703125" customWidth="1"/>
  </cols>
  <sheetData>
    <row r="8" spans="1:9" ht="45" customHeight="1" x14ac:dyDescent="0.25">
      <c r="A8" s="12" t="s">
        <v>4</v>
      </c>
      <c r="B8" s="12" t="s">
        <v>9</v>
      </c>
      <c r="C8" s="12" t="s">
        <v>10</v>
      </c>
      <c r="D8" s="12" t="s">
        <v>11</v>
      </c>
      <c r="E8" s="12" t="s">
        <v>5</v>
      </c>
      <c r="F8" s="12" t="s">
        <v>6</v>
      </c>
      <c r="G8" s="12" t="s">
        <v>7</v>
      </c>
      <c r="H8" s="11" t="s">
        <v>8</v>
      </c>
      <c r="I8" s="10" t="s">
        <v>16</v>
      </c>
    </row>
    <row r="9" spans="1:9" x14ac:dyDescent="0.25">
      <c r="A9" s="8" t="s">
        <v>13</v>
      </c>
      <c r="B9" s="8"/>
      <c r="C9" s="8"/>
      <c r="D9" s="8" t="s">
        <v>17</v>
      </c>
      <c r="E9" s="8" t="s">
        <v>1</v>
      </c>
      <c r="F9" s="8" t="s">
        <v>3</v>
      </c>
      <c r="G9" s="8">
        <v>2</v>
      </c>
      <c r="H9" s="13">
        <v>42823</v>
      </c>
      <c r="I9" s="9">
        <f>IF(Tableau2[[#This Row],[DATE DE REMISE AU SALARIE]]="","",Tableau2[[#This Row],[DATE DE REMISE AU SALARIE]]-Tableau2[[#This Row],[DATE DE REMISE AU RESPONSABLE HABILLEMENT]])</f>
        <v>3</v>
      </c>
    </row>
    <row r="10" spans="1:9" x14ac:dyDescent="0.25">
      <c r="A10" s="5" t="s">
        <v>14</v>
      </c>
      <c r="B10" s="5"/>
      <c r="C10" s="5"/>
      <c r="D10" s="5" t="s">
        <v>14</v>
      </c>
      <c r="E10" s="5" t="s">
        <v>0</v>
      </c>
      <c r="F10" s="5" t="s">
        <v>2</v>
      </c>
      <c r="G10" s="5">
        <v>2</v>
      </c>
      <c r="H10" s="4">
        <v>42821</v>
      </c>
      <c r="I10" s="9">
        <f>IF(Tableau2[[#This Row],[DATE DE REMISE AU SALARIE]]="","",Tableau2[[#This Row],[DATE DE REMISE AU SALARIE]]-Tableau2[[#This Row],[DATE DE REMISE AU RESPONSABLE HABILLEMENT]])</f>
        <v>0</v>
      </c>
    </row>
    <row r="11" spans="1:9" x14ac:dyDescent="0.25">
      <c r="A11" s="8" t="s">
        <v>12</v>
      </c>
      <c r="B11" s="8"/>
      <c r="C11" s="8"/>
      <c r="D11" s="8" t="s">
        <v>15</v>
      </c>
      <c r="E11" s="8" t="s">
        <v>0</v>
      </c>
      <c r="F11" s="8" t="s">
        <v>2</v>
      </c>
      <c r="G11" s="8">
        <v>3</v>
      </c>
      <c r="H11" s="13">
        <v>42823</v>
      </c>
      <c r="I11" s="9">
        <f>IF(Tableau2[[#This Row],[DATE DE REMISE AU SALARIE]]="","",Tableau2[[#This Row],[DATE DE REMISE AU SALARIE]]-Tableau2[[#This Row],[DATE DE REMISE AU RESPONSABLE HABILLEMENT]])</f>
        <v>0</v>
      </c>
    </row>
    <row r="12" spans="1:9" ht="15" customHeight="1" x14ac:dyDescent="0.25">
      <c r="A12" s="8"/>
      <c r="B12" s="8"/>
      <c r="C12" s="8"/>
      <c r="D12" s="8"/>
      <c r="E12" s="8"/>
      <c r="F12" s="8"/>
      <c r="G12" s="8"/>
      <c r="H12" s="13"/>
      <c r="I12" s="9" t="str">
        <f>IF(Tableau2[[#This Row],[DATE DE REMISE AU SALARIE]]="","",Tableau2[[#This Row],[DATE DE REMISE AU SALARIE]]-Tableau2[[#This Row],[DATE DE REMISE AU RESPONSABLE HABILLEMENT]])</f>
        <v/>
      </c>
    </row>
    <row r="13" spans="1:9" x14ac:dyDescent="0.25">
      <c r="A13" s="5"/>
      <c r="B13" s="5"/>
      <c r="C13" s="5"/>
      <c r="D13" s="5"/>
      <c r="E13" s="5"/>
      <c r="F13" s="5"/>
      <c r="G13" s="5"/>
      <c r="H13" s="4"/>
      <c r="I13" s="9"/>
    </row>
    <row r="15" spans="1:9" x14ac:dyDescent="0.25">
      <c r="A15" s="5"/>
      <c r="B15" s="5"/>
      <c r="C15" s="5"/>
      <c r="D15" s="5"/>
      <c r="E15" s="5"/>
      <c r="F15" s="5"/>
      <c r="G15" s="5"/>
      <c r="H15" s="5"/>
      <c r="I15" s="6" t="str">
        <f t="shared" ref="I15:I21" si="0">IF(H15="","",H15-D15)</f>
        <v/>
      </c>
    </row>
    <row r="16" spans="1:9" x14ac:dyDescent="0.25">
      <c r="A16" s="5"/>
      <c r="B16" s="5"/>
      <c r="C16" s="5"/>
      <c r="D16" s="5"/>
      <c r="E16" s="5"/>
      <c r="F16" s="5"/>
      <c r="G16" s="5"/>
      <c r="H16" s="5"/>
      <c r="I16" s="6" t="str">
        <f t="shared" si="0"/>
        <v/>
      </c>
    </row>
    <row r="17" spans="1:9" x14ac:dyDescent="0.25">
      <c r="A17" s="5"/>
      <c r="B17" s="5"/>
      <c r="C17" s="5"/>
      <c r="D17" s="5"/>
      <c r="E17" s="5"/>
      <c r="F17" s="5"/>
      <c r="G17" s="5"/>
      <c r="H17" s="5"/>
      <c r="I17" s="6" t="str">
        <f t="shared" si="0"/>
        <v/>
      </c>
    </row>
    <row r="18" spans="1:9" x14ac:dyDescent="0.25">
      <c r="A18" s="5"/>
      <c r="B18" s="5"/>
      <c r="C18" s="5"/>
      <c r="D18" s="5"/>
      <c r="E18" s="5"/>
      <c r="F18" s="5"/>
      <c r="G18" s="5"/>
      <c r="H18" s="5"/>
      <c r="I18" s="6" t="str">
        <f t="shared" si="0"/>
        <v/>
      </c>
    </row>
    <row r="19" spans="1:9" x14ac:dyDescent="0.25">
      <c r="A19" s="5"/>
      <c r="B19" s="5"/>
      <c r="C19" s="5"/>
      <c r="D19" s="5"/>
      <c r="E19" s="5"/>
      <c r="F19" s="5"/>
      <c r="G19" s="5"/>
      <c r="H19" s="5"/>
      <c r="I19" s="6" t="str">
        <f t="shared" si="0"/>
        <v/>
      </c>
    </row>
    <row r="20" spans="1:9" x14ac:dyDescent="0.25">
      <c r="A20" s="5"/>
      <c r="B20" s="5"/>
      <c r="C20" s="5"/>
      <c r="D20" s="5"/>
      <c r="E20" s="5"/>
      <c r="F20" s="5"/>
      <c r="G20" s="5"/>
      <c r="H20" s="5"/>
      <c r="I20" s="6" t="str">
        <f t="shared" si="0"/>
        <v/>
      </c>
    </row>
    <row r="21" spans="1:9" x14ac:dyDescent="0.25">
      <c r="A21" s="5"/>
      <c r="B21" s="5"/>
      <c r="C21" s="5"/>
      <c r="D21" s="5"/>
      <c r="E21" s="5"/>
      <c r="F21" s="5"/>
      <c r="G21" s="5"/>
      <c r="H21" s="5"/>
      <c r="I21" s="6" t="str">
        <f t="shared" si="0"/>
        <v/>
      </c>
    </row>
    <row r="22" spans="1:9" x14ac:dyDescent="0.25">
      <c r="A22" s="7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7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3"/>
    </row>
    <row r="25" spans="1:9" x14ac:dyDescent="0.25">
      <c r="A25" s="3"/>
    </row>
    <row r="26" spans="1:9" x14ac:dyDescent="0.25">
      <c r="A26" s="3"/>
    </row>
    <row r="27" spans="1:9" x14ac:dyDescent="0.25">
      <c r="A27" s="3"/>
    </row>
    <row r="28" spans="1:9" x14ac:dyDescent="0.25">
      <c r="A28" s="3"/>
    </row>
    <row r="29" spans="1:9" x14ac:dyDescent="0.25">
      <c r="A29" s="3"/>
    </row>
    <row r="30" spans="1:9" x14ac:dyDescent="0.25">
      <c r="A30" s="3"/>
    </row>
    <row r="31" spans="1:9" x14ac:dyDescent="0.25">
      <c r="A31" s="3"/>
    </row>
    <row r="32" spans="1:9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  <row r="80" spans="1: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</sheetData>
  <pageMargins left="0.25" right="0.25" top="0.75" bottom="0.75" header="0.3" footer="0.3"/>
  <pageSetup paperSize="9" scale="9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Statistiques</vt:lpstr>
      <vt:lpstr>Sorties_Stock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 Julien</dc:creator>
  <cp:lastModifiedBy>RIO Julien</cp:lastModifiedBy>
  <cp:lastPrinted>2017-03-30T12:11:11Z</cp:lastPrinted>
  <dcterms:created xsi:type="dcterms:W3CDTF">2017-02-23T07:05:29Z</dcterms:created>
  <dcterms:modified xsi:type="dcterms:W3CDTF">2017-03-31T14:23:04Z</dcterms:modified>
</cp:coreProperties>
</file>