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d800e064aebda18/Documents/Sandrine/Entreprise/dossier utile en entreprise/FABTEC/"/>
    </mc:Choice>
  </mc:AlternateContent>
  <xr:revisionPtr revIDLastSave="89" documentId="8_{0272483C-44F0-4808-82CF-07D00DA24A0F}" xr6:coauthVersionLast="46" xr6:coauthVersionMax="46" xr10:uidLastSave="{C08FA513-A90B-4141-A95E-CA86705F802E}"/>
  <bookViews>
    <workbookView xWindow="-120" yWindow="-120" windowWidth="29040" windowHeight="15840" xr2:uid="{0E994B26-5D8C-4ADF-AE18-42D591F388C4}"/>
  </bookViews>
  <sheets>
    <sheet name="Feuil1" sheetId="1" r:id="rId1"/>
  </sheets>
  <definedNames>
    <definedName name="Long_tube">Feuil1!$B$2</definedName>
    <definedName name="Perte_dec">Feuil1!$E$3</definedName>
    <definedName name="Qtt_tube">Feuil1!$B$3</definedName>
    <definedName name="solver_adj" localSheetId="0" hidden="1">Feuil1!$B$12:$F$32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Feuil1!$G$9</definedName>
    <definedName name="solver_typ" localSheetId="0" hidden="1">3</definedName>
    <definedName name="solver_val" localSheetId="0" hidden="1">18.2</definedName>
    <definedName name="solver_ver" localSheetId="0" hidden="1">3</definedName>
    <definedName name="Tot_Long_tube">Feuil1!$G$9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/>
  <c r="B3" i="1"/>
  <c r="B4" i="1" s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12" i="1"/>
  <c r="B9" i="1"/>
  <c r="F9" i="1"/>
  <c r="E9" i="1"/>
  <c r="D9" i="1"/>
  <c r="C9" i="1"/>
  <c r="C33" i="1"/>
  <c r="D33" i="1"/>
  <c r="E33" i="1"/>
  <c r="F33" i="1"/>
  <c r="B33" i="1"/>
  <c r="G9" i="1" l="1"/>
  <c r="K9" i="1" l="1"/>
  <c r="A12" i="1"/>
  <c r="H12" i="1" s="1"/>
  <c r="A13" i="1" l="1"/>
  <c r="H13" i="1" s="1"/>
  <c r="K12" i="1" l="1"/>
  <c r="A14" i="1"/>
  <c r="H14" i="1" s="1"/>
  <c r="I13" i="1"/>
  <c r="K13" i="1" s="1"/>
  <c r="A15" i="1" l="1"/>
  <c r="H15" i="1" s="1"/>
  <c r="I14" i="1"/>
  <c r="K14" i="1" s="1"/>
  <c r="A16" i="1" l="1"/>
  <c r="H16" i="1" s="1"/>
  <c r="I15" i="1"/>
  <c r="K15" i="1" l="1"/>
  <c r="A17" i="1"/>
  <c r="H17" i="1" s="1"/>
  <c r="I16" i="1"/>
  <c r="K16" i="1" s="1"/>
  <c r="A18" i="1" l="1"/>
  <c r="H18" i="1" s="1"/>
  <c r="I17" i="1"/>
  <c r="K17" i="1" s="1"/>
  <c r="A19" i="1" l="1"/>
  <c r="H19" i="1" s="1"/>
  <c r="I18" i="1"/>
  <c r="A20" i="1" l="1"/>
  <c r="H20" i="1" s="1"/>
  <c r="I19" i="1"/>
  <c r="K19" i="1" s="1"/>
  <c r="K18" i="1"/>
  <c r="A21" i="1" l="1"/>
  <c r="H21" i="1" s="1"/>
  <c r="I20" i="1"/>
  <c r="K20" i="1" s="1"/>
  <c r="A22" i="1" l="1"/>
  <c r="H22" i="1" s="1"/>
  <c r="I21" i="1"/>
  <c r="K21" i="1" s="1"/>
  <c r="A23" i="1" l="1"/>
  <c r="H23" i="1" s="1"/>
  <c r="I22" i="1"/>
  <c r="K22" i="1" s="1"/>
  <c r="A24" i="1" l="1"/>
  <c r="H24" i="1" s="1"/>
  <c r="I23" i="1"/>
  <c r="K23" i="1" s="1"/>
  <c r="A25" i="1" l="1"/>
  <c r="H25" i="1" s="1"/>
  <c r="I24" i="1"/>
  <c r="K24" i="1" s="1"/>
  <c r="A26" i="1" l="1"/>
  <c r="H26" i="1" s="1"/>
  <c r="I25" i="1"/>
  <c r="K25" i="1" s="1"/>
  <c r="A27" i="1" l="1"/>
  <c r="H27" i="1" s="1"/>
  <c r="I26" i="1"/>
  <c r="K26" i="1" s="1"/>
  <c r="A28" i="1" l="1"/>
  <c r="H28" i="1" s="1"/>
  <c r="I27" i="1"/>
  <c r="K27" i="1" s="1"/>
  <c r="A29" i="1" l="1"/>
  <c r="H29" i="1" s="1"/>
  <c r="I28" i="1"/>
  <c r="K28" i="1" s="1"/>
  <c r="A30" i="1" l="1"/>
  <c r="H30" i="1" s="1"/>
  <c r="I29" i="1"/>
  <c r="K29" i="1" s="1"/>
  <c r="A31" i="1" l="1"/>
  <c r="H31" i="1" s="1"/>
  <c r="I30" i="1"/>
  <c r="K30" i="1" s="1"/>
  <c r="A32" i="1" l="1"/>
  <c r="I31" i="1"/>
  <c r="K31" i="1" s="1"/>
  <c r="I32" i="1" l="1"/>
  <c r="I33" i="1" s="1"/>
  <c r="H32" i="1"/>
  <c r="K32" i="1" l="1"/>
  <c r="K33" i="1" s="1"/>
</calcChain>
</file>

<file path=xl/sharedStrings.xml><?xml version="1.0" encoding="utf-8"?>
<sst xmlns="http://schemas.openxmlformats.org/spreadsheetml/2006/main" count="26" uniqueCount="22">
  <si>
    <t>Longueur de tube</t>
  </si>
  <si>
    <t>Quantité</t>
  </si>
  <si>
    <t>Qtte</t>
  </si>
  <si>
    <t>Longueur totale</t>
  </si>
  <si>
    <t>Longueur totale de tube</t>
  </si>
  <si>
    <t>Longueur à découper</t>
  </si>
  <si>
    <t>Qté</t>
  </si>
  <si>
    <t>Perte constatée</t>
  </si>
  <si>
    <t>Tube N°</t>
  </si>
  <si>
    <t>Perte par tube</t>
  </si>
  <si>
    <t>A</t>
  </si>
  <si>
    <t>B</t>
  </si>
  <si>
    <t>C</t>
  </si>
  <si>
    <t>D</t>
  </si>
  <si>
    <t>E</t>
  </si>
  <si>
    <t>Commande</t>
  </si>
  <si>
    <t>A compléter</t>
  </si>
  <si>
    <t>Longueur utilisée</t>
  </si>
  <si>
    <t>Longueur max</t>
  </si>
  <si>
    <t>Perte à la découpe</t>
  </si>
  <si>
    <t>Nbre de coupe</t>
  </si>
  <si>
    <t>Perte de découpe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</si>
</sst>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 Light"/>
      <family val="2"/>
    </font>
    <font>
      <b/>
      <sz val="11"/>
      <color theme="1"/>
      <name val="Calibri Light"/>
      <family val="2"/>
    </font>
    <font>
      <sz val="8"/>
      <name val="Calibri Light"/>
      <family val="2"/>
    </font>
    <font>
      <b/>
      <sz val="11"/>
      <color rgb="FFFF0000"/>
      <name val="Calibri Light"/>
      <family val="2"/>
    </font>
    <font>
      <i/>
      <sz val="11"/>
      <color theme="1"/>
      <name val="Calibri Light"/>
      <family val="2"/>
    </font>
    <font>
      <i/>
      <sz val="11"/>
      <color rgb="FFFF0000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FC5E93FF-6284-4BC0-8898-211B3DE060A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428625</xdr:colOff>
      <xdr:row>3</xdr:row>
      <xdr:rowOff>38101</xdr:rowOff>
    </xdr:from>
    <xdr:to>
      <xdr:col>15</xdr:col>
      <xdr:colOff>800100</xdr:colOff>
      <xdr:row>16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CA10CE6-28C8-493A-A50E-DFAD5CBEBE04}"/>
            </a:ext>
          </a:extLst>
        </xdr:cNvPr>
        <xdr:cNvSpPr txBox="1"/>
      </xdr:nvSpPr>
      <xdr:spPr>
        <a:xfrm>
          <a:off x="10525125" y="609601"/>
          <a:ext cx="3724275" cy="30194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 mon problème. </a:t>
          </a:r>
        </a:p>
        <a:p>
          <a:r>
            <a:rPr lang="fr-FR" sz="1100"/>
            <a:t>- Longueur</a:t>
          </a:r>
          <a:r>
            <a:rPr lang="fr-FR" sz="1100" baseline="0"/>
            <a:t> du tube à donner, souvent aux alentours de 6 mètres, c'est une variable !! </a:t>
          </a:r>
          <a:br>
            <a:rPr lang="fr-FR" sz="1100" baseline="0"/>
          </a:br>
          <a:r>
            <a:rPr lang="fr-FR" sz="1100" baseline="0"/>
            <a:t>- Les commandes des clients sont variables en quantité et en longueur de coupe également des variables </a:t>
          </a:r>
          <a:br>
            <a:rPr lang="fr-FR" sz="1100" baseline="0"/>
          </a:br>
          <a:r>
            <a:rPr lang="fr-FR" sz="1100" baseline="0"/>
            <a:t>- mm de perte à la découpe en règle générale 3 mm et là aussi une variable</a:t>
          </a:r>
          <a:br>
            <a:rPr lang="fr-FR" sz="1100" baseline="0"/>
          </a:br>
          <a:r>
            <a:rPr lang="fr-FR" sz="1100" baseline="0"/>
            <a:t>En fontion des commandes, je veux connaitre </a:t>
          </a:r>
          <a:r>
            <a:rPr lang="fr-FR" sz="1100" b="1" baseline="0">
              <a:solidFill>
                <a:srgbClr val="FF0000"/>
              </a:solidFill>
            </a:rPr>
            <a:t>la quantité de tube nécéssaires. </a:t>
          </a:r>
          <a:br>
            <a:rPr lang="fr-FR" sz="1100" b="1" baseline="0">
              <a:solidFill>
                <a:srgbClr val="FF0000"/>
              </a:solidFill>
            </a:rPr>
          </a:br>
          <a:r>
            <a:rPr lang="fr-FR" sz="1100" baseline="0"/>
            <a:t>Mais également que le tableau ci-contre se remplisse et me donne pour chaque tubes ( tube 1 , tube 2, tube 3 ..... ) la quantité de découpe à réaliser, en fonction des longueurs à découper et de la perte par découpe. (fond vert) </a:t>
          </a:r>
          <a:br>
            <a:rPr lang="fr-FR" sz="1100" baseline="0"/>
          </a:br>
          <a:r>
            <a:rPr lang="fr-FR" sz="1100" baseline="0"/>
            <a:t>Le nombre de découpe doit également s'incrémenter tout seul. (fond bleu)</a:t>
          </a:r>
          <a:br>
            <a:rPr lang="fr-FR" sz="1100" baseline="0"/>
          </a:br>
          <a:r>
            <a:rPr lang="fr-FR" sz="1100" baseline="0"/>
            <a:t>Actuellement, je compte à la main et je saisie à la main !!!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F73C0-BC97-4F1E-A394-FB51E0D28896}">
  <dimension ref="A2:V33"/>
  <sheetViews>
    <sheetView tabSelected="1" workbookViewId="0">
      <selection activeCell="J16" sqref="J16"/>
    </sheetView>
  </sheetViews>
  <sheetFormatPr baseColWidth="10" defaultRowHeight="15" x14ac:dyDescent="0.25"/>
  <cols>
    <col min="1" max="1" width="22.25" style="2" bestFit="1" customWidth="1"/>
    <col min="2" max="10" width="11" style="2"/>
    <col min="11" max="11" width="11.25" style="7" customWidth="1"/>
    <col min="12" max="16384" width="11" style="2"/>
  </cols>
  <sheetData>
    <row r="2" spans="1:22" x14ac:dyDescent="0.25">
      <c r="A2" s="1" t="s">
        <v>0</v>
      </c>
      <c r="B2" s="3">
        <v>6.02</v>
      </c>
      <c r="E2" s="2" t="s">
        <v>19</v>
      </c>
    </row>
    <row r="3" spans="1:22" x14ac:dyDescent="0.25">
      <c r="A3" s="1" t="s">
        <v>1</v>
      </c>
      <c r="B3" s="5">
        <f>ROUNDUP(Tot_Long_tube/Long_tube,0)</f>
        <v>4</v>
      </c>
      <c r="E3" s="3">
        <v>3.0000000000000001E-3</v>
      </c>
      <c r="H3" s="3" t="s">
        <v>16</v>
      </c>
    </row>
    <row r="4" spans="1:22" x14ac:dyDescent="0.25">
      <c r="A4" s="1" t="s">
        <v>4</v>
      </c>
      <c r="B4" s="4">
        <f>Long_tube*Qtt_tube</f>
        <v>24.08</v>
      </c>
    </row>
    <row r="6" spans="1:22" x14ac:dyDescent="0.25">
      <c r="A6" s="1" t="s">
        <v>15</v>
      </c>
      <c r="B6" s="1" t="s">
        <v>10</v>
      </c>
      <c r="C6" s="1" t="s">
        <v>11</v>
      </c>
      <c r="D6" s="1" t="s">
        <v>12</v>
      </c>
      <c r="E6" s="1" t="s">
        <v>13</v>
      </c>
      <c r="F6" s="1" t="s">
        <v>14</v>
      </c>
      <c r="M6"/>
    </row>
    <row r="7" spans="1:22" ht="27" customHeight="1" x14ac:dyDescent="0.25">
      <c r="A7" s="1" t="s">
        <v>5</v>
      </c>
      <c r="B7" s="3">
        <v>0.8</v>
      </c>
      <c r="C7" s="3">
        <v>1.3</v>
      </c>
      <c r="D7" s="3">
        <v>0.7</v>
      </c>
      <c r="E7" s="3"/>
      <c r="F7" s="3"/>
      <c r="M7"/>
    </row>
    <row r="8" spans="1:22" ht="27" customHeight="1" x14ac:dyDescent="0.25">
      <c r="A8" s="1" t="s">
        <v>2</v>
      </c>
      <c r="B8" s="3">
        <v>12</v>
      </c>
      <c r="C8" s="3">
        <v>5</v>
      </c>
      <c r="D8" s="3">
        <v>3</v>
      </c>
      <c r="E8" s="3"/>
      <c r="F8" s="3"/>
      <c r="K8" s="8" t="s">
        <v>7</v>
      </c>
      <c r="M8"/>
    </row>
    <row r="9" spans="1:22" s="7" customFormat="1" x14ac:dyDescent="0.25">
      <c r="A9" s="7" t="s">
        <v>3</v>
      </c>
      <c r="B9" s="10">
        <f>B8*B7</f>
        <v>9.6000000000000014</v>
      </c>
      <c r="C9" s="10">
        <f>C8*C7</f>
        <v>6.5</v>
      </c>
      <c r="D9" s="10">
        <f>D8*D7</f>
        <v>2.0999999999999996</v>
      </c>
      <c r="E9" s="10">
        <f>E8*E7</f>
        <v>0</v>
      </c>
      <c r="F9" s="10">
        <f>F8*F7</f>
        <v>0</v>
      </c>
      <c r="G9" s="11">
        <f>SUM(B9:F9)</f>
        <v>18.200000000000003</v>
      </c>
      <c r="H9" s="11"/>
      <c r="J9" s="2"/>
      <c r="K9" s="9">
        <f>B4-G9</f>
        <v>5.8799999999999955</v>
      </c>
      <c r="M9" s="12"/>
    </row>
    <row r="10" spans="1:22" x14ac:dyDescent="0.25">
      <c r="K10" s="9"/>
      <c r="M10"/>
      <c r="Q10" s="7"/>
      <c r="R10" s="7"/>
      <c r="S10" s="7"/>
      <c r="T10" s="7"/>
      <c r="U10" s="7"/>
      <c r="V10" s="7"/>
    </row>
    <row r="11" spans="1:22" ht="30.75" thickBot="1" x14ac:dyDescent="0.3">
      <c r="A11" s="15" t="s">
        <v>8</v>
      </c>
      <c r="B11" s="17" t="s">
        <v>6</v>
      </c>
      <c r="C11" s="17" t="s">
        <v>6</v>
      </c>
      <c r="D11" s="17" t="s">
        <v>6</v>
      </c>
      <c r="E11" s="17" t="s">
        <v>6</v>
      </c>
      <c r="F11" s="17" t="s">
        <v>6</v>
      </c>
      <c r="G11" s="14" t="s">
        <v>20</v>
      </c>
      <c r="H11" s="14" t="s">
        <v>21</v>
      </c>
      <c r="I11" s="6" t="s">
        <v>17</v>
      </c>
      <c r="J11" s="6" t="s">
        <v>18</v>
      </c>
      <c r="K11" s="8" t="s">
        <v>9</v>
      </c>
      <c r="M11"/>
      <c r="Q11" s="7"/>
      <c r="R11" s="7"/>
      <c r="S11" s="7"/>
      <c r="T11" s="7"/>
      <c r="U11" s="7"/>
      <c r="V11" s="7"/>
    </row>
    <row r="12" spans="1:22" x14ac:dyDescent="0.25">
      <c r="A12" s="16">
        <f>B3</f>
        <v>4</v>
      </c>
      <c r="B12" s="18">
        <v>5</v>
      </c>
      <c r="C12" s="19">
        <v>1</v>
      </c>
      <c r="D12" s="19">
        <v>1</v>
      </c>
      <c r="E12" s="19"/>
      <c r="F12" s="20"/>
      <c r="G12" s="27">
        <v>6</v>
      </c>
      <c r="H12" s="13">
        <f>IF(A12="","",G12*Perte_dec)</f>
        <v>1.8000000000000002E-2</v>
      </c>
      <c r="I12" s="2">
        <f>IFERROR(SUMPRODUCT($B$7:$F$7,B12:F12)+H12,"")</f>
        <v>6.0179999999999998</v>
      </c>
      <c r="J12" s="2">
        <f>$B$2</f>
        <v>6.02</v>
      </c>
      <c r="K12" s="9">
        <f>IFERROR(IF(I12=0,"",J12-I12),"")</f>
        <v>1.9999999999997797E-3</v>
      </c>
      <c r="M12"/>
      <c r="Q12" s="7"/>
      <c r="R12" s="7"/>
      <c r="S12" s="7"/>
      <c r="T12" s="7"/>
      <c r="U12" s="7"/>
      <c r="V12" s="7"/>
    </row>
    <row r="13" spans="1:22" x14ac:dyDescent="0.25">
      <c r="A13" s="16">
        <f>IFERROR(IF(A12&lt;=1,"",A12-1),"")</f>
        <v>3</v>
      </c>
      <c r="B13" s="21">
        <v>5</v>
      </c>
      <c r="C13" s="22">
        <v>1</v>
      </c>
      <c r="D13" s="22">
        <v>1</v>
      </c>
      <c r="E13" s="22"/>
      <c r="F13" s="23"/>
      <c r="G13" s="27">
        <v>6</v>
      </c>
      <c r="H13" s="13">
        <f>IF(A13="","",G13*Perte_dec)</f>
        <v>1.8000000000000002E-2</v>
      </c>
      <c r="I13" s="2">
        <f t="shared" ref="I13:I32" si="0">IFERROR(SUMPRODUCT($B$7:$F$7,B13:F13)+H13,"")</f>
        <v>6.0179999999999998</v>
      </c>
      <c r="J13" s="2">
        <f t="shared" ref="J13:J32" si="1">$B$2</f>
        <v>6.02</v>
      </c>
      <c r="K13" s="9">
        <f t="shared" ref="K13:K32" si="2">IFERROR(IF(I13=0,"",J13-I13),"")</f>
        <v>1.9999999999997797E-3</v>
      </c>
      <c r="M13"/>
      <c r="Q13" s="7"/>
      <c r="R13" s="7"/>
      <c r="S13" s="7"/>
      <c r="T13" s="7"/>
      <c r="U13" s="7"/>
      <c r="V13" s="7"/>
    </row>
    <row r="14" spans="1:22" x14ac:dyDescent="0.25">
      <c r="A14" s="16">
        <f t="shared" ref="A14:A32" si="3">IFERROR(IF(A13&lt;=1,"",A13-1),"")</f>
        <v>2</v>
      </c>
      <c r="B14" s="21">
        <v>2</v>
      </c>
      <c r="C14" s="22">
        <v>3</v>
      </c>
      <c r="D14" s="22"/>
      <c r="E14" s="22"/>
      <c r="F14" s="23"/>
      <c r="G14" s="27">
        <v>5</v>
      </c>
      <c r="H14" s="13">
        <f>IF(A14="","",G14*Perte_dec)</f>
        <v>1.4999999999999999E-2</v>
      </c>
      <c r="I14" s="2">
        <f t="shared" si="0"/>
        <v>5.5149999999999997</v>
      </c>
      <c r="J14" s="2">
        <f t="shared" si="1"/>
        <v>6.02</v>
      </c>
      <c r="K14" s="9">
        <f t="shared" si="2"/>
        <v>0.50499999999999989</v>
      </c>
      <c r="M14"/>
      <c r="Q14" s="7"/>
      <c r="R14" s="7"/>
      <c r="S14" s="7"/>
      <c r="T14" s="7"/>
      <c r="U14" s="7"/>
      <c r="V14" s="7"/>
    </row>
    <row r="15" spans="1:22" x14ac:dyDescent="0.25">
      <c r="A15" s="16">
        <f t="shared" si="3"/>
        <v>1</v>
      </c>
      <c r="B15" s="21"/>
      <c r="C15" s="22"/>
      <c r="D15" s="22">
        <v>1</v>
      </c>
      <c r="E15" s="22"/>
      <c r="F15" s="23"/>
      <c r="G15" s="27">
        <v>1</v>
      </c>
      <c r="H15" s="13">
        <f>IF(A15="","",G15*Perte_dec)</f>
        <v>3.0000000000000001E-3</v>
      </c>
      <c r="I15" s="2">
        <f t="shared" si="0"/>
        <v>0.70299999999999996</v>
      </c>
      <c r="J15" s="2">
        <f t="shared" si="1"/>
        <v>6.02</v>
      </c>
      <c r="K15" s="9">
        <f t="shared" si="2"/>
        <v>5.3169999999999993</v>
      </c>
      <c r="M15"/>
      <c r="Q15" s="7"/>
      <c r="R15" s="7"/>
      <c r="S15" s="7"/>
      <c r="T15" s="7"/>
      <c r="U15" s="7"/>
      <c r="V15" s="7"/>
    </row>
    <row r="16" spans="1:22" x14ac:dyDescent="0.25">
      <c r="A16" s="16" t="str">
        <f t="shared" si="3"/>
        <v/>
      </c>
      <c r="B16" s="21"/>
      <c r="C16" s="22"/>
      <c r="D16" s="22"/>
      <c r="E16" s="22"/>
      <c r="F16" s="23"/>
      <c r="G16" s="13"/>
      <c r="H16" s="13" t="str">
        <f>IF(A16="","",G16*Perte_dec)</f>
        <v/>
      </c>
      <c r="I16" s="2" t="str">
        <f t="shared" si="0"/>
        <v/>
      </c>
      <c r="J16" s="2">
        <f t="shared" si="1"/>
        <v>6.02</v>
      </c>
      <c r="K16" s="9" t="str">
        <f t="shared" si="2"/>
        <v/>
      </c>
      <c r="M16"/>
      <c r="Q16" s="7"/>
      <c r="R16" s="7"/>
      <c r="S16" s="7"/>
      <c r="T16" s="7"/>
      <c r="U16" s="7"/>
      <c r="V16" s="7"/>
    </row>
    <row r="17" spans="1:22" x14ac:dyDescent="0.25">
      <c r="A17" s="16" t="str">
        <f t="shared" si="3"/>
        <v/>
      </c>
      <c r="B17" s="21"/>
      <c r="C17" s="22"/>
      <c r="D17" s="22"/>
      <c r="E17" s="22"/>
      <c r="F17" s="23"/>
      <c r="G17" s="13"/>
      <c r="H17" s="13" t="str">
        <f>IF(A17="","",G17*Perte_dec)</f>
        <v/>
      </c>
      <c r="I17" s="2" t="str">
        <f t="shared" si="0"/>
        <v/>
      </c>
      <c r="J17" s="2">
        <f t="shared" si="1"/>
        <v>6.02</v>
      </c>
      <c r="K17" s="9" t="str">
        <f t="shared" si="2"/>
        <v/>
      </c>
      <c r="M17"/>
      <c r="Q17" s="7"/>
      <c r="R17" s="7"/>
      <c r="S17" s="7"/>
      <c r="T17" s="7"/>
      <c r="U17" s="7"/>
      <c r="V17" s="7"/>
    </row>
    <row r="18" spans="1:22" x14ac:dyDescent="0.25">
      <c r="A18" s="16" t="str">
        <f t="shared" si="3"/>
        <v/>
      </c>
      <c r="B18" s="21"/>
      <c r="C18" s="22"/>
      <c r="D18" s="22"/>
      <c r="E18" s="22"/>
      <c r="F18" s="23"/>
      <c r="G18" s="13"/>
      <c r="H18" s="13" t="str">
        <f>IF(A18="","",G18*Perte_dec)</f>
        <v/>
      </c>
      <c r="I18" s="2" t="str">
        <f t="shared" si="0"/>
        <v/>
      </c>
      <c r="J18" s="2">
        <f t="shared" si="1"/>
        <v>6.02</v>
      </c>
      <c r="K18" s="9" t="str">
        <f t="shared" si="2"/>
        <v/>
      </c>
      <c r="M18"/>
      <c r="Q18" s="7"/>
      <c r="R18" s="7"/>
      <c r="S18" s="7"/>
      <c r="T18" s="7"/>
      <c r="U18" s="7"/>
      <c r="V18" s="7"/>
    </row>
    <row r="19" spans="1:22" x14ac:dyDescent="0.25">
      <c r="A19" s="16" t="str">
        <f t="shared" si="3"/>
        <v/>
      </c>
      <c r="B19" s="21"/>
      <c r="C19" s="22"/>
      <c r="D19" s="22"/>
      <c r="E19" s="22"/>
      <c r="F19" s="23"/>
      <c r="G19" s="13"/>
      <c r="H19" s="13" t="str">
        <f>IF(A19="","",G19*Perte_dec)</f>
        <v/>
      </c>
      <c r="I19" s="2" t="str">
        <f t="shared" si="0"/>
        <v/>
      </c>
      <c r="J19" s="2">
        <f t="shared" si="1"/>
        <v>6.02</v>
      </c>
      <c r="K19" s="9" t="str">
        <f t="shared" si="2"/>
        <v/>
      </c>
      <c r="Q19" s="7"/>
      <c r="R19" s="7"/>
      <c r="S19" s="7"/>
      <c r="T19" s="7"/>
      <c r="U19" s="7"/>
      <c r="V19" s="7"/>
    </row>
    <row r="20" spans="1:22" x14ac:dyDescent="0.25">
      <c r="A20" s="16" t="str">
        <f t="shared" si="3"/>
        <v/>
      </c>
      <c r="B20" s="21"/>
      <c r="C20" s="22"/>
      <c r="D20" s="22"/>
      <c r="E20" s="22"/>
      <c r="F20" s="23"/>
      <c r="G20" s="13"/>
      <c r="H20" s="13" t="str">
        <f>IF(A20="","",G20*Perte_dec)</f>
        <v/>
      </c>
      <c r="I20" s="2" t="str">
        <f t="shared" si="0"/>
        <v/>
      </c>
      <c r="J20" s="2">
        <f t="shared" si="1"/>
        <v>6.02</v>
      </c>
      <c r="K20" s="9" t="str">
        <f t="shared" si="2"/>
        <v/>
      </c>
    </row>
    <row r="21" spans="1:22" x14ac:dyDescent="0.25">
      <c r="A21" s="16" t="str">
        <f t="shared" si="3"/>
        <v/>
      </c>
      <c r="B21" s="21"/>
      <c r="C21" s="22"/>
      <c r="D21" s="22"/>
      <c r="E21" s="22"/>
      <c r="F21" s="23"/>
      <c r="G21" s="13"/>
      <c r="H21" s="13" t="str">
        <f>IF(A21="","",G21*Perte_dec)</f>
        <v/>
      </c>
      <c r="I21" s="2" t="str">
        <f t="shared" si="0"/>
        <v/>
      </c>
      <c r="J21" s="2">
        <f t="shared" si="1"/>
        <v>6.02</v>
      </c>
      <c r="K21" s="9" t="str">
        <f t="shared" si="2"/>
        <v/>
      </c>
    </row>
    <row r="22" spans="1:22" x14ac:dyDescent="0.25">
      <c r="A22" s="16" t="str">
        <f t="shared" si="3"/>
        <v/>
      </c>
      <c r="B22" s="21"/>
      <c r="C22" s="22"/>
      <c r="D22" s="22"/>
      <c r="E22" s="22"/>
      <c r="F22" s="23"/>
      <c r="G22" s="13"/>
      <c r="H22" s="13" t="str">
        <f>IF(A22="","",G22*Perte_dec)</f>
        <v/>
      </c>
      <c r="I22" s="2" t="str">
        <f t="shared" si="0"/>
        <v/>
      </c>
      <c r="J22" s="2">
        <f t="shared" si="1"/>
        <v>6.02</v>
      </c>
      <c r="K22" s="9" t="str">
        <f t="shared" si="2"/>
        <v/>
      </c>
    </row>
    <row r="23" spans="1:22" x14ac:dyDescent="0.25">
      <c r="A23" s="16" t="str">
        <f t="shared" si="3"/>
        <v/>
      </c>
      <c r="B23" s="21"/>
      <c r="C23" s="22"/>
      <c r="D23" s="22"/>
      <c r="E23" s="22"/>
      <c r="F23" s="23"/>
      <c r="G23" s="13"/>
      <c r="H23" s="13" t="str">
        <f>IF(A23="","",G23*Perte_dec)</f>
        <v/>
      </c>
      <c r="I23" s="2" t="str">
        <f t="shared" si="0"/>
        <v/>
      </c>
      <c r="J23" s="2">
        <f t="shared" si="1"/>
        <v>6.02</v>
      </c>
      <c r="K23" s="9" t="str">
        <f t="shared" si="2"/>
        <v/>
      </c>
    </row>
    <row r="24" spans="1:22" x14ac:dyDescent="0.25">
      <c r="A24" s="16" t="str">
        <f t="shared" si="3"/>
        <v/>
      </c>
      <c r="B24" s="21"/>
      <c r="C24" s="22"/>
      <c r="D24" s="22"/>
      <c r="E24" s="22"/>
      <c r="F24" s="23"/>
      <c r="G24" s="13"/>
      <c r="H24" s="13" t="str">
        <f>IF(A24="","",G24*Perte_dec)</f>
        <v/>
      </c>
      <c r="I24" s="2" t="str">
        <f t="shared" si="0"/>
        <v/>
      </c>
      <c r="J24" s="2">
        <f t="shared" si="1"/>
        <v>6.02</v>
      </c>
      <c r="K24" s="9" t="str">
        <f t="shared" si="2"/>
        <v/>
      </c>
    </row>
    <row r="25" spans="1:22" x14ac:dyDescent="0.25">
      <c r="A25" s="16" t="str">
        <f t="shared" si="3"/>
        <v/>
      </c>
      <c r="B25" s="21"/>
      <c r="C25" s="22"/>
      <c r="D25" s="22"/>
      <c r="E25" s="22"/>
      <c r="F25" s="23"/>
      <c r="G25" s="13"/>
      <c r="H25" s="13" t="str">
        <f>IF(A25="","",G25*Perte_dec)</f>
        <v/>
      </c>
      <c r="I25" s="2" t="str">
        <f t="shared" si="0"/>
        <v/>
      </c>
      <c r="J25" s="2">
        <f t="shared" si="1"/>
        <v>6.02</v>
      </c>
      <c r="K25" s="9" t="str">
        <f t="shared" si="2"/>
        <v/>
      </c>
    </row>
    <row r="26" spans="1:22" x14ac:dyDescent="0.25">
      <c r="A26" s="16" t="str">
        <f t="shared" si="3"/>
        <v/>
      </c>
      <c r="B26" s="21"/>
      <c r="C26" s="22"/>
      <c r="D26" s="22"/>
      <c r="E26" s="22"/>
      <c r="F26" s="23"/>
      <c r="G26" s="13"/>
      <c r="H26" s="13" t="str">
        <f>IF(A26="","",G26*Perte_dec)</f>
        <v/>
      </c>
      <c r="I26" s="2" t="str">
        <f t="shared" si="0"/>
        <v/>
      </c>
      <c r="J26" s="2">
        <f t="shared" si="1"/>
        <v>6.02</v>
      </c>
      <c r="K26" s="9" t="str">
        <f t="shared" si="2"/>
        <v/>
      </c>
    </row>
    <row r="27" spans="1:22" x14ac:dyDescent="0.25">
      <c r="A27" s="16" t="str">
        <f t="shared" si="3"/>
        <v/>
      </c>
      <c r="B27" s="21"/>
      <c r="C27" s="22"/>
      <c r="D27" s="22"/>
      <c r="E27" s="22"/>
      <c r="F27" s="23"/>
      <c r="G27" s="13"/>
      <c r="H27" s="13" t="str">
        <f>IF(A27="","",G27*Perte_dec)</f>
        <v/>
      </c>
      <c r="I27" s="2" t="str">
        <f t="shared" si="0"/>
        <v/>
      </c>
      <c r="J27" s="2">
        <f t="shared" si="1"/>
        <v>6.02</v>
      </c>
      <c r="K27" s="9" t="str">
        <f t="shared" si="2"/>
        <v/>
      </c>
    </row>
    <row r="28" spans="1:22" x14ac:dyDescent="0.25">
      <c r="A28" s="16" t="str">
        <f t="shared" si="3"/>
        <v/>
      </c>
      <c r="B28" s="21"/>
      <c r="C28" s="22"/>
      <c r="D28" s="22"/>
      <c r="E28" s="22"/>
      <c r="F28" s="23"/>
      <c r="G28" s="13"/>
      <c r="H28" s="13" t="str">
        <f>IF(A28="","",G28*Perte_dec)</f>
        <v/>
      </c>
      <c r="I28" s="2" t="str">
        <f t="shared" si="0"/>
        <v/>
      </c>
      <c r="J28" s="2">
        <f t="shared" si="1"/>
        <v>6.02</v>
      </c>
      <c r="K28" s="9" t="str">
        <f t="shared" si="2"/>
        <v/>
      </c>
    </row>
    <row r="29" spans="1:22" x14ac:dyDescent="0.25">
      <c r="A29" s="16" t="str">
        <f t="shared" si="3"/>
        <v/>
      </c>
      <c r="B29" s="21"/>
      <c r="C29" s="22"/>
      <c r="D29" s="22"/>
      <c r="E29" s="22"/>
      <c r="F29" s="23"/>
      <c r="G29" s="13"/>
      <c r="H29" s="13" t="str">
        <f>IF(A29="","",G29*Perte_dec)</f>
        <v/>
      </c>
      <c r="I29" s="2" t="str">
        <f t="shared" si="0"/>
        <v/>
      </c>
      <c r="J29" s="2">
        <f t="shared" si="1"/>
        <v>6.02</v>
      </c>
      <c r="K29" s="9" t="str">
        <f t="shared" si="2"/>
        <v/>
      </c>
    </row>
    <row r="30" spans="1:22" x14ac:dyDescent="0.25">
      <c r="A30" s="16" t="str">
        <f t="shared" si="3"/>
        <v/>
      </c>
      <c r="B30" s="21"/>
      <c r="C30" s="22"/>
      <c r="D30" s="22"/>
      <c r="E30" s="22"/>
      <c r="F30" s="23"/>
      <c r="G30" s="13"/>
      <c r="H30" s="13" t="str">
        <f>IF(A30="","",G30*Perte_dec)</f>
        <v/>
      </c>
      <c r="I30" s="2" t="str">
        <f t="shared" si="0"/>
        <v/>
      </c>
      <c r="J30" s="2">
        <f t="shared" si="1"/>
        <v>6.02</v>
      </c>
      <c r="K30" s="9" t="str">
        <f t="shared" si="2"/>
        <v/>
      </c>
    </row>
    <row r="31" spans="1:22" x14ac:dyDescent="0.25">
      <c r="A31" s="16" t="str">
        <f t="shared" si="3"/>
        <v/>
      </c>
      <c r="B31" s="21"/>
      <c r="C31" s="22"/>
      <c r="D31" s="22"/>
      <c r="E31" s="22"/>
      <c r="F31" s="23"/>
      <c r="G31" s="13"/>
      <c r="H31" s="13" t="str">
        <f>IF(A31="","",G31*Perte_dec)</f>
        <v/>
      </c>
      <c r="I31" s="2" t="str">
        <f t="shared" si="0"/>
        <v/>
      </c>
      <c r="J31" s="2">
        <f t="shared" si="1"/>
        <v>6.02</v>
      </c>
      <c r="K31" s="9" t="str">
        <f t="shared" si="2"/>
        <v/>
      </c>
    </row>
    <row r="32" spans="1:22" ht="15.75" thickBot="1" x14ac:dyDescent="0.3">
      <c r="A32" s="16" t="str">
        <f t="shared" si="3"/>
        <v/>
      </c>
      <c r="B32" s="24"/>
      <c r="C32" s="25"/>
      <c r="D32" s="25"/>
      <c r="E32" s="25"/>
      <c r="F32" s="26"/>
      <c r="G32" s="13"/>
      <c r="H32" s="13" t="str">
        <f>IF(A32="","",G32*Perte_dec)</f>
        <v/>
      </c>
      <c r="I32" s="2" t="str">
        <f t="shared" si="0"/>
        <v/>
      </c>
      <c r="J32" s="2">
        <f t="shared" si="1"/>
        <v>6.02</v>
      </c>
      <c r="K32" s="9" t="str">
        <f t="shared" si="2"/>
        <v/>
      </c>
    </row>
    <row r="33" spans="2:11" x14ac:dyDescent="0.25">
      <c r="B33" s="2">
        <f>SUM(B12:B32)</f>
        <v>12</v>
      </c>
      <c r="C33" s="2">
        <f t="shared" ref="C33:F33" si="4">SUM(C12:C32)</f>
        <v>5</v>
      </c>
      <c r="D33" s="2">
        <f t="shared" si="4"/>
        <v>3</v>
      </c>
      <c r="E33" s="2">
        <f t="shared" si="4"/>
        <v>0</v>
      </c>
      <c r="F33" s="2">
        <f t="shared" si="4"/>
        <v>0</v>
      </c>
      <c r="I33" s="4">
        <f>SUM(I12:I32)</f>
        <v>18.253999999999998</v>
      </c>
      <c r="J33" s="4"/>
      <c r="K33" s="4">
        <f>SUM(K12:K32)</f>
        <v>5.8259999999999987</v>
      </c>
    </row>
  </sheetData>
  <phoneticPr fontId="2" type="noConversion"/>
  <pageMargins left="0.7" right="0.7" top="0.75" bottom="0.75" header="0.3" footer="0.3"/>
  <ignoredErrors>
    <ignoredError sqref="I13:I32" formulaRange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Long_tube</vt:lpstr>
      <vt:lpstr>Perte_dec</vt:lpstr>
      <vt:lpstr>Qtt_tube</vt:lpstr>
      <vt:lpstr>Tot_Long_tube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MORALES</dc:creator>
  <cp:lastModifiedBy>Sandrine MORALES</cp:lastModifiedBy>
  <dcterms:created xsi:type="dcterms:W3CDTF">2021-03-03T14:36:52Z</dcterms:created>
  <dcterms:modified xsi:type="dcterms:W3CDTF">2021-03-09T12:42:49Z</dcterms:modified>
</cp:coreProperties>
</file>