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émi BERTHON\Google Drive\Plug&amp;See\"/>
    </mc:Choice>
  </mc:AlternateContent>
  <bookViews>
    <workbookView xWindow="0" yWindow="0" windowWidth="19200" windowHeight="8200" activeTab="2"/>
  </bookViews>
  <sheets>
    <sheet name="Direct" sheetId="1" r:id="rId1"/>
    <sheet name="Indirect" sheetId="6" r:id="rId2"/>
    <sheet name="AdressBook" sheetId="5" r:id="rId3"/>
    <sheet name="Meetings" sheetId="3" r:id="rId4"/>
    <sheet name="Parametres" sheetId="4" r:id="rId5"/>
  </sheets>
  <definedNames>
    <definedName name="_xlnm._FilterDatabase" localSheetId="0" hidden="1">Direct!$A$1:$J$1</definedName>
    <definedName name="_xlnm._FilterDatabase" localSheetId="1" hidden="1">Indirect!$A$1:$I$1</definedName>
    <definedName name="Commerciaux">OFFSET(Parametres!$J$2,0,0,COUNTA(Parametres!$J:$J)-1)</definedName>
    <definedName name="Etapes_push">OFFSET(Parametres!$H$2,0,0,COUNTA(Parametres!$H:$H)-1)</definedName>
    <definedName name="Groupe_Direct">OFFSET(Parametres!$F$2,0,0,COUNTA(Parametres!$F:$F)-1)</definedName>
    <definedName name="Liste_autres">OFFSET(Indirect!$A$2,0,0,COUNTA(Indirect!$A:$A)-1)</definedName>
    <definedName name="Liste_groupement">OFFSET(Indirect!$F$2,0,0,COUNTA(Parametres!$F:$F)-1)</definedName>
    <definedName name="Liste_Magasin">OFFSET(Direct!$A$2,0,0,COUNTA(Direct!$A:$A)-1)</definedName>
    <definedName name="Nom_complet">OFFSET(AdressBook!$E$2,0,0,COUNTA(AdressBook!$E:$E)-1)</definedName>
    <definedName name="numéro_rdv">OFFSET(Parametres!$B$2,0,0,COUNTA(Parametres!$B:$B)-1)</definedName>
    <definedName name="objet_rdv">OFFSET(Parametres!$A$4,0,0,COUNTA(Parametres!$A:$A)-1)</definedName>
    <definedName name="Offre_commerciale">OFFSET(Parametres!$I$2,0,0,COUNTA(Parametres!$I:$I)-1)</definedName>
    <definedName name="prochaine_action">OFFSET(Parametres!$D$2,0,0,COUNTA(Parametres!$D:$D)-1)</definedName>
    <definedName name="Resultat">OFFSET(Parametres!$C$2,0,0,COUNTA(Parametres!$C:$C)-1)</definedName>
    <definedName name="Type_autres">OFFSET(Parametres!$G$2,0,0,COUNTA(Parametres!$G:$G)-1)</definedName>
    <definedName name="Type_rdv">OFFSET(Parametres!$E$2,0,0,COUNTA(Parametres!$E:$E)-1)</definedName>
  </definedName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5" l="1"/>
  <c r="E3" i="5"/>
  <c r="F5" i="6" l="1"/>
  <c r="F4" i="6"/>
  <c r="F3" i="6"/>
  <c r="J2" i="6"/>
  <c r="F2" i="6"/>
  <c r="K2" i="1"/>
  <c r="A3" i="3"/>
  <c r="A4" i="3"/>
  <c r="E2" i="5"/>
  <c r="G2" i="5"/>
  <c r="F22" i="1"/>
  <c r="F21" i="1"/>
  <c r="F35" i="1"/>
  <c r="F14" i="1"/>
  <c r="F18" i="1"/>
  <c r="F19" i="1"/>
  <c r="F26" i="1"/>
  <c r="F6" i="1"/>
  <c r="F28" i="1"/>
  <c r="F25" i="1"/>
  <c r="F7" i="1"/>
  <c r="F10" i="1"/>
  <c r="F39" i="1"/>
  <c r="F12" i="1"/>
  <c r="F34" i="1"/>
  <c r="F40" i="1"/>
  <c r="F36" i="1"/>
  <c r="F41" i="1"/>
  <c r="F33" i="1"/>
  <c r="F16" i="1"/>
  <c r="F9" i="1"/>
  <c r="F11" i="1"/>
  <c r="F23" i="1"/>
  <c r="F43" i="1"/>
  <c r="F47" i="1"/>
  <c r="F20" i="1"/>
  <c r="F31" i="1"/>
  <c r="F15" i="1"/>
  <c r="F3" i="1"/>
  <c r="F46" i="1"/>
  <c r="F17" i="1"/>
  <c r="F38" i="1"/>
  <c r="F8" i="1"/>
  <c r="F27" i="1"/>
  <c r="F24" i="1"/>
  <c r="F30" i="1"/>
  <c r="F42" i="1"/>
  <c r="F13" i="1"/>
  <c r="F5" i="1"/>
  <c r="F44" i="1"/>
  <c r="F45" i="1"/>
  <c r="F37" i="1"/>
  <c r="F29" i="1"/>
  <c r="F32" i="1"/>
  <c r="F4" i="1"/>
  <c r="F2" i="1"/>
  <c r="A2" i="3"/>
</calcChain>
</file>

<file path=xl/sharedStrings.xml><?xml version="1.0" encoding="utf-8"?>
<sst xmlns="http://schemas.openxmlformats.org/spreadsheetml/2006/main" count="428" uniqueCount="291">
  <si>
    <t>350 av. du Maréchal de Lattre de Tassigny</t>
  </si>
  <si>
    <t>BELLEGARDE SUR VALSERINE</t>
  </si>
  <si>
    <t>OPTIC 2000</t>
  </si>
  <si>
    <t>41 rue de la République</t>
  </si>
  <si>
    <t>32 Alexandre Berard</t>
  </si>
  <si>
    <t>AMBERIEU EN BUGEY</t>
  </si>
  <si>
    <t>OPTIQUE LEJEUNE - KRYS</t>
  </si>
  <si>
    <t>Les Arcades - rue A. Bérard</t>
  </si>
  <si>
    <t>GRAND OPTICAL</t>
  </si>
  <si>
    <t>7 Bis place Fernand Marquigny</t>
  </si>
  <si>
    <t>SOISSONS</t>
  </si>
  <si>
    <t>LES OPTICIENS MUTUALISTES</t>
  </si>
  <si>
    <t>29 Avenue Soleau</t>
  </si>
  <si>
    <t>ANTIBES</t>
  </si>
  <si>
    <t>5 Bis Place de Gaulle</t>
  </si>
  <si>
    <t>OPTIC LIBRE - L'ANTIBOISE D'OPTIQUE</t>
  </si>
  <si>
    <t>2 avenue du 24 Août</t>
  </si>
  <si>
    <t>BAUDOUIN OPTICIENS</t>
  </si>
  <si>
    <t>2 place de l'Hotel de ville</t>
  </si>
  <si>
    <t>SAINT - PERAY</t>
  </si>
  <si>
    <t>OPTICIENS MUTUALISTES AUBENAS</t>
  </si>
  <si>
    <t>18 Boulevard Pasteur</t>
  </si>
  <si>
    <t>AUBENAS</t>
  </si>
  <si>
    <t>OPTIC 2000 VALLIN OPTICIENS</t>
  </si>
  <si>
    <t>Place de la gare</t>
  </si>
  <si>
    <t>JOYEUSE</t>
  </si>
  <si>
    <t>CARRE DE L 'OPTIQUE</t>
  </si>
  <si>
    <t>8 avenue du Maréchal Juin</t>
  </si>
  <si>
    <t>NARBONNE</t>
  </si>
  <si>
    <t>EYES OPTIQUE SARL</t>
  </si>
  <si>
    <t>64 Avenue d'Espagne</t>
  </si>
  <si>
    <t>OPTIQUE SIGEAN</t>
  </si>
  <si>
    <t>13 Ave de Narbonne</t>
  </si>
  <si>
    <t>SIGEAN</t>
  </si>
  <si>
    <t>ARLES</t>
  </si>
  <si>
    <t>OPTIQUE LAMOUR</t>
  </si>
  <si>
    <t>10 avenue Camille Pelletan</t>
  </si>
  <si>
    <t>FOS SUR MER</t>
  </si>
  <si>
    <t>REGARD OPTIQUE</t>
  </si>
  <si>
    <t>SALON DE PROVENCE</t>
  </si>
  <si>
    <t>OPTIQUE LEROYER</t>
  </si>
  <si>
    <t>49 Avenue de la mer</t>
  </si>
  <si>
    <t>OUISTREHAM</t>
  </si>
  <si>
    <t>SARL ATHENA OPTIQUE</t>
  </si>
  <si>
    <t>3 RUE ANDREI SAKHAROV</t>
  </si>
  <si>
    <t>SAINT CONTEST</t>
  </si>
  <si>
    <t>OPTIQUE KRYS SARL HOLDING YP</t>
  </si>
  <si>
    <t>2 rue St Patrice</t>
  </si>
  <si>
    <t>BAYEUX</t>
  </si>
  <si>
    <t>LEMPEREUR OPTICIENS DEAUVILLE</t>
  </si>
  <si>
    <t>30 rue Désiré Le Hoc</t>
  </si>
  <si>
    <t>DEAUVILLE</t>
  </si>
  <si>
    <t>DEAUVILLE OPTIQUE</t>
  </si>
  <si>
    <t>25 rue Olliffe</t>
  </si>
  <si>
    <t>PUILBOREAU</t>
  </si>
  <si>
    <t>6 Place Charles de Gaulle</t>
  </si>
  <si>
    <t>ROYAN</t>
  </si>
  <si>
    <t>SARL MASCAT - OPTICAL CENTER</t>
  </si>
  <si>
    <t>VISUAL ST PIERRE</t>
  </si>
  <si>
    <t>13 Place Gambetta</t>
  </si>
  <si>
    <t>ST PIERRE D'OLERON</t>
  </si>
  <si>
    <t>52 rue de la République</t>
  </si>
  <si>
    <t>MARENNES</t>
  </si>
  <si>
    <t>OPTIQUE EUGENIE ET POUTEAUX</t>
  </si>
  <si>
    <t>21 Grande Rue Francois Mitterrand</t>
  </si>
  <si>
    <t>LIGNIERES</t>
  </si>
  <si>
    <t>LABEL OPTIC SARL SODABA</t>
  </si>
  <si>
    <t>18 rue Fernand Duruisseau</t>
  </si>
  <si>
    <t>SANCOINS</t>
  </si>
  <si>
    <t>9 place Duclos</t>
  </si>
  <si>
    <t>DINAN</t>
  </si>
  <si>
    <t>SARL VUE SUR RANCE</t>
  </si>
  <si>
    <t>C.C Intermarché</t>
  </si>
  <si>
    <t>TADEN - DINAN</t>
  </si>
  <si>
    <t>2 Bis rue fulgence bienvenue</t>
  </si>
  <si>
    <t>LANGUEUX</t>
  </si>
  <si>
    <t>OPTIQUE ROUSSELIE</t>
  </si>
  <si>
    <t>35 avenue Victor Hugo</t>
  </si>
  <si>
    <t>TERRASSON</t>
  </si>
  <si>
    <t>CLARO AFFLELOU - SARL PLUMARSAC</t>
  </si>
  <si>
    <t>Avenue Louis Suder</t>
  </si>
  <si>
    <t>MARSAC SUR L'ISLE</t>
  </si>
  <si>
    <t>OPTICAL CENTER</t>
  </si>
  <si>
    <t>9 route de Besançon</t>
  </si>
  <si>
    <t>Zac Le Gouille des Sauges</t>
  </si>
  <si>
    <t>DOUBS</t>
  </si>
  <si>
    <t>OPTIC 2000 SA BARHER</t>
  </si>
  <si>
    <t>21 Rue de grenoble</t>
  </si>
  <si>
    <t>EVREUX</t>
  </si>
  <si>
    <t>OPTIQUE DES QUATRE SAISONS</t>
  </si>
  <si>
    <t>7 Place des Quatre Saisons</t>
  </si>
  <si>
    <t>VAL DE REUIL</t>
  </si>
  <si>
    <t>SARL COURTINE OPTIQUE</t>
  </si>
  <si>
    <t>4 Rue Courtine</t>
  </si>
  <si>
    <t>GRAND OPTICAL LABORDE 2</t>
  </si>
  <si>
    <t>1 rue du Pont de l'Eure</t>
  </si>
  <si>
    <t>LE NEUBOURG</t>
  </si>
  <si>
    <t>ATOL OPTICIENS SARL CEZAME</t>
  </si>
  <si>
    <t>4 rue de Cappeville</t>
  </si>
  <si>
    <t>GISORS</t>
  </si>
  <si>
    <t>SARL OPTILUNE KRYS</t>
  </si>
  <si>
    <t>27 rue Aux Huiliers</t>
  </si>
  <si>
    <t>VERNON</t>
  </si>
  <si>
    <t>SARL OPTIQUE DE LA CALONNE</t>
  </si>
  <si>
    <t>30 rue de l'Abbaye</t>
  </si>
  <si>
    <t>CORMEILLES</t>
  </si>
  <si>
    <t>OPTIQUE PHOTO DE L'ANDELLE</t>
  </si>
  <si>
    <t>1 place du Marché</t>
  </si>
  <si>
    <t>PONT SAINT PIERRE</t>
  </si>
  <si>
    <t>OPTIQUE CLIN D'ŒIL</t>
  </si>
  <si>
    <t>C.CCIAL INTERMARCHE</t>
  </si>
  <si>
    <t>34 B Rue du Neubourg</t>
  </si>
  <si>
    <t>ST PIERRE DES FLEURS</t>
  </si>
  <si>
    <t>OPTIQUE FLEURY SARL</t>
  </si>
  <si>
    <t>28 Rue Pouyer Quertier</t>
  </si>
  <si>
    <t>FLEURY SUR ANDELLE</t>
  </si>
  <si>
    <t>6 rue Général De Gaulle</t>
  </si>
  <si>
    <t>LOUVIERS</t>
  </si>
  <si>
    <t>ALAIN AFFLELOU BELLEGARDE</t>
  </si>
  <si>
    <t>OPTIC 2000 BELLEGARDE</t>
  </si>
  <si>
    <t>OPTIC 2000 AMBERIEU</t>
  </si>
  <si>
    <t>GRAND OPTICAL SOISSONS</t>
  </si>
  <si>
    <t>LES OPTICIENS MUTUALISTES ANTIBES</t>
  </si>
  <si>
    <t>Nom</t>
  </si>
  <si>
    <t>adresse</t>
  </si>
  <si>
    <t>CP</t>
  </si>
  <si>
    <t>Ville</t>
  </si>
  <si>
    <t>Pays</t>
  </si>
  <si>
    <t>Tel</t>
  </si>
  <si>
    <t>ALAIN AFFELOU</t>
  </si>
  <si>
    <t>OPTICIENS MUTUALISTES</t>
  </si>
  <si>
    <t>Réseau</t>
  </si>
  <si>
    <t>Date</t>
  </si>
  <si>
    <t>Objet RDV</t>
  </si>
  <si>
    <t>Numéro RDV</t>
  </si>
  <si>
    <t>R1</t>
  </si>
  <si>
    <t>R2</t>
  </si>
  <si>
    <t>R3</t>
  </si>
  <si>
    <t>R4</t>
  </si>
  <si>
    <t>R+</t>
  </si>
  <si>
    <t>N° RDV</t>
  </si>
  <si>
    <t>Résultat</t>
  </si>
  <si>
    <t>Pas intéressé</t>
  </si>
  <si>
    <t>Intéressé pour + tard</t>
  </si>
  <si>
    <t>Prospect chaud</t>
  </si>
  <si>
    <t>Ref</t>
  </si>
  <si>
    <t>Prochaine action</t>
  </si>
  <si>
    <t>1ère commande attendue</t>
  </si>
  <si>
    <t>Échéance</t>
  </si>
  <si>
    <t>Point de vente</t>
  </si>
  <si>
    <t>Email</t>
  </si>
  <si>
    <t>Département</t>
  </si>
  <si>
    <t>Région</t>
  </si>
  <si>
    <t>01200</t>
  </si>
  <si>
    <t>01500</t>
  </si>
  <si>
    <t>02200</t>
  </si>
  <si>
    <t>06600</t>
  </si>
  <si>
    <t>07130</t>
  </si>
  <si>
    <t>07200</t>
  </si>
  <si>
    <t>07260</t>
  </si>
  <si>
    <t>KRYS</t>
  </si>
  <si>
    <t>GENERALE OPTIQUE ARLES</t>
  </si>
  <si>
    <t>GENERALE D'OPTIQUE</t>
  </si>
  <si>
    <t>GENERALE D'OPTIQUE PUILBOREAU</t>
  </si>
  <si>
    <t>VISUAL</t>
  </si>
  <si>
    <t>LYNX</t>
  </si>
  <si>
    <t>LYNX OPTIQUE ANTIBES</t>
  </si>
  <si>
    <t>ATOL</t>
  </si>
  <si>
    <t>Rue Herpy l'Arlésienne</t>
  </si>
  <si>
    <t>ZAC de Fourchon</t>
  </si>
  <si>
    <t>C.C Hyper U</t>
  </si>
  <si>
    <t>Route de NANTES</t>
  </si>
  <si>
    <t>CC Concorde</t>
  </si>
  <si>
    <t>30 rue Antoine de Lavoisier</t>
  </si>
  <si>
    <t>Dernier RDV</t>
  </si>
  <si>
    <t>Structure</t>
  </si>
  <si>
    <t>Type</t>
  </si>
  <si>
    <t>Type RDV</t>
  </si>
  <si>
    <t>Fournisseur</t>
  </si>
  <si>
    <t>Civilité</t>
  </si>
  <si>
    <t>Prénom</t>
  </si>
  <si>
    <t>Mobile</t>
  </si>
  <si>
    <t>Caroline</t>
  </si>
  <si>
    <t>PRIEST</t>
  </si>
  <si>
    <t>Fixe</t>
  </si>
  <si>
    <t>Nom complet</t>
  </si>
  <si>
    <t>Caroline PRIEST</t>
  </si>
  <si>
    <t>Interlocuteur</t>
  </si>
  <si>
    <t>Commande HT</t>
  </si>
  <si>
    <t>Résultat RDV</t>
  </si>
  <si>
    <t>Prochaine action RDV</t>
  </si>
  <si>
    <t>Grossiste</t>
  </si>
  <si>
    <t>France</t>
  </si>
  <si>
    <t>OPTIC 2000 ROYAN</t>
  </si>
  <si>
    <t>LYNX OPTIQUE MARENNES</t>
  </si>
  <si>
    <t>ALAIN AFFLELOU DINAN</t>
  </si>
  <si>
    <t>OPTICAL CENTER DOUBS</t>
  </si>
  <si>
    <t>ALAIN AFFLELOU LOUVIERS</t>
  </si>
  <si>
    <t>Partenariat possible</t>
  </si>
  <si>
    <t>Partenariat signé</t>
  </si>
  <si>
    <t>Signer contrat</t>
  </si>
  <si>
    <t>Bizdev</t>
  </si>
  <si>
    <t>Envoyer contrat</t>
  </si>
  <si>
    <t>R5</t>
  </si>
  <si>
    <t>R6</t>
  </si>
  <si>
    <t>Lieu</t>
  </si>
  <si>
    <t>Les Arcades</t>
  </si>
  <si>
    <t>rue A. Bérard</t>
  </si>
  <si>
    <t>Centre commercial Leclerc</t>
  </si>
  <si>
    <t>Rte de Pelissanne</t>
  </si>
  <si>
    <t>ATOL LES OPTICIENS</t>
  </si>
  <si>
    <t>ATELIER JEAN PEUPLU</t>
  </si>
  <si>
    <t>SHANGAI CMIEUX</t>
  </si>
  <si>
    <t>75000</t>
  </si>
  <si>
    <t>72000</t>
  </si>
  <si>
    <t>699560</t>
  </si>
  <si>
    <t>SHANGAI</t>
  </si>
  <si>
    <t>Chine</t>
  </si>
  <si>
    <t>PARIS</t>
  </si>
  <si>
    <t>LE MANS</t>
  </si>
  <si>
    <t>caroline.priest@afflelou.optic</t>
  </si>
  <si>
    <t>Mademoiselle</t>
  </si>
  <si>
    <t>Prescripteur</t>
  </si>
  <si>
    <t>Apporteur</t>
  </si>
  <si>
    <t>Ecosystème</t>
  </si>
  <si>
    <t>Centrale</t>
  </si>
  <si>
    <t>Shops</t>
  </si>
  <si>
    <t>1a- Contact brut/Suspect</t>
  </si>
  <si>
    <t>1b- Contact qualifié/Lead</t>
  </si>
  <si>
    <t>2a- Besoins identifiés</t>
  </si>
  <si>
    <t>3a- Client actif</t>
  </si>
  <si>
    <t>3b- Client inactif</t>
  </si>
  <si>
    <t>4a- Parrain/facilitateur</t>
  </si>
  <si>
    <t>4b- Sponsor/guerrier</t>
  </si>
  <si>
    <t>2b- Reformulation besoin</t>
  </si>
  <si>
    <t>Offre commerciale</t>
  </si>
  <si>
    <t>2- Offre 2</t>
  </si>
  <si>
    <t>3- Offre 3</t>
  </si>
  <si>
    <t>1- Offre 1</t>
  </si>
  <si>
    <t>4- Offre 4</t>
  </si>
  <si>
    <t>5- Offre 5</t>
  </si>
  <si>
    <t>0a- Perdu sans retour</t>
  </si>
  <si>
    <t>0b- Perdu à retravailler</t>
  </si>
  <si>
    <t>Groupement Direct</t>
  </si>
  <si>
    <t>Type Indirect</t>
  </si>
  <si>
    <t>Ouvert</t>
  </si>
  <si>
    <t>1ère commande obtenue</t>
  </si>
  <si>
    <t>Nouveau RDV pris</t>
  </si>
  <si>
    <t>Nouvelle commande obtenue</t>
  </si>
  <si>
    <t>Relance commerciale</t>
  </si>
  <si>
    <t>Documentation commerciale</t>
  </si>
  <si>
    <t>Documentation technique</t>
  </si>
  <si>
    <t>Documentation générale</t>
  </si>
  <si>
    <t>Echange technique</t>
  </si>
  <si>
    <t>Négociation commerciale</t>
  </si>
  <si>
    <t>Nouvelle commande attendue</t>
  </si>
  <si>
    <t>R7</t>
  </si>
  <si>
    <t>R8</t>
  </si>
  <si>
    <t>R9</t>
  </si>
  <si>
    <t>Etapes Push</t>
  </si>
  <si>
    <t>2c- Argumentation solution</t>
  </si>
  <si>
    <t>Présentation rapide</t>
  </si>
  <si>
    <t>Reprendre contact</t>
  </si>
  <si>
    <t>Entretenir la relation</t>
  </si>
  <si>
    <t>Présenter la société</t>
  </si>
  <si>
    <t>Prendre contact</t>
  </si>
  <si>
    <t>Présenter une nouvelle offre</t>
  </si>
  <si>
    <t>Mettre en place un partenariat</t>
  </si>
  <si>
    <t>Vendre une solution</t>
  </si>
  <si>
    <t>0- Générique</t>
  </si>
  <si>
    <t>Annulé</t>
  </si>
  <si>
    <t>Direct</t>
  </si>
  <si>
    <t>Big deal</t>
  </si>
  <si>
    <t>Autres partenaire</t>
  </si>
  <si>
    <t>Commerciaux</t>
  </si>
  <si>
    <t>Commercial 1</t>
  </si>
  <si>
    <t>Commercial 2</t>
  </si>
  <si>
    <t>Commercial</t>
  </si>
  <si>
    <t>Contact principal</t>
  </si>
  <si>
    <t>Commercial 3</t>
  </si>
  <si>
    <t>Commercial 4</t>
  </si>
  <si>
    <t>Commercial 5</t>
  </si>
  <si>
    <t>Objectif</t>
  </si>
  <si>
    <t>Monsieur</t>
  </si>
  <si>
    <t>Robert</t>
  </si>
  <si>
    <t>HENRI</t>
  </si>
  <si>
    <t>robert.henri@lunettes.com</t>
  </si>
  <si>
    <t>Madame</t>
  </si>
  <si>
    <t>Chantal</t>
  </si>
  <si>
    <t>GOYA</t>
  </si>
  <si>
    <t>chantal.goya@krys.fr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</si>
</sst>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00"/>
    <numFmt numFmtId="165" formatCode="0#&quot; &quot;##&quot; &quot;##&quot; &quot;##&quot; &quot;##"/>
    <numFmt numFmtId="166" formatCode="#,##0\ &quot;€&quot;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/>
    <xf numFmtId="0" fontId="1" fillId="0" borderId="0" xfId="0" applyFont="1" applyAlignment="1">
      <alignment vertical="center" wrapText="1"/>
    </xf>
    <xf numFmtId="164" fontId="1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1" xfId="0" applyBorder="1"/>
    <xf numFmtId="49" fontId="0" fillId="0" borderId="1" xfId="0" applyNumberFormat="1" applyBorder="1"/>
    <xf numFmtId="165" fontId="0" fillId="0" borderId="1" xfId="0" applyNumberFormat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49" fontId="2" fillId="0" borderId="1" xfId="1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chantal.goya@krys.fr" TargetMode="External"/><Relationship Id="rId2" Type="http://schemas.openxmlformats.org/officeDocument/2006/relationships/hyperlink" Target="mailto:robert.henri@lunettes.com" TargetMode="External"/><Relationship Id="rId1" Type="http://schemas.openxmlformats.org/officeDocument/2006/relationships/hyperlink" Target="mailto:caroline.priest@afflelou.optic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1:B2"/>
    </sheetView>
  </sheetViews>
  <sheetFormatPr baseColWidth="10" defaultRowHeight="14.5" x14ac:dyDescent="0.35"/>
  <cols>
    <col min="1" max="1" width="32.7265625" bestFit="1" customWidth="1"/>
    <col min="2" max="3" width="31.7265625" customWidth="1"/>
    <col min="4" max="4" width="32.36328125" bestFit="1" customWidth="1"/>
    <col min="5" max="5" width="10.90625" style="12"/>
    <col min="6" max="6" width="10.90625" style="10"/>
    <col min="7" max="7" width="10.90625" style="3"/>
    <col min="8" max="8" width="25.08984375" bestFit="1" customWidth="1"/>
    <col min="10" max="10" width="12.6328125" style="15" bestFit="1" customWidth="1"/>
    <col min="11" max="11" width="11.453125" style="14" bestFit="1" customWidth="1"/>
  </cols>
  <sheetData>
    <row r="1" spans="1:11" x14ac:dyDescent="0.35">
      <c r="A1" t="s">
        <v>123</v>
      </c>
      <c r="B1" t="s">
        <v>131</v>
      </c>
      <c r="C1" t="s">
        <v>205</v>
      </c>
      <c r="D1" t="s">
        <v>124</v>
      </c>
      <c r="E1" s="12" t="s">
        <v>125</v>
      </c>
      <c r="F1" s="10" t="s">
        <v>151</v>
      </c>
      <c r="G1" s="3" t="s">
        <v>152</v>
      </c>
      <c r="H1" t="s">
        <v>126</v>
      </c>
      <c r="I1" t="s">
        <v>127</v>
      </c>
      <c r="J1" s="15" t="s">
        <v>128</v>
      </c>
      <c r="K1" s="14" t="s">
        <v>174</v>
      </c>
    </row>
    <row r="2" spans="1:11" x14ac:dyDescent="0.35">
      <c r="A2" s="2" t="s">
        <v>118</v>
      </c>
      <c r="B2" s="2" t="s">
        <v>129</v>
      </c>
      <c r="C2" s="2"/>
      <c r="D2" s="2" t="s">
        <v>0</v>
      </c>
      <c r="E2" s="13" t="s">
        <v>153</v>
      </c>
      <c r="F2" s="11" t="str">
        <f t="shared" ref="F2:F47" si="0">LEFT(E2,2)</f>
        <v>01</v>
      </c>
      <c r="G2" s="5"/>
      <c r="H2" s="2" t="s">
        <v>1</v>
      </c>
      <c r="I2" t="s">
        <v>192</v>
      </c>
      <c r="J2" s="15">
        <v>490085137</v>
      </c>
      <c r="K2" s="14">
        <f>_xlfn.MAXIFS(Meetings!$L:$L,Meetings!$D:$D,$A2)</f>
        <v>42843</v>
      </c>
    </row>
    <row r="3" spans="1:11" x14ac:dyDescent="0.35">
      <c r="A3" s="2" t="s">
        <v>195</v>
      </c>
      <c r="B3" s="2" t="s">
        <v>129</v>
      </c>
      <c r="C3" s="2"/>
      <c r="D3" s="2" t="s">
        <v>69</v>
      </c>
      <c r="E3" s="13">
        <v>22100</v>
      </c>
      <c r="F3" s="11" t="str">
        <f t="shared" si="0"/>
        <v>22</v>
      </c>
      <c r="G3" s="5"/>
      <c r="H3" s="2" t="s">
        <v>70</v>
      </c>
      <c r="I3" t="s">
        <v>192</v>
      </c>
    </row>
    <row r="4" spans="1:11" x14ac:dyDescent="0.35">
      <c r="A4" s="2" t="s">
        <v>197</v>
      </c>
      <c r="B4" s="2" t="s">
        <v>129</v>
      </c>
      <c r="C4" s="2"/>
      <c r="D4" s="2" t="s">
        <v>116</v>
      </c>
      <c r="E4" s="13">
        <v>27400</v>
      </c>
      <c r="F4" s="11" t="str">
        <f t="shared" si="0"/>
        <v>27</v>
      </c>
      <c r="G4" s="5"/>
      <c r="H4" s="2" t="s">
        <v>117</v>
      </c>
      <c r="I4" t="s">
        <v>192</v>
      </c>
    </row>
    <row r="5" spans="1:11" x14ac:dyDescent="0.35">
      <c r="A5" s="2" t="s">
        <v>97</v>
      </c>
      <c r="B5" s="2" t="s">
        <v>167</v>
      </c>
      <c r="C5" s="2"/>
      <c r="D5" s="2" t="s">
        <v>98</v>
      </c>
      <c r="E5" s="13">
        <v>27140</v>
      </c>
      <c r="F5" s="11" t="str">
        <f t="shared" si="0"/>
        <v>27</v>
      </c>
      <c r="G5" s="5"/>
      <c r="H5" s="2" t="s">
        <v>99</v>
      </c>
      <c r="I5" t="s">
        <v>192</v>
      </c>
    </row>
    <row r="6" spans="1:11" x14ac:dyDescent="0.35">
      <c r="A6" s="2" t="s">
        <v>17</v>
      </c>
      <c r="B6" s="2"/>
      <c r="C6" s="2"/>
      <c r="D6" s="2" t="s">
        <v>18</v>
      </c>
      <c r="E6" s="13" t="s">
        <v>157</v>
      </c>
      <c r="F6" s="11" t="str">
        <f t="shared" si="0"/>
        <v>07</v>
      </c>
      <c r="G6" s="5"/>
      <c r="H6" s="2" t="s">
        <v>19</v>
      </c>
      <c r="I6" t="s">
        <v>192</v>
      </c>
    </row>
    <row r="7" spans="1:11" x14ac:dyDescent="0.35">
      <c r="A7" s="2" t="s">
        <v>26</v>
      </c>
      <c r="B7" s="2"/>
      <c r="C7" s="2"/>
      <c r="D7" s="2" t="s">
        <v>27</v>
      </c>
      <c r="E7" s="13">
        <v>11000</v>
      </c>
      <c r="F7" s="11" t="str">
        <f t="shared" si="0"/>
        <v>11</v>
      </c>
      <c r="G7" s="5"/>
      <c r="H7" s="2" t="s">
        <v>28</v>
      </c>
      <c r="I7" t="s">
        <v>192</v>
      </c>
    </row>
    <row r="8" spans="1:11" x14ac:dyDescent="0.35">
      <c r="A8" s="2" t="s">
        <v>79</v>
      </c>
      <c r="B8" s="2" t="s">
        <v>129</v>
      </c>
      <c r="C8" s="2"/>
      <c r="D8" s="2" t="s">
        <v>80</v>
      </c>
      <c r="E8" s="13">
        <v>24430</v>
      </c>
      <c r="F8" s="11" t="str">
        <f t="shared" si="0"/>
        <v>24</v>
      </c>
      <c r="G8" s="5"/>
      <c r="H8" s="2" t="s">
        <v>81</v>
      </c>
      <c r="I8" t="s">
        <v>192</v>
      </c>
    </row>
    <row r="9" spans="1:11" x14ac:dyDescent="0.35">
      <c r="A9" s="2" t="s">
        <v>52</v>
      </c>
      <c r="B9" s="2"/>
      <c r="C9" s="2"/>
      <c r="D9" s="2" t="s">
        <v>53</v>
      </c>
      <c r="E9" s="13">
        <v>14800</v>
      </c>
      <c r="F9" s="11" t="str">
        <f t="shared" si="0"/>
        <v>14</v>
      </c>
      <c r="G9" s="5"/>
      <c r="H9" s="2" t="s">
        <v>51</v>
      </c>
      <c r="I9" t="s">
        <v>192</v>
      </c>
    </row>
    <row r="10" spans="1:11" x14ac:dyDescent="0.35">
      <c r="A10" s="2" t="s">
        <v>29</v>
      </c>
      <c r="B10" s="2"/>
      <c r="C10" s="2"/>
      <c r="D10" s="2" t="s">
        <v>30</v>
      </c>
      <c r="E10" s="13">
        <v>11100</v>
      </c>
      <c r="F10" s="11" t="str">
        <f t="shared" si="0"/>
        <v>11</v>
      </c>
      <c r="G10" s="5"/>
      <c r="H10" s="2" t="s">
        <v>28</v>
      </c>
      <c r="I10" t="s">
        <v>192</v>
      </c>
    </row>
    <row r="11" spans="1:11" x14ac:dyDescent="0.35">
      <c r="A11" s="2" t="s">
        <v>163</v>
      </c>
      <c r="B11" s="2" t="s">
        <v>162</v>
      </c>
      <c r="C11" s="2" t="s">
        <v>170</v>
      </c>
      <c r="D11" s="2" t="s">
        <v>171</v>
      </c>
      <c r="E11" s="13">
        <v>17138</v>
      </c>
      <c r="F11" s="11" t="str">
        <f t="shared" si="0"/>
        <v>17</v>
      </c>
      <c r="G11" s="5"/>
      <c r="H11" s="2" t="s">
        <v>54</v>
      </c>
      <c r="I11" t="s">
        <v>192</v>
      </c>
    </row>
    <row r="12" spans="1:11" x14ac:dyDescent="0.35">
      <c r="A12" s="2" t="s">
        <v>161</v>
      </c>
      <c r="B12" s="2" t="s">
        <v>162</v>
      </c>
      <c r="C12" s="2" t="s">
        <v>169</v>
      </c>
      <c r="D12" s="2" t="s">
        <v>168</v>
      </c>
      <c r="E12" s="13">
        <v>13200</v>
      </c>
      <c r="F12" s="11" t="str">
        <f t="shared" si="0"/>
        <v>13</v>
      </c>
      <c r="G12" s="5"/>
      <c r="H12" s="2" t="s">
        <v>34</v>
      </c>
      <c r="I12" t="s">
        <v>192</v>
      </c>
    </row>
    <row r="13" spans="1:11" x14ac:dyDescent="0.35">
      <c r="A13" s="2" t="s">
        <v>94</v>
      </c>
      <c r="B13" s="2" t="s">
        <v>8</v>
      </c>
      <c r="C13" s="2"/>
      <c r="D13" s="2" t="s">
        <v>95</v>
      </c>
      <c r="E13" s="13">
        <v>27110</v>
      </c>
      <c r="F13" s="11" t="str">
        <f t="shared" si="0"/>
        <v>27</v>
      </c>
      <c r="G13" s="5"/>
      <c r="H13" s="2" t="s">
        <v>96</v>
      </c>
      <c r="I13" t="s">
        <v>192</v>
      </c>
    </row>
    <row r="14" spans="1:11" x14ac:dyDescent="0.35">
      <c r="A14" s="2" t="s">
        <v>121</v>
      </c>
      <c r="B14" s="2" t="s">
        <v>8</v>
      </c>
      <c r="C14" s="2"/>
      <c r="D14" s="2" t="s">
        <v>9</v>
      </c>
      <c r="E14" s="13" t="s">
        <v>155</v>
      </c>
      <c r="F14" s="11" t="str">
        <f t="shared" si="0"/>
        <v>02</v>
      </c>
      <c r="G14" s="5"/>
      <c r="H14" s="2" t="s">
        <v>10</v>
      </c>
      <c r="I14" t="s">
        <v>192</v>
      </c>
    </row>
    <row r="15" spans="1:11" x14ac:dyDescent="0.35">
      <c r="A15" s="2" t="s">
        <v>66</v>
      </c>
      <c r="B15" s="2"/>
      <c r="C15" s="2"/>
      <c r="D15" s="2" t="s">
        <v>67</v>
      </c>
      <c r="E15" s="13">
        <v>18600</v>
      </c>
      <c r="F15" s="11" t="str">
        <f t="shared" si="0"/>
        <v>18</v>
      </c>
      <c r="G15" s="5"/>
      <c r="H15" s="2" t="s">
        <v>68</v>
      </c>
      <c r="I15" t="s">
        <v>192</v>
      </c>
    </row>
    <row r="16" spans="1:11" x14ac:dyDescent="0.35">
      <c r="A16" s="2" t="s">
        <v>49</v>
      </c>
      <c r="B16" s="2"/>
      <c r="C16" s="2"/>
      <c r="D16" s="2" t="s">
        <v>50</v>
      </c>
      <c r="E16" s="13">
        <v>14800</v>
      </c>
      <c r="F16" s="11" t="str">
        <f t="shared" si="0"/>
        <v>14</v>
      </c>
      <c r="G16" s="5"/>
      <c r="H16" s="2" t="s">
        <v>51</v>
      </c>
      <c r="I16" t="s">
        <v>192</v>
      </c>
    </row>
    <row r="17" spans="1:9" x14ac:dyDescent="0.35">
      <c r="A17" s="2" t="s">
        <v>11</v>
      </c>
      <c r="B17" s="2" t="s">
        <v>130</v>
      </c>
      <c r="C17" s="2"/>
      <c r="D17" s="2" t="s">
        <v>74</v>
      </c>
      <c r="E17" s="13">
        <v>22360</v>
      </c>
      <c r="F17" s="11" t="str">
        <f t="shared" si="0"/>
        <v>22</v>
      </c>
      <c r="G17" s="5"/>
      <c r="H17" s="2" t="s">
        <v>75</v>
      </c>
      <c r="I17" t="s">
        <v>192</v>
      </c>
    </row>
    <row r="18" spans="1:9" x14ac:dyDescent="0.35">
      <c r="A18" s="2" t="s">
        <v>122</v>
      </c>
      <c r="B18" s="2" t="s">
        <v>130</v>
      </c>
      <c r="C18" s="2"/>
      <c r="D18" s="2" t="s">
        <v>12</v>
      </c>
      <c r="E18" s="13" t="s">
        <v>156</v>
      </c>
      <c r="F18" s="11" t="str">
        <f t="shared" si="0"/>
        <v>06</v>
      </c>
      <c r="G18" s="5"/>
      <c r="H18" s="2" t="s">
        <v>13</v>
      </c>
      <c r="I18" t="s">
        <v>192</v>
      </c>
    </row>
    <row r="19" spans="1:9" x14ac:dyDescent="0.35">
      <c r="A19" s="2" t="s">
        <v>166</v>
      </c>
      <c r="B19" s="2" t="s">
        <v>165</v>
      </c>
      <c r="C19" s="2"/>
      <c r="D19" s="2" t="s">
        <v>14</v>
      </c>
      <c r="E19" s="13" t="s">
        <v>156</v>
      </c>
      <c r="F19" s="11" t="str">
        <f t="shared" si="0"/>
        <v>06</v>
      </c>
      <c r="G19" s="5"/>
      <c r="H19" s="2" t="s">
        <v>13</v>
      </c>
      <c r="I19" t="s">
        <v>192</v>
      </c>
    </row>
    <row r="20" spans="1:9" x14ac:dyDescent="0.35">
      <c r="A20" s="2" t="s">
        <v>194</v>
      </c>
      <c r="B20" s="2" t="s">
        <v>165</v>
      </c>
      <c r="C20" s="2"/>
      <c r="D20" s="2" t="s">
        <v>61</v>
      </c>
      <c r="E20" s="13">
        <v>17320</v>
      </c>
      <c r="F20" s="11" t="str">
        <f t="shared" si="0"/>
        <v>17</v>
      </c>
      <c r="G20" s="5"/>
      <c r="H20" s="2" t="s">
        <v>62</v>
      </c>
      <c r="I20" t="s">
        <v>192</v>
      </c>
    </row>
    <row r="21" spans="1:9" x14ac:dyDescent="0.35">
      <c r="A21" s="2" t="s">
        <v>120</v>
      </c>
      <c r="B21" s="2" t="s">
        <v>2</v>
      </c>
      <c r="C21" s="2"/>
      <c r="D21" s="2" t="s">
        <v>4</v>
      </c>
      <c r="E21" s="13" t="s">
        <v>154</v>
      </c>
      <c r="F21" s="11" t="str">
        <f t="shared" si="0"/>
        <v>01</v>
      </c>
      <c r="G21" s="5"/>
      <c r="H21" s="2" t="s">
        <v>5</v>
      </c>
      <c r="I21" t="s">
        <v>192</v>
      </c>
    </row>
    <row r="22" spans="1:9" x14ac:dyDescent="0.35">
      <c r="A22" s="2" t="s">
        <v>119</v>
      </c>
      <c r="B22" s="2" t="s">
        <v>2</v>
      </c>
      <c r="C22" s="2"/>
      <c r="D22" s="2" t="s">
        <v>3</v>
      </c>
      <c r="E22" s="13" t="s">
        <v>153</v>
      </c>
      <c r="F22" s="11" t="str">
        <f t="shared" si="0"/>
        <v>01</v>
      </c>
      <c r="G22" s="5"/>
      <c r="H22" s="2" t="s">
        <v>1</v>
      </c>
      <c r="I22" t="s">
        <v>192</v>
      </c>
    </row>
    <row r="23" spans="1:9" x14ac:dyDescent="0.35">
      <c r="A23" s="2" t="s">
        <v>193</v>
      </c>
      <c r="B23" s="2" t="s">
        <v>2</v>
      </c>
      <c r="C23" s="2"/>
      <c r="D23" s="2" t="s">
        <v>55</v>
      </c>
      <c r="E23" s="13">
        <v>17200</v>
      </c>
      <c r="F23" s="11" t="str">
        <f t="shared" si="0"/>
        <v>17</v>
      </c>
      <c r="G23" s="5"/>
      <c r="H23" s="2" t="s">
        <v>56</v>
      </c>
      <c r="I23" t="s">
        <v>192</v>
      </c>
    </row>
    <row r="24" spans="1:9" x14ac:dyDescent="0.35">
      <c r="A24" s="2" t="s">
        <v>86</v>
      </c>
      <c r="B24" s="2" t="s">
        <v>2</v>
      </c>
      <c r="C24" s="2"/>
      <c r="D24" s="2" t="s">
        <v>87</v>
      </c>
      <c r="E24" s="13">
        <v>27000</v>
      </c>
      <c r="F24" s="11" t="str">
        <f t="shared" si="0"/>
        <v>27</v>
      </c>
      <c r="G24" s="5"/>
      <c r="H24" s="2" t="s">
        <v>88</v>
      </c>
      <c r="I24" t="s">
        <v>192</v>
      </c>
    </row>
    <row r="25" spans="1:9" x14ac:dyDescent="0.35">
      <c r="A25" s="2" t="s">
        <v>23</v>
      </c>
      <c r="B25" s="2" t="s">
        <v>2</v>
      </c>
      <c r="C25" s="2"/>
      <c r="D25" s="2" t="s">
        <v>24</v>
      </c>
      <c r="E25" s="13" t="s">
        <v>159</v>
      </c>
      <c r="F25" s="11" t="str">
        <f t="shared" si="0"/>
        <v>07</v>
      </c>
      <c r="G25" s="5"/>
      <c r="H25" s="2" t="s">
        <v>25</v>
      </c>
      <c r="I25" t="s">
        <v>192</v>
      </c>
    </row>
    <row r="26" spans="1:9" x14ac:dyDescent="0.35">
      <c r="A26" s="2" t="s">
        <v>15</v>
      </c>
      <c r="B26" s="2"/>
      <c r="C26" s="2"/>
      <c r="D26" s="2" t="s">
        <v>16</v>
      </c>
      <c r="E26" s="13" t="s">
        <v>156</v>
      </c>
      <c r="F26" s="11" t="str">
        <f t="shared" si="0"/>
        <v>06</v>
      </c>
      <c r="G26" s="5"/>
      <c r="H26" s="2" t="s">
        <v>13</v>
      </c>
      <c r="I26" t="s">
        <v>192</v>
      </c>
    </row>
    <row r="27" spans="1:9" x14ac:dyDescent="0.35">
      <c r="A27" s="2" t="s">
        <v>196</v>
      </c>
      <c r="B27" s="2" t="s">
        <v>82</v>
      </c>
      <c r="C27" s="4" t="s">
        <v>84</v>
      </c>
      <c r="D27" s="4" t="s">
        <v>83</v>
      </c>
      <c r="E27" s="13">
        <v>25300</v>
      </c>
      <c r="F27" s="11" t="str">
        <f t="shared" si="0"/>
        <v>25</v>
      </c>
      <c r="G27" s="5"/>
      <c r="H27" s="2" t="s">
        <v>85</v>
      </c>
      <c r="I27" t="s">
        <v>192</v>
      </c>
    </row>
    <row r="28" spans="1:9" x14ac:dyDescent="0.35">
      <c r="A28" s="2" t="s">
        <v>20</v>
      </c>
      <c r="B28" s="2" t="s">
        <v>130</v>
      </c>
      <c r="C28" s="2"/>
      <c r="D28" s="2" t="s">
        <v>21</v>
      </c>
      <c r="E28" s="13" t="s">
        <v>158</v>
      </c>
      <c r="F28" s="11" t="str">
        <f t="shared" si="0"/>
        <v>07</v>
      </c>
      <c r="G28" s="5"/>
      <c r="H28" s="2" t="s">
        <v>22</v>
      </c>
      <c r="I28" t="s">
        <v>192</v>
      </c>
    </row>
    <row r="29" spans="1:9" x14ac:dyDescent="0.35">
      <c r="A29" s="2" t="s">
        <v>109</v>
      </c>
      <c r="B29" s="2"/>
      <c r="C29" s="4" t="s">
        <v>110</v>
      </c>
      <c r="D29" s="4" t="s">
        <v>111</v>
      </c>
      <c r="E29" s="13">
        <v>27370</v>
      </c>
      <c r="F29" s="11" t="str">
        <f t="shared" si="0"/>
        <v>27</v>
      </c>
      <c r="G29" s="5"/>
      <c r="H29" s="2" t="s">
        <v>112</v>
      </c>
      <c r="I29" t="s">
        <v>192</v>
      </c>
    </row>
    <row r="30" spans="1:9" x14ac:dyDescent="0.35">
      <c r="A30" s="2" t="s">
        <v>89</v>
      </c>
      <c r="B30" s="2"/>
      <c r="C30" s="2"/>
      <c r="D30" s="2" t="s">
        <v>90</v>
      </c>
      <c r="E30" s="13">
        <v>27100</v>
      </c>
      <c r="F30" s="11" t="str">
        <f t="shared" si="0"/>
        <v>27</v>
      </c>
      <c r="G30" s="5"/>
      <c r="H30" s="2" t="s">
        <v>91</v>
      </c>
      <c r="I30" t="s">
        <v>192</v>
      </c>
    </row>
    <row r="31" spans="1:9" x14ac:dyDescent="0.35">
      <c r="A31" s="2" t="s">
        <v>63</v>
      </c>
      <c r="B31" s="2"/>
      <c r="C31" s="2"/>
      <c r="D31" s="2" t="s">
        <v>64</v>
      </c>
      <c r="E31" s="13">
        <v>18160</v>
      </c>
      <c r="F31" s="11" t="str">
        <f t="shared" si="0"/>
        <v>18</v>
      </c>
      <c r="G31" s="5"/>
      <c r="H31" s="2" t="s">
        <v>65</v>
      </c>
      <c r="I31" t="s">
        <v>192</v>
      </c>
    </row>
    <row r="32" spans="1:9" x14ac:dyDescent="0.35">
      <c r="A32" s="2" t="s">
        <v>113</v>
      </c>
      <c r="B32" s="2"/>
      <c r="C32" s="2"/>
      <c r="D32" s="2" t="s">
        <v>114</v>
      </c>
      <c r="E32" s="13">
        <v>27380</v>
      </c>
      <c r="F32" s="11" t="str">
        <f t="shared" si="0"/>
        <v>27</v>
      </c>
      <c r="G32" s="5"/>
      <c r="H32" s="2" t="s">
        <v>115</v>
      </c>
      <c r="I32" t="s">
        <v>192</v>
      </c>
    </row>
    <row r="33" spans="1:9" x14ac:dyDescent="0.35">
      <c r="A33" s="2" t="s">
        <v>46</v>
      </c>
      <c r="B33" s="2" t="s">
        <v>160</v>
      </c>
      <c r="C33" s="2"/>
      <c r="D33" s="2" t="s">
        <v>47</v>
      </c>
      <c r="E33" s="13">
        <v>14400</v>
      </c>
      <c r="F33" s="11" t="str">
        <f t="shared" si="0"/>
        <v>14</v>
      </c>
      <c r="G33" s="5"/>
      <c r="H33" s="2" t="s">
        <v>48</v>
      </c>
      <c r="I33" t="s">
        <v>192</v>
      </c>
    </row>
    <row r="34" spans="1:9" x14ac:dyDescent="0.35">
      <c r="A34" s="2" t="s">
        <v>35</v>
      </c>
      <c r="B34" s="2"/>
      <c r="C34" s="2"/>
      <c r="D34" s="2" t="s">
        <v>36</v>
      </c>
      <c r="E34" s="13">
        <v>13270</v>
      </c>
      <c r="F34" s="11" t="str">
        <f t="shared" si="0"/>
        <v>13</v>
      </c>
      <c r="G34" s="5"/>
      <c r="H34" s="2" t="s">
        <v>37</v>
      </c>
      <c r="I34" t="s">
        <v>192</v>
      </c>
    </row>
    <row r="35" spans="1:9" x14ac:dyDescent="0.35">
      <c r="A35" s="2" t="s">
        <v>6</v>
      </c>
      <c r="B35" s="2" t="s">
        <v>160</v>
      </c>
      <c r="C35" s="2" t="s">
        <v>206</v>
      </c>
      <c r="D35" s="2" t="s">
        <v>207</v>
      </c>
      <c r="E35" s="13" t="s">
        <v>154</v>
      </c>
      <c r="F35" s="11" t="str">
        <f t="shared" si="0"/>
        <v>01</v>
      </c>
      <c r="G35" s="5"/>
      <c r="H35" s="2" t="s">
        <v>5</v>
      </c>
      <c r="I35" t="s">
        <v>192</v>
      </c>
    </row>
    <row r="36" spans="1:9" x14ac:dyDescent="0.35">
      <c r="A36" s="2" t="s">
        <v>40</v>
      </c>
      <c r="B36" s="2"/>
      <c r="C36" s="2"/>
      <c r="D36" s="2" t="s">
        <v>41</v>
      </c>
      <c r="E36" s="13">
        <v>14150</v>
      </c>
      <c r="F36" s="11" t="str">
        <f t="shared" si="0"/>
        <v>14</v>
      </c>
      <c r="G36" s="5"/>
      <c r="H36" s="2" t="s">
        <v>42</v>
      </c>
      <c r="I36" t="s">
        <v>192</v>
      </c>
    </row>
    <row r="37" spans="1:9" x14ac:dyDescent="0.35">
      <c r="A37" s="2" t="s">
        <v>106</v>
      </c>
      <c r="B37" s="2"/>
      <c r="C37" s="2"/>
      <c r="D37" s="2" t="s">
        <v>107</v>
      </c>
      <c r="E37" s="13">
        <v>27360</v>
      </c>
      <c r="F37" s="11" t="str">
        <f t="shared" si="0"/>
        <v>27</v>
      </c>
      <c r="G37" s="5"/>
      <c r="H37" s="2" t="s">
        <v>108</v>
      </c>
      <c r="I37" t="s">
        <v>192</v>
      </c>
    </row>
    <row r="38" spans="1:9" x14ac:dyDescent="0.35">
      <c r="A38" s="2" t="s">
        <v>76</v>
      </c>
      <c r="B38" s="2"/>
      <c r="C38" s="2"/>
      <c r="D38" s="2" t="s">
        <v>77</v>
      </c>
      <c r="E38" s="13">
        <v>24120</v>
      </c>
      <c r="F38" s="11" t="str">
        <f t="shared" si="0"/>
        <v>24</v>
      </c>
      <c r="G38" s="5"/>
      <c r="H38" s="2" t="s">
        <v>78</v>
      </c>
      <c r="I38" t="s">
        <v>192</v>
      </c>
    </row>
    <row r="39" spans="1:9" x14ac:dyDescent="0.35">
      <c r="A39" s="2" t="s">
        <v>31</v>
      </c>
      <c r="B39" s="2"/>
      <c r="C39" s="2"/>
      <c r="D39" s="2" t="s">
        <v>32</v>
      </c>
      <c r="E39" s="13">
        <v>11130</v>
      </c>
      <c r="F39" s="11" t="str">
        <f t="shared" si="0"/>
        <v>11</v>
      </c>
      <c r="G39" s="5"/>
      <c r="H39" s="2" t="s">
        <v>33</v>
      </c>
      <c r="I39" t="s">
        <v>192</v>
      </c>
    </row>
    <row r="40" spans="1:9" x14ac:dyDescent="0.35">
      <c r="A40" s="2" t="s">
        <v>38</v>
      </c>
      <c r="B40" s="2"/>
      <c r="C40" s="2" t="s">
        <v>208</v>
      </c>
      <c r="D40" s="2" t="s">
        <v>209</v>
      </c>
      <c r="E40" s="13">
        <v>13300</v>
      </c>
      <c r="F40" s="11" t="str">
        <f t="shared" si="0"/>
        <v>13</v>
      </c>
      <c r="G40" s="5"/>
      <c r="H40" s="2" t="s">
        <v>39</v>
      </c>
      <c r="I40" t="s">
        <v>192</v>
      </c>
    </row>
    <row r="41" spans="1:9" x14ac:dyDescent="0.35">
      <c r="A41" s="2" t="s">
        <v>43</v>
      </c>
      <c r="B41" s="2"/>
      <c r="C41" s="2"/>
      <c r="D41" s="2" t="s">
        <v>44</v>
      </c>
      <c r="E41" s="13">
        <v>14280</v>
      </c>
      <c r="F41" s="11" t="str">
        <f t="shared" si="0"/>
        <v>14</v>
      </c>
      <c r="G41" s="5"/>
      <c r="H41" s="2" t="s">
        <v>45</v>
      </c>
      <c r="I41" t="s">
        <v>192</v>
      </c>
    </row>
    <row r="42" spans="1:9" x14ac:dyDescent="0.35">
      <c r="A42" s="2" t="s">
        <v>92</v>
      </c>
      <c r="B42" s="2"/>
      <c r="C42" s="2"/>
      <c r="D42" s="2" t="s">
        <v>93</v>
      </c>
      <c r="E42" s="13">
        <v>27100</v>
      </c>
      <c r="F42" s="11" t="str">
        <f t="shared" si="0"/>
        <v>27</v>
      </c>
      <c r="G42" s="5"/>
      <c r="H42" s="2" t="s">
        <v>91</v>
      </c>
      <c r="I42" t="s">
        <v>192</v>
      </c>
    </row>
    <row r="43" spans="1:9" x14ac:dyDescent="0.35">
      <c r="A43" s="2" t="s">
        <v>57</v>
      </c>
      <c r="B43" s="2" t="s">
        <v>82</v>
      </c>
      <c r="C43" s="2" t="s">
        <v>172</v>
      </c>
      <c r="D43" s="2" t="s">
        <v>173</v>
      </c>
      <c r="E43" s="13">
        <v>17200</v>
      </c>
      <c r="F43" s="11" t="str">
        <f t="shared" si="0"/>
        <v>17</v>
      </c>
      <c r="G43" s="5"/>
      <c r="H43" s="2" t="s">
        <v>56</v>
      </c>
      <c r="I43" t="s">
        <v>192</v>
      </c>
    </row>
    <row r="44" spans="1:9" x14ac:dyDescent="0.35">
      <c r="A44" s="2" t="s">
        <v>100</v>
      </c>
      <c r="B44" s="2" t="s">
        <v>160</v>
      </c>
      <c r="C44" s="2"/>
      <c r="D44" s="2" t="s">
        <v>101</v>
      </c>
      <c r="E44" s="13">
        <v>27200</v>
      </c>
      <c r="F44" s="11" t="str">
        <f t="shared" si="0"/>
        <v>27</v>
      </c>
      <c r="G44" s="5"/>
      <c r="H44" s="2" t="s">
        <v>102</v>
      </c>
      <c r="I44" t="s">
        <v>192</v>
      </c>
    </row>
    <row r="45" spans="1:9" x14ac:dyDescent="0.35">
      <c r="A45" s="2" t="s">
        <v>103</v>
      </c>
      <c r="B45" s="2"/>
      <c r="C45" s="2"/>
      <c r="D45" s="2" t="s">
        <v>104</v>
      </c>
      <c r="E45" s="13">
        <v>27280</v>
      </c>
      <c r="F45" s="11" t="str">
        <f t="shared" si="0"/>
        <v>27</v>
      </c>
      <c r="G45" s="5"/>
      <c r="H45" s="2" t="s">
        <v>105</v>
      </c>
      <c r="I45" t="s">
        <v>192</v>
      </c>
    </row>
    <row r="46" spans="1:9" x14ac:dyDescent="0.35">
      <c r="A46" s="2" t="s">
        <v>71</v>
      </c>
      <c r="B46" s="2"/>
      <c r="C46" s="2" t="s">
        <v>72</v>
      </c>
      <c r="E46" s="13">
        <v>22100</v>
      </c>
      <c r="F46" s="11" t="str">
        <f t="shared" si="0"/>
        <v>22</v>
      </c>
      <c r="G46" s="5"/>
      <c r="H46" s="2" t="s">
        <v>73</v>
      </c>
      <c r="I46" t="s">
        <v>192</v>
      </c>
    </row>
    <row r="47" spans="1:9" x14ac:dyDescent="0.35">
      <c r="A47" s="2" t="s">
        <v>58</v>
      </c>
      <c r="B47" s="2" t="s">
        <v>164</v>
      </c>
      <c r="C47" s="2"/>
      <c r="D47" s="2" t="s">
        <v>59</v>
      </c>
      <c r="E47" s="13">
        <v>17310</v>
      </c>
      <c r="F47" s="11" t="str">
        <f t="shared" si="0"/>
        <v>17</v>
      </c>
      <c r="G47" s="5"/>
      <c r="H47" s="2" t="s">
        <v>60</v>
      </c>
      <c r="I47" t="s">
        <v>192</v>
      </c>
    </row>
  </sheetData>
  <autoFilter ref="A1:J1">
    <sortState ref="A2:J47">
      <sortCondition ref="A1"/>
    </sortState>
  </autoFilter>
  <sortState ref="A2:H89">
    <sortCondition ref="E2:E89"/>
  </sortState>
  <dataValidations count="2">
    <dataValidation type="list" allowBlank="1" showInputMessage="1" showErrorMessage="1" sqref="C46:C1048576 C1:C15 C17:C23 C25 C27:C31 C33:C35 C37:C44">
      <formula1>Liste_groupement</formula1>
    </dataValidation>
    <dataValidation type="list" allowBlank="1" showInputMessage="1" showErrorMessage="1" sqref="B1:B1048576">
      <formula1>Liste_groupement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" sqref="C2"/>
    </sheetView>
  </sheetViews>
  <sheetFormatPr baseColWidth="10" defaultRowHeight="14.5" x14ac:dyDescent="0.35"/>
  <cols>
    <col min="1" max="1" width="32.7265625" customWidth="1"/>
    <col min="2" max="2" width="31.7265625" customWidth="1"/>
    <col min="3" max="4" width="32.36328125" customWidth="1"/>
    <col min="5" max="5" width="10.90625" style="12"/>
    <col min="6" max="6" width="10.90625" style="10"/>
    <col min="7" max="7" width="25.08984375" customWidth="1"/>
    <col min="9" max="9" width="12.6328125" style="15" customWidth="1"/>
    <col min="10" max="10" width="11.453125" style="14" customWidth="1"/>
  </cols>
  <sheetData>
    <row r="1" spans="1:10" x14ac:dyDescent="0.35">
      <c r="A1" t="s">
        <v>123</v>
      </c>
      <c r="B1" t="s">
        <v>176</v>
      </c>
      <c r="C1" t="s">
        <v>205</v>
      </c>
      <c r="D1" t="s">
        <v>124</v>
      </c>
      <c r="E1" s="12" t="s">
        <v>125</v>
      </c>
      <c r="F1" s="10" t="s">
        <v>151</v>
      </c>
      <c r="G1" t="s">
        <v>126</v>
      </c>
      <c r="H1" t="s">
        <v>127</v>
      </c>
      <c r="I1" s="15" t="s">
        <v>128</v>
      </c>
      <c r="J1" s="14" t="s">
        <v>174</v>
      </c>
    </row>
    <row r="2" spans="1:10" x14ac:dyDescent="0.35">
      <c r="A2" s="2" t="s">
        <v>160</v>
      </c>
      <c r="B2" s="2" t="s">
        <v>225</v>
      </c>
      <c r="C2" s="2" t="s">
        <v>0</v>
      </c>
      <c r="D2" s="2"/>
      <c r="E2" s="13" t="s">
        <v>213</v>
      </c>
      <c r="F2" s="11" t="str">
        <f>LEFT(E2,2)</f>
        <v>75</v>
      </c>
      <c r="G2" s="2" t="s">
        <v>218</v>
      </c>
      <c r="H2" s="2" t="s">
        <v>192</v>
      </c>
      <c r="J2" s="14">
        <f>_xlfn.MAXIFS(Meetings!$L:$L,Meetings!$D:$D,$A2)</f>
        <v>0</v>
      </c>
    </row>
    <row r="3" spans="1:10" x14ac:dyDescent="0.35">
      <c r="A3" s="2" t="s">
        <v>210</v>
      </c>
      <c r="B3" s="2" t="s">
        <v>225</v>
      </c>
      <c r="C3" s="2" t="s">
        <v>3</v>
      </c>
      <c r="D3" s="2"/>
      <c r="E3" s="13" t="s">
        <v>213</v>
      </c>
      <c r="F3" s="11" t="str">
        <f>LEFT(E3,2)</f>
        <v>75</v>
      </c>
      <c r="G3" s="2" t="s">
        <v>218</v>
      </c>
      <c r="H3" s="2" t="s">
        <v>192</v>
      </c>
    </row>
    <row r="4" spans="1:10" x14ac:dyDescent="0.35">
      <c r="A4" s="2" t="s">
        <v>211</v>
      </c>
      <c r="B4" s="2" t="s">
        <v>178</v>
      </c>
      <c r="C4" s="2" t="s">
        <v>4</v>
      </c>
      <c r="D4" s="2"/>
      <c r="E4" s="13" t="s">
        <v>214</v>
      </c>
      <c r="F4" s="11" t="str">
        <f>LEFT(E4,2)</f>
        <v>72</v>
      </c>
      <c r="G4" s="2" t="s">
        <v>219</v>
      </c>
      <c r="H4" s="2" t="s">
        <v>192</v>
      </c>
    </row>
    <row r="5" spans="1:10" x14ac:dyDescent="0.35">
      <c r="A5" s="2" t="s">
        <v>212</v>
      </c>
      <c r="B5" s="2" t="s">
        <v>222</v>
      </c>
      <c r="C5" s="2" t="s">
        <v>7</v>
      </c>
      <c r="D5" s="2"/>
      <c r="E5" s="13" t="s">
        <v>215</v>
      </c>
      <c r="F5" s="11" t="str">
        <f>LEFT(E5,2)</f>
        <v>69</v>
      </c>
      <c r="G5" s="2" t="s">
        <v>216</v>
      </c>
      <c r="H5" s="2" t="s">
        <v>217</v>
      </c>
    </row>
  </sheetData>
  <autoFilter ref="A1:I1"/>
  <dataValidations count="1">
    <dataValidation type="list" allowBlank="1" showInputMessage="1" showErrorMessage="1" sqref="B1:B1048576">
      <formula1>Type_autres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"/>
  <sheetViews>
    <sheetView tabSelected="1" workbookViewId="0">
      <selection activeCell="I5" sqref="I5"/>
    </sheetView>
  </sheetViews>
  <sheetFormatPr baseColWidth="10" defaultRowHeight="14.5" x14ac:dyDescent="0.35"/>
  <cols>
    <col min="1" max="1" width="12.7265625" style="16" bestFit="1" customWidth="1"/>
    <col min="2" max="2" width="12.54296875" style="16" bestFit="1" customWidth="1"/>
    <col min="3" max="3" width="10.90625" style="16"/>
    <col min="4" max="4" width="11.36328125" style="16" customWidth="1"/>
    <col min="5" max="5" width="13.7265625" style="16" bestFit="1" customWidth="1"/>
    <col min="6" max="6" width="29.453125" style="16" customWidth="1"/>
    <col min="7" max="8" width="13.08984375" style="18" customWidth="1"/>
    <col min="9" max="9" width="25.7265625" style="17" bestFit="1" customWidth="1"/>
  </cols>
  <sheetData>
    <row r="1" spans="1:9" x14ac:dyDescent="0.35">
      <c r="A1" s="16" t="s">
        <v>176</v>
      </c>
      <c r="B1" s="16" t="s">
        <v>179</v>
      </c>
      <c r="C1" s="16" t="s">
        <v>180</v>
      </c>
      <c r="D1" s="16" t="s">
        <v>123</v>
      </c>
      <c r="E1" s="16" t="s">
        <v>185</v>
      </c>
      <c r="F1" s="16" t="s">
        <v>175</v>
      </c>
      <c r="G1" s="18" t="s">
        <v>184</v>
      </c>
      <c r="H1" s="18" t="s">
        <v>181</v>
      </c>
      <c r="I1" s="17" t="s">
        <v>150</v>
      </c>
    </row>
    <row r="2" spans="1:9" x14ac:dyDescent="0.35">
      <c r="A2" s="16" t="s">
        <v>226</v>
      </c>
      <c r="B2" s="16" t="s">
        <v>221</v>
      </c>
      <c r="C2" s="16" t="s">
        <v>182</v>
      </c>
      <c r="D2" s="16" t="s">
        <v>183</v>
      </c>
      <c r="E2" s="16" t="str">
        <f xml:space="preserve"> CONCATENATE($C2," ",$D2)</f>
        <v>Caroline PRIEST</v>
      </c>
      <c r="F2" s="16" t="s">
        <v>118</v>
      </c>
      <c r="G2" s="18">
        <f>IFERROR(VLOOKUP($F2,Direct!$A:$J,COLUMN(Direct!J:J),FALSE),"")</f>
        <v>490085137</v>
      </c>
      <c r="H2" s="18">
        <v>612345678</v>
      </c>
      <c r="I2" s="20" t="s">
        <v>220</v>
      </c>
    </row>
    <row r="3" spans="1:9" x14ac:dyDescent="0.35">
      <c r="B3" s="16" t="s">
        <v>283</v>
      </c>
      <c r="C3" s="16" t="s">
        <v>284</v>
      </c>
      <c r="D3" s="16" t="s">
        <v>285</v>
      </c>
      <c r="E3" s="16" t="str">
        <f xml:space="preserve"> CONCATENATE($C3," ",$D3)</f>
        <v>Robert HENRI</v>
      </c>
      <c r="F3" s="16" t="s">
        <v>160</v>
      </c>
      <c r="G3" s="18">
        <v>1234567890</v>
      </c>
      <c r="H3" s="18">
        <v>623456789</v>
      </c>
      <c r="I3" s="20" t="s">
        <v>286</v>
      </c>
    </row>
    <row r="4" spans="1:9" x14ac:dyDescent="0.35">
      <c r="B4" s="16" t="s">
        <v>287</v>
      </c>
      <c r="C4" s="16" t="s">
        <v>288</v>
      </c>
      <c r="D4" s="16" t="s">
        <v>289</v>
      </c>
      <c r="E4" s="16" t="str">
        <f xml:space="preserve"> CONCATENATE($C4," ",$D4)</f>
        <v>Chantal GOYA</v>
      </c>
      <c r="F4" s="16" t="s">
        <v>160</v>
      </c>
      <c r="G4" s="18">
        <v>1234567890</v>
      </c>
      <c r="H4" s="18">
        <v>623456789</v>
      </c>
      <c r="I4" s="20" t="s">
        <v>290</v>
      </c>
    </row>
  </sheetData>
  <dataValidations count="4">
    <dataValidation type="list" allowBlank="1" showInputMessage="1" showErrorMessage="1" sqref="B2">
      <formula1>"Mademoiselle,Madame,Monsieur"</formula1>
    </dataValidation>
    <dataValidation type="list" allowBlank="1" showInputMessage="1" showErrorMessage="1" sqref="F1 F3:F1048576">
      <formula1>IF($A2="Point de vente",Liste_Magasin,Liste_autres)</formula1>
    </dataValidation>
    <dataValidation type="list" allowBlank="1" showInputMessage="1" showErrorMessage="1" sqref="A1:A1048576">
      <formula1>"Shops,NoShops"</formula1>
    </dataValidation>
    <dataValidation type="list" allowBlank="1" showInputMessage="1" showErrorMessage="1" sqref="F2">
      <formula1>IF($A2="Shops",Liste_Magasin,Liste_autres)</formula1>
    </dataValidation>
  </dataValidations>
  <hyperlinks>
    <hyperlink ref="I2" r:id="rId1"/>
    <hyperlink ref="I3" r:id="rId2"/>
    <hyperlink ref="I4" r:id="rId3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4"/>
  <sheetViews>
    <sheetView workbookViewId="0">
      <pane xSplit="4" ySplit="1" topLeftCell="E2" activePane="bottomRight" state="frozen"/>
      <selection pane="topRight" activeCell="D1" sqref="D1"/>
      <selection pane="bottomLeft" activeCell="A2" sqref="A2"/>
      <selection pane="bottomRight" activeCell="A7" sqref="A7"/>
    </sheetView>
  </sheetViews>
  <sheetFormatPr baseColWidth="10" defaultRowHeight="14.5" x14ac:dyDescent="0.35"/>
  <cols>
    <col min="1" max="1" width="3.54296875" style="7" bestFit="1" customWidth="1"/>
    <col min="2" max="2" width="12.1796875" style="7" bestFit="1" customWidth="1"/>
    <col min="3" max="3" width="16.6328125" style="7" bestFit="1" customWidth="1"/>
    <col min="4" max="4" width="25.7265625" style="1" bestFit="1" customWidth="1"/>
    <col min="5" max="5" width="17.1796875" style="1" customWidth="1"/>
    <col min="6" max="6" width="24.7265625" style="1" customWidth="1"/>
    <col min="7" max="7" width="10.90625" style="8"/>
    <col min="8" max="8" width="10.90625" style="7"/>
    <col min="9" max="9" width="25.54296875" style="7" bestFit="1" customWidth="1"/>
    <col min="10" max="10" width="22.54296875" style="7" bestFit="1" customWidth="1"/>
    <col min="11" max="11" width="19" style="1" customWidth="1"/>
    <col min="12" max="12" width="12.1796875" style="9" customWidth="1"/>
    <col min="13" max="13" width="13.1796875" style="19" bestFit="1" customWidth="1"/>
    <col min="14" max="16384" width="10.90625" style="1"/>
  </cols>
  <sheetData>
    <row r="1" spans="1:13" x14ac:dyDescent="0.35">
      <c r="A1" s="7" t="s">
        <v>145</v>
      </c>
      <c r="B1" s="7" t="s">
        <v>277</v>
      </c>
      <c r="C1" s="7" t="s">
        <v>177</v>
      </c>
      <c r="D1" s="1" t="s">
        <v>175</v>
      </c>
      <c r="E1" s="1" t="s">
        <v>278</v>
      </c>
      <c r="F1" s="1" t="s">
        <v>282</v>
      </c>
      <c r="G1" s="8" t="s">
        <v>132</v>
      </c>
      <c r="H1" s="7" t="s">
        <v>140</v>
      </c>
      <c r="I1" s="7" t="s">
        <v>141</v>
      </c>
      <c r="J1" s="7" t="s">
        <v>146</v>
      </c>
      <c r="K1" s="1" t="s">
        <v>187</v>
      </c>
      <c r="L1" s="9" t="s">
        <v>148</v>
      </c>
      <c r="M1" s="19" t="s">
        <v>188</v>
      </c>
    </row>
    <row r="2" spans="1:13" x14ac:dyDescent="0.35">
      <c r="A2" s="7">
        <f>ROW(2:2)-1</f>
        <v>1</v>
      </c>
      <c r="B2" s="7" t="s">
        <v>275</v>
      </c>
      <c r="C2" s="7" t="s">
        <v>271</v>
      </c>
      <c r="D2" s="1" t="s">
        <v>118</v>
      </c>
      <c r="E2" s="1" t="s">
        <v>186</v>
      </c>
      <c r="F2" s="1" t="s">
        <v>263</v>
      </c>
      <c r="G2" s="9">
        <v>42840</v>
      </c>
      <c r="H2" s="7" t="s">
        <v>137</v>
      </c>
      <c r="I2" s="7" t="s">
        <v>147</v>
      </c>
      <c r="J2" s="7" t="s">
        <v>249</v>
      </c>
      <c r="K2" s="1" t="s">
        <v>186</v>
      </c>
      <c r="L2" s="9">
        <v>42840</v>
      </c>
    </row>
    <row r="3" spans="1:13" x14ac:dyDescent="0.35">
      <c r="A3" s="7">
        <f>ROW(3:3)-1</f>
        <v>2</v>
      </c>
      <c r="B3" s="7" t="s">
        <v>276</v>
      </c>
      <c r="C3" s="7" t="s">
        <v>149</v>
      </c>
      <c r="D3" s="1" t="s">
        <v>118</v>
      </c>
      <c r="E3" s="1" t="s">
        <v>186</v>
      </c>
      <c r="F3" s="1" t="s">
        <v>266</v>
      </c>
      <c r="G3" s="9">
        <v>42843</v>
      </c>
      <c r="H3" s="7" t="s">
        <v>136</v>
      </c>
      <c r="I3" s="7" t="s">
        <v>248</v>
      </c>
      <c r="J3" s="7" t="s">
        <v>252</v>
      </c>
      <c r="K3" s="1" t="s">
        <v>186</v>
      </c>
      <c r="L3" s="9">
        <v>42843</v>
      </c>
      <c r="M3" s="19">
        <v>1200</v>
      </c>
    </row>
    <row r="4" spans="1:13" x14ac:dyDescent="0.35">
      <c r="A4" s="7">
        <f>ROW(4:4)-1</f>
        <v>3</v>
      </c>
      <c r="B4" s="7" t="s">
        <v>279</v>
      </c>
      <c r="C4" s="7" t="s">
        <v>149</v>
      </c>
      <c r="D4" s="1" t="s">
        <v>118</v>
      </c>
      <c r="E4" s="1" t="s">
        <v>186</v>
      </c>
      <c r="F4" s="1" t="s">
        <v>268</v>
      </c>
      <c r="G4" s="9">
        <v>42841</v>
      </c>
      <c r="H4" s="7" t="s">
        <v>138</v>
      </c>
      <c r="I4" s="7" t="s">
        <v>199</v>
      </c>
      <c r="J4" s="7" t="s">
        <v>202</v>
      </c>
      <c r="K4" s="1" t="s">
        <v>186</v>
      </c>
      <c r="L4" s="9">
        <v>42841</v>
      </c>
    </row>
  </sheetData>
  <dataValidations count="10">
    <dataValidation type="list" allowBlank="1" showInputMessage="1" showErrorMessage="1" sqref="D3:D4">
      <formula1>Liste_Magasin</formula1>
    </dataValidation>
    <dataValidation type="list" allowBlank="1" showInputMessage="1" showErrorMessage="1" sqref="F2:F4">
      <formula1>objet_rdv</formula1>
    </dataValidation>
    <dataValidation type="list" allowBlank="1" showInputMessage="1" showErrorMessage="1" sqref="H2:H4">
      <formula1>numéro_rdv</formula1>
    </dataValidation>
    <dataValidation type="list" allowBlank="1" showInputMessage="1" showErrorMessage="1" sqref="I2:I4">
      <formula1>Resultat</formula1>
    </dataValidation>
    <dataValidation type="list" allowBlank="1" showInputMessage="1" showErrorMessage="1" sqref="J2:J4">
      <formula1>prochaine_action</formula1>
    </dataValidation>
    <dataValidation type="list" allowBlank="1" showInputMessage="1" showErrorMessage="1" sqref="C2:C1048576">
      <formula1>Type_rdv</formula1>
    </dataValidation>
    <dataValidation type="list" allowBlank="1" showInputMessage="1" showErrorMessage="1" sqref="K2:K1048576">
      <formula1>Nom_complet</formula1>
    </dataValidation>
    <dataValidation type="list" allowBlank="1" showInputMessage="1" showErrorMessage="1" sqref="B2:B1048576">
      <formula1>Commerciaux</formula1>
    </dataValidation>
    <dataValidation type="list" allowBlank="1" showInputMessage="1" showErrorMessage="1" sqref="D2">
      <formula1>IF($C2="Direct",Liste_Magasin,Liste_autres)</formula1>
    </dataValidation>
    <dataValidation type="list" allowBlank="1" showInputMessage="1" showErrorMessage="1" sqref="E2">
      <formula1>Nom_complet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AdressBook!$E:$E</xm:f>
          </x14:formula1>
          <xm:sqref>E3:E1048576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4"/>
  <sheetViews>
    <sheetView topLeftCell="D1" workbookViewId="0">
      <selection activeCell="J7" sqref="J7"/>
    </sheetView>
  </sheetViews>
  <sheetFormatPr baseColWidth="10" defaultRowHeight="14.5" x14ac:dyDescent="0.35"/>
  <cols>
    <col min="1" max="1" width="26.6328125" bestFit="1" customWidth="1"/>
    <col min="2" max="2" width="11.54296875" style="6" bestFit="1" customWidth="1"/>
    <col min="3" max="3" width="26" customWidth="1"/>
    <col min="4" max="4" width="29.6328125" customWidth="1"/>
    <col min="5" max="5" width="18.08984375" customWidth="1"/>
    <col min="6" max="6" width="21.81640625" bestFit="1" customWidth="1"/>
    <col min="7" max="7" width="17.81640625" bestFit="1" customWidth="1"/>
    <col min="8" max="8" width="23.36328125" customWidth="1"/>
    <col min="9" max="9" width="16.36328125" bestFit="1" customWidth="1"/>
    <col min="10" max="10" width="12.26953125" bestFit="1" customWidth="1"/>
  </cols>
  <sheetData>
    <row r="1" spans="1:10" x14ac:dyDescent="0.35">
      <c r="A1" t="s">
        <v>133</v>
      </c>
      <c r="B1" s="6" t="s">
        <v>134</v>
      </c>
      <c r="C1" t="s">
        <v>189</v>
      </c>
      <c r="D1" t="s">
        <v>190</v>
      </c>
      <c r="E1" t="s">
        <v>177</v>
      </c>
      <c r="F1" t="s">
        <v>243</v>
      </c>
      <c r="G1" t="s">
        <v>244</v>
      </c>
      <c r="H1" t="s">
        <v>259</v>
      </c>
      <c r="I1" t="s">
        <v>235</v>
      </c>
      <c r="J1" t="s">
        <v>274</v>
      </c>
    </row>
    <row r="2" spans="1:10" x14ac:dyDescent="0.35">
      <c r="A2" t="s">
        <v>265</v>
      </c>
      <c r="B2" s="6" t="s">
        <v>135</v>
      </c>
      <c r="C2" t="s">
        <v>270</v>
      </c>
      <c r="D2" t="s">
        <v>249</v>
      </c>
      <c r="E2" t="s">
        <v>271</v>
      </c>
      <c r="F2" t="s">
        <v>129</v>
      </c>
      <c r="G2" t="s">
        <v>224</v>
      </c>
      <c r="H2" t="s">
        <v>241</v>
      </c>
      <c r="I2" t="s">
        <v>269</v>
      </c>
      <c r="J2" t="s">
        <v>275</v>
      </c>
    </row>
    <row r="3" spans="1:10" x14ac:dyDescent="0.35">
      <c r="A3" t="s">
        <v>262</v>
      </c>
      <c r="B3" s="6" t="s">
        <v>136</v>
      </c>
      <c r="C3" t="s">
        <v>247</v>
      </c>
      <c r="D3" t="s">
        <v>250</v>
      </c>
      <c r="E3" t="s">
        <v>272</v>
      </c>
      <c r="F3" t="s">
        <v>130</v>
      </c>
      <c r="G3" t="s">
        <v>222</v>
      </c>
      <c r="H3" t="s">
        <v>242</v>
      </c>
      <c r="I3" t="s">
        <v>238</v>
      </c>
      <c r="J3" t="s">
        <v>276</v>
      </c>
    </row>
    <row r="4" spans="1:10" x14ac:dyDescent="0.35">
      <c r="A4" t="s">
        <v>263</v>
      </c>
      <c r="B4" s="6" t="s">
        <v>137</v>
      </c>
      <c r="C4" t="s">
        <v>261</v>
      </c>
      <c r="D4" t="s">
        <v>251</v>
      </c>
      <c r="E4" t="s">
        <v>201</v>
      </c>
      <c r="F4" t="s">
        <v>8</v>
      </c>
      <c r="G4" t="s">
        <v>223</v>
      </c>
      <c r="H4" t="s">
        <v>227</v>
      </c>
      <c r="I4" t="s">
        <v>236</v>
      </c>
      <c r="J4" t="s">
        <v>279</v>
      </c>
    </row>
    <row r="5" spans="1:10" x14ac:dyDescent="0.35">
      <c r="A5" t="s">
        <v>264</v>
      </c>
      <c r="B5" s="6" t="s">
        <v>138</v>
      </c>
      <c r="C5" t="s">
        <v>142</v>
      </c>
      <c r="D5" t="s">
        <v>252</v>
      </c>
      <c r="E5" t="s">
        <v>273</v>
      </c>
      <c r="F5" t="s">
        <v>2</v>
      </c>
      <c r="G5" t="s">
        <v>191</v>
      </c>
      <c r="H5" t="s">
        <v>228</v>
      </c>
      <c r="I5" t="s">
        <v>237</v>
      </c>
      <c r="J5" t="s">
        <v>280</v>
      </c>
    </row>
    <row r="6" spans="1:10" x14ac:dyDescent="0.35">
      <c r="A6" t="s">
        <v>266</v>
      </c>
      <c r="B6" s="6" t="s">
        <v>203</v>
      </c>
      <c r="C6" t="s">
        <v>245</v>
      </c>
      <c r="D6" t="s">
        <v>253</v>
      </c>
      <c r="E6" t="s">
        <v>178</v>
      </c>
      <c r="F6" t="s">
        <v>160</v>
      </c>
      <c r="G6" t="s">
        <v>225</v>
      </c>
      <c r="H6" t="s">
        <v>229</v>
      </c>
      <c r="I6" t="s">
        <v>239</v>
      </c>
      <c r="J6" t="s">
        <v>281</v>
      </c>
    </row>
    <row r="7" spans="1:10" x14ac:dyDescent="0.35">
      <c r="A7" t="s">
        <v>268</v>
      </c>
      <c r="B7" s="6" t="s">
        <v>204</v>
      </c>
      <c r="C7" t="s">
        <v>143</v>
      </c>
      <c r="D7" t="s">
        <v>254</v>
      </c>
      <c r="F7" t="s">
        <v>162</v>
      </c>
      <c r="G7" t="s">
        <v>178</v>
      </c>
      <c r="H7" t="s">
        <v>234</v>
      </c>
      <c r="I7" t="s">
        <v>240</v>
      </c>
    </row>
    <row r="8" spans="1:10" x14ac:dyDescent="0.35">
      <c r="A8" t="s">
        <v>267</v>
      </c>
      <c r="B8" s="6" t="s">
        <v>256</v>
      </c>
      <c r="C8" t="s">
        <v>144</v>
      </c>
      <c r="D8" t="s">
        <v>202</v>
      </c>
      <c r="F8" t="s">
        <v>82</v>
      </c>
      <c r="H8" t="s">
        <v>260</v>
      </c>
    </row>
    <row r="9" spans="1:10" x14ac:dyDescent="0.35">
      <c r="B9" s="6" t="s">
        <v>257</v>
      </c>
      <c r="C9" t="s">
        <v>147</v>
      </c>
      <c r="D9" t="s">
        <v>200</v>
      </c>
      <c r="F9" t="s">
        <v>164</v>
      </c>
      <c r="H9" t="s">
        <v>230</v>
      </c>
    </row>
    <row r="10" spans="1:10" x14ac:dyDescent="0.35">
      <c r="B10" s="6" t="s">
        <v>258</v>
      </c>
      <c r="C10" t="s">
        <v>255</v>
      </c>
      <c r="F10" t="s">
        <v>165</v>
      </c>
      <c r="H10" t="s">
        <v>231</v>
      </c>
    </row>
    <row r="11" spans="1:10" x14ac:dyDescent="0.35">
      <c r="B11" s="6" t="s">
        <v>139</v>
      </c>
      <c r="C11" t="s">
        <v>246</v>
      </c>
      <c r="F11" t="s">
        <v>167</v>
      </c>
      <c r="H11" t="s">
        <v>232</v>
      </c>
    </row>
    <row r="12" spans="1:10" x14ac:dyDescent="0.35">
      <c r="C12" t="s">
        <v>248</v>
      </c>
      <c r="H12" t="s">
        <v>233</v>
      </c>
    </row>
    <row r="13" spans="1:10" x14ac:dyDescent="0.35">
      <c r="C13" t="s">
        <v>198</v>
      </c>
    </row>
    <row r="14" spans="1:10" x14ac:dyDescent="0.35">
      <c r="C14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Direct</vt:lpstr>
      <vt:lpstr>Indirect</vt:lpstr>
      <vt:lpstr>AdressBook</vt:lpstr>
      <vt:lpstr>Meetings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BERTHON</dc:creator>
  <cp:lastModifiedBy>Rémi BERTHON</cp:lastModifiedBy>
  <dcterms:created xsi:type="dcterms:W3CDTF">2017-03-22T12:37:48Z</dcterms:created>
  <dcterms:modified xsi:type="dcterms:W3CDTF">2017-04-03T17:57:28Z</dcterms:modified>
</cp:coreProperties>
</file>