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3" i="1"/>
  <c r="G12"/>
  <c r="G11"/>
  <c r="G10"/>
  <c r="G9"/>
  <c r="G8"/>
  <c r="G6"/>
  <c r="G7"/>
  <c r="E6" l="1"/>
  <c r="E7"/>
  <c r="F7" s="1"/>
  <c r="E9"/>
  <c r="E10"/>
  <c r="F10" s="1"/>
  <c r="E11"/>
  <c r="F11" s="1"/>
  <c r="E12"/>
  <c r="F12" s="1"/>
  <c r="F6"/>
  <c r="E5"/>
  <c r="F5" s="1"/>
  <c r="F9"/>
  <c r="H13" l="1"/>
  <c r="H8"/>
  <c r="D13" l="1"/>
  <c r="C13"/>
  <c r="D8"/>
  <c r="C8"/>
  <c r="C17" l="1"/>
  <c r="E13"/>
  <c r="F13" s="1"/>
  <c r="C16"/>
  <c r="G5"/>
  <c r="E8"/>
  <c r="F8" s="1"/>
  <c r="C18"/>
</calcChain>
</file>

<file path=xl/sharedStrings.xml><?xml version="1.0" encoding="utf-8"?>
<sst xmlns="http://schemas.openxmlformats.org/spreadsheetml/2006/main" count="28" uniqueCount="25">
  <si>
    <t>ÉVOLUTION DES VENTES DES MACHINES INDUSTRIELLES</t>
  </si>
  <si>
    <t>GAMMES</t>
  </si>
  <si>
    <t>Références</t>
  </si>
  <si>
    <t>objectif</t>
  </si>
  <si>
    <t>réalisé</t>
  </si>
  <si>
    <t>Écart</t>
  </si>
  <si>
    <t>en %</t>
  </si>
  <si>
    <t>Analyse</t>
  </si>
  <si>
    <t>Part du
produit dans
sa gamme</t>
  </si>
  <si>
    <t>2014 
réalisé</t>
  </si>
  <si>
    <t>Évolution
réalisé
2015/2014</t>
  </si>
  <si>
    <t>SCIES A RUBANS</t>
  </si>
  <si>
    <t>SOUS-TOTAUX</t>
  </si>
  <si>
    <t>AFFUTEUSES</t>
  </si>
  <si>
    <t>SR84</t>
  </si>
  <si>
    <t>SR86</t>
  </si>
  <si>
    <t>SR95</t>
  </si>
  <si>
    <t>AF23</t>
  </si>
  <si>
    <t>AF61</t>
  </si>
  <si>
    <t>AF92</t>
  </si>
  <si>
    <t>AF98</t>
  </si>
  <si>
    <t>Gammes</t>
  </si>
  <si>
    <t>Réalisé 2015</t>
  </si>
  <si>
    <t>Contribution
au CA</t>
  </si>
  <si>
    <t>TOTAUX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</si>
</sst>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6" xfId="0" applyBorder="1"/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5" xfId="0" applyFont="1" applyBorder="1" applyAlignment="1">
      <alignment horizontal="center" vertical="center" textRotation="90"/>
    </xf>
    <xf numFmtId="0" fontId="2" fillId="0" borderId="26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26" xfId="0" applyFont="1" applyBorder="1" applyAlignment="1">
      <alignment horizontal="center" textRotation="90"/>
    </xf>
    <xf numFmtId="0" fontId="2" fillId="0" borderId="17" xfId="0" applyFont="1" applyBorder="1" applyAlignment="1">
      <alignment horizontal="center" textRotation="90"/>
    </xf>
    <xf numFmtId="0" fontId="2" fillId="0" borderId="26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3" fontId="0" fillId="0" borderId="9" xfId="0" applyNumberFormat="1" applyBorder="1" applyAlignment="1">
      <alignment horizontal="left" indent="1"/>
    </xf>
    <xf numFmtId="3" fontId="0" fillId="0" borderId="1" xfId="0" applyNumberFormat="1" applyBorder="1" applyAlignment="1">
      <alignment horizontal="left" indent="1"/>
    </xf>
    <xf numFmtId="3" fontId="0" fillId="0" borderId="10" xfId="0" applyNumberFormat="1" applyBorder="1" applyAlignment="1">
      <alignment horizontal="left" indent="1"/>
    </xf>
    <xf numFmtId="3" fontId="0" fillId="0" borderId="2" xfId="0" applyNumberFormat="1" applyBorder="1" applyAlignment="1">
      <alignment horizontal="left" indent="1"/>
    </xf>
    <xf numFmtId="3" fontId="0" fillId="0" borderId="22" xfId="0" applyNumberFormat="1" applyBorder="1" applyAlignment="1">
      <alignment horizontal="left" indent="1"/>
    </xf>
    <xf numFmtId="3" fontId="0" fillId="0" borderId="23" xfId="0" applyNumberFormat="1" applyBorder="1" applyAlignment="1">
      <alignment horizontal="left" indent="1"/>
    </xf>
    <xf numFmtId="3" fontId="0" fillId="0" borderId="11" xfId="0" applyNumberFormat="1" applyBorder="1" applyAlignment="1">
      <alignment horizontal="left" indent="1"/>
    </xf>
    <xf numFmtId="3" fontId="0" fillId="0" borderId="8" xfId="0" applyNumberFormat="1" applyBorder="1" applyAlignment="1">
      <alignment horizontal="left" indent="1"/>
    </xf>
    <xf numFmtId="3" fontId="0" fillId="0" borderId="3" xfId="0" applyNumberFormat="1" applyBorder="1" applyAlignment="1">
      <alignment horizontal="left" inden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0" fillId="2" borderId="4" xfId="0" applyFill="1" applyBorder="1"/>
    <xf numFmtId="9" fontId="0" fillId="2" borderId="12" xfId="1" applyFont="1" applyFill="1" applyBorder="1"/>
    <xf numFmtId="9" fontId="0" fillId="2" borderId="24" xfId="1" applyFont="1" applyFill="1" applyBorder="1"/>
    <xf numFmtId="9" fontId="0" fillId="2" borderId="21" xfId="1" applyFont="1" applyFill="1" applyBorder="1"/>
    <xf numFmtId="0" fontId="2" fillId="0" borderId="6" xfId="0" applyFont="1" applyBorder="1" applyAlignment="1">
      <alignment horizontal="center" vertical="center"/>
    </xf>
    <xf numFmtId="0" fontId="0" fillId="0" borderId="28" xfId="0" applyBorder="1"/>
    <xf numFmtId="0" fontId="3" fillId="0" borderId="18" xfId="0" applyFont="1" applyBorder="1" applyAlignment="1">
      <alignment horizontal="center" vertical="center" wrapText="1"/>
    </xf>
    <xf numFmtId="0" fontId="2" fillId="2" borderId="12" xfId="0" applyFont="1" applyFill="1" applyBorder="1"/>
    <xf numFmtId="0" fontId="2" fillId="2" borderId="13" xfId="0" applyFont="1" applyFill="1" applyBorder="1"/>
    <xf numFmtId="0" fontId="2" fillId="0" borderId="11" xfId="0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0" fillId="0" borderId="7" xfId="0" applyBorder="1"/>
    <xf numFmtId="3" fontId="2" fillId="2" borderId="1" xfId="0" applyNumberFormat="1" applyFont="1" applyFill="1" applyBorder="1"/>
    <xf numFmtId="3" fontId="2" fillId="2" borderId="2" xfId="0" applyNumberFormat="1" applyFont="1" applyFill="1" applyBorder="1"/>
    <xf numFmtId="9" fontId="0" fillId="2" borderId="13" xfId="1" applyFont="1" applyFill="1" applyBorder="1"/>
    <xf numFmtId="3" fontId="2" fillId="2" borderId="8" xfId="0" applyNumberFormat="1" applyFont="1" applyFill="1" applyBorder="1" applyAlignment="1">
      <alignment horizontal="left" indent="1"/>
    </xf>
    <xf numFmtId="3" fontId="2" fillId="2" borderId="3" xfId="0" applyNumberFormat="1" applyFont="1" applyFill="1" applyBorder="1" applyAlignment="1">
      <alignment horizontal="left" indent="1"/>
    </xf>
    <xf numFmtId="3" fontId="2" fillId="2" borderId="8" xfId="0" applyNumberFormat="1" applyFont="1" applyFill="1" applyBorder="1"/>
    <xf numFmtId="9" fontId="2" fillId="2" borderId="24" xfId="1" applyFont="1" applyFill="1" applyBorder="1" applyAlignment="1">
      <alignment horizontal="left" indent="1"/>
    </xf>
    <xf numFmtId="9" fontId="2" fillId="2" borderId="4" xfId="1" applyNumberFormat="1" applyFont="1" applyFill="1" applyBorder="1" applyAlignment="1">
      <alignment horizontal="left" indent="1"/>
    </xf>
    <xf numFmtId="9" fontId="2" fillId="2" borderId="1" xfId="1" applyFont="1" applyFill="1" applyBorder="1" applyAlignment="1">
      <alignment horizontal="left" indent="1"/>
    </xf>
    <xf numFmtId="9" fontId="2" fillId="2" borderId="12" xfId="1" applyNumberFormat="1" applyFont="1" applyFill="1" applyBorder="1" applyAlignment="1">
      <alignment horizontal="left" indent="1"/>
    </xf>
    <xf numFmtId="9" fontId="2" fillId="2" borderId="21" xfId="1" applyFont="1" applyFill="1" applyBorder="1" applyAlignment="1">
      <alignment horizontal="left" indent="1"/>
    </xf>
    <xf numFmtId="9" fontId="2" fillId="2" borderId="12" xfId="1" applyFont="1" applyFill="1" applyBorder="1" applyAlignment="1">
      <alignment horizontal="left" indent="1"/>
    </xf>
    <xf numFmtId="9" fontId="2" fillId="2" borderId="13" xfId="1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9" fontId="0" fillId="2" borderId="12" xfId="1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showWhiteSpace="0" view="pageLayout" zoomScaleNormal="100" workbookViewId="0">
      <selection activeCell="F16" sqref="F16"/>
    </sheetView>
  </sheetViews>
  <sheetFormatPr baseColWidth="10" defaultRowHeight="15"/>
  <cols>
    <col min="1" max="1" width="8.42578125" customWidth="1"/>
    <col min="2" max="2" width="14.5703125" customWidth="1"/>
    <col min="3" max="3" width="11.42578125" customWidth="1"/>
    <col min="4" max="4" width="11" customWidth="1"/>
    <col min="5" max="5" width="9" customWidth="1"/>
    <col min="6" max="6" width="13.28515625" customWidth="1"/>
    <col min="7" max="7" width="12.5703125" customWidth="1"/>
    <col min="8" max="8" width="8.7109375" customWidth="1"/>
    <col min="9" max="9" width="9.85546875" customWidth="1"/>
  </cols>
  <sheetData>
    <row r="1" spans="1:10" ht="25.5" customHeight="1" thickBot="1">
      <c r="A1" s="22" t="s">
        <v>0</v>
      </c>
      <c r="B1" s="23"/>
      <c r="C1" s="24"/>
      <c r="D1" s="24"/>
      <c r="E1" s="24"/>
      <c r="F1" s="24"/>
      <c r="G1" s="24"/>
      <c r="H1" s="24"/>
      <c r="I1" s="24"/>
      <c r="J1" s="11"/>
    </row>
    <row r="2" spans="1:10" ht="25.5" customHeight="1">
      <c r="A2" s="21" t="s">
        <v>1</v>
      </c>
      <c r="B2" s="8" t="s">
        <v>2</v>
      </c>
      <c r="C2" s="9">
        <v>2015</v>
      </c>
      <c r="D2" s="10"/>
      <c r="E2" s="10"/>
      <c r="F2" s="10"/>
      <c r="G2" s="14"/>
      <c r="H2" s="13" t="s">
        <v>9</v>
      </c>
      <c r="I2" s="12" t="s">
        <v>10</v>
      </c>
    </row>
    <row r="3" spans="1:10" ht="25.5" customHeight="1">
      <c r="A3" s="21"/>
      <c r="B3" s="8"/>
      <c r="C3" s="4" t="s">
        <v>4</v>
      </c>
      <c r="D3" s="1" t="s">
        <v>3</v>
      </c>
      <c r="E3" s="1" t="s">
        <v>5</v>
      </c>
      <c r="F3" s="1"/>
      <c r="G3" s="34" t="s">
        <v>8</v>
      </c>
      <c r="H3" s="4"/>
      <c r="I3" s="8"/>
    </row>
    <row r="4" spans="1:10" ht="25.5" customHeight="1">
      <c r="A4" s="21"/>
      <c r="B4" s="8"/>
      <c r="C4" s="4"/>
      <c r="D4" s="1"/>
      <c r="E4" s="2" t="s">
        <v>6</v>
      </c>
      <c r="F4" s="2" t="s">
        <v>7</v>
      </c>
      <c r="G4" s="35"/>
      <c r="H4" s="4"/>
      <c r="I4" s="8"/>
    </row>
    <row r="5" spans="1:10" ht="25.5" customHeight="1">
      <c r="A5" s="19" t="s">
        <v>11</v>
      </c>
      <c r="B5" s="6" t="s">
        <v>14</v>
      </c>
      <c r="C5" s="25">
        <v>68252</v>
      </c>
      <c r="D5" s="26">
        <v>56231</v>
      </c>
      <c r="E5" s="57">
        <f>(C5-D5)/C5</f>
        <v>0.17612670690968762</v>
      </c>
      <c r="F5" s="62" t="str">
        <f>IF(E5&lt;0,"Défavorable","Favorable")</f>
        <v>Favorable</v>
      </c>
      <c r="G5" s="58">
        <f>C5/C8</f>
        <v>0.38316482060552304</v>
      </c>
      <c r="H5" s="25">
        <v>58050</v>
      </c>
      <c r="I5" s="63"/>
    </row>
    <row r="6" spans="1:10" ht="25.5" customHeight="1">
      <c r="A6" s="19"/>
      <c r="B6" s="6" t="s">
        <v>15</v>
      </c>
      <c r="C6" s="25">
        <v>11865</v>
      </c>
      <c r="D6" s="26">
        <v>28710</v>
      </c>
      <c r="E6" s="57">
        <f t="shared" ref="E6:E13" si="0">(C6-D6)/C6</f>
        <v>-1.4197218710493047</v>
      </c>
      <c r="F6" s="62" t="str">
        <f>IF(E6&lt;0,"Défavorable","Favorable")</f>
        <v>Défavorable</v>
      </c>
      <c r="G6" s="58">
        <f>C6/C8</f>
        <v>6.6609778416523047E-2</v>
      </c>
      <c r="H6" s="25">
        <v>17545</v>
      </c>
      <c r="I6" s="37"/>
    </row>
    <row r="7" spans="1:10" ht="25.5" customHeight="1" thickBot="1">
      <c r="A7" s="20"/>
      <c r="B7" s="7" t="s">
        <v>16</v>
      </c>
      <c r="C7" s="27">
        <v>98010</v>
      </c>
      <c r="D7" s="28">
        <v>151470</v>
      </c>
      <c r="E7" s="57">
        <f t="shared" si="0"/>
        <v>-0.54545454545454541</v>
      </c>
      <c r="F7" s="62" t="str">
        <f t="shared" ref="F7:F13" si="1">IF(E7&lt;0,"Défavorable","Favorable")</f>
        <v>Défavorable</v>
      </c>
      <c r="G7" s="58">
        <f>C7/C8</f>
        <v>0.55022540097795392</v>
      </c>
      <c r="H7" s="27">
        <v>80190</v>
      </c>
      <c r="I7" s="51"/>
    </row>
    <row r="8" spans="1:10" ht="25.5" customHeight="1" thickBot="1">
      <c r="A8" s="3" t="s">
        <v>12</v>
      </c>
      <c r="B8" s="5"/>
      <c r="C8" s="52">
        <f>SUM(C5:C7)</f>
        <v>178127</v>
      </c>
      <c r="D8" s="53">
        <f>SUM(D5:D7)</f>
        <v>236411</v>
      </c>
      <c r="E8" s="57">
        <f t="shared" si="0"/>
        <v>-0.32720474717476855</v>
      </c>
      <c r="F8" s="62" t="str">
        <f t="shared" si="1"/>
        <v>Défavorable</v>
      </c>
      <c r="G8" s="55">
        <f>C8/C8</f>
        <v>1</v>
      </c>
      <c r="H8" s="52">
        <f>SUM(H5:H7)</f>
        <v>155785</v>
      </c>
      <c r="I8" s="38"/>
    </row>
    <row r="9" spans="1:10" ht="25.5" customHeight="1">
      <c r="A9" s="16" t="s">
        <v>13</v>
      </c>
      <c r="B9" s="15" t="s">
        <v>17</v>
      </c>
      <c r="C9" s="29">
        <v>27470</v>
      </c>
      <c r="D9" s="30">
        <v>41205</v>
      </c>
      <c r="E9" s="57">
        <f t="shared" si="0"/>
        <v>-0.5</v>
      </c>
      <c r="F9" s="62" t="str">
        <f t="shared" si="1"/>
        <v>Défavorable</v>
      </c>
      <c r="G9" s="59">
        <f>(C9/C13)</f>
        <v>9.2936551434815856E-2</v>
      </c>
      <c r="H9" s="31">
        <v>49446</v>
      </c>
      <c r="I9" s="39"/>
    </row>
    <row r="10" spans="1:10" ht="25.5" customHeight="1">
      <c r="A10" s="17"/>
      <c r="B10" s="6" t="s">
        <v>18</v>
      </c>
      <c r="C10" s="25">
        <v>41080</v>
      </c>
      <c r="D10" s="26">
        <v>61620</v>
      </c>
      <c r="E10" s="57">
        <f t="shared" si="0"/>
        <v>-0.5</v>
      </c>
      <c r="F10" s="62" t="str">
        <f t="shared" si="1"/>
        <v>Défavorable</v>
      </c>
      <c r="G10" s="60">
        <f>(C10/C13)</f>
        <v>0.13898192693637551</v>
      </c>
      <c r="H10" s="25">
        <v>28756</v>
      </c>
      <c r="I10" s="39"/>
    </row>
    <row r="11" spans="1:10" ht="25.5" customHeight="1">
      <c r="A11" s="17"/>
      <c r="B11" s="6" t="s">
        <v>19</v>
      </c>
      <c r="C11" s="25">
        <v>50176</v>
      </c>
      <c r="D11" s="26">
        <v>31360</v>
      </c>
      <c r="E11" s="57">
        <f t="shared" si="0"/>
        <v>0.375</v>
      </c>
      <c r="F11" s="62" t="str">
        <f t="shared" si="1"/>
        <v>Favorable</v>
      </c>
      <c r="G11" s="60">
        <f>(C11/C13)</f>
        <v>0.16975552984322242</v>
      </c>
      <c r="H11" s="25">
        <v>50176</v>
      </c>
      <c r="I11" s="39"/>
    </row>
    <row r="12" spans="1:10" ht="25.5" customHeight="1" thickBot="1">
      <c r="A12" s="18"/>
      <c r="B12" s="7" t="s">
        <v>20</v>
      </c>
      <c r="C12" s="32">
        <v>176852</v>
      </c>
      <c r="D12" s="33">
        <v>137888</v>
      </c>
      <c r="E12" s="57">
        <f t="shared" si="0"/>
        <v>0.22031981543889806</v>
      </c>
      <c r="F12" s="62" t="str">
        <f t="shared" si="1"/>
        <v>Favorable</v>
      </c>
      <c r="G12" s="61">
        <f>(C12/C13)</f>
        <v>0.59832599178558621</v>
      </c>
      <c r="H12" s="27">
        <v>194176</v>
      </c>
      <c r="I12" s="39"/>
    </row>
    <row r="13" spans="1:10" ht="25.5" customHeight="1" thickBot="1">
      <c r="A13" s="3" t="s">
        <v>12</v>
      </c>
      <c r="B13" s="5"/>
      <c r="C13" s="52">
        <f>SUM(C9:C12)</f>
        <v>295578</v>
      </c>
      <c r="D13" s="53">
        <f>SUM(D9:D12)</f>
        <v>272073</v>
      </c>
      <c r="E13" s="57">
        <f t="shared" si="0"/>
        <v>7.9522156588108725E-2</v>
      </c>
      <c r="F13" s="62" t="str">
        <f t="shared" si="1"/>
        <v>Favorable</v>
      </c>
      <c r="G13" s="56">
        <f>(C13/C13)</f>
        <v>1</v>
      </c>
      <c r="H13" s="54">
        <f>SUM(H9:H12)</f>
        <v>322554</v>
      </c>
      <c r="I13" s="36"/>
    </row>
    <row r="14" spans="1:10" ht="25.5" customHeight="1" thickBot="1">
      <c r="B14" s="41"/>
      <c r="C14" s="41"/>
      <c r="D14" s="41"/>
    </row>
    <row r="15" spans="1:10" ht="25.5" customHeight="1">
      <c r="A15" s="48"/>
      <c r="B15" s="45" t="s">
        <v>21</v>
      </c>
      <c r="C15" s="40" t="s">
        <v>22</v>
      </c>
      <c r="D15" s="42" t="s">
        <v>23</v>
      </c>
    </row>
    <row r="16" spans="1:10" ht="25.5" customHeight="1">
      <c r="A16" s="48"/>
      <c r="B16" s="46" t="s">
        <v>11</v>
      </c>
      <c r="C16" s="49">
        <f>C8</f>
        <v>178127</v>
      </c>
      <c r="D16" s="43"/>
    </row>
    <row r="17" spans="1:4" ht="25.5" customHeight="1">
      <c r="A17" s="48"/>
      <c r="B17" s="46" t="s">
        <v>13</v>
      </c>
      <c r="C17" s="49">
        <f>C13</f>
        <v>295578</v>
      </c>
      <c r="D17" s="43"/>
    </row>
    <row r="18" spans="1:4" ht="25.5" customHeight="1" thickBot="1">
      <c r="A18" s="48"/>
      <c r="B18" s="47" t="s">
        <v>24</v>
      </c>
      <c r="C18" s="50">
        <f>SUM(C16:C17)</f>
        <v>473705</v>
      </c>
      <c r="D18" s="44"/>
    </row>
  </sheetData>
  <mergeCells count="14">
    <mergeCell ref="A5:A7"/>
    <mergeCell ref="A8:B8"/>
    <mergeCell ref="A9:A12"/>
    <mergeCell ref="A13:B13"/>
    <mergeCell ref="A1:I1"/>
    <mergeCell ref="A2:A4"/>
    <mergeCell ref="B2:B4"/>
    <mergeCell ref="C2:G2"/>
    <mergeCell ref="C3:C4"/>
    <mergeCell ref="D3:D4"/>
    <mergeCell ref="E3:F3"/>
    <mergeCell ref="G3:G4"/>
    <mergeCell ref="H2:H4"/>
    <mergeCell ref="I2:I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&amp;LSUIVIVENTES&amp;C007&amp;RÉdité le 12/04/2016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gamer</cp:lastModifiedBy>
  <cp:lastPrinted>2017-04-12T09:53:31Z</cp:lastPrinted>
  <dcterms:created xsi:type="dcterms:W3CDTF">2017-04-12T09:13:55Z</dcterms:created>
  <dcterms:modified xsi:type="dcterms:W3CDTF">2017-04-12T10:07:05Z</dcterms:modified>
</cp:coreProperties>
</file>